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400" yWindow="-15" windowWidth="14445" windowHeight="12675" activeTab="1"/>
  </bookViews>
  <sheets>
    <sheet name="risk management" sheetId="1" r:id="rId1"/>
    <sheet name="삼성전자" sheetId="2" r:id="rId2"/>
    <sheet name="현대차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168" i="2"/>
  <c r="I237" i="4"/>
  <c r="J237" s="1"/>
  <c r="I173"/>
  <c r="I175" s="1"/>
  <c r="J173"/>
  <c r="I168"/>
  <c r="I170" s="1"/>
  <c r="J168"/>
  <c r="L53"/>
  <c r="I52" s="1"/>
  <c r="J21"/>
  <c r="I16"/>
  <c r="I18" s="1"/>
  <c r="J16"/>
  <c r="E82"/>
  <c r="F82" s="1"/>
  <c r="E63"/>
  <c r="E65" s="1"/>
  <c r="F63"/>
  <c r="E52"/>
  <c r="E54" s="1"/>
  <c r="F52"/>
  <c r="E18"/>
  <c r="E16"/>
  <c r="E21"/>
  <c r="E23" s="1"/>
  <c r="F21"/>
  <c r="I21" s="1"/>
  <c r="F16"/>
  <c r="E147" i="2"/>
  <c r="E149" s="1"/>
  <c r="E128"/>
  <c r="E130" s="1"/>
  <c r="I168"/>
  <c r="E183"/>
  <c r="F183" s="1"/>
  <c r="J145"/>
  <c r="I145"/>
  <c r="I147" s="1"/>
  <c r="J122"/>
  <c r="I122"/>
  <c r="I124" s="1"/>
  <c r="I97"/>
  <c r="I99" s="1"/>
  <c r="J97"/>
  <c r="I81"/>
  <c r="I46"/>
  <c r="I79"/>
  <c r="J79"/>
  <c r="I44"/>
  <c r="I23"/>
  <c r="I9"/>
  <c r="L44"/>
  <c r="J44"/>
  <c r="J21"/>
  <c r="I21"/>
  <c r="J7"/>
  <c r="E44"/>
  <c r="E46" s="1"/>
  <c r="F147"/>
  <c r="E9"/>
  <c r="E23"/>
  <c r="E99"/>
  <c r="E116"/>
  <c r="F128"/>
  <c r="F114"/>
  <c r="E114"/>
  <c r="F97"/>
  <c r="E97"/>
  <c r="E21"/>
  <c r="F44"/>
  <c r="F21"/>
  <c r="F7"/>
  <c r="J16" i="1"/>
  <c r="I16"/>
  <c r="H16"/>
  <c r="G16"/>
  <c r="H14"/>
  <c r="H15" s="1"/>
  <c r="H18" s="1"/>
  <c r="I14"/>
  <c r="I15" s="1"/>
  <c r="I18" s="1"/>
  <c r="J14"/>
  <c r="J15" s="1"/>
  <c r="J18" s="1"/>
  <c r="G14"/>
  <c r="I5"/>
  <c r="J5"/>
  <c r="J3"/>
  <c r="J6" s="1"/>
  <c r="I3"/>
  <c r="I6" s="1"/>
  <c r="H3"/>
  <c r="H6" s="1"/>
  <c r="G3"/>
  <c r="G6" s="1"/>
  <c r="C3"/>
  <c r="G7" s="1"/>
  <c r="G12" s="1"/>
  <c r="I57" i="4" l="1"/>
  <c r="I59" s="1"/>
  <c r="J57"/>
  <c r="J52"/>
  <c r="I54"/>
  <c r="I23"/>
  <c r="L12" i="1"/>
  <c r="L14"/>
  <c r="G15"/>
  <c r="G18" s="1"/>
  <c r="L18" s="1"/>
  <c r="N18" s="1"/>
  <c r="G5"/>
  <c r="H5"/>
  <c r="G8"/>
  <c r="G9" s="1"/>
  <c r="J7"/>
  <c r="J12" s="1"/>
  <c r="I7"/>
  <c r="I12" s="1"/>
  <c r="H7"/>
  <c r="H12" s="1"/>
  <c r="G10" l="1"/>
  <c r="G11"/>
  <c r="G17"/>
  <c r="J8"/>
  <c r="J9" s="1"/>
  <c r="J17" s="1"/>
  <c r="I8"/>
  <c r="I9" s="1"/>
  <c r="I17" s="1"/>
  <c r="H8"/>
  <c r="H9" s="1"/>
  <c r="H11" l="1"/>
  <c r="H17"/>
  <c r="J10"/>
  <c r="J11"/>
  <c r="L11"/>
  <c r="I10"/>
  <c r="I11"/>
  <c r="H10"/>
  <c r="L9"/>
</calcChain>
</file>

<file path=xl/sharedStrings.xml><?xml version="1.0" encoding="utf-8"?>
<sst xmlns="http://schemas.openxmlformats.org/spreadsheetml/2006/main" count="689" uniqueCount="375">
  <si>
    <t>one trading risk price</t>
    <phoneticPr fontId="2" type="noConversion"/>
  </si>
  <si>
    <t>one trading risk</t>
    <phoneticPr fontId="2" type="noConversion"/>
  </si>
  <si>
    <t>삼성전자</t>
    <phoneticPr fontId="2" type="noConversion"/>
  </si>
  <si>
    <t>현대차</t>
    <phoneticPr fontId="2" type="noConversion"/>
  </si>
  <si>
    <t>LG화학</t>
    <phoneticPr fontId="2" type="noConversion"/>
  </si>
  <si>
    <t>현대모비스</t>
    <phoneticPr fontId="2" type="noConversion"/>
  </si>
  <si>
    <t>2N</t>
    <phoneticPr fontId="2" type="noConversion"/>
  </si>
  <si>
    <t>stop loss price</t>
    <phoneticPr fontId="2" type="noConversion"/>
  </si>
  <si>
    <t>equity</t>
    <phoneticPr fontId="2" type="noConversion"/>
  </si>
  <si>
    <t>code</t>
    <phoneticPr fontId="2" type="noConversion"/>
  </si>
  <si>
    <t>구분</t>
    <phoneticPr fontId="2" type="noConversion"/>
  </si>
  <si>
    <t>구매가능 수</t>
    <phoneticPr fontId="2" type="noConversion"/>
  </si>
  <si>
    <t>one trading risk price/each</t>
    <phoneticPr fontId="2" type="noConversion"/>
  </si>
  <si>
    <t>1N(ATR)</t>
    <phoneticPr fontId="2" type="noConversion"/>
  </si>
  <si>
    <t>1..</t>
    <phoneticPr fontId="2" type="noConversion"/>
  </si>
  <si>
    <t>2..</t>
    <phoneticPr fontId="2" type="noConversion"/>
  </si>
  <si>
    <t>3..</t>
    <phoneticPr fontId="2" type="noConversion"/>
  </si>
  <si>
    <t>4..</t>
    <phoneticPr fontId="2" type="noConversion"/>
  </si>
  <si>
    <t>5..</t>
    <phoneticPr fontId="2" type="noConversion"/>
  </si>
  <si>
    <t>6..</t>
    <phoneticPr fontId="2" type="noConversion"/>
  </si>
  <si>
    <t>Price</t>
    <phoneticPr fontId="2" type="noConversion"/>
  </si>
  <si>
    <t>구매금액</t>
    <phoneticPr fontId="2" type="noConversion"/>
  </si>
  <si>
    <t>소계</t>
    <phoneticPr fontId="2" type="noConversion"/>
  </si>
  <si>
    <t>10% 이익</t>
    <phoneticPr fontId="2" type="noConversion"/>
  </si>
  <si>
    <t>구매금액통일</t>
    <phoneticPr fontId="2" type="noConversion"/>
  </si>
  <si>
    <t>* one trading risk price/each 50만원은 같음</t>
    <phoneticPr fontId="2" type="noConversion"/>
  </si>
  <si>
    <t>구매금액대비 손실 %</t>
    <phoneticPr fontId="2" type="noConversion"/>
  </si>
  <si>
    <t>* 변동성에 따라 배팅사이즈를 결정하는 터틀 트레이딩 원칙에 위반됨</t>
    <phoneticPr fontId="2" type="noConversion"/>
  </si>
  <si>
    <t>Price기준 구매가능수</t>
    <phoneticPr fontId="2" type="noConversion"/>
  </si>
  <si>
    <t>총자산대비 구매금액 %</t>
    <phoneticPr fontId="2" type="noConversion"/>
  </si>
  <si>
    <t>소계</t>
    <phoneticPr fontId="2" type="noConversion"/>
  </si>
  <si>
    <t>Price대비 손실 10%</t>
    <phoneticPr fontId="2" type="noConversion"/>
  </si>
  <si>
    <t>10%손실시 금액</t>
    <phoneticPr fontId="2" type="noConversion"/>
  </si>
  <si>
    <t>손실시 금액</t>
    <phoneticPr fontId="2" type="noConversion"/>
  </si>
  <si>
    <t>터틀대비 손실금액</t>
    <phoneticPr fontId="2" type="noConversion"/>
  </si>
  <si>
    <t>배</t>
    <phoneticPr fontId="2" type="noConversion"/>
  </si>
  <si>
    <t>년/월/일</t>
  </si>
  <si>
    <t>종가</t>
  </si>
  <si>
    <t>2012/09/28</t>
  </si>
  <si>
    <t>2012/09/27</t>
  </si>
  <si>
    <t>2012/09/26</t>
  </si>
  <si>
    <t>2012/09/25</t>
  </si>
  <si>
    <t>2012/09/24</t>
  </si>
  <si>
    <t>2012/09/21</t>
  </si>
  <si>
    <t>2012/09/20</t>
  </si>
  <si>
    <t>2012/09/19</t>
  </si>
  <si>
    <t>2012/09/18</t>
  </si>
  <si>
    <t>2012/09/17</t>
  </si>
  <si>
    <t>2012/09/14</t>
  </si>
  <si>
    <t>2012/09/13</t>
  </si>
  <si>
    <t>2012/09/12</t>
  </si>
  <si>
    <t>2012/09/11</t>
  </si>
  <si>
    <t>2012/09/10</t>
  </si>
  <si>
    <t>2012/09/07</t>
  </si>
  <si>
    <t>2012/09/06</t>
  </si>
  <si>
    <t>2012/09/05</t>
  </si>
  <si>
    <t>2012/09/04</t>
  </si>
  <si>
    <t>2012/09/03</t>
  </si>
  <si>
    <t>2012/08/31</t>
  </si>
  <si>
    <t>2012/08/30</t>
  </si>
  <si>
    <t>2012/08/29</t>
  </si>
  <si>
    <t>2012/08/28</t>
  </si>
  <si>
    <t>2012/08/27</t>
  </si>
  <si>
    <t>2012/08/24</t>
  </si>
  <si>
    <t>2012/08/23</t>
  </si>
  <si>
    <t>2012/08/22</t>
  </si>
  <si>
    <t>2012/08/21</t>
  </si>
  <si>
    <t>2012/08/20</t>
  </si>
  <si>
    <t>2012/08/17</t>
  </si>
  <si>
    <t>2012/08/16</t>
  </si>
  <si>
    <t>2012/08/14</t>
  </si>
  <si>
    <t>2012/08/13</t>
  </si>
  <si>
    <t>2012/08/10</t>
  </si>
  <si>
    <t>2012/08/09</t>
  </si>
  <si>
    <t>2012/08/08</t>
  </si>
  <si>
    <t>2012/08/07</t>
  </si>
  <si>
    <t>2012/08/06</t>
  </si>
  <si>
    <t>2012/08/03</t>
  </si>
  <si>
    <t>2012/08/02</t>
  </si>
  <si>
    <t>2012/08/01</t>
  </si>
  <si>
    <t>2012/07/31</t>
  </si>
  <si>
    <t>2012/07/30</t>
  </si>
  <si>
    <t>2012/07/27</t>
  </si>
  <si>
    <t>2012/07/26</t>
  </si>
  <si>
    <t>2012/07/25</t>
  </si>
  <si>
    <t>2012/07/24</t>
  </si>
  <si>
    <t>2012/07/23</t>
  </si>
  <si>
    <t>2012/07/20</t>
  </si>
  <si>
    <t>2012/07/19</t>
  </si>
  <si>
    <t>2012/07/18</t>
  </si>
  <si>
    <t>2012/07/17</t>
  </si>
  <si>
    <t>2012/07/16</t>
  </si>
  <si>
    <t>2012/07/13</t>
  </si>
  <si>
    <t>2012/07/12</t>
  </si>
  <si>
    <t>2012/07/11</t>
  </si>
  <si>
    <t>2012/07/10</t>
  </si>
  <si>
    <t>2012/07/09</t>
  </si>
  <si>
    <t>2012/07/06</t>
  </si>
  <si>
    <t>2012/07/05</t>
  </si>
  <si>
    <t>2012/07/04</t>
  </si>
  <si>
    <t>2012/07/03</t>
  </si>
  <si>
    <t>2012/07/02</t>
  </si>
  <si>
    <t>2012/06/29</t>
  </si>
  <si>
    <t>2012/06/28</t>
  </si>
  <si>
    <t>2012/06/27</t>
  </si>
  <si>
    <t>2012/06/26</t>
  </si>
  <si>
    <t>2012/06/25</t>
  </si>
  <si>
    <t>2012/06/22</t>
  </si>
  <si>
    <t>2012/06/21</t>
  </si>
  <si>
    <t>2012/06/20</t>
  </si>
  <si>
    <t>2012/06/19</t>
  </si>
  <si>
    <t>2012/06/18</t>
  </si>
  <si>
    <t>2012/06/15</t>
  </si>
  <si>
    <t>2012/06/14</t>
  </si>
  <si>
    <t>2012/06/13</t>
  </si>
  <si>
    <t>2012/06/12</t>
  </si>
  <si>
    <t>2012/06/11</t>
  </si>
  <si>
    <t>2012/06/08</t>
  </si>
  <si>
    <t>2012/06/07</t>
  </si>
  <si>
    <t>2012/06/05</t>
  </si>
  <si>
    <t>2012/06/04</t>
  </si>
  <si>
    <t>2012/06/01</t>
  </si>
  <si>
    <t>2012/05/31</t>
  </si>
  <si>
    <t>2012/05/30</t>
  </si>
  <si>
    <t>2012/05/29</t>
  </si>
  <si>
    <t>2012/05/25</t>
  </si>
  <si>
    <t>2012/05/24</t>
  </si>
  <si>
    <t>2012/05/23</t>
  </si>
  <si>
    <t>2012/05/22</t>
  </si>
  <si>
    <t>2012/05/21</t>
  </si>
  <si>
    <t>2012/05/18</t>
  </si>
  <si>
    <t>2012/05/17</t>
  </si>
  <si>
    <t>2012/05/16</t>
  </si>
  <si>
    <t>2012/05/15</t>
  </si>
  <si>
    <t>2012/05/14</t>
  </si>
  <si>
    <t>2012/05/11</t>
  </si>
  <si>
    <t>2012/05/10</t>
  </si>
  <si>
    <t>2012/05/09</t>
  </si>
  <si>
    <t>2012/05/08</t>
  </si>
  <si>
    <t>2012/05/07</t>
  </si>
  <si>
    <t>2012/05/04</t>
  </si>
  <si>
    <t>2012/05/03</t>
  </si>
  <si>
    <t>2012/05/02</t>
  </si>
  <si>
    <t>2012/04/30</t>
  </si>
  <si>
    <t>2012/04/27</t>
  </si>
  <si>
    <t>2012/04/26</t>
  </si>
  <si>
    <t>2012/04/25</t>
  </si>
  <si>
    <t>2012/04/24</t>
  </si>
  <si>
    <t>2012/04/23</t>
  </si>
  <si>
    <t>2012/04/20</t>
  </si>
  <si>
    <t>2012/04/19</t>
  </si>
  <si>
    <t>2012/04/18</t>
  </si>
  <si>
    <t>2012/04/17</t>
  </si>
  <si>
    <t>2012/04/16</t>
  </si>
  <si>
    <t>2012/04/13</t>
  </si>
  <si>
    <t>2012/04/12</t>
  </si>
  <si>
    <t>2012/04/10</t>
  </si>
  <si>
    <t>2012/04/09</t>
  </si>
  <si>
    <t>2012/04/06</t>
  </si>
  <si>
    <t>2012/04/05</t>
  </si>
  <si>
    <t>2012/04/04</t>
  </si>
  <si>
    <t>2012/04/03</t>
  </si>
  <si>
    <t>2012/04/02</t>
  </si>
  <si>
    <t>2012/03/30</t>
  </si>
  <si>
    <t>2012/03/29</t>
  </si>
  <si>
    <t>2012/03/28</t>
  </si>
  <si>
    <t>2012/03/27</t>
  </si>
  <si>
    <t>2012/03/26</t>
  </si>
  <si>
    <t>2012/03/23</t>
  </si>
  <si>
    <t>2012/03/22</t>
  </si>
  <si>
    <t>2012/03/21</t>
  </si>
  <si>
    <t>2012/03/20</t>
  </si>
  <si>
    <t>2012/03/19</t>
  </si>
  <si>
    <t>2012/03/16</t>
  </si>
  <si>
    <t>2012/03/15</t>
  </si>
  <si>
    <t>2012/03/14</t>
  </si>
  <si>
    <t>2012/03/13</t>
  </si>
  <si>
    <t>2012/03/12</t>
  </si>
  <si>
    <t>2012/03/09</t>
  </si>
  <si>
    <t>2012/03/08</t>
  </si>
  <si>
    <t>2012/03/07</t>
  </si>
  <si>
    <t>2012/03/06</t>
  </si>
  <si>
    <t>2012/03/05</t>
  </si>
  <si>
    <t>2012/03/02</t>
  </si>
  <si>
    <t>2012/02/29</t>
  </si>
  <si>
    <t>2012/02/28</t>
  </si>
  <si>
    <t>2012/02/27</t>
  </si>
  <si>
    <t>2012/02/24</t>
  </si>
  <si>
    <t>2012/02/23</t>
  </si>
  <si>
    <t>2012/02/22</t>
  </si>
  <si>
    <t>2012/02/21</t>
  </si>
  <si>
    <t>2012/02/20</t>
  </si>
  <si>
    <t>2012/02/17</t>
  </si>
  <si>
    <t>2012/02/16</t>
  </si>
  <si>
    <t>2012/02/15</t>
  </si>
  <si>
    <t>2012/02/14</t>
  </si>
  <si>
    <t>2012/02/13</t>
  </si>
  <si>
    <t>2012/02/10</t>
  </si>
  <si>
    <t>2012/02/09</t>
  </si>
  <si>
    <t>2012/02/08</t>
  </si>
  <si>
    <t>2012/02/07</t>
  </si>
  <si>
    <t>2012/02/06</t>
  </si>
  <si>
    <t>2012/02/03</t>
  </si>
  <si>
    <t>2012/02/02</t>
  </si>
  <si>
    <t>2012/02/01</t>
  </si>
  <si>
    <t>2012/01/31</t>
  </si>
  <si>
    <t>2012/01/30</t>
  </si>
  <si>
    <t>2012/01/27</t>
  </si>
  <si>
    <t>2012/01/26</t>
  </si>
  <si>
    <t>2012/01/25</t>
  </si>
  <si>
    <t>2012/01/20</t>
  </si>
  <si>
    <t>2012/01/19</t>
  </si>
  <si>
    <t>2012/01/18</t>
  </si>
  <si>
    <t>2012/01/17</t>
  </si>
  <si>
    <t>2012/01/16</t>
  </si>
  <si>
    <t>2012/01/13</t>
  </si>
  <si>
    <t>2012/01/12</t>
  </si>
  <si>
    <t>2012/01/11</t>
  </si>
  <si>
    <t>2012/01/10</t>
  </si>
  <si>
    <t>2012/01/09</t>
  </si>
  <si>
    <t>2012/01/06</t>
  </si>
  <si>
    <t>2012/01/05</t>
  </si>
  <si>
    <t>2012/01/04</t>
  </si>
  <si>
    <t>2012/01/03</t>
  </si>
  <si>
    <t>2012/01/02</t>
  </si>
  <si>
    <t>2011/12/29</t>
  </si>
  <si>
    <t>2011/12/28</t>
  </si>
  <si>
    <t>2011/12/27</t>
  </si>
  <si>
    <t>2011/12/26</t>
  </si>
  <si>
    <t>2011/12/23</t>
  </si>
  <si>
    <t>2011/12/22</t>
  </si>
  <si>
    <t>2011/12/21</t>
  </si>
  <si>
    <t>2011/12/20</t>
  </si>
  <si>
    <t>2011/12/19</t>
  </si>
  <si>
    <t>2011/12/16</t>
  </si>
  <si>
    <t>2011/12/15</t>
  </si>
  <si>
    <t>2011/12/14</t>
  </si>
  <si>
    <t>2011/12/13</t>
  </si>
  <si>
    <t>2011/12/12</t>
  </si>
  <si>
    <t>2011/12/09</t>
  </si>
  <si>
    <t>2011/12/08</t>
  </si>
  <si>
    <t>2011/12/07</t>
  </si>
  <si>
    <t>2011/12/06</t>
  </si>
  <si>
    <t>2011/12/05</t>
  </si>
  <si>
    <t>2011/12/02</t>
  </si>
  <si>
    <t>2011/12/01</t>
  </si>
  <si>
    <t>2011/11/30</t>
  </si>
  <si>
    <t>2011/11/29</t>
  </si>
  <si>
    <t>2011/11/28</t>
  </si>
  <si>
    <t>2011/11/25</t>
  </si>
  <si>
    <t>2011/11/24</t>
  </si>
  <si>
    <t>2011/11/23</t>
  </si>
  <si>
    <t>2011/11/22</t>
  </si>
  <si>
    <t>2011/11/21</t>
  </si>
  <si>
    <t>2011/11/18</t>
  </si>
  <si>
    <t>2011/11/17</t>
  </si>
  <si>
    <t>2011/11/16</t>
  </si>
  <si>
    <t>2011/11/15</t>
  </si>
  <si>
    <t>2011/11/14</t>
  </si>
  <si>
    <t>2011/11/11</t>
  </si>
  <si>
    <t>2011/11/10</t>
  </si>
  <si>
    <t>2011/11/09</t>
  </si>
  <si>
    <t>2011/11/08</t>
  </si>
  <si>
    <t>2011/11/07</t>
  </si>
  <si>
    <t>2011/11/04</t>
  </si>
  <si>
    <t>2011/11/03</t>
  </si>
  <si>
    <t>2011/11/02</t>
  </si>
  <si>
    <t>2011/11/01</t>
  </si>
  <si>
    <t>2011/10/31</t>
  </si>
  <si>
    <t>2011/10/28</t>
  </si>
  <si>
    <t>2011/10/27</t>
  </si>
  <si>
    <t>2011/10/26</t>
  </si>
  <si>
    <t>2011/10/25</t>
  </si>
  <si>
    <t>2011/10/24</t>
  </si>
  <si>
    <t>2011/10/21</t>
  </si>
  <si>
    <t>2011/10/20</t>
  </si>
  <si>
    <t>2011/10/19</t>
  </si>
  <si>
    <t>2011/10/18</t>
  </si>
  <si>
    <t>2011/10/17</t>
  </si>
  <si>
    <t>2011/10/14</t>
  </si>
  <si>
    <t>2011/10/13</t>
  </si>
  <si>
    <t>2011/10/12</t>
  </si>
  <si>
    <t>2011/10/11</t>
  </si>
  <si>
    <t>2011/10/10</t>
  </si>
  <si>
    <t>2011/10/07</t>
  </si>
  <si>
    <t>2011/10/06</t>
  </si>
  <si>
    <t>2011/10/05</t>
  </si>
  <si>
    <t>2011/10/04</t>
  </si>
  <si>
    <t>2N</t>
    <phoneticPr fontId="2" type="noConversion"/>
  </si>
  <si>
    <t>stop loss</t>
    <phoneticPr fontId="2" type="noConversion"/>
  </si>
  <si>
    <t>trailing stop</t>
    <phoneticPr fontId="2" type="noConversion"/>
  </si>
  <si>
    <t>총자산</t>
    <phoneticPr fontId="2" type="noConversion"/>
  </si>
  <si>
    <t>even stop</t>
    <phoneticPr fontId="2" type="noConversion"/>
  </si>
  <si>
    <t>add-up</t>
    <phoneticPr fontId="2" type="noConversion"/>
  </si>
  <si>
    <t>exit</t>
    <phoneticPr fontId="2" type="noConversion"/>
  </si>
  <si>
    <t>상승대비 100%돌려줌</t>
    <phoneticPr fontId="2" type="noConversion"/>
  </si>
  <si>
    <t>상승대비 50%돌려줌</t>
    <phoneticPr fontId="2" type="noConversion"/>
  </si>
  <si>
    <t>10% 목표</t>
    <phoneticPr fontId="2" type="noConversion"/>
  </si>
  <si>
    <t>20% 목표</t>
    <phoneticPr fontId="2" type="noConversion"/>
  </si>
  <si>
    <t>30% 목표</t>
    <phoneticPr fontId="2" type="noConversion"/>
  </si>
  <si>
    <t>40%목표</t>
    <phoneticPr fontId="2" type="noConversion"/>
  </si>
  <si>
    <t>50%목표</t>
    <phoneticPr fontId="2" type="noConversion"/>
  </si>
  <si>
    <t>60%목표</t>
    <phoneticPr fontId="2" type="noConversion"/>
  </si>
  <si>
    <t>현재가 대비 손실</t>
    <phoneticPr fontId="2" type="noConversion"/>
  </si>
  <si>
    <t>70%목표</t>
    <phoneticPr fontId="2" type="noConversion"/>
  </si>
  <si>
    <t>구매평균가</t>
    <phoneticPr fontId="2" type="noConversion"/>
  </si>
  <si>
    <t>천만원</t>
    <phoneticPr fontId="2" type="noConversion"/>
  </si>
  <si>
    <t>상승대비 40%돌려줌</t>
    <phoneticPr fontId="2" type="noConversion"/>
  </si>
  <si>
    <t>보유수량</t>
    <phoneticPr fontId="2" type="noConversion"/>
  </si>
  <si>
    <t xml:space="preserve">20% 상승시 </t>
    <phoneticPr fontId="2" type="noConversion"/>
  </si>
  <si>
    <t>2N를 5만원으로</t>
    <phoneticPr fontId="2" type="noConversion"/>
  </si>
  <si>
    <t>stop loss다시 계산</t>
    <phoneticPr fontId="2" type="noConversion"/>
  </si>
  <si>
    <t>상승대비 50%돌려줌</t>
    <phoneticPr fontId="2" type="noConversion"/>
  </si>
  <si>
    <t>40% 목표</t>
    <phoneticPr fontId="2" type="noConversion"/>
  </si>
  <si>
    <t>50% 목표</t>
    <phoneticPr fontId="2" type="noConversion"/>
  </si>
  <si>
    <t>매도</t>
    <phoneticPr fontId="2" type="noConversion"/>
  </si>
  <si>
    <t>수익</t>
    <phoneticPr fontId="2" type="noConversion"/>
  </si>
  <si>
    <t>Holding기간</t>
    <phoneticPr fontId="2" type="noConversion"/>
  </si>
  <si>
    <t>176일</t>
    <phoneticPr fontId="2" type="noConversion"/>
  </si>
  <si>
    <t>161일</t>
    <phoneticPr fontId="2" type="noConversion"/>
  </si>
  <si>
    <t>30%, 20%</t>
    <phoneticPr fontId="2" type="noConversion"/>
  </si>
  <si>
    <t>stop loss %를 조정함으로써 다양한 전략이 가능함</t>
    <phoneticPr fontId="2" type="noConversion"/>
  </si>
  <si>
    <t>그러나, 결과론적인 해석일뿐 simple전략이 필요함</t>
    <phoneticPr fontId="2" type="noConversion"/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</si>
  <si>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</si>
  <si>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</si>
  <si>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</si>
  <si>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</si>
  <si>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</si>
  <si>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</si>
  <si>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</si>
  <si>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</si>
  <si>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</si>
  <si>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</si>
  <si>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</si>
  <si>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</si>
  <si>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</si>
  <si>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</si>
  <si>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</si>
  <si>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</si>
  <si>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</si>
  <si>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</si>
  <si>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</si>
  <si>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</si>
  <si>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</si>
  <si>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</si>
  <si>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</si>
  <si>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</si>
  <si>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</si>
  <si>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</si>
  <si>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</si>
  <si>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</si>
  <si>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</si>
  <si>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</si>
  <si>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</si>
  <si>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</si>
  <si>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</si>
  <si>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</si>
  <si>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</si>
  <si>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</si>
  <si>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</si>
  <si>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</si>
  <si>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</si>
  <si>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</si>
  <si>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</si>
  <si>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entry</t>
    <phoneticPr fontId="2" type="noConversion"/>
  </si>
  <si>
    <t>30% 목표</t>
    <phoneticPr fontId="2" type="noConversion"/>
  </si>
  <si>
    <t>상승대비 50%돌려줌</t>
    <phoneticPr fontId="2" type="noConversion"/>
  </si>
  <si>
    <t>exit</t>
    <phoneticPr fontId="2" type="noConversion"/>
  </si>
  <si>
    <t>40% 목표</t>
    <phoneticPr fontId="2" type="noConversion"/>
  </si>
  <si>
    <t>상승대비 40%돌려줌</t>
    <phoneticPr fontId="2" type="noConversion"/>
  </si>
  <si>
    <t>67일</t>
    <phoneticPr fontId="2" type="noConversion"/>
  </si>
  <si>
    <t>2N를 13,000원으로</t>
    <phoneticPr fontId="2" type="noConversion"/>
  </si>
  <si>
    <t>115일만의 상승</t>
    <phoneticPr fontId="2" type="noConversion"/>
  </si>
  <si>
    <t>수익률(구매주식수 반영)</t>
    <phoneticPr fontId="2" type="noConversion"/>
  </si>
  <si>
    <t>Holding기간 222일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</si>
</sst>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&quot;₩&quot;* #,##0_-;\-&quot;₩&quot;* #,##0_-;_-&quot;₩&quot;* &quot;-&quot;??_-;_-@_-"/>
    <numFmt numFmtId="178" formatCode="0.0%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b/>
      <i/>
      <sz val="10"/>
      <color theme="1"/>
      <name val="맑은 고딕"/>
      <family val="3"/>
      <charset val="129"/>
      <scheme val="minor"/>
    </font>
    <font>
      <sz val="10"/>
      <color indexed="63"/>
      <name val="Arial"/>
    </font>
    <font>
      <sz val="10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lightUp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42" fontId="0" fillId="0" borderId="0" xfId="1" applyFont="1" applyBorder="1">
      <alignment vertical="center"/>
    </xf>
    <xf numFmtId="9" fontId="0" fillId="0" borderId="0" xfId="2" applyFont="1" applyBorder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  <xf numFmtId="42" fontId="3" fillId="0" borderId="1" xfId="1" applyFont="1" applyBorder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42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9" fontId="4" fillId="0" borderId="1" xfId="2" applyFont="1" applyBorder="1">
      <alignment vertical="center"/>
    </xf>
    <xf numFmtId="0" fontId="0" fillId="0" borderId="0" xfId="0" applyFill="1" applyBorder="1">
      <alignment vertical="center"/>
    </xf>
    <xf numFmtId="9" fontId="3" fillId="0" borderId="0" xfId="2" applyFont="1" applyFill="1" applyBorder="1">
      <alignment vertical="center"/>
    </xf>
    <xf numFmtId="42" fontId="3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41" fontId="7" fillId="0" borderId="0" xfId="3" applyFont="1">
      <alignment vertical="center"/>
    </xf>
    <xf numFmtId="41" fontId="8" fillId="0" borderId="0" xfId="3" applyFont="1" applyBorder="1">
      <alignment vertical="center"/>
    </xf>
    <xf numFmtId="9" fontId="7" fillId="0" borderId="0" xfId="3" applyNumberFormat="1" applyFont="1">
      <alignment vertical="center"/>
    </xf>
    <xf numFmtId="178" fontId="7" fillId="0" borderId="0" xfId="2" applyNumberFormat="1" applyFont="1">
      <alignment vertical="center"/>
    </xf>
    <xf numFmtId="0" fontId="9" fillId="0" borderId="2" xfId="4" applyFont="1" applyBorder="1" applyAlignment="1">
      <alignment horizontal="left" vertical="center" wrapText="1"/>
    </xf>
    <xf numFmtId="3" fontId="10" fillId="0" borderId="2" xfId="4" applyNumberFormat="1" applyFont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3" fontId="12" fillId="5" borderId="1" xfId="0" applyNumberFormat="1" applyFont="1" applyFill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center" vertical="center" wrapText="1"/>
    </xf>
    <xf numFmtId="3" fontId="12" fillId="5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3" fontId="12" fillId="2" borderId="2" xfId="0" applyNumberFormat="1" applyFont="1" applyFill="1" applyBorder="1" applyAlignment="1">
      <alignment horizontal="center" vertical="center" wrapText="1"/>
    </xf>
    <xf numFmtId="3" fontId="10" fillId="2" borderId="2" xfId="4" applyNumberFormat="1" applyFont="1" applyFill="1" applyBorder="1" applyAlignment="1">
      <alignment horizontal="center" vertical="center" wrapText="1"/>
    </xf>
    <xf numFmtId="41" fontId="13" fillId="0" borderId="0" xfId="3" applyFont="1">
      <alignment vertical="center"/>
    </xf>
    <xf numFmtId="178" fontId="13" fillId="0" borderId="0" xfId="2" applyNumberFormat="1" applyFont="1">
      <alignment vertical="center"/>
    </xf>
    <xf numFmtId="9" fontId="7" fillId="0" borderId="0" xfId="0" applyNumberFormat="1" applyFont="1">
      <alignment vertical="center"/>
    </xf>
    <xf numFmtId="0" fontId="14" fillId="0" borderId="2" xfId="0" applyFont="1" applyBorder="1" applyAlignment="1">
      <alignment horizontal="left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vertical="center" wrapText="1"/>
    </xf>
    <xf numFmtId="3" fontId="14" fillId="5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41" fontId="15" fillId="6" borderId="0" xfId="6" applyNumberFormat="1" applyFont="1">
      <alignment vertical="center"/>
    </xf>
    <xf numFmtId="41" fontId="6" fillId="3" borderId="0" xfId="5" applyNumberFormat="1" applyAlignment="1">
      <alignment horizontal="center" vertical="center"/>
    </xf>
  </cellXfs>
  <cellStyles count="7">
    <cellStyle name="강조색5" xfId="5" builtinId="45"/>
    <cellStyle name="강조색6" xfId="6" builtinId="49"/>
    <cellStyle name="경고문" xfId="4" builtinId="11"/>
    <cellStyle name="백분율" xfId="2" builtinId="5"/>
    <cellStyle name="쉼표 [0]" xfId="3" builtinId="6"/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삼성전자!$B$1</c:f>
              <c:strCache>
                <c:ptCount val="1"/>
                <c:pt idx="0">
                  <c:v>종가</c:v>
                </c:pt>
              </c:strCache>
            </c:strRef>
          </c:tx>
          <c:dLbls>
            <c:dLbl>
              <c:idx val="249"/>
              <c:layout/>
              <c:dLblPos val="r"/>
              <c:showVal val="1"/>
              <c:showSerName val="1"/>
            </c:dLbl>
            <c:delete val="1"/>
          </c:dLbls>
          <c:cat>
            <c:strRef>
              <c:f>삼성전자!$A$2:$A$251</c:f>
              <c:strCache>
                <c:ptCount val="250"/>
                <c:pt idx="0">
                  <c:v>2011/10/04</c:v>
                </c:pt>
                <c:pt idx="1">
                  <c:v>2011/10/05</c:v>
                </c:pt>
                <c:pt idx="2">
                  <c:v>2011/10/06</c:v>
                </c:pt>
                <c:pt idx="3">
                  <c:v>2011/10/07</c:v>
                </c:pt>
                <c:pt idx="4">
                  <c:v>2011/10/10</c:v>
                </c:pt>
                <c:pt idx="5">
                  <c:v>2011/10/11</c:v>
                </c:pt>
                <c:pt idx="6">
                  <c:v>2011/10/12</c:v>
                </c:pt>
                <c:pt idx="7">
                  <c:v>2011/10/13</c:v>
                </c:pt>
                <c:pt idx="8">
                  <c:v>2011/10/14</c:v>
                </c:pt>
                <c:pt idx="9">
                  <c:v>2011/10/17</c:v>
                </c:pt>
                <c:pt idx="10">
                  <c:v>2011/10/18</c:v>
                </c:pt>
                <c:pt idx="11">
                  <c:v>2011/10/19</c:v>
                </c:pt>
                <c:pt idx="12">
                  <c:v>2011/10/20</c:v>
                </c:pt>
                <c:pt idx="13">
                  <c:v>2011/10/21</c:v>
                </c:pt>
                <c:pt idx="14">
                  <c:v>2011/10/24</c:v>
                </c:pt>
                <c:pt idx="15">
                  <c:v>2011/10/25</c:v>
                </c:pt>
                <c:pt idx="16">
                  <c:v>2011/10/26</c:v>
                </c:pt>
                <c:pt idx="17">
                  <c:v>2011/10/27</c:v>
                </c:pt>
                <c:pt idx="18">
                  <c:v>2011/10/28</c:v>
                </c:pt>
                <c:pt idx="19">
                  <c:v>2011/10/31</c:v>
                </c:pt>
                <c:pt idx="20">
                  <c:v>2011/11/01</c:v>
                </c:pt>
                <c:pt idx="21">
                  <c:v>2011/11/02</c:v>
                </c:pt>
                <c:pt idx="22">
                  <c:v>2011/11/03</c:v>
                </c:pt>
                <c:pt idx="23">
                  <c:v>2011/11/04</c:v>
                </c:pt>
                <c:pt idx="24">
                  <c:v>2011/11/07</c:v>
                </c:pt>
                <c:pt idx="25">
                  <c:v>2011/11/08</c:v>
                </c:pt>
                <c:pt idx="26">
                  <c:v>2011/11/09</c:v>
                </c:pt>
                <c:pt idx="27">
                  <c:v>2011/11/10</c:v>
                </c:pt>
                <c:pt idx="28">
                  <c:v>2011/11/11</c:v>
                </c:pt>
                <c:pt idx="29">
                  <c:v>2011/11/14</c:v>
                </c:pt>
                <c:pt idx="30">
                  <c:v>2011/11/15</c:v>
                </c:pt>
                <c:pt idx="31">
                  <c:v>2011/11/16</c:v>
                </c:pt>
                <c:pt idx="32">
                  <c:v>2011/11/17</c:v>
                </c:pt>
                <c:pt idx="33">
                  <c:v>2011/11/18</c:v>
                </c:pt>
                <c:pt idx="34">
                  <c:v>2011/11/21</c:v>
                </c:pt>
                <c:pt idx="35">
                  <c:v>2011/11/22</c:v>
                </c:pt>
                <c:pt idx="36">
                  <c:v>2011/11/23</c:v>
                </c:pt>
                <c:pt idx="37">
                  <c:v>2011/11/24</c:v>
                </c:pt>
                <c:pt idx="38">
                  <c:v>2011/11/25</c:v>
                </c:pt>
                <c:pt idx="39">
                  <c:v>2011/11/28</c:v>
                </c:pt>
                <c:pt idx="40">
                  <c:v>2011/11/29</c:v>
                </c:pt>
                <c:pt idx="41">
                  <c:v>2011/11/30</c:v>
                </c:pt>
                <c:pt idx="42">
                  <c:v>2011/12/01</c:v>
                </c:pt>
                <c:pt idx="43">
                  <c:v>2011/12/02</c:v>
                </c:pt>
                <c:pt idx="44">
                  <c:v>2011/12/05</c:v>
                </c:pt>
                <c:pt idx="45">
                  <c:v>2011/12/06</c:v>
                </c:pt>
                <c:pt idx="46">
                  <c:v>2011/12/07</c:v>
                </c:pt>
                <c:pt idx="47">
                  <c:v>2011/12/08</c:v>
                </c:pt>
                <c:pt idx="48">
                  <c:v>2011/12/09</c:v>
                </c:pt>
                <c:pt idx="49">
                  <c:v>2011/12/12</c:v>
                </c:pt>
                <c:pt idx="50">
                  <c:v>2011/12/13</c:v>
                </c:pt>
                <c:pt idx="51">
                  <c:v>2011/12/14</c:v>
                </c:pt>
                <c:pt idx="52">
                  <c:v>2011/12/15</c:v>
                </c:pt>
                <c:pt idx="53">
                  <c:v>2011/12/16</c:v>
                </c:pt>
                <c:pt idx="54">
                  <c:v>2011/12/19</c:v>
                </c:pt>
                <c:pt idx="55">
                  <c:v>2011/12/20</c:v>
                </c:pt>
                <c:pt idx="56">
                  <c:v>2011/12/21</c:v>
                </c:pt>
                <c:pt idx="57">
                  <c:v>2011/12/22</c:v>
                </c:pt>
                <c:pt idx="58">
                  <c:v>2011/12/23</c:v>
                </c:pt>
                <c:pt idx="59">
                  <c:v>2011/12/26</c:v>
                </c:pt>
                <c:pt idx="60">
                  <c:v>2011/12/27</c:v>
                </c:pt>
                <c:pt idx="61">
                  <c:v>2011/12/28</c:v>
                </c:pt>
                <c:pt idx="62">
                  <c:v>2011/12/29</c:v>
                </c:pt>
                <c:pt idx="63">
                  <c:v>2012/01/02</c:v>
                </c:pt>
                <c:pt idx="64">
                  <c:v>2012/01/03</c:v>
                </c:pt>
                <c:pt idx="65">
                  <c:v>2012/01/04</c:v>
                </c:pt>
                <c:pt idx="66">
                  <c:v>2012/01/05</c:v>
                </c:pt>
                <c:pt idx="67">
                  <c:v>2012/01/06</c:v>
                </c:pt>
                <c:pt idx="68">
                  <c:v>2012/01/09</c:v>
                </c:pt>
                <c:pt idx="69">
                  <c:v>2012/01/10</c:v>
                </c:pt>
                <c:pt idx="70">
                  <c:v>2012/01/11</c:v>
                </c:pt>
                <c:pt idx="71">
                  <c:v>2012/01/12</c:v>
                </c:pt>
                <c:pt idx="72">
                  <c:v>2012/01/13</c:v>
                </c:pt>
                <c:pt idx="73">
                  <c:v>2012/01/16</c:v>
                </c:pt>
                <c:pt idx="74">
                  <c:v>2012/01/17</c:v>
                </c:pt>
                <c:pt idx="75">
                  <c:v>2012/01/18</c:v>
                </c:pt>
                <c:pt idx="76">
                  <c:v>2012/01/19</c:v>
                </c:pt>
                <c:pt idx="77">
                  <c:v>2012/01/20</c:v>
                </c:pt>
                <c:pt idx="78">
                  <c:v>2012/01/25</c:v>
                </c:pt>
                <c:pt idx="79">
                  <c:v>2012/01/26</c:v>
                </c:pt>
                <c:pt idx="80">
                  <c:v>2012/01/27</c:v>
                </c:pt>
                <c:pt idx="81">
                  <c:v>2012/01/30</c:v>
                </c:pt>
                <c:pt idx="82">
                  <c:v>2012/01/31</c:v>
                </c:pt>
                <c:pt idx="83">
                  <c:v>2012/02/01</c:v>
                </c:pt>
                <c:pt idx="84">
                  <c:v>2012/02/02</c:v>
                </c:pt>
                <c:pt idx="85">
                  <c:v>2012/02/03</c:v>
                </c:pt>
                <c:pt idx="86">
                  <c:v>2012/02/06</c:v>
                </c:pt>
                <c:pt idx="87">
                  <c:v>2012/02/07</c:v>
                </c:pt>
                <c:pt idx="88">
                  <c:v>2012/02/08</c:v>
                </c:pt>
                <c:pt idx="89">
                  <c:v>2012/02/09</c:v>
                </c:pt>
                <c:pt idx="90">
                  <c:v>2012/02/10</c:v>
                </c:pt>
                <c:pt idx="91">
                  <c:v>2012/02/13</c:v>
                </c:pt>
                <c:pt idx="92">
                  <c:v>2012/02/14</c:v>
                </c:pt>
                <c:pt idx="93">
                  <c:v>2012/02/15</c:v>
                </c:pt>
                <c:pt idx="94">
                  <c:v>2012/02/16</c:v>
                </c:pt>
                <c:pt idx="95">
                  <c:v>2012/02/17</c:v>
                </c:pt>
                <c:pt idx="96">
                  <c:v>2012/02/20</c:v>
                </c:pt>
                <c:pt idx="97">
                  <c:v>2012/02/21</c:v>
                </c:pt>
                <c:pt idx="98">
                  <c:v>2012/02/22</c:v>
                </c:pt>
                <c:pt idx="99">
                  <c:v>2012/02/23</c:v>
                </c:pt>
                <c:pt idx="100">
                  <c:v>2012/02/24</c:v>
                </c:pt>
                <c:pt idx="101">
                  <c:v>2012/02/27</c:v>
                </c:pt>
                <c:pt idx="102">
                  <c:v>2012/02/28</c:v>
                </c:pt>
                <c:pt idx="103">
                  <c:v>2012/02/29</c:v>
                </c:pt>
                <c:pt idx="104">
                  <c:v>2012/03/02</c:v>
                </c:pt>
                <c:pt idx="105">
                  <c:v>2012/03/05</c:v>
                </c:pt>
                <c:pt idx="106">
                  <c:v>2012/03/06</c:v>
                </c:pt>
                <c:pt idx="107">
                  <c:v>2012/03/07</c:v>
                </c:pt>
                <c:pt idx="108">
                  <c:v>2012/03/08</c:v>
                </c:pt>
                <c:pt idx="109">
                  <c:v>2012/03/09</c:v>
                </c:pt>
                <c:pt idx="110">
                  <c:v>2012/03/12</c:v>
                </c:pt>
                <c:pt idx="111">
                  <c:v>2012/03/13</c:v>
                </c:pt>
                <c:pt idx="112">
                  <c:v>2012/03/14</c:v>
                </c:pt>
                <c:pt idx="113">
                  <c:v>2012/03/15</c:v>
                </c:pt>
                <c:pt idx="114">
                  <c:v>2012/03/16</c:v>
                </c:pt>
                <c:pt idx="115">
                  <c:v>2012/03/19</c:v>
                </c:pt>
                <c:pt idx="116">
                  <c:v>2012/03/20</c:v>
                </c:pt>
                <c:pt idx="117">
                  <c:v>2012/03/21</c:v>
                </c:pt>
                <c:pt idx="118">
                  <c:v>2012/03/22</c:v>
                </c:pt>
                <c:pt idx="119">
                  <c:v>2012/03/23</c:v>
                </c:pt>
                <c:pt idx="120">
                  <c:v>2012/03/26</c:v>
                </c:pt>
                <c:pt idx="121">
                  <c:v>2012/03/27</c:v>
                </c:pt>
                <c:pt idx="122">
                  <c:v>2012/03/28</c:v>
                </c:pt>
                <c:pt idx="123">
                  <c:v>2012/03/29</c:v>
                </c:pt>
                <c:pt idx="124">
                  <c:v>2012/03/30</c:v>
                </c:pt>
                <c:pt idx="125">
                  <c:v>2012/04/02</c:v>
                </c:pt>
                <c:pt idx="126">
                  <c:v>2012/04/03</c:v>
                </c:pt>
                <c:pt idx="127">
                  <c:v>2012/04/04</c:v>
                </c:pt>
                <c:pt idx="128">
                  <c:v>2012/04/05</c:v>
                </c:pt>
                <c:pt idx="129">
                  <c:v>2012/04/06</c:v>
                </c:pt>
                <c:pt idx="130">
                  <c:v>2012/04/09</c:v>
                </c:pt>
                <c:pt idx="131">
                  <c:v>2012/04/10</c:v>
                </c:pt>
                <c:pt idx="132">
                  <c:v>2012/04/12</c:v>
                </c:pt>
                <c:pt idx="133">
                  <c:v>2012/04/13</c:v>
                </c:pt>
                <c:pt idx="134">
                  <c:v>2012/04/16</c:v>
                </c:pt>
                <c:pt idx="135">
                  <c:v>2012/04/17</c:v>
                </c:pt>
                <c:pt idx="136">
                  <c:v>2012/04/18</c:v>
                </c:pt>
                <c:pt idx="137">
                  <c:v>2012/04/19</c:v>
                </c:pt>
                <c:pt idx="138">
                  <c:v>2012/04/20</c:v>
                </c:pt>
                <c:pt idx="139">
                  <c:v>2012/04/23</c:v>
                </c:pt>
                <c:pt idx="140">
                  <c:v>2012/04/24</c:v>
                </c:pt>
                <c:pt idx="141">
                  <c:v>2012/04/25</c:v>
                </c:pt>
                <c:pt idx="142">
                  <c:v>2012/04/26</c:v>
                </c:pt>
                <c:pt idx="143">
                  <c:v>2012/04/27</c:v>
                </c:pt>
                <c:pt idx="144">
                  <c:v>2012/04/30</c:v>
                </c:pt>
                <c:pt idx="145">
                  <c:v>2012/05/02</c:v>
                </c:pt>
                <c:pt idx="146">
                  <c:v>2012/05/03</c:v>
                </c:pt>
                <c:pt idx="147">
                  <c:v>2012/05/04</c:v>
                </c:pt>
                <c:pt idx="148">
                  <c:v>2012/05/07</c:v>
                </c:pt>
                <c:pt idx="149">
                  <c:v>2012/05/08</c:v>
                </c:pt>
                <c:pt idx="150">
                  <c:v>2012/05/09</c:v>
                </c:pt>
                <c:pt idx="151">
                  <c:v>2012/05/10</c:v>
                </c:pt>
                <c:pt idx="152">
                  <c:v>2012/05/11</c:v>
                </c:pt>
                <c:pt idx="153">
                  <c:v>2012/05/14</c:v>
                </c:pt>
                <c:pt idx="154">
                  <c:v>2012/05/15</c:v>
                </c:pt>
                <c:pt idx="155">
                  <c:v>2012/05/16</c:v>
                </c:pt>
                <c:pt idx="156">
                  <c:v>2012/05/17</c:v>
                </c:pt>
                <c:pt idx="157">
                  <c:v>2012/05/18</c:v>
                </c:pt>
                <c:pt idx="158">
                  <c:v>2012/05/21</c:v>
                </c:pt>
                <c:pt idx="159">
                  <c:v>2012/05/22</c:v>
                </c:pt>
                <c:pt idx="160">
                  <c:v>2012/05/23</c:v>
                </c:pt>
                <c:pt idx="161">
                  <c:v>2012/05/24</c:v>
                </c:pt>
                <c:pt idx="162">
                  <c:v>2012/05/25</c:v>
                </c:pt>
                <c:pt idx="163">
                  <c:v>2012/05/29</c:v>
                </c:pt>
                <c:pt idx="164">
                  <c:v>2012/05/30</c:v>
                </c:pt>
                <c:pt idx="165">
                  <c:v>2012/05/31</c:v>
                </c:pt>
                <c:pt idx="166">
                  <c:v>2012/06/01</c:v>
                </c:pt>
                <c:pt idx="167">
                  <c:v>2012/06/04</c:v>
                </c:pt>
                <c:pt idx="168">
                  <c:v>2012/06/05</c:v>
                </c:pt>
                <c:pt idx="169">
                  <c:v>2012/06/07</c:v>
                </c:pt>
                <c:pt idx="170">
                  <c:v>2012/06/08</c:v>
                </c:pt>
                <c:pt idx="171">
                  <c:v>2012/06/11</c:v>
                </c:pt>
                <c:pt idx="172">
                  <c:v>2012/06/12</c:v>
                </c:pt>
                <c:pt idx="173">
                  <c:v>2012/06/13</c:v>
                </c:pt>
                <c:pt idx="174">
                  <c:v>2012/06/14</c:v>
                </c:pt>
                <c:pt idx="175">
                  <c:v>2012/06/15</c:v>
                </c:pt>
                <c:pt idx="176">
                  <c:v>2012/06/18</c:v>
                </c:pt>
                <c:pt idx="177">
                  <c:v>2012/06/19</c:v>
                </c:pt>
                <c:pt idx="178">
                  <c:v>2012/06/20</c:v>
                </c:pt>
                <c:pt idx="179">
                  <c:v>2012/06/21</c:v>
                </c:pt>
                <c:pt idx="180">
                  <c:v>2012/06/22</c:v>
                </c:pt>
                <c:pt idx="181">
                  <c:v>2012/06/25</c:v>
                </c:pt>
                <c:pt idx="182">
                  <c:v>2012/06/26</c:v>
                </c:pt>
                <c:pt idx="183">
                  <c:v>2012/06/27</c:v>
                </c:pt>
                <c:pt idx="184">
                  <c:v>2012/06/28</c:v>
                </c:pt>
                <c:pt idx="185">
                  <c:v>2012/06/29</c:v>
                </c:pt>
                <c:pt idx="186">
                  <c:v>2012/07/02</c:v>
                </c:pt>
                <c:pt idx="187">
                  <c:v>2012/07/03</c:v>
                </c:pt>
                <c:pt idx="188">
                  <c:v>2012/07/04</c:v>
                </c:pt>
                <c:pt idx="189">
                  <c:v>2012/07/05</c:v>
                </c:pt>
                <c:pt idx="190">
                  <c:v>2012/07/06</c:v>
                </c:pt>
                <c:pt idx="191">
                  <c:v>2012/07/09</c:v>
                </c:pt>
                <c:pt idx="192">
                  <c:v>2012/07/10</c:v>
                </c:pt>
                <c:pt idx="193">
                  <c:v>2012/07/11</c:v>
                </c:pt>
                <c:pt idx="194">
                  <c:v>2012/07/12</c:v>
                </c:pt>
                <c:pt idx="195">
                  <c:v>2012/07/13</c:v>
                </c:pt>
                <c:pt idx="196">
                  <c:v>2012/07/16</c:v>
                </c:pt>
                <c:pt idx="197">
                  <c:v>2012/07/17</c:v>
                </c:pt>
                <c:pt idx="198">
                  <c:v>2012/07/18</c:v>
                </c:pt>
                <c:pt idx="199">
                  <c:v>2012/07/19</c:v>
                </c:pt>
                <c:pt idx="200">
                  <c:v>2012/07/20</c:v>
                </c:pt>
                <c:pt idx="201">
                  <c:v>2012/07/23</c:v>
                </c:pt>
                <c:pt idx="202">
                  <c:v>2012/07/24</c:v>
                </c:pt>
                <c:pt idx="203">
                  <c:v>2012/07/25</c:v>
                </c:pt>
                <c:pt idx="204">
                  <c:v>2012/07/26</c:v>
                </c:pt>
                <c:pt idx="205">
                  <c:v>2012/07/27</c:v>
                </c:pt>
                <c:pt idx="206">
                  <c:v>2012/07/30</c:v>
                </c:pt>
                <c:pt idx="207">
                  <c:v>2012/07/31</c:v>
                </c:pt>
                <c:pt idx="208">
                  <c:v>2012/08/01</c:v>
                </c:pt>
                <c:pt idx="209">
                  <c:v>2012/08/02</c:v>
                </c:pt>
                <c:pt idx="210">
                  <c:v>2012/08/03</c:v>
                </c:pt>
                <c:pt idx="211">
                  <c:v>2012/08/06</c:v>
                </c:pt>
                <c:pt idx="212">
                  <c:v>2012/08/07</c:v>
                </c:pt>
                <c:pt idx="213">
                  <c:v>2012/08/08</c:v>
                </c:pt>
                <c:pt idx="214">
                  <c:v>2012/08/09</c:v>
                </c:pt>
                <c:pt idx="215">
                  <c:v>2012/08/10</c:v>
                </c:pt>
                <c:pt idx="216">
                  <c:v>2012/08/13</c:v>
                </c:pt>
                <c:pt idx="217">
                  <c:v>2012/08/14</c:v>
                </c:pt>
                <c:pt idx="218">
                  <c:v>2012/08/16</c:v>
                </c:pt>
                <c:pt idx="219">
                  <c:v>2012/08/17</c:v>
                </c:pt>
                <c:pt idx="220">
                  <c:v>2012/08/20</c:v>
                </c:pt>
                <c:pt idx="221">
                  <c:v>2012/08/21</c:v>
                </c:pt>
                <c:pt idx="222">
                  <c:v>2012/08/22</c:v>
                </c:pt>
                <c:pt idx="223">
                  <c:v>2012/08/23</c:v>
                </c:pt>
                <c:pt idx="224">
                  <c:v>2012/08/24</c:v>
                </c:pt>
                <c:pt idx="225">
                  <c:v>2012/08/27</c:v>
                </c:pt>
                <c:pt idx="226">
                  <c:v>2012/08/28</c:v>
                </c:pt>
                <c:pt idx="227">
                  <c:v>2012/08/29</c:v>
                </c:pt>
                <c:pt idx="228">
                  <c:v>2012/08/30</c:v>
                </c:pt>
                <c:pt idx="229">
                  <c:v>2012/08/31</c:v>
                </c:pt>
                <c:pt idx="230">
                  <c:v>2012/09/03</c:v>
                </c:pt>
                <c:pt idx="231">
                  <c:v>2012/09/04</c:v>
                </c:pt>
                <c:pt idx="232">
                  <c:v>2012/09/05</c:v>
                </c:pt>
                <c:pt idx="233">
                  <c:v>2012/09/06</c:v>
                </c:pt>
                <c:pt idx="234">
                  <c:v>2012/09/07</c:v>
                </c:pt>
                <c:pt idx="235">
                  <c:v>2012/09/10</c:v>
                </c:pt>
                <c:pt idx="236">
                  <c:v>2012/09/11</c:v>
                </c:pt>
                <c:pt idx="237">
                  <c:v>2012/09/12</c:v>
                </c:pt>
                <c:pt idx="238">
                  <c:v>2012/09/13</c:v>
                </c:pt>
                <c:pt idx="239">
                  <c:v>2012/09/14</c:v>
                </c:pt>
                <c:pt idx="240">
                  <c:v>2012/09/17</c:v>
                </c:pt>
                <c:pt idx="241">
                  <c:v>2012/09/18</c:v>
                </c:pt>
                <c:pt idx="242">
                  <c:v>2012/09/19</c:v>
                </c:pt>
                <c:pt idx="243">
                  <c:v>2012/09/20</c:v>
                </c:pt>
                <c:pt idx="244">
                  <c:v>2012/09/21</c:v>
                </c:pt>
                <c:pt idx="245">
                  <c:v>2012/09/24</c:v>
                </c:pt>
                <c:pt idx="246">
                  <c:v>2012/09/25</c:v>
                </c:pt>
                <c:pt idx="247">
                  <c:v>2012/09/26</c:v>
                </c:pt>
                <c:pt idx="248">
                  <c:v>2012/09/27</c:v>
                </c:pt>
                <c:pt idx="249">
                  <c:v>2012/09/28</c:v>
                </c:pt>
              </c:strCache>
            </c:strRef>
          </c:cat>
          <c:val>
            <c:numRef>
              <c:f>삼성전자!$B$2:$B$251</c:f>
              <c:numCache>
                <c:formatCode>#,##0</c:formatCode>
                <c:ptCount val="250"/>
                <c:pt idx="0">
                  <c:v>828000</c:v>
                </c:pt>
                <c:pt idx="1">
                  <c:v>842000</c:v>
                </c:pt>
                <c:pt idx="2">
                  <c:v>855000</c:v>
                </c:pt>
                <c:pt idx="3">
                  <c:v>860000</c:v>
                </c:pt>
                <c:pt idx="4">
                  <c:v>874000</c:v>
                </c:pt>
                <c:pt idx="5">
                  <c:v>881000</c:v>
                </c:pt>
                <c:pt idx="6">
                  <c:v>898000</c:v>
                </c:pt>
                <c:pt idx="7">
                  <c:v>890000</c:v>
                </c:pt>
                <c:pt idx="8">
                  <c:v>886000</c:v>
                </c:pt>
                <c:pt idx="9">
                  <c:v>890000</c:v>
                </c:pt>
                <c:pt idx="10">
                  <c:v>883000</c:v>
                </c:pt>
                <c:pt idx="11">
                  <c:v>886000</c:v>
                </c:pt>
                <c:pt idx="12">
                  <c:v>907000</c:v>
                </c:pt>
                <c:pt idx="13">
                  <c:v>917000</c:v>
                </c:pt>
                <c:pt idx="14">
                  <c:v>941000</c:v>
                </c:pt>
                <c:pt idx="15">
                  <c:v>945000</c:v>
                </c:pt>
                <c:pt idx="16">
                  <c:v>934000</c:v>
                </c:pt>
                <c:pt idx="17">
                  <c:v>924000</c:v>
                </c:pt>
                <c:pt idx="18">
                  <c:v>945000</c:v>
                </c:pt>
                <c:pt idx="19">
                  <c:v>968000</c:v>
                </c:pt>
                <c:pt idx="20">
                  <c:v>990000</c:v>
                </c:pt>
                <c:pt idx="21">
                  <c:v>971000</c:v>
                </c:pt>
                <c:pt idx="22">
                  <c:v>967000</c:v>
                </c:pt>
                <c:pt idx="23">
                  <c:v>1005000</c:v>
                </c:pt>
                <c:pt idx="24">
                  <c:v>993000</c:v>
                </c:pt>
                <c:pt idx="25">
                  <c:v>970000</c:v>
                </c:pt>
                <c:pt idx="26">
                  <c:v>985000</c:v>
                </c:pt>
                <c:pt idx="27">
                  <c:v>935000</c:v>
                </c:pt>
                <c:pt idx="28">
                  <c:v>983000</c:v>
                </c:pt>
                <c:pt idx="29">
                  <c:v>996000</c:v>
                </c:pt>
                <c:pt idx="30">
                  <c:v>996000</c:v>
                </c:pt>
                <c:pt idx="31">
                  <c:v>975000</c:v>
                </c:pt>
                <c:pt idx="32">
                  <c:v>980000</c:v>
                </c:pt>
                <c:pt idx="33">
                  <c:v>963000</c:v>
                </c:pt>
                <c:pt idx="34">
                  <c:v>950000</c:v>
                </c:pt>
                <c:pt idx="35">
                  <c:v>963000</c:v>
                </c:pt>
                <c:pt idx="36">
                  <c:v>935000</c:v>
                </c:pt>
                <c:pt idx="37">
                  <c:v>943000</c:v>
                </c:pt>
                <c:pt idx="38">
                  <c:v>947000</c:v>
                </c:pt>
                <c:pt idx="39">
                  <c:v>978000</c:v>
                </c:pt>
                <c:pt idx="40">
                  <c:v>1005000</c:v>
                </c:pt>
                <c:pt idx="41">
                  <c:v>1004000</c:v>
                </c:pt>
                <c:pt idx="42">
                  <c:v>1074000</c:v>
                </c:pt>
                <c:pt idx="43">
                  <c:v>1050000</c:v>
                </c:pt>
                <c:pt idx="44">
                  <c:v>1066000</c:v>
                </c:pt>
                <c:pt idx="45">
                  <c:v>1044000</c:v>
                </c:pt>
                <c:pt idx="46">
                  <c:v>1056000</c:v>
                </c:pt>
                <c:pt idx="47">
                  <c:v>1064000</c:v>
                </c:pt>
                <c:pt idx="48">
                  <c:v>1053000</c:v>
                </c:pt>
                <c:pt idx="49">
                  <c:v>1084000</c:v>
                </c:pt>
                <c:pt idx="50">
                  <c:v>1050000</c:v>
                </c:pt>
                <c:pt idx="51">
                  <c:v>1040000</c:v>
                </c:pt>
                <c:pt idx="52">
                  <c:v>1015000</c:v>
                </c:pt>
                <c:pt idx="53">
                  <c:v>1045000</c:v>
                </c:pt>
                <c:pt idx="54">
                  <c:v>1007000</c:v>
                </c:pt>
                <c:pt idx="55">
                  <c:v>1012000</c:v>
                </c:pt>
                <c:pt idx="56">
                  <c:v>1057000</c:v>
                </c:pt>
                <c:pt idx="57">
                  <c:v>1052000</c:v>
                </c:pt>
                <c:pt idx="58">
                  <c:v>1068000</c:v>
                </c:pt>
                <c:pt idx="59">
                  <c:v>1066000</c:v>
                </c:pt>
                <c:pt idx="60">
                  <c:v>1073000</c:v>
                </c:pt>
                <c:pt idx="61">
                  <c:v>1061000</c:v>
                </c:pt>
                <c:pt idx="62">
                  <c:v>1058000</c:v>
                </c:pt>
                <c:pt idx="63">
                  <c:v>1080000</c:v>
                </c:pt>
                <c:pt idx="64">
                  <c:v>1105000</c:v>
                </c:pt>
                <c:pt idx="65">
                  <c:v>1080000</c:v>
                </c:pt>
                <c:pt idx="66">
                  <c:v>1055000</c:v>
                </c:pt>
                <c:pt idx="67">
                  <c:v>1040000</c:v>
                </c:pt>
                <c:pt idx="68">
                  <c:v>1016000</c:v>
                </c:pt>
                <c:pt idx="69">
                  <c:v>1026000</c:v>
                </c:pt>
                <c:pt idx="70">
                  <c:v>1021000</c:v>
                </c:pt>
                <c:pt idx="71">
                  <c:v>1028000</c:v>
                </c:pt>
                <c:pt idx="72">
                  <c:v>1046000</c:v>
                </c:pt>
                <c:pt idx="73">
                  <c:v>1030000</c:v>
                </c:pt>
                <c:pt idx="74">
                  <c:v>1036000</c:v>
                </c:pt>
                <c:pt idx="75">
                  <c:v>1030000</c:v>
                </c:pt>
                <c:pt idx="76">
                  <c:v>1072000</c:v>
                </c:pt>
                <c:pt idx="77">
                  <c:v>1105000</c:v>
                </c:pt>
                <c:pt idx="78">
                  <c:v>1114000</c:v>
                </c:pt>
                <c:pt idx="79">
                  <c:v>1113000</c:v>
                </c:pt>
                <c:pt idx="80">
                  <c:v>1125000</c:v>
                </c:pt>
                <c:pt idx="81">
                  <c:v>1115000</c:v>
                </c:pt>
                <c:pt idx="82">
                  <c:v>1107000</c:v>
                </c:pt>
                <c:pt idx="83">
                  <c:v>1079000</c:v>
                </c:pt>
                <c:pt idx="84">
                  <c:v>1080000</c:v>
                </c:pt>
                <c:pt idx="85">
                  <c:v>1066000</c:v>
                </c:pt>
                <c:pt idx="86">
                  <c:v>1074000</c:v>
                </c:pt>
                <c:pt idx="87">
                  <c:v>1093000</c:v>
                </c:pt>
                <c:pt idx="88">
                  <c:v>1092000</c:v>
                </c:pt>
                <c:pt idx="89">
                  <c:v>1084000</c:v>
                </c:pt>
                <c:pt idx="90">
                  <c:v>1062000</c:v>
                </c:pt>
                <c:pt idx="91">
                  <c:v>1083000</c:v>
                </c:pt>
                <c:pt idx="92">
                  <c:v>1080000</c:v>
                </c:pt>
                <c:pt idx="93">
                  <c:v>1135000</c:v>
                </c:pt>
                <c:pt idx="94">
                  <c:v>1135000</c:v>
                </c:pt>
                <c:pt idx="95">
                  <c:v>1176000</c:v>
                </c:pt>
                <c:pt idx="96">
                  <c:v>1175000</c:v>
                </c:pt>
                <c:pt idx="97">
                  <c:v>1180000</c:v>
                </c:pt>
                <c:pt idx="98">
                  <c:v>1197000</c:v>
                </c:pt>
                <c:pt idx="99">
                  <c:v>1160000</c:v>
                </c:pt>
                <c:pt idx="100">
                  <c:v>1180000</c:v>
                </c:pt>
                <c:pt idx="101">
                  <c:v>1171000</c:v>
                </c:pt>
                <c:pt idx="102">
                  <c:v>1185000</c:v>
                </c:pt>
                <c:pt idx="103">
                  <c:v>1206000</c:v>
                </c:pt>
                <c:pt idx="104">
                  <c:v>1182000</c:v>
                </c:pt>
                <c:pt idx="105">
                  <c:v>1174000</c:v>
                </c:pt>
                <c:pt idx="106">
                  <c:v>1180000</c:v>
                </c:pt>
                <c:pt idx="107">
                  <c:v>1172000</c:v>
                </c:pt>
                <c:pt idx="108">
                  <c:v>1180000</c:v>
                </c:pt>
                <c:pt idx="109">
                  <c:v>1230000</c:v>
                </c:pt>
                <c:pt idx="110">
                  <c:v>1210000</c:v>
                </c:pt>
                <c:pt idx="111">
                  <c:v>1221000</c:v>
                </c:pt>
                <c:pt idx="112">
                  <c:v>1250000</c:v>
                </c:pt>
                <c:pt idx="113">
                  <c:v>1250000</c:v>
                </c:pt>
                <c:pt idx="114">
                  <c:v>1238000</c:v>
                </c:pt>
                <c:pt idx="115">
                  <c:v>1260000</c:v>
                </c:pt>
                <c:pt idx="116">
                  <c:v>1267000</c:v>
                </c:pt>
                <c:pt idx="117">
                  <c:v>1242000</c:v>
                </c:pt>
                <c:pt idx="118">
                  <c:v>1258000</c:v>
                </c:pt>
                <c:pt idx="119">
                  <c:v>1261000</c:v>
                </c:pt>
                <c:pt idx="120">
                  <c:v>1275000</c:v>
                </c:pt>
                <c:pt idx="121">
                  <c:v>1311000</c:v>
                </c:pt>
                <c:pt idx="122">
                  <c:v>1302000</c:v>
                </c:pt>
                <c:pt idx="123">
                  <c:v>1280000</c:v>
                </c:pt>
                <c:pt idx="124">
                  <c:v>1275000</c:v>
                </c:pt>
                <c:pt idx="125">
                  <c:v>1299000</c:v>
                </c:pt>
                <c:pt idx="126">
                  <c:v>1335000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1332000</c:v>
                </c:pt>
                <c:pt idx="130">
                  <c:v>1317000</c:v>
                </c:pt>
                <c:pt idx="131">
                  <c:v>1311000</c:v>
                </c:pt>
                <c:pt idx="132">
                  <c:v>1273000</c:v>
                </c:pt>
                <c:pt idx="133">
                  <c:v>1268000</c:v>
                </c:pt>
                <c:pt idx="134">
                  <c:v>1259000</c:v>
                </c:pt>
                <c:pt idx="135">
                  <c:v>1249000</c:v>
                </c:pt>
                <c:pt idx="136">
                  <c:v>1293000</c:v>
                </c:pt>
                <c:pt idx="137">
                  <c:v>1307000</c:v>
                </c:pt>
                <c:pt idx="138">
                  <c:v>1282000</c:v>
                </c:pt>
                <c:pt idx="139">
                  <c:v>1279000</c:v>
                </c:pt>
                <c:pt idx="140">
                  <c:v>1283000</c:v>
                </c:pt>
                <c:pt idx="141">
                  <c:v>1305000</c:v>
                </c:pt>
                <c:pt idx="142">
                  <c:v>1340000</c:v>
                </c:pt>
                <c:pt idx="143">
                  <c:v>1374000</c:v>
                </c:pt>
                <c:pt idx="144">
                  <c:v>1390000</c:v>
                </c:pt>
                <c:pt idx="145">
                  <c:v>1410000</c:v>
                </c:pt>
                <c:pt idx="146">
                  <c:v>1401000</c:v>
                </c:pt>
                <c:pt idx="147">
                  <c:v>1360000</c:v>
                </c:pt>
                <c:pt idx="148">
                  <c:v>1342000</c:v>
                </c:pt>
                <c:pt idx="149">
                  <c:v>1341000</c:v>
                </c:pt>
                <c:pt idx="150">
                  <c:v>1331000</c:v>
                </c:pt>
                <c:pt idx="151">
                  <c:v>1327000</c:v>
                </c:pt>
                <c:pt idx="152">
                  <c:v>1303000</c:v>
                </c:pt>
                <c:pt idx="153">
                  <c:v>1314000</c:v>
                </c:pt>
                <c:pt idx="154">
                  <c:v>1311000</c:v>
                </c:pt>
                <c:pt idx="155">
                  <c:v>1230000</c:v>
                </c:pt>
                <c:pt idx="156">
                  <c:v>1223000</c:v>
                </c:pt>
                <c:pt idx="157">
                  <c:v>1166000</c:v>
                </c:pt>
                <c:pt idx="158">
                  <c:v>1209000</c:v>
                </c:pt>
                <c:pt idx="159">
                  <c:v>1240000</c:v>
                </c:pt>
                <c:pt idx="160">
                  <c:v>1221000</c:v>
                </c:pt>
                <c:pt idx="161">
                  <c:v>1225000</c:v>
                </c:pt>
                <c:pt idx="162">
                  <c:v>1225000</c:v>
                </c:pt>
                <c:pt idx="163">
                  <c:v>1238000</c:v>
                </c:pt>
                <c:pt idx="164">
                  <c:v>1226000</c:v>
                </c:pt>
                <c:pt idx="165">
                  <c:v>1211000</c:v>
                </c:pt>
                <c:pt idx="166">
                  <c:v>1233000</c:v>
                </c:pt>
                <c:pt idx="167">
                  <c:v>1196000</c:v>
                </c:pt>
                <c:pt idx="168">
                  <c:v>1203000</c:v>
                </c:pt>
                <c:pt idx="169">
                  <c:v>1265000</c:v>
                </c:pt>
                <c:pt idx="170">
                  <c:v>1247000</c:v>
                </c:pt>
                <c:pt idx="171">
                  <c:v>1268000</c:v>
                </c:pt>
                <c:pt idx="172">
                  <c:v>1255000</c:v>
                </c:pt>
                <c:pt idx="173">
                  <c:v>1271000</c:v>
                </c:pt>
                <c:pt idx="174">
                  <c:v>1261000</c:v>
                </c:pt>
                <c:pt idx="175">
                  <c:v>1217000</c:v>
                </c:pt>
                <c:pt idx="176">
                  <c:v>1243000</c:v>
                </c:pt>
                <c:pt idx="177">
                  <c:v>1244000</c:v>
                </c:pt>
                <c:pt idx="178">
                  <c:v>1252000</c:v>
                </c:pt>
                <c:pt idx="179">
                  <c:v>1227000</c:v>
                </c:pt>
                <c:pt idx="180">
                  <c:v>1182000</c:v>
                </c:pt>
                <c:pt idx="181">
                  <c:v>1132000</c:v>
                </c:pt>
                <c:pt idx="182">
                  <c:v>1139000</c:v>
                </c:pt>
                <c:pt idx="183">
                  <c:v>1167000</c:v>
                </c:pt>
                <c:pt idx="184">
                  <c:v>1168000</c:v>
                </c:pt>
                <c:pt idx="185">
                  <c:v>1201000</c:v>
                </c:pt>
                <c:pt idx="186">
                  <c:v>1174000</c:v>
                </c:pt>
                <c:pt idx="187">
                  <c:v>1175000</c:v>
                </c:pt>
                <c:pt idx="188">
                  <c:v>1191000</c:v>
                </c:pt>
                <c:pt idx="189">
                  <c:v>1185000</c:v>
                </c:pt>
                <c:pt idx="190">
                  <c:v>1161000</c:v>
                </c:pt>
                <c:pt idx="191">
                  <c:v>1126000</c:v>
                </c:pt>
                <c:pt idx="192">
                  <c:v>1127000</c:v>
                </c:pt>
                <c:pt idx="193">
                  <c:v>1118000</c:v>
                </c:pt>
                <c:pt idx="194">
                  <c:v>1091000</c:v>
                </c:pt>
                <c:pt idx="195">
                  <c:v>1139000</c:v>
                </c:pt>
                <c:pt idx="196">
                  <c:v>1152000</c:v>
                </c:pt>
                <c:pt idx="197">
                  <c:v>1168000</c:v>
                </c:pt>
                <c:pt idx="198">
                  <c:v>1154000</c:v>
                </c:pt>
                <c:pt idx="199">
                  <c:v>1195000</c:v>
                </c:pt>
                <c:pt idx="200">
                  <c:v>1191000</c:v>
                </c:pt>
                <c:pt idx="201">
                  <c:v>1162000</c:v>
                </c:pt>
                <c:pt idx="202">
                  <c:v>1170000</c:v>
                </c:pt>
                <c:pt idx="203">
                  <c:v>1158000</c:v>
                </c:pt>
                <c:pt idx="204">
                  <c:v>1172000</c:v>
                </c:pt>
                <c:pt idx="205">
                  <c:v>1233000</c:v>
                </c:pt>
                <c:pt idx="206">
                  <c:v>1275000</c:v>
                </c:pt>
                <c:pt idx="207">
                  <c:v>1309000</c:v>
                </c:pt>
                <c:pt idx="208">
                  <c:v>1300000</c:v>
                </c:pt>
                <c:pt idx="209">
                  <c:v>1263000</c:v>
                </c:pt>
                <c:pt idx="210">
                  <c:v>1243000</c:v>
                </c:pt>
                <c:pt idx="211">
                  <c:v>1298000</c:v>
                </c:pt>
                <c:pt idx="212">
                  <c:v>1294000</c:v>
                </c:pt>
                <c:pt idx="213">
                  <c:v>1320000</c:v>
                </c:pt>
                <c:pt idx="214">
                  <c:v>1340000</c:v>
                </c:pt>
                <c:pt idx="215">
                  <c:v>1348000</c:v>
                </c:pt>
                <c:pt idx="216">
                  <c:v>1325000</c:v>
                </c:pt>
                <c:pt idx="217">
                  <c:v>1345000</c:v>
                </c:pt>
                <c:pt idx="218">
                  <c:v>1345000</c:v>
                </c:pt>
                <c:pt idx="219">
                  <c:v>1295000</c:v>
                </c:pt>
                <c:pt idx="220">
                  <c:v>1283000</c:v>
                </c:pt>
                <c:pt idx="221">
                  <c:v>1282000</c:v>
                </c:pt>
                <c:pt idx="222">
                  <c:v>1264000</c:v>
                </c:pt>
                <c:pt idx="223">
                  <c:v>1287000</c:v>
                </c:pt>
                <c:pt idx="224">
                  <c:v>1275000</c:v>
                </c:pt>
                <c:pt idx="225">
                  <c:v>1180000</c:v>
                </c:pt>
                <c:pt idx="226">
                  <c:v>1195000</c:v>
                </c:pt>
                <c:pt idx="227">
                  <c:v>1230000</c:v>
                </c:pt>
                <c:pt idx="228">
                  <c:v>1215000</c:v>
                </c:pt>
                <c:pt idx="229">
                  <c:v>1233000</c:v>
                </c:pt>
                <c:pt idx="230">
                  <c:v>1218000</c:v>
                </c:pt>
                <c:pt idx="231">
                  <c:v>1218000</c:v>
                </c:pt>
                <c:pt idx="232">
                  <c:v>1189000</c:v>
                </c:pt>
                <c:pt idx="233">
                  <c:v>1196000</c:v>
                </c:pt>
                <c:pt idx="234">
                  <c:v>1250000</c:v>
                </c:pt>
                <c:pt idx="235">
                  <c:v>1250000</c:v>
                </c:pt>
                <c:pt idx="236">
                  <c:v>1256000</c:v>
                </c:pt>
                <c:pt idx="237">
                  <c:v>1294000</c:v>
                </c:pt>
                <c:pt idx="238">
                  <c:v>1301000</c:v>
                </c:pt>
                <c:pt idx="239">
                  <c:v>1336000</c:v>
                </c:pt>
                <c:pt idx="240">
                  <c:v>1315000</c:v>
                </c:pt>
                <c:pt idx="241">
                  <c:v>1315000</c:v>
                </c:pt>
                <c:pt idx="242">
                  <c:v>1314000</c:v>
                </c:pt>
                <c:pt idx="243">
                  <c:v>1287000</c:v>
                </c:pt>
                <c:pt idx="244">
                  <c:v>1302000</c:v>
                </c:pt>
                <c:pt idx="245">
                  <c:v>1327000</c:v>
                </c:pt>
                <c:pt idx="246">
                  <c:v>1327000</c:v>
                </c:pt>
                <c:pt idx="247">
                  <c:v>1325000</c:v>
                </c:pt>
                <c:pt idx="248">
                  <c:v>1338000</c:v>
                </c:pt>
                <c:pt idx="249">
                  <c:v>1346000</c:v>
                </c:pt>
              </c:numCache>
            </c:numRef>
          </c:val>
        </c:ser>
        <c:marker val="1"/>
        <c:axId val="188611200"/>
        <c:axId val="188817792"/>
      </c:lineChart>
      <c:catAx>
        <c:axId val="188611200"/>
        <c:scaling>
          <c:orientation val="minMax"/>
        </c:scaling>
        <c:axPos val="b"/>
        <c:majorTickMark val="none"/>
        <c:tickLblPos val="nextTo"/>
        <c:crossAx val="188817792"/>
        <c:crosses val="autoZero"/>
        <c:auto val="1"/>
        <c:lblAlgn val="ctr"/>
        <c:lblOffset val="100"/>
      </c:catAx>
      <c:valAx>
        <c:axId val="188817792"/>
        <c:scaling>
          <c:orientation val="minMax"/>
          <c:min val="800000"/>
        </c:scaling>
        <c:axPos val="l"/>
        <c:majorGridlines/>
        <c:title>
          <c:layout/>
        </c:title>
        <c:numFmt formatCode="#,##0" sourceLinked="1"/>
        <c:majorTickMark val="none"/>
        <c:tickLblPos val="nextTo"/>
        <c:crossAx val="188611200"/>
        <c:crosses val="autoZero"/>
        <c:crossBetween val="between"/>
        <c:majorUnit val="50000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삼성전자!$B$1</c:f>
              <c:strCache>
                <c:ptCount val="1"/>
                <c:pt idx="0">
                  <c:v>종가</c:v>
                </c:pt>
              </c:strCache>
            </c:strRef>
          </c:tx>
          <c:dLbls>
            <c:dLbl>
              <c:idx val="249"/>
              <c:layout/>
              <c:dLblPos val="r"/>
              <c:showVal val="1"/>
              <c:showSerName val="1"/>
            </c:dLbl>
            <c:delete val="1"/>
          </c:dLbls>
          <c:cat>
            <c:strRef>
              <c:f>삼성전자!$A$2:$A$251</c:f>
              <c:strCache>
                <c:ptCount val="250"/>
                <c:pt idx="0">
                  <c:v>2011/10/04</c:v>
                </c:pt>
                <c:pt idx="1">
                  <c:v>2011/10/05</c:v>
                </c:pt>
                <c:pt idx="2">
                  <c:v>2011/10/06</c:v>
                </c:pt>
                <c:pt idx="3">
                  <c:v>2011/10/07</c:v>
                </c:pt>
                <c:pt idx="4">
                  <c:v>2011/10/10</c:v>
                </c:pt>
                <c:pt idx="5">
                  <c:v>2011/10/11</c:v>
                </c:pt>
                <c:pt idx="6">
                  <c:v>2011/10/12</c:v>
                </c:pt>
                <c:pt idx="7">
                  <c:v>2011/10/13</c:v>
                </c:pt>
                <c:pt idx="8">
                  <c:v>2011/10/14</c:v>
                </c:pt>
                <c:pt idx="9">
                  <c:v>2011/10/17</c:v>
                </c:pt>
                <c:pt idx="10">
                  <c:v>2011/10/18</c:v>
                </c:pt>
                <c:pt idx="11">
                  <c:v>2011/10/19</c:v>
                </c:pt>
                <c:pt idx="12">
                  <c:v>2011/10/20</c:v>
                </c:pt>
                <c:pt idx="13">
                  <c:v>2011/10/21</c:v>
                </c:pt>
                <c:pt idx="14">
                  <c:v>2011/10/24</c:v>
                </c:pt>
                <c:pt idx="15">
                  <c:v>2011/10/25</c:v>
                </c:pt>
                <c:pt idx="16">
                  <c:v>2011/10/26</c:v>
                </c:pt>
                <c:pt idx="17">
                  <c:v>2011/10/27</c:v>
                </c:pt>
                <c:pt idx="18">
                  <c:v>2011/10/28</c:v>
                </c:pt>
                <c:pt idx="19">
                  <c:v>2011/10/31</c:v>
                </c:pt>
                <c:pt idx="20">
                  <c:v>2011/11/01</c:v>
                </c:pt>
                <c:pt idx="21">
                  <c:v>2011/11/02</c:v>
                </c:pt>
                <c:pt idx="22">
                  <c:v>2011/11/03</c:v>
                </c:pt>
                <c:pt idx="23">
                  <c:v>2011/11/04</c:v>
                </c:pt>
                <c:pt idx="24">
                  <c:v>2011/11/07</c:v>
                </c:pt>
                <c:pt idx="25">
                  <c:v>2011/11/08</c:v>
                </c:pt>
                <c:pt idx="26">
                  <c:v>2011/11/09</c:v>
                </c:pt>
                <c:pt idx="27">
                  <c:v>2011/11/10</c:v>
                </c:pt>
                <c:pt idx="28">
                  <c:v>2011/11/11</c:v>
                </c:pt>
                <c:pt idx="29">
                  <c:v>2011/11/14</c:v>
                </c:pt>
                <c:pt idx="30">
                  <c:v>2011/11/15</c:v>
                </c:pt>
                <c:pt idx="31">
                  <c:v>2011/11/16</c:v>
                </c:pt>
                <c:pt idx="32">
                  <c:v>2011/11/17</c:v>
                </c:pt>
                <c:pt idx="33">
                  <c:v>2011/11/18</c:v>
                </c:pt>
                <c:pt idx="34">
                  <c:v>2011/11/21</c:v>
                </c:pt>
                <c:pt idx="35">
                  <c:v>2011/11/22</c:v>
                </c:pt>
                <c:pt idx="36">
                  <c:v>2011/11/23</c:v>
                </c:pt>
                <c:pt idx="37">
                  <c:v>2011/11/24</c:v>
                </c:pt>
                <c:pt idx="38">
                  <c:v>2011/11/25</c:v>
                </c:pt>
                <c:pt idx="39">
                  <c:v>2011/11/28</c:v>
                </c:pt>
                <c:pt idx="40">
                  <c:v>2011/11/29</c:v>
                </c:pt>
                <c:pt idx="41">
                  <c:v>2011/11/30</c:v>
                </c:pt>
                <c:pt idx="42">
                  <c:v>2011/12/01</c:v>
                </c:pt>
                <c:pt idx="43">
                  <c:v>2011/12/02</c:v>
                </c:pt>
                <c:pt idx="44">
                  <c:v>2011/12/05</c:v>
                </c:pt>
                <c:pt idx="45">
                  <c:v>2011/12/06</c:v>
                </c:pt>
                <c:pt idx="46">
                  <c:v>2011/12/07</c:v>
                </c:pt>
                <c:pt idx="47">
                  <c:v>2011/12/08</c:v>
                </c:pt>
                <c:pt idx="48">
                  <c:v>2011/12/09</c:v>
                </c:pt>
                <c:pt idx="49">
                  <c:v>2011/12/12</c:v>
                </c:pt>
                <c:pt idx="50">
                  <c:v>2011/12/13</c:v>
                </c:pt>
                <c:pt idx="51">
                  <c:v>2011/12/14</c:v>
                </c:pt>
                <c:pt idx="52">
                  <c:v>2011/12/15</c:v>
                </c:pt>
                <c:pt idx="53">
                  <c:v>2011/12/16</c:v>
                </c:pt>
                <c:pt idx="54">
                  <c:v>2011/12/19</c:v>
                </c:pt>
                <c:pt idx="55">
                  <c:v>2011/12/20</c:v>
                </c:pt>
                <c:pt idx="56">
                  <c:v>2011/12/21</c:v>
                </c:pt>
                <c:pt idx="57">
                  <c:v>2011/12/22</c:v>
                </c:pt>
                <c:pt idx="58">
                  <c:v>2011/12/23</c:v>
                </c:pt>
                <c:pt idx="59">
                  <c:v>2011/12/26</c:v>
                </c:pt>
                <c:pt idx="60">
                  <c:v>2011/12/27</c:v>
                </c:pt>
                <c:pt idx="61">
                  <c:v>2011/12/28</c:v>
                </c:pt>
                <c:pt idx="62">
                  <c:v>2011/12/29</c:v>
                </c:pt>
                <c:pt idx="63">
                  <c:v>2012/01/02</c:v>
                </c:pt>
                <c:pt idx="64">
                  <c:v>2012/01/03</c:v>
                </c:pt>
                <c:pt idx="65">
                  <c:v>2012/01/04</c:v>
                </c:pt>
                <c:pt idx="66">
                  <c:v>2012/01/05</c:v>
                </c:pt>
                <c:pt idx="67">
                  <c:v>2012/01/06</c:v>
                </c:pt>
                <c:pt idx="68">
                  <c:v>2012/01/09</c:v>
                </c:pt>
                <c:pt idx="69">
                  <c:v>2012/01/10</c:v>
                </c:pt>
                <c:pt idx="70">
                  <c:v>2012/01/11</c:v>
                </c:pt>
                <c:pt idx="71">
                  <c:v>2012/01/12</c:v>
                </c:pt>
                <c:pt idx="72">
                  <c:v>2012/01/13</c:v>
                </c:pt>
                <c:pt idx="73">
                  <c:v>2012/01/16</c:v>
                </c:pt>
                <c:pt idx="74">
                  <c:v>2012/01/17</c:v>
                </c:pt>
                <c:pt idx="75">
                  <c:v>2012/01/18</c:v>
                </c:pt>
                <c:pt idx="76">
                  <c:v>2012/01/19</c:v>
                </c:pt>
                <c:pt idx="77">
                  <c:v>2012/01/20</c:v>
                </c:pt>
                <c:pt idx="78">
                  <c:v>2012/01/25</c:v>
                </c:pt>
                <c:pt idx="79">
                  <c:v>2012/01/26</c:v>
                </c:pt>
                <c:pt idx="80">
                  <c:v>2012/01/27</c:v>
                </c:pt>
                <c:pt idx="81">
                  <c:v>2012/01/30</c:v>
                </c:pt>
                <c:pt idx="82">
                  <c:v>2012/01/31</c:v>
                </c:pt>
                <c:pt idx="83">
                  <c:v>2012/02/01</c:v>
                </c:pt>
                <c:pt idx="84">
                  <c:v>2012/02/02</c:v>
                </c:pt>
                <c:pt idx="85">
                  <c:v>2012/02/03</c:v>
                </c:pt>
                <c:pt idx="86">
                  <c:v>2012/02/06</c:v>
                </c:pt>
                <c:pt idx="87">
                  <c:v>2012/02/07</c:v>
                </c:pt>
                <c:pt idx="88">
                  <c:v>2012/02/08</c:v>
                </c:pt>
                <c:pt idx="89">
                  <c:v>2012/02/09</c:v>
                </c:pt>
                <c:pt idx="90">
                  <c:v>2012/02/10</c:v>
                </c:pt>
                <c:pt idx="91">
                  <c:v>2012/02/13</c:v>
                </c:pt>
                <c:pt idx="92">
                  <c:v>2012/02/14</c:v>
                </c:pt>
                <c:pt idx="93">
                  <c:v>2012/02/15</c:v>
                </c:pt>
                <c:pt idx="94">
                  <c:v>2012/02/16</c:v>
                </c:pt>
                <c:pt idx="95">
                  <c:v>2012/02/17</c:v>
                </c:pt>
                <c:pt idx="96">
                  <c:v>2012/02/20</c:v>
                </c:pt>
                <c:pt idx="97">
                  <c:v>2012/02/21</c:v>
                </c:pt>
                <c:pt idx="98">
                  <c:v>2012/02/22</c:v>
                </c:pt>
                <c:pt idx="99">
                  <c:v>2012/02/23</c:v>
                </c:pt>
                <c:pt idx="100">
                  <c:v>2012/02/24</c:v>
                </c:pt>
                <c:pt idx="101">
                  <c:v>2012/02/27</c:v>
                </c:pt>
                <c:pt idx="102">
                  <c:v>2012/02/28</c:v>
                </c:pt>
                <c:pt idx="103">
                  <c:v>2012/02/29</c:v>
                </c:pt>
                <c:pt idx="104">
                  <c:v>2012/03/02</c:v>
                </c:pt>
                <c:pt idx="105">
                  <c:v>2012/03/05</c:v>
                </c:pt>
                <c:pt idx="106">
                  <c:v>2012/03/06</c:v>
                </c:pt>
                <c:pt idx="107">
                  <c:v>2012/03/07</c:v>
                </c:pt>
                <c:pt idx="108">
                  <c:v>2012/03/08</c:v>
                </c:pt>
                <c:pt idx="109">
                  <c:v>2012/03/09</c:v>
                </c:pt>
                <c:pt idx="110">
                  <c:v>2012/03/12</c:v>
                </c:pt>
                <c:pt idx="111">
                  <c:v>2012/03/13</c:v>
                </c:pt>
                <c:pt idx="112">
                  <c:v>2012/03/14</c:v>
                </c:pt>
                <c:pt idx="113">
                  <c:v>2012/03/15</c:v>
                </c:pt>
                <c:pt idx="114">
                  <c:v>2012/03/16</c:v>
                </c:pt>
                <c:pt idx="115">
                  <c:v>2012/03/19</c:v>
                </c:pt>
                <c:pt idx="116">
                  <c:v>2012/03/20</c:v>
                </c:pt>
                <c:pt idx="117">
                  <c:v>2012/03/21</c:v>
                </c:pt>
                <c:pt idx="118">
                  <c:v>2012/03/22</c:v>
                </c:pt>
                <c:pt idx="119">
                  <c:v>2012/03/23</c:v>
                </c:pt>
                <c:pt idx="120">
                  <c:v>2012/03/26</c:v>
                </c:pt>
                <c:pt idx="121">
                  <c:v>2012/03/27</c:v>
                </c:pt>
                <c:pt idx="122">
                  <c:v>2012/03/28</c:v>
                </c:pt>
                <c:pt idx="123">
                  <c:v>2012/03/29</c:v>
                </c:pt>
                <c:pt idx="124">
                  <c:v>2012/03/30</c:v>
                </c:pt>
                <c:pt idx="125">
                  <c:v>2012/04/02</c:v>
                </c:pt>
                <c:pt idx="126">
                  <c:v>2012/04/03</c:v>
                </c:pt>
                <c:pt idx="127">
                  <c:v>2012/04/04</c:v>
                </c:pt>
                <c:pt idx="128">
                  <c:v>2012/04/05</c:v>
                </c:pt>
                <c:pt idx="129">
                  <c:v>2012/04/06</c:v>
                </c:pt>
                <c:pt idx="130">
                  <c:v>2012/04/09</c:v>
                </c:pt>
                <c:pt idx="131">
                  <c:v>2012/04/10</c:v>
                </c:pt>
                <c:pt idx="132">
                  <c:v>2012/04/12</c:v>
                </c:pt>
                <c:pt idx="133">
                  <c:v>2012/04/13</c:v>
                </c:pt>
                <c:pt idx="134">
                  <c:v>2012/04/16</c:v>
                </c:pt>
                <c:pt idx="135">
                  <c:v>2012/04/17</c:v>
                </c:pt>
                <c:pt idx="136">
                  <c:v>2012/04/18</c:v>
                </c:pt>
                <c:pt idx="137">
                  <c:v>2012/04/19</c:v>
                </c:pt>
                <c:pt idx="138">
                  <c:v>2012/04/20</c:v>
                </c:pt>
                <c:pt idx="139">
                  <c:v>2012/04/23</c:v>
                </c:pt>
                <c:pt idx="140">
                  <c:v>2012/04/24</c:v>
                </c:pt>
                <c:pt idx="141">
                  <c:v>2012/04/25</c:v>
                </c:pt>
                <c:pt idx="142">
                  <c:v>2012/04/26</c:v>
                </c:pt>
                <c:pt idx="143">
                  <c:v>2012/04/27</c:v>
                </c:pt>
                <c:pt idx="144">
                  <c:v>2012/04/30</c:v>
                </c:pt>
                <c:pt idx="145">
                  <c:v>2012/05/02</c:v>
                </c:pt>
                <c:pt idx="146">
                  <c:v>2012/05/03</c:v>
                </c:pt>
                <c:pt idx="147">
                  <c:v>2012/05/04</c:v>
                </c:pt>
                <c:pt idx="148">
                  <c:v>2012/05/07</c:v>
                </c:pt>
                <c:pt idx="149">
                  <c:v>2012/05/08</c:v>
                </c:pt>
                <c:pt idx="150">
                  <c:v>2012/05/09</c:v>
                </c:pt>
                <c:pt idx="151">
                  <c:v>2012/05/10</c:v>
                </c:pt>
                <c:pt idx="152">
                  <c:v>2012/05/11</c:v>
                </c:pt>
                <c:pt idx="153">
                  <c:v>2012/05/14</c:v>
                </c:pt>
                <c:pt idx="154">
                  <c:v>2012/05/15</c:v>
                </c:pt>
                <c:pt idx="155">
                  <c:v>2012/05/16</c:v>
                </c:pt>
                <c:pt idx="156">
                  <c:v>2012/05/17</c:v>
                </c:pt>
                <c:pt idx="157">
                  <c:v>2012/05/18</c:v>
                </c:pt>
                <c:pt idx="158">
                  <c:v>2012/05/21</c:v>
                </c:pt>
                <c:pt idx="159">
                  <c:v>2012/05/22</c:v>
                </c:pt>
                <c:pt idx="160">
                  <c:v>2012/05/23</c:v>
                </c:pt>
                <c:pt idx="161">
                  <c:v>2012/05/24</c:v>
                </c:pt>
                <c:pt idx="162">
                  <c:v>2012/05/25</c:v>
                </c:pt>
                <c:pt idx="163">
                  <c:v>2012/05/29</c:v>
                </c:pt>
                <c:pt idx="164">
                  <c:v>2012/05/30</c:v>
                </c:pt>
                <c:pt idx="165">
                  <c:v>2012/05/31</c:v>
                </c:pt>
                <c:pt idx="166">
                  <c:v>2012/06/01</c:v>
                </c:pt>
                <c:pt idx="167">
                  <c:v>2012/06/04</c:v>
                </c:pt>
                <c:pt idx="168">
                  <c:v>2012/06/05</c:v>
                </c:pt>
                <c:pt idx="169">
                  <c:v>2012/06/07</c:v>
                </c:pt>
                <c:pt idx="170">
                  <c:v>2012/06/08</c:v>
                </c:pt>
                <c:pt idx="171">
                  <c:v>2012/06/11</c:v>
                </c:pt>
                <c:pt idx="172">
                  <c:v>2012/06/12</c:v>
                </c:pt>
                <c:pt idx="173">
                  <c:v>2012/06/13</c:v>
                </c:pt>
                <c:pt idx="174">
                  <c:v>2012/06/14</c:v>
                </c:pt>
                <c:pt idx="175">
                  <c:v>2012/06/15</c:v>
                </c:pt>
                <c:pt idx="176">
                  <c:v>2012/06/18</c:v>
                </c:pt>
                <c:pt idx="177">
                  <c:v>2012/06/19</c:v>
                </c:pt>
                <c:pt idx="178">
                  <c:v>2012/06/20</c:v>
                </c:pt>
                <c:pt idx="179">
                  <c:v>2012/06/21</c:v>
                </c:pt>
                <c:pt idx="180">
                  <c:v>2012/06/22</c:v>
                </c:pt>
                <c:pt idx="181">
                  <c:v>2012/06/25</c:v>
                </c:pt>
                <c:pt idx="182">
                  <c:v>2012/06/26</c:v>
                </c:pt>
                <c:pt idx="183">
                  <c:v>2012/06/27</c:v>
                </c:pt>
                <c:pt idx="184">
                  <c:v>2012/06/28</c:v>
                </c:pt>
                <c:pt idx="185">
                  <c:v>2012/06/29</c:v>
                </c:pt>
                <c:pt idx="186">
                  <c:v>2012/07/02</c:v>
                </c:pt>
                <c:pt idx="187">
                  <c:v>2012/07/03</c:v>
                </c:pt>
                <c:pt idx="188">
                  <c:v>2012/07/04</c:v>
                </c:pt>
                <c:pt idx="189">
                  <c:v>2012/07/05</c:v>
                </c:pt>
                <c:pt idx="190">
                  <c:v>2012/07/06</c:v>
                </c:pt>
                <c:pt idx="191">
                  <c:v>2012/07/09</c:v>
                </c:pt>
                <c:pt idx="192">
                  <c:v>2012/07/10</c:v>
                </c:pt>
                <c:pt idx="193">
                  <c:v>2012/07/11</c:v>
                </c:pt>
                <c:pt idx="194">
                  <c:v>2012/07/12</c:v>
                </c:pt>
                <c:pt idx="195">
                  <c:v>2012/07/13</c:v>
                </c:pt>
                <c:pt idx="196">
                  <c:v>2012/07/16</c:v>
                </c:pt>
                <c:pt idx="197">
                  <c:v>2012/07/17</c:v>
                </c:pt>
                <c:pt idx="198">
                  <c:v>2012/07/18</c:v>
                </c:pt>
                <c:pt idx="199">
                  <c:v>2012/07/19</c:v>
                </c:pt>
                <c:pt idx="200">
                  <c:v>2012/07/20</c:v>
                </c:pt>
                <c:pt idx="201">
                  <c:v>2012/07/23</c:v>
                </c:pt>
                <c:pt idx="202">
                  <c:v>2012/07/24</c:v>
                </c:pt>
                <c:pt idx="203">
                  <c:v>2012/07/25</c:v>
                </c:pt>
                <c:pt idx="204">
                  <c:v>2012/07/26</c:v>
                </c:pt>
                <c:pt idx="205">
                  <c:v>2012/07/27</c:v>
                </c:pt>
                <c:pt idx="206">
                  <c:v>2012/07/30</c:v>
                </c:pt>
                <c:pt idx="207">
                  <c:v>2012/07/31</c:v>
                </c:pt>
                <c:pt idx="208">
                  <c:v>2012/08/01</c:v>
                </c:pt>
                <c:pt idx="209">
                  <c:v>2012/08/02</c:v>
                </c:pt>
                <c:pt idx="210">
                  <c:v>2012/08/03</c:v>
                </c:pt>
                <c:pt idx="211">
                  <c:v>2012/08/06</c:v>
                </c:pt>
                <c:pt idx="212">
                  <c:v>2012/08/07</c:v>
                </c:pt>
                <c:pt idx="213">
                  <c:v>2012/08/08</c:v>
                </c:pt>
                <c:pt idx="214">
                  <c:v>2012/08/09</c:v>
                </c:pt>
                <c:pt idx="215">
                  <c:v>2012/08/10</c:v>
                </c:pt>
                <c:pt idx="216">
                  <c:v>2012/08/13</c:v>
                </c:pt>
                <c:pt idx="217">
                  <c:v>2012/08/14</c:v>
                </c:pt>
                <c:pt idx="218">
                  <c:v>2012/08/16</c:v>
                </c:pt>
                <c:pt idx="219">
                  <c:v>2012/08/17</c:v>
                </c:pt>
                <c:pt idx="220">
                  <c:v>2012/08/20</c:v>
                </c:pt>
                <c:pt idx="221">
                  <c:v>2012/08/21</c:v>
                </c:pt>
                <c:pt idx="222">
                  <c:v>2012/08/22</c:v>
                </c:pt>
                <c:pt idx="223">
                  <c:v>2012/08/23</c:v>
                </c:pt>
                <c:pt idx="224">
                  <c:v>2012/08/24</c:v>
                </c:pt>
                <c:pt idx="225">
                  <c:v>2012/08/27</c:v>
                </c:pt>
                <c:pt idx="226">
                  <c:v>2012/08/28</c:v>
                </c:pt>
                <c:pt idx="227">
                  <c:v>2012/08/29</c:v>
                </c:pt>
                <c:pt idx="228">
                  <c:v>2012/08/30</c:v>
                </c:pt>
                <c:pt idx="229">
                  <c:v>2012/08/31</c:v>
                </c:pt>
                <c:pt idx="230">
                  <c:v>2012/09/03</c:v>
                </c:pt>
                <c:pt idx="231">
                  <c:v>2012/09/04</c:v>
                </c:pt>
                <c:pt idx="232">
                  <c:v>2012/09/05</c:v>
                </c:pt>
                <c:pt idx="233">
                  <c:v>2012/09/06</c:v>
                </c:pt>
                <c:pt idx="234">
                  <c:v>2012/09/07</c:v>
                </c:pt>
                <c:pt idx="235">
                  <c:v>2012/09/10</c:v>
                </c:pt>
                <c:pt idx="236">
                  <c:v>2012/09/11</c:v>
                </c:pt>
                <c:pt idx="237">
                  <c:v>2012/09/12</c:v>
                </c:pt>
                <c:pt idx="238">
                  <c:v>2012/09/13</c:v>
                </c:pt>
                <c:pt idx="239">
                  <c:v>2012/09/14</c:v>
                </c:pt>
                <c:pt idx="240">
                  <c:v>2012/09/17</c:v>
                </c:pt>
                <c:pt idx="241">
                  <c:v>2012/09/18</c:v>
                </c:pt>
                <c:pt idx="242">
                  <c:v>2012/09/19</c:v>
                </c:pt>
                <c:pt idx="243">
                  <c:v>2012/09/20</c:v>
                </c:pt>
                <c:pt idx="244">
                  <c:v>2012/09/21</c:v>
                </c:pt>
                <c:pt idx="245">
                  <c:v>2012/09/24</c:v>
                </c:pt>
                <c:pt idx="246">
                  <c:v>2012/09/25</c:v>
                </c:pt>
                <c:pt idx="247">
                  <c:v>2012/09/26</c:v>
                </c:pt>
                <c:pt idx="248">
                  <c:v>2012/09/27</c:v>
                </c:pt>
                <c:pt idx="249">
                  <c:v>2012/09/28</c:v>
                </c:pt>
              </c:strCache>
            </c:strRef>
          </c:cat>
          <c:val>
            <c:numRef>
              <c:f>삼성전자!$B$2:$B$251</c:f>
              <c:numCache>
                <c:formatCode>#,##0</c:formatCode>
                <c:ptCount val="250"/>
                <c:pt idx="0">
                  <c:v>828000</c:v>
                </c:pt>
                <c:pt idx="1">
                  <c:v>842000</c:v>
                </c:pt>
                <c:pt idx="2">
                  <c:v>855000</c:v>
                </c:pt>
                <c:pt idx="3">
                  <c:v>860000</c:v>
                </c:pt>
                <c:pt idx="4">
                  <c:v>874000</c:v>
                </c:pt>
                <c:pt idx="5">
                  <c:v>881000</c:v>
                </c:pt>
                <c:pt idx="6">
                  <c:v>898000</c:v>
                </c:pt>
                <c:pt idx="7">
                  <c:v>890000</c:v>
                </c:pt>
                <c:pt idx="8">
                  <c:v>886000</c:v>
                </c:pt>
                <c:pt idx="9">
                  <c:v>890000</c:v>
                </c:pt>
                <c:pt idx="10">
                  <c:v>883000</c:v>
                </c:pt>
                <c:pt idx="11">
                  <c:v>886000</c:v>
                </c:pt>
                <c:pt idx="12">
                  <c:v>907000</c:v>
                </c:pt>
                <c:pt idx="13">
                  <c:v>917000</c:v>
                </c:pt>
                <c:pt idx="14">
                  <c:v>941000</c:v>
                </c:pt>
                <c:pt idx="15">
                  <c:v>945000</c:v>
                </c:pt>
                <c:pt idx="16">
                  <c:v>934000</c:v>
                </c:pt>
                <c:pt idx="17">
                  <c:v>924000</c:v>
                </c:pt>
                <c:pt idx="18">
                  <c:v>945000</c:v>
                </c:pt>
                <c:pt idx="19">
                  <c:v>968000</c:v>
                </c:pt>
                <c:pt idx="20">
                  <c:v>990000</c:v>
                </c:pt>
                <c:pt idx="21">
                  <c:v>971000</c:v>
                </c:pt>
                <c:pt idx="22">
                  <c:v>967000</c:v>
                </c:pt>
                <c:pt idx="23">
                  <c:v>1005000</c:v>
                </c:pt>
                <c:pt idx="24">
                  <c:v>993000</c:v>
                </c:pt>
                <c:pt idx="25">
                  <c:v>970000</c:v>
                </c:pt>
                <c:pt idx="26">
                  <c:v>985000</c:v>
                </c:pt>
                <c:pt idx="27">
                  <c:v>935000</c:v>
                </c:pt>
                <c:pt idx="28">
                  <c:v>983000</c:v>
                </c:pt>
                <c:pt idx="29">
                  <c:v>996000</c:v>
                </c:pt>
                <c:pt idx="30">
                  <c:v>996000</c:v>
                </c:pt>
                <c:pt idx="31">
                  <c:v>975000</c:v>
                </c:pt>
                <c:pt idx="32">
                  <c:v>980000</c:v>
                </c:pt>
                <c:pt idx="33">
                  <c:v>963000</c:v>
                </c:pt>
                <c:pt idx="34">
                  <c:v>950000</c:v>
                </c:pt>
                <c:pt idx="35">
                  <c:v>963000</c:v>
                </c:pt>
                <c:pt idx="36">
                  <c:v>935000</c:v>
                </c:pt>
                <c:pt idx="37">
                  <c:v>943000</c:v>
                </c:pt>
                <c:pt idx="38">
                  <c:v>947000</c:v>
                </c:pt>
                <c:pt idx="39">
                  <c:v>978000</c:v>
                </c:pt>
                <c:pt idx="40">
                  <c:v>1005000</c:v>
                </c:pt>
                <c:pt idx="41">
                  <c:v>1004000</c:v>
                </c:pt>
                <c:pt idx="42">
                  <c:v>1074000</c:v>
                </c:pt>
                <c:pt idx="43">
                  <c:v>1050000</c:v>
                </c:pt>
                <c:pt idx="44">
                  <c:v>1066000</c:v>
                </c:pt>
                <c:pt idx="45">
                  <c:v>1044000</c:v>
                </c:pt>
                <c:pt idx="46">
                  <c:v>1056000</c:v>
                </c:pt>
                <c:pt idx="47">
                  <c:v>1064000</c:v>
                </c:pt>
                <c:pt idx="48">
                  <c:v>1053000</c:v>
                </c:pt>
                <c:pt idx="49">
                  <c:v>1084000</c:v>
                </c:pt>
                <c:pt idx="50">
                  <c:v>1050000</c:v>
                </c:pt>
                <c:pt idx="51">
                  <c:v>1040000</c:v>
                </c:pt>
                <c:pt idx="52">
                  <c:v>1015000</c:v>
                </c:pt>
                <c:pt idx="53">
                  <c:v>1045000</c:v>
                </c:pt>
                <c:pt idx="54">
                  <c:v>1007000</c:v>
                </c:pt>
                <c:pt idx="55">
                  <c:v>1012000</c:v>
                </c:pt>
                <c:pt idx="56">
                  <c:v>1057000</c:v>
                </c:pt>
                <c:pt idx="57">
                  <c:v>1052000</c:v>
                </c:pt>
                <c:pt idx="58">
                  <c:v>1068000</c:v>
                </c:pt>
                <c:pt idx="59">
                  <c:v>1066000</c:v>
                </c:pt>
                <c:pt idx="60">
                  <c:v>1073000</c:v>
                </c:pt>
                <c:pt idx="61">
                  <c:v>1061000</c:v>
                </c:pt>
                <c:pt idx="62">
                  <c:v>1058000</c:v>
                </c:pt>
                <c:pt idx="63">
                  <c:v>1080000</c:v>
                </c:pt>
                <c:pt idx="64">
                  <c:v>1105000</c:v>
                </c:pt>
                <c:pt idx="65">
                  <c:v>1080000</c:v>
                </c:pt>
                <c:pt idx="66">
                  <c:v>1055000</c:v>
                </c:pt>
                <c:pt idx="67">
                  <c:v>1040000</c:v>
                </c:pt>
                <c:pt idx="68">
                  <c:v>1016000</c:v>
                </c:pt>
                <c:pt idx="69">
                  <c:v>1026000</c:v>
                </c:pt>
                <c:pt idx="70">
                  <c:v>1021000</c:v>
                </c:pt>
                <c:pt idx="71">
                  <c:v>1028000</c:v>
                </c:pt>
                <c:pt idx="72">
                  <c:v>1046000</c:v>
                </c:pt>
                <c:pt idx="73">
                  <c:v>1030000</c:v>
                </c:pt>
                <c:pt idx="74">
                  <c:v>1036000</c:v>
                </c:pt>
                <c:pt idx="75">
                  <c:v>1030000</c:v>
                </c:pt>
                <c:pt idx="76">
                  <c:v>1072000</c:v>
                </c:pt>
                <c:pt idx="77">
                  <c:v>1105000</c:v>
                </c:pt>
                <c:pt idx="78">
                  <c:v>1114000</c:v>
                </c:pt>
                <c:pt idx="79">
                  <c:v>1113000</c:v>
                </c:pt>
                <c:pt idx="80">
                  <c:v>1125000</c:v>
                </c:pt>
                <c:pt idx="81">
                  <c:v>1115000</c:v>
                </c:pt>
                <c:pt idx="82">
                  <c:v>1107000</c:v>
                </c:pt>
                <c:pt idx="83">
                  <c:v>1079000</c:v>
                </c:pt>
                <c:pt idx="84">
                  <c:v>1080000</c:v>
                </c:pt>
                <c:pt idx="85">
                  <c:v>1066000</c:v>
                </c:pt>
                <c:pt idx="86">
                  <c:v>1074000</c:v>
                </c:pt>
                <c:pt idx="87">
                  <c:v>1093000</c:v>
                </c:pt>
                <c:pt idx="88">
                  <c:v>1092000</c:v>
                </c:pt>
                <c:pt idx="89">
                  <c:v>1084000</c:v>
                </c:pt>
                <c:pt idx="90">
                  <c:v>1062000</c:v>
                </c:pt>
                <c:pt idx="91">
                  <c:v>1083000</c:v>
                </c:pt>
                <c:pt idx="92">
                  <c:v>1080000</c:v>
                </c:pt>
                <c:pt idx="93">
                  <c:v>1135000</c:v>
                </c:pt>
                <c:pt idx="94">
                  <c:v>1135000</c:v>
                </c:pt>
                <c:pt idx="95">
                  <c:v>1176000</c:v>
                </c:pt>
                <c:pt idx="96">
                  <c:v>1175000</c:v>
                </c:pt>
                <c:pt idx="97">
                  <c:v>1180000</c:v>
                </c:pt>
                <c:pt idx="98">
                  <c:v>1197000</c:v>
                </c:pt>
                <c:pt idx="99">
                  <c:v>1160000</c:v>
                </c:pt>
                <c:pt idx="100">
                  <c:v>1180000</c:v>
                </c:pt>
                <c:pt idx="101">
                  <c:v>1171000</c:v>
                </c:pt>
                <c:pt idx="102">
                  <c:v>1185000</c:v>
                </c:pt>
                <c:pt idx="103">
                  <c:v>1206000</c:v>
                </c:pt>
                <c:pt idx="104">
                  <c:v>1182000</c:v>
                </c:pt>
                <c:pt idx="105">
                  <c:v>1174000</c:v>
                </c:pt>
                <c:pt idx="106">
                  <c:v>1180000</c:v>
                </c:pt>
                <c:pt idx="107">
                  <c:v>1172000</c:v>
                </c:pt>
                <c:pt idx="108">
                  <c:v>1180000</c:v>
                </c:pt>
                <c:pt idx="109">
                  <c:v>1230000</c:v>
                </c:pt>
                <c:pt idx="110">
                  <c:v>1210000</c:v>
                </c:pt>
                <c:pt idx="111">
                  <c:v>1221000</c:v>
                </c:pt>
                <c:pt idx="112">
                  <c:v>1250000</c:v>
                </c:pt>
                <c:pt idx="113">
                  <c:v>1250000</c:v>
                </c:pt>
                <c:pt idx="114">
                  <c:v>1238000</c:v>
                </c:pt>
                <c:pt idx="115">
                  <c:v>1260000</c:v>
                </c:pt>
                <c:pt idx="116">
                  <c:v>1267000</c:v>
                </c:pt>
                <c:pt idx="117">
                  <c:v>1242000</c:v>
                </c:pt>
                <c:pt idx="118">
                  <c:v>1258000</c:v>
                </c:pt>
                <c:pt idx="119">
                  <c:v>1261000</c:v>
                </c:pt>
                <c:pt idx="120">
                  <c:v>1275000</c:v>
                </c:pt>
                <c:pt idx="121">
                  <c:v>1311000</c:v>
                </c:pt>
                <c:pt idx="122">
                  <c:v>1302000</c:v>
                </c:pt>
                <c:pt idx="123">
                  <c:v>1280000</c:v>
                </c:pt>
                <c:pt idx="124">
                  <c:v>1275000</c:v>
                </c:pt>
                <c:pt idx="125">
                  <c:v>1299000</c:v>
                </c:pt>
                <c:pt idx="126">
                  <c:v>1335000</c:v>
                </c:pt>
                <c:pt idx="127">
                  <c:v>1320000</c:v>
                </c:pt>
                <c:pt idx="128">
                  <c:v>1330000</c:v>
                </c:pt>
                <c:pt idx="129">
                  <c:v>1332000</c:v>
                </c:pt>
                <c:pt idx="130">
                  <c:v>1317000</c:v>
                </c:pt>
                <c:pt idx="131">
                  <c:v>1311000</c:v>
                </c:pt>
                <c:pt idx="132">
                  <c:v>1273000</c:v>
                </c:pt>
                <c:pt idx="133">
                  <c:v>1268000</c:v>
                </c:pt>
                <c:pt idx="134">
                  <c:v>1259000</c:v>
                </c:pt>
                <c:pt idx="135">
                  <c:v>1249000</c:v>
                </c:pt>
                <c:pt idx="136">
                  <c:v>1293000</c:v>
                </c:pt>
                <c:pt idx="137">
                  <c:v>1307000</c:v>
                </c:pt>
                <c:pt idx="138">
                  <c:v>1282000</c:v>
                </c:pt>
                <c:pt idx="139">
                  <c:v>1279000</c:v>
                </c:pt>
                <c:pt idx="140">
                  <c:v>1283000</c:v>
                </c:pt>
                <c:pt idx="141">
                  <c:v>1305000</c:v>
                </c:pt>
                <c:pt idx="142">
                  <c:v>1340000</c:v>
                </c:pt>
                <c:pt idx="143">
                  <c:v>1374000</c:v>
                </c:pt>
                <c:pt idx="144">
                  <c:v>1390000</c:v>
                </c:pt>
                <c:pt idx="145">
                  <c:v>1410000</c:v>
                </c:pt>
                <c:pt idx="146">
                  <c:v>1401000</c:v>
                </c:pt>
                <c:pt idx="147">
                  <c:v>1360000</c:v>
                </c:pt>
                <c:pt idx="148">
                  <c:v>1342000</c:v>
                </c:pt>
                <c:pt idx="149">
                  <c:v>1341000</c:v>
                </c:pt>
                <c:pt idx="150">
                  <c:v>1331000</c:v>
                </c:pt>
                <c:pt idx="151">
                  <c:v>1327000</c:v>
                </c:pt>
                <c:pt idx="152">
                  <c:v>1303000</c:v>
                </c:pt>
                <c:pt idx="153">
                  <c:v>1314000</c:v>
                </c:pt>
                <c:pt idx="154">
                  <c:v>1311000</c:v>
                </c:pt>
                <c:pt idx="155">
                  <c:v>1230000</c:v>
                </c:pt>
                <c:pt idx="156">
                  <c:v>1223000</c:v>
                </c:pt>
                <c:pt idx="157">
                  <c:v>1166000</c:v>
                </c:pt>
                <c:pt idx="158">
                  <c:v>1209000</c:v>
                </c:pt>
                <c:pt idx="159">
                  <c:v>1240000</c:v>
                </c:pt>
                <c:pt idx="160">
                  <c:v>1221000</c:v>
                </c:pt>
                <c:pt idx="161">
                  <c:v>1225000</c:v>
                </c:pt>
                <c:pt idx="162">
                  <c:v>1225000</c:v>
                </c:pt>
                <c:pt idx="163">
                  <c:v>1238000</c:v>
                </c:pt>
                <c:pt idx="164">
                  <c:v>1226000</c:v>
                </c:pt>
                <c:pt idx="165">
                  <c:v>1211000</c:v>
                </c:pt>
                <c:pt idx="166">
                  <c:v>1233000</c:v>
                </c:pt>
                <c:pt idx="167">
                  <c:v>1196000</c:v>
                </c:pt>
                <c:pt idx="168">
                  <c:v>1203000</c:v>
                </c:pt>
                <c:pt idx="169">
                  <c:v>1265000</c:v>
                </c:pt>
                <c:pt idx="170">
                  <c:v>1247000</c:v>
                </c:pt>
                <c:pt idx="171">
                  <c:v>1268000</c:v>
                </c:pt>
                <c:pt idx="172">
                  <c:v>1255000</c:v>
                </c:pt>
                <c:pt idx="173">
                  <c:v>1271000</c:v>
                </c:pt>
                <c:pt idx="174">
                  <c:v>1261000</c:v>
                </c:pt>
                <c:pt idx="175">
                  <c:v>1217000</c:v>
                </c:pt>
                <c:pt idx="176">
                  <c:v>1243000</c:v>
                </c:pt>
                <c:pt idx="177">
                  <c:v>1244000</c:v>
                </c:pt>
                <c:pt idx="178">
                  <c:v>1252000</c:v>
                </c:pt>
                <c:pt idx="179">
                  <c:v>1227000</c:v>
                </c:pt>
                <c:pt idx="180">
                  <c:v>1182000</c:v>
                </c:pt>
                <c:pt idx="181">
                  <c:v>1132000</c:v>
                </c:pt>
                <c:pt idx="182">
                  <c:v>1139000</c:v>
                </c:pt>
                <c:pt idx="183">
                  <c:v>1167000</c:v>
                </c:pt>
                <c:pt idx="184">
                  <c:v>1168000</c:v>
                </c:pt>
                <c:pt idx="185">
                  <c:v>1201000</c:v>
                </c:pt>
                <c:pt idx="186">
                  <c:v>1174000</c:v>
                </c:pt>
                <c:pt idx="187">
                  <c:v>1175000</c:v>
                </c:pt>
                <c:pt idx="188">
                  <c:v>1191000</c:v>
                </c:pt>
                <c:pt idx="189">
                  <c:v>1185000</c:v>
                </c:pt>
                <c:pt idx="190">
                  <c:v>1161000</c:v>
                </c:pt>
                <c:pt idx="191">
                  <c:v>1126000</c:v>
                </c:pt>
                <c:pt idx="192">
                  <c:v>1127000</c:v>
                </c:pt>
                <c:pt idx="193">
                  <c:v>1118000</c:v>
                </c:pt>
                <c:pt idx="194">
                  <c:v>1091000</c:v>
                </c:pt>
                <c:pt idx="195">
                  <c:v>1139000</c:v>
                </c:pt>
                <c:pt idx="196">
                  <c:v>1152000</c:v>
                </c:pt>
                <c:pt idx="197">
                  <c:v>1168000</c:v>
                </c:pt>
                <c:pt idx="198">
                  <c:v>1154000</c:v>
                </c:pt>
                <c:pt idx="199">
                  <c:v>1195000</c:v>
                </c:pt>
                <c:pt idx="200">
                  <c:v>1191000</c:v>
                </c:pt>
                <c:pt idx="201">
                  <c:v>1162000</c:v>
                </c:pt>
                <c:pt idx="202">
                  <c:v>1170000</c:v>
                </c:pt>
                <c:pt idx="203">
                  <c:v>1158000</c:v>
                </c:pt>
                <c:pt idx="204">
                  <c:v>1172000</c:v>
                </c:pt>
                <c:pt idx="205">
                  <c:v>1233000</c:v>
                </c:pt>
                <c:pt idx="206">
                  <c:v>1275000</c:v>
                </c:pt>
                <c:pt idx="207">
                  <c:v>1309000</c:v>
                </c:pt>
                <c:pt idx="208">
                  <c:v>1300000</c:v>
                </c:pt>
                <c:pt idx="209">
                  <c:v>1263000</c:v>
                </c:pt>
                <c:pt idx="210">
                  <c:v>1243000</c:v>
                </c:pt>
                <c:pt idx="211">
                  <c:v>1298000</c:v>
                </c:pt>
                <c:pt idx="212">
                  <c:v>1294000</c:v>
                </c:pt>
                <c:pt idx="213">
                  <c:v>1320000</c:v>
                </c:pt>
                <c:pt idx="214">
                  <c:v>1340000</c:v>
                </c:pt>
                <c:pt idx="215">
                  <c:v>1348000</c:v>
                </c:pt>
                <c:pt idx="216">
                  <c:v>1325000</c:v>
                </c:pt>
                <c:pt idx="217">
                  <c:v>1345000</c:v>
                </c:pt>
                <c:pt idx="218">
                  <c:v>1345000</c:v>
                </c:pt>
                <c:pt idx="219">
                  <c:v>1295000</c:v>
                </c:pt>
                <c:pt idx="220">
                  <c:v>1283000</c:v>
                </c:pt>
                <c:pt idx="221">
                  <c:v>1282000</c:v>
                </c:pt>
                <c:pt idx="222">
                  <c:v>1264000</c:v>
                </c:pt>
                <c:pt idx="223">
                  <c:v>1287000</c:v>
                </c:pt>
                <c:pt idx="224">
                  <c:v>1275000</c:v>
                </c:pt>
                <c:pt idx="225">
                  <c:v>1180000</c:v>
                </c:pt>
                <c:pt idx="226">
                  <c:v>1195000</c:v>
                </c:pt>
                <c:pt idx="227">
                  <c:v>1230000</c:v>
                </c:pt>
                <c:pt idx="228">
                  <c:v>1215000</c:v>
                </c:pt>
                <c:pt idx="229">
                  <c:v>1233000</c:v>
                </c:pt>
                <c:pt idx="230">
                  <c:v>1218000</c:v>
                </c:pt>
                <c:pt idx="231">
                  <c:v>1218000</c:v>
                </c:pt>
                <c:pt idx="232">
                  <c:v>1189000</c:v>
                </c:pt>
                <c:pt idx="233">
                  <c:v>1196000</c:v>
                </c:pt>
                <c:pt idx="234">
                  <c:v>1250000</c:v>
                </c:pt>
                <c:pt idx="235">
                  <c:v>1250000</c:v>
                </c:pt>
                <c:pt idx="236">
                  <c:v>1256000</c:v>
                </c:pt>
                <c:pt idx="237">
                  <c:v>1294000</c:v>
                </c:pt>
                <c:pt idx="238">
                  <c:v>1301000</c:v>
                </c:pt>
                <c:pt idx="239">
                  <c:v>1336000</c:v>
                </c:pt>
                <c:pt idx="240">
                  <c:v>1315000</c:v>
                </c:pt>
                <c:pt idx="241">
                  <c:v>1315000</c:v>
                </c:pt>
                <c:pt idx="242">
                  <c:v>1314000</c:v>
                </c:pt>
                <c:pt idx="243">
                  <c:v>1287000</c:v>
                </c:pt>
                <c:pt idx="244">
                  <c:v>1302000</c:v>
                </c:pt>
                <c:pt idx="245">
                  <c:v>1327000</c:v>
                </c:pt>
                <c:pt idx="246">
                  <c:v>1327000</c:v>
                </c:pt>
                <c:pt idx="247">
                  <c:v>1325000</c:v>
                </c:pt>
                <c:pt idx="248">
                  <c:v>1338000</c:v>
                </c:pt>
                <c:pt idx="249">
                  <c:v>1346000</c:v>
                </c:pt>
              </c:numCache>
            </c:numRef>
          </c:val>
        </c:ser>
        <c:marker val="1"/>
        <c:axId val="188862848"/>
        <c:axId val="188864384"/>
      </c:lineChart>
      <c:catAx>
        <c:axId val="188862848"/>
        <c:scaling>
          <c:orientation val="minMax"/>
        </c:scaling>
        <c:axPos val="b"/>
        <c:majorTickMark val="none"/>
        <c:tickLblPos val="nextTo"/>
        <c:crossAx val="188864384"/>
        <c:crosses val="autoZero"/>
        <c:auto val="1"/>
        <c:lblAlgn val="ctr"/>
        <c:lblOffset val="100"/>
      </c:catAx>
      <c:valAx>
        <c:axId val="188864384"/>
        <c:scaling>
          <c:logBase val="2"/>
          <c:orientation val="minMax"/>
          <c:min val="800000"/>
        </c:scaling>
        <c:axPos val="l"/>
        <c:majorGridlines/>
        <c:title>
          <c:layout/>
        </c:title>
        <c:numFmt formatCode="#,##0" sourceLinked="1"/>
        <c:majorTickMark val="none"/>
        <c:tickLblPos val="nextTo"/>
        <c:crossAx val="188862848"/>
        <c:crosses val="autoZero"/>
        <c:crossBetween val="between"/>
        <c:majorUnit val="5000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현대차!$B$1</c:f>
              <c:strCache>
                <c:ptCount val="1"/>
                <c:pt idx="0">
                  <c:v>종가</c:v>
                </c:pt>
              </c:strCache>
            </c:strRef>
          </c:tx>
          <c:cat>
            <c:strRef>
              <c:f>현대차!$A$2:$A$251</c:f>
              <c:strCache>
                <c:ptCount val="250"/>
                <c:pt idx="0">
                  <c:v>2011/08/02</c:v>
                </c:pt>
                <c:pt idx="1">
                  <c:v>2011/08/03</c:v>
                </c:pt>
                <c:pt idx="2">
                  <c:v>2011/08/04</c:v>
                </c:pt>
                <c:pt idx="3">
                  <c:v>2011/08/05</c:v>
                </c:pt>
                <c:pt idx="4">
                  <c:v>2011/08/08</c:v>
                </c:pt>
                <c:pt idx="5">
                  <c:v>2011/08/09</c:v>
                </c:pt>
                <c:pt idx="6">
                  <c:v>2011/08/10</c:v>
                </c:pt>
                <c:pt idx="7">
                  <c:v>2011/08/11</c:v>
                </c:pt>
                <c:pt idx="8">
                  <c:v>2011/08/12</c:v>
                </c:pt>
                <c:pt idx="9">
                  <c:v>2011/08/16</c:v>
                </c:pt>
                <c:pt idx="10">
                  <c:v>2011/08/17</c:v>
                </c:pt>
                <c:pt idx="11">
                  <c:v>2011/08/18</c:v>
                </c:pt>
                <c:pt idx="12">
                  <c:v>2011/08/19</c:v>
                </c:pt>
                <c:pt idx="13">
                  <c:v>2011/08/22</c:v>
                </c:pt>
                <c:pt idx="14">
                  <c:v>2011/08/23</c:v>
                </c:pt>
                <c:pt idx="15">
                  <c:v>2011/08/24</c:v>
                </c:pt>
                <c:pt idx="16">
                  <c:v>2011/08/25</c:v>
                </c:pt>
                <c:pt idx="17">
                  <c:v>2011/08/26</c:v>
                </c:pt>
                <c:pt idx="18">
                  <c:v>2011/08/29</c:v>
                </c:pt>
                <c:pt idx="19">
                  <c:v>2011/08/30</c:v>
                </c:pt>
                <c:pt idx="20">
                  <c:v>2011/08/31</c:v>
                </c:pt>
                <c:pt idx="21">
                  <c:v>2011/09/01</c:v>
                </c:pt>
                <c:pt idx="22">
                  <c:v>2011/09/02</c:v>
                </c:pt>
                <c:pt idx="23">
                  <c:v>2011/09/05</c:v>
                </c:pt>
                <c:pt idx="24">
                  <c:v>2011/09/06</c:v>
                </c:pt>
                <c:pt idx="25">
                  <c:v>2011/09/07</c:v>
                </c:pt>
                <c:pt idx="26">
                  <c:v>2011/09/08</c:v>
                </c:pt>
                <c:pt idx="27">
                  <c:v>2011/09/09</c:v>
                </c:pt>
                <c:pt idx="28">
                  <c:v>2011/09/14</c:v>
                </c:pt>
                <c:pt idx="29">
                  <c:v>2011/09/15</c:v>
                </c:pt>
                <c:pt idx="30">
                  <c:v>2011/09/16</c:v>
                </c:pt>
                <c:pt idx="31">
                  <c:v>2011/09/19</c:v>
                </c:pt>
                <c:pt idx="32">
                  <c:v>2011/09/20</c:v>
                </c:pt>
                <c:pt idx="33">
                  <c:v>2011/09/21</c:v>
                </c:pt>
                <c:pt idx="34">
                  <c:v>2011/09/22</c:v>
                </c:pt>
                <c:pt idx="35">
                  <c:v>2011/09/23</c:v>
                </c:pt>
                <c:pt idx="36">
                  <c:v>2011/09/26</c:v>
                </c:pt>
                <c:pt idx="37">
                  <c:v>2011/09/27</c:v>
                </c:pt>
                <c:pt idx="38">
                  <c:v>2011/09/28</c:v>
                </c:pt>
                <c:pt idx="39">
                  <c:v>2011/09/29</c:v>
                </c:pt>
                <c:pt idx="40">
                  <c:v>2011/09/30</c:v>
                </c:pt>
                <c:pt idx="41">
                  <c:v>2011/10/04</c:v>
                </c:pt>
                <c:pt idx="42">
                  <c:v>2011/10/05</c:v>
                </c:pt>
                <c:pt idx="43">
                  <c:v>2011/10/06</c:v>
                </c:pt>
                <c:pt idx="44">
                  <c:v>2011/10/07</c:v>
                </c:pt>
                <c:pt idx="45">
                  <c:v>2011/10/10</c:v>
                </c:pt>
                <c:pt idx="46">
                  <c:v>2011/10/11</c:v>
                </c:pt>
                <c:pt idx="47">
                  <c:v>2011/10/12</c:v>
                </c:pt>
                <c:pt idx="48">
                  <c:v>2011/10/13</c:v>
                </c:pt>
                <c:pt idx="49">
                  <c:v>2011/10/14</c:v>
                </c:pt>
                <c:pt idx="50">
                  <c:v>2011/10/17</c:v>
                </c:pt>
                <c:pt idx="51">
                  <c:v>2011/10/18</c:v>
                </c:pt>
                <c:pt idx="52">
                  <c:v>2011/10/19</c:v>
                </c:pt>
                <c:pt idx="53">
                  <c:v>2011/10/20</c:v>
                </c:pt>
                <c:pt idx="54">
                  <c:v>2011/10/21</c:v>
                </c:pt>
                <c:pt idx="55">
                  <c:v>2011/10/24</c:v>
                </c:pt>
                <c:pt idx="56">
                  <c:v>2011/10/25</c:v>
                </c:pt>
                <c:pt idx="57">
                  <c:v>2011/10/26</c:v>
                </c:pt>
                <c:pt idx="58">
                  <c:v>2011/10/27</c:v>
                </c:pt>
                <c:pt idx="59">
                  <c:v>2011/10/28</c:v>
                </c:pt>
                <c:pt idx="60">
                  <c:v>2011/10/31</c:v>
                </c:pt>
                <c:pt idx="61">
                  <c:v>2011/11/01</c:v>
                </c:pt>
                <c:pt idx="62">
                  <c:v>2011/11/02</c:v>
                </c:pt>
                <c:pt idx="63">
                  <c:v>2011/11/03</c:v>
                </c:pt>
                <c:pt idx="64">
                  <c:v>2011/11/04</c:v>
                </c:pt>
                <c:pt idx="65">
                  <c:v>2011/11/07</c:v>
                </c:pt>
                <c:pt idx="66">
                  <c:v>2011/11/08</c:v>
                </c:pt>
                <c:pt idx="67">
                  <c:v>2011/11/09</c:v>
                </c:pt>
                <c:pt idx="68">
                  <c:v>2011/11/10</c:v>
                </c:pt>
                <c:pt idx="69">
                  <c:v>2011/11/11</c:v>
                </c:pt>
                <c:pt idx="70">
                  <c:v>2011/11/14</c:v>
                </c:pt>
                <c:pt idx="71">
                  <c:v>2011/11/15</c:v>
                </c:pt>
                <c:pt idx="72">
                  <c:v>2011/11/16</c:v>
                </c:pt>
                <c:pt idx="73">
                  <c:v>2011/11/17</c:v>
                </c:pt>
                <c:pt idx="74">
                  <c:v>2011/11/18</c:v>
                </c:pt>
                <c:pt idx="75">
                  <c:v>2011/11/21</c:v>
                </c:pt>
                <c:pt idx="76">
                  <c:v>2011/11/22</c:v>
                </c:pt>
                <c:pt idx="77">
                  <c:v>2011/11/23</c:v>
                </c:pt>
                <c:pt idx="78">
                  <c:v>2011/11/24</c:v>
                </c:pt>
                <c:pt idx="79">
                  <c:v>2011/11/25</c:v>
                </c:pt>
                <c:pt idx="80">
                  <c:v>2011/11/28</c:v>
                </c:pt>
                <c:pt idx="81">
                  <c:v>2011/11/29</c:v>
                </c:pt>
                <c:pt idx="82">
                  <c:v>2011/11/30</c:v>
                </c:pt>
                <c:pt idx="83">
                  <c:v>2011/12/01</c:v>
                </c:pt>
                <c:pt idx="84">
                  <c:v>2011/12/02</c:v>
                </c:pt>
                <c:pt idx="85">
                  <c:v>2011/12/05</c:v>
                </c:pt>
                <c:pt idx="86">
                  <c:v>2011/12/06</c:v>
                </c:pt>
                <c:pt idx="87">
                  <c:v>2011/12/07</c:v>
                </c:pt>
                <c:pt idx="88">
                  <c:v>2011/12/08</c:v>
                </c:pt>
                <c:pt idx="89">
                  <c:v>2011/12/09</c:v>
                </c:pt>
                <c:pt idx="90">
                  <c:v>2011/12/12</c:v>
                </c:pt>
                <c:pt idx="91">
                  <c:v>2011/12/13</c:v>
                </c:pt>
                <c:pt idx="92">
                  <c:v>2011/12/14</c:v>
                </c:pt>
                <c:pt idx="93">
                  <c:v>2011/12/15</c:v>
                </c:pt>
                <c:pt idx="94">
                  <c:v>2011/12/16</c:v>
                </c:pt>
                <c:pt idx="95">
                  <c:v>2011/12/19</c:v>
                </c:pt>
                <c:pt idx="96">
                  <c:v>2011/12/20</c:v>
                </c:pt>
                <c:pt idx="97">
                  <c:v>2011/12/21</c:v>
                </c:pt>
                <c:pt idx="98">
                  <c:v>2011/12/22</c:v>
                </c:pt>
                <c:pt idx="99">
                  <c:v>2011/12/23</c:v>
                </c:pt>
                <c:pt idx="100">
                  <c:v>2011/12/26</c:v>
                </c:pt>
                <c:pt idx="101">
                  <c:v>2011/12/27</c:v>
                </c:pt>
                <c:pt idx="102">
                  <c:v>2011/12/28</c:v>
                </c:pt>
                <c:pt idx="103">
                  <c:v>2011/12/29</c:v>
                </c:pt>
                <c:pt idx="104">
                  <c:v>2012/01/02</c:v>
                </c:pt>
                <c:pt idx="105">
                  <c:v>2012/01/03</c:v>
                </c:pt>
                <c:pt idx="106">
                  <c:v>2012/01/04</c:v>
                </c:pt>
                <c:pt idx="107">
                  <c:v>2012/01/05</c:v>
                </c:pt>
                <c:pt idx="108">
                  <c:v>2012/01/06</c:v>
                </c:pt>
                <c:pt idx="109">
                  <c:v>2012/01/09</c:v>
                </c:pt>
                <c:pt idx="110">
                  <c:v>2012/01/10</c:v>
                </c:pt>
                <c:pt idx="111">
                  <c:v>2012/01/11</c:v>
                </c:pt>
                <c:pt idx="112">
                  <c:v>2012/01/12</c:v>
                </c:pt>
                <c:pt idx="113">
                  <c:v>2012/01/13</c:v>
                </c:pt>
                <c:pt idx="114">
                  <c:v>2012/01/16</c:v>
                </c:pt>
                <c:pt idx="115">
                  <c:v>2012/01/17</c:v>
                </c:pt>
                <c:pt idx="116">
                  <c:v>2012/01/18</c:v>
                </c:pt>
                <c:pt idx="117">
                  <c:v>2012/01/19</c:v>
                </c:pt>
                <c:pt idx="118">
                  <c:v>2012/01/20</c:v>
                </c:pt>
                <c:pt idx="119">
                  <c:v>2012/01/25</c:v>
                </c:pt>
                <c:pt idx="120">
                  <c:v>2012/01/26</c:v>
                </c:pt>
                <c:pt idx="121">
                  <c:v>2012/01/27</c:v>
                </c:pt>
                <c:pt idx="122">
                  <c:v>2012/01/30</c:v>
                </c:pt>
                <c:pt idx="123">
                  <c:v>2012/01/31</c:v>
                </c:pt>
                <c:pt idx="124">
                  <c:v>2012/02/01</c:v>
                </c:pt>
                <c:pt idx="125">
                  <c:v>2012/02/02</c:v>
                </c:pt>
                <c:pt idx="126">
                  <c:v>2012/02/03</c:v>
                </c:pt>
                <c:pt idx="127">
                  <c:v>2012/02/06</c:v>
                </c:pt>
                <c:pt idx="128">
                  <c:v>2012/02/07</c:v>
                </c:pt>
                <c:pt idx="129">
                  <c:v>2012/02/08</c:v>
                </c:pt>
                <c:pt idx="130">
                  <c:v>2012/02/09</c:v>
                </c:pt>
                <c:pt idx="131">
                  <c:v>2012/02/10</c:v>
                </c:pt>
                <c:pt idx="132">
                  <c:v>2012/02/13</c:v>
                </c:pt>
                <c:pt idx="133">
                  <c:v>2012/02/14</c:v>
                </c:pt>
                <c:pt idx="134">
                  <c:v>2012/02/15</c:v>
                </c:pt>
                <c:pt idx="135">
                  <c:v>2012/02/16</c:v>
                </c:pt>
                <c:pt idx="136">
                  <c:v>2012/02/17</c:v>
                </c:pt>
                <c:pt idx="137">
                  <c:v>2012/02/20</c:v>
                </c:pt>
                <c:pt idx="138">
                  <c:v>2012/02/21</c:v>
                </c:pt>
                <c:pt idx="139">
                  <c:v>2012/02/22</c:v>
                </c:pt>
                <c:pt idx="140">
                  <c:v>2012/02/23</c:v>
                </c:pt>
                <c:pt idx="141">
                  <c:v>2012/02/24</c:v>
                </c:pt>
                <c:pt idx="142">
                  <c:v>2012/02/27</c:v>
                </c:pt>
                <c:pt idx="143">
                  <c:v>2012/02/28</c:v>
                </c:pt>
                <c:pt idx="144">
                  <c:v>2012/02/29</c:v>
                </c:pt>
                <c:pt idx="145">
                  <c:v>2012/03/02</c:v>
                </c:pt>
                <c:pt idx="146">
                  <c:v>2012/03/05</c:v>
                </c:pt>
                <c:pt idx="147">
                  <c:v>2012/03/06</c:v>
                </c:pt>
                <c:pt idx="148">
                  <c:v>2012/03/07</c:v>
                </c:pt>
                <c:pt idx="149">
                  <c:v>2012/03/08</c:v>
                </c:pt>
                <c:pt idx="150">
                  <c:v>2012/03/09</c:v>
                </c:pt>
                <c:pt idx="151">
                  <c:v>2012/03/12</c:v>
                </c:pt>
                <c:pt idx="152">
                  <c:v>2012/03/13</c:v>
                </c:pt>
                <c:pt idx="153">
                  <c:v>2012/03/14</c:v>
                </c:pt>
                <c:pt idx="154">
                  <c:v>2012/03/15</c:v>
                </c:pt>
                <c:pt idx="155">
                  <c:v>2012/03/16</c:v>
                </c:pt>
                <c:pt idx="156">
                  <c:v>2012/03/19</c:v>
                </c:pt>
                <c:pt idx="157">
                  <c:v>2012/03/20</c:v>
                </c:pt>
                <c:pt idx="158">
                  <c:v>2012/03/21</c:v>
                </c:pt>
                <c:pt idx="159">
                  <c:v>2012/03/22</c:v>
                </c:pt>
                <c:pt idx="160">
                  <c:v>2012/03/23</c:v>
                </c:pt>
                <c:pt idx="161">
                  <c:v>2012/03/26</c:v>
                </c:pt>
                <c:pt idx="162">
                  <c:v>2012/03/27</c:v>
                </c:pt>
                <c:pt idx="163">
                  <c:v>2012/03/28</c:v>
                </c:pt>
                <c:pt idx="164">
                  <c:v>2012/03/29</c:v>
                </c:pt>
                <c:pt idx="165">
                  <c:v>2012/03/30</c:v>
                </c:pt>
                <c:pt idx="166">
                  <c:v>2012/04/02</c:v>
                </c:pt>
                <c:pt idx="167">
                  <c:v>2012/04/03</c:v>
                </c:pt>
                <c:pt idx="168">
                  <c:v>2012/04/04</c:v>
                </c:pt>
                <c:pt idx="169">
                  <c:v>2012/04/05</c:v>
                </c:pt>
                <c:pt idx="170">
                  <c:v>2012/04/06</c:v>
                </c:pt>
                <c:pt idx="171">
                  <c:v>2012/04/09</c:v>
                </c:pt>
                <c:pt idx="172">
                  <c:v>2012/04/10</c:v>
                </c:pt>
                <c:pt idx="173">
                  <c:v>2012/04/12</c:v>
                </c:pt>
                <c:pt idx="174">
                  <c:v>2012/04/13</c:v>
                </c:pt>
                <c:pt idx="175">
                  <c:v>2012/04/16</c:v>
                </c:pt>
                <c:pt idx="176">
                  <c:v>2012/04/17</c:v>
                </c:pt>
                <c:pt idx="177">
                  <c:v>2012/04/18</c:v>
                </c:pt>
                <c:pt idx="178">
                  <c:v>2012/04/19</c:v>
                </c:pt>
                <c:pt idx="179">
                  <c:v>2012/04/20</c:v>
                </c:pt>
                <c:pt idx="180">
                  <c:v>2012/04/23</c:v>
                </c:pt>
                <c:pt idx="181">
                  <c:v>2012/04/24</c:v>
                </c:pt>
                <c:pt idx="182">
                  <c:v>2012/04/25</c:v>
                </c:pt>
                <c:pt idx="183">
                  <c:v>2012/04/26</c:v>
                </c:pt>
                <c:pt idx="184">
                  <c:v>2012/04/27</c:v>
                </c:pt>
                <c:pt idx="185">
                  <c:v>2012/04/30</c:v>
                </c:pt>
                <c:pt idx="186">
                  <c:v>2012/05/02</c:v>
                </c:pt>
                <c:pt idx="187">
                  <c:v>2012/05/03</c:v>
                </c:pt>
                <c:pt idx="188">
                  <c:v>2012/05/04</c:v>
                </c:pt>
                <c:pt idx="189">
                  <c:v>2012/05/07</c:v>
                </c:pt>
                <c:pt idx="190">
                  <c:v>2012/05/08</c:v>
                </c:pt>
                <c:pt idx="191">
                  <c:v>2012/05/09</c:v>
                </c:pt>
                <c:pt idx="192">
                  <c:v>2012/05/10</c:v>
                </c:pt>
                <c:pt idx="193">
                  <c:v>2012/05/11</c:v>
                </c:pt>
                <c:pt idx="194">
                  <c:v>2012/05/14</c:v>
                </c:pt>
                <c:pt idx="195">
                  <c:v>2012/05/15</c:v>
                </c:pt>
                <c:pt idx="196">
                  <c:v>2012/05/16</c:v>
                </c:pt>
                <c:pt idx="197">
                  <c:v>2012/05/17</c:v>
                </c:pt>
                <c:pt idx="198">
                  <c:v>2012/05/18</c:v>
                </c:pt>
                <c:pt idx="199">
                  <c:v>2012/05/21</c:v>
                </c:pt>
                <c:pt idx="200">
                  <c:v>2012/05/22</c:v>
                </c:pt>
                <c:pt idx="201">
                  <c:v>2012/05/23</c:v>
                </c:pt>
                <c:pt idx="202">
                  <c:v>2012/05/24</c:v>
                </c:pt>
                <c:pt idx="203">
                  <c:v>2012/05/25</c:v>
                </c:pt>
                <c:pt idx="204">
                  <c:v>2012/05/29</c:v>
                </c:pt>
                <c:pt idx="205">
                  <c:v>2012/05/30</c:v>
                </c:pt>
                <c:pt idx="206">
                  <c:v>2012/05/31</c:v>
                </c:pt>
                <c:pt idx="207">
                  <c:v>2012/06/01</c:v>
                </c:pt>
                <c:pt idx="208">
                  <c:v>2012/06/04</c:v>
                </c:pt>
                <c:pt idx="209">
                  <c:v>2012/06/05</c:v>
                </c:pt>
                <c:pt idx="210">
                  <c:v>2012/06/07</c:v>
                </c:pt>
                <c:pt idx="211">
                  <c:v>2012/06/08</c:v>
                </c:pt>
                <c:pt idx="212">
                  <c:v>2012/06/11</c:v>
                </c:pt>
                <c:pt idx="213">
                  <c:v>2012/06/12</c:v>
                </c:pt>
                <c:pt idx="214">
                  <c:v>2012/06/13</c:v>
                </c:pt>
                <c:pt idx="215">
                  <c:v>2012/06/14</c:v>
                </c:pt>
                <c:pt idx="216">
                  <c:v>2012/06/15</c:v>
                </c:pt>
                <c:pt idx="217">
                  <c:v>2012/06/18</c:v>
                </c:pt>
                <c:pt idx="218">
                  <c:v>2012/06/19</c:v>
                </c:pt>
                <c:pt idx="219">
                  <c:v>2012/06/20</c:v>
                </c:pt>
                <c:pt idx="220">
                  <c:v>2012/06/21</c:v>
                </c:pt>
                <c:pt idx="221">
                  <c:v>2012/06/22</c:v>
                </c:pt>
                <c:pt idx="222">
                  <c:v>2012/06/25</c:v>
                </c:pt>
                <c:pt idx="223">
                  <c:v>2012/06/26</c:v>
                </c:pt>
                <c:pt idx="224">
                  <c:v>2012/06/27</c:v>
                </c:pt>
                <c:pt idx="225">
                  <c:v>2012/06/28</c:v>
                </c:pt>
                <c:pt idx="226">
                  <c:v>2012/06/29</c:v>
                </c:pt>
                <c:pt idx="227">
                  <c:v>2012/07/02</c:v>
                </c:pt>
                <c:pt idx="228">
                  <c:v>2012/07/03</c:v>
                </c:pt>
                <c:pt idx="229">
                  <c:v>2012/07/04</c:v>
                </c:pt>
                <c:pt idx="230">
                  <c:v>2012/07/05</c:v>
                </c:pt>
                <c:pt idx="231">
                  <c:v>2012/07/06</c:v>
                </c:pt>
                <c:pt idx="232">
                  <c:v>2012/07/09</c:v>
                </c:pt>
                <c:pt idx="233">
                  <c:v>2012/07/10</c:v>
                </c:pt>
                <c:pt idx="234">
                  <c:v>2012/07/11</c:v>
                </c:pt>
                <c:pt idx="235">
                  <c:v>2012/07/12</c:v>
                </c:pt>
                <c:pt idx="236">
                  <c:v>2012/07/13</c:v>
                </c:pt>
                <c:pt idx="237">
                  <c:v>2012/07/16</c:v>
                </c:pt>
                <c:pt idx="238">
                  <c:v>2012/07/17</c:v>
                </c:pt>
                <c:pt idx="239">
                  <c:v>2012/07/18</c:v>
                </c:pt>
                <c:pt idx="240">
                  <c:v>2012/07/19</c:v>
                </c:pt>
                <c:pt idx="241">
                  <c:v>2012/07/20</c:v>
                </c:pt>
                <c:pt idx="242">
                  <c:v>2012/07/23</c:v>
                </c:pt>
                <c:pt idx="243">
                  <c:v>2012/07/24</c:v>
                </c:pt>
                <c:pt idx="244">
                  <c:v>2012/07/25</c:v>
                </c:pt>
                <c:pt idx="245">
                  <c:v>2012/07/26</c:v>
                </c:pt>
                <c:pt idx="246">
                  <c:v>2012/07/27</c:v>
                </c:pt>
                <c:pt idx="247">
                  <c:v>2012/07/30</c:v>
                </c:pt>
                <c:pt idx="248">
                  <c:v>2012/07/31</c:v>
                </c:pt>
                <c:pt idx="249">
                  <c:v>2011/09/30</c:v>
                </c:pt>
              </c:strCache>
            </c:strRef>
          </c:cat>
          <c:val>
            <c:numRef>
              <c:f>현대차!$B$2:$B$251</c:f>
              <c:numCache>
                <c:formatCode>#,##0</c:formatCode>
                <c:ptCount val="250"/>
                <c:pt idx="0">
                  <c:v>224000</c:v>
                </c:pt>
                <c:pt idx="1">
                  <c:v>214000</c:v>
                </c:pt>
                <c:pt idx="2">
                  <c:v>209000</c:v>
                </c:pt>
                <c:pt idx="3">
                  <c:v>204000</c:v>
                </c:pt>
                <c:pt idx="4">
                  <c:v>199500</c:v>
                </c:pt>
                <c:pt idx="5">
                  <c:v>194000</c:v>
                </c:pt>
                <c:pt idx="6">
                  <c:v>192500</c:v>
                </c:pt>
                <c:pt idx="7">
                  <c:v>197000</c:v>
                </c:pt>
                <c:pt idx="8">
                  <c:v>188000</c:v>
                </c:pt>
                <c:pt idx="9">
                  <c:v>203000</c:v>
                </c:pt>
                <c:pt idx="10">
                  <c:v>200500</c:v>
                </c:pt>
                <c:pt idx="11">
                  <c:v>191500</c:v>
                </c:pt>
                <c:pt idx="12">
                  <c:v>170500</c:v>
                </c:pt>
                <c:pt idx="13">
                  <c:v>161500</c:v>
                </c:pt>
                <c:pt idx="14">
                  <c:v>178000</c:v>
                </c:pt>
                <c:pt idx="15">
                  <c:v>180500</c:v>
                </c:pt>
                <c:pt idx="16">
                  <c:v>188500</c:v>
                </c:pt>
                <c:pt idx="17">
                  <c:v>192500</c:v>
                </c:pt>
                <c:pt idx="18">
                  <c:v>195000</c:v>
                </c:pt>
                <c:pt idx="19">
                  <c:v>196500</c:v>
                </c:pt>
                <c:pt idx="20">
                  <c:v>203000</c:v>
                </c:pt>
                <c:pt idx="21">
                  <c:v>202500</c:v>
                </c:pt>
                <c:pt idx="22">
                  <c:v>200000</c:v>
                </c:pt>
                <c:pt idx="23">
                  <c:v>189500</c:v>
                </c:pt>
                <c:pt idx="24">
                  <c:v>192000</c:v>
                </c:pt>
                <c:pt idx="25">
                  <c:v>199000</c:v>
                </c:pt>
                <c:pt idx="26">
                  <c:v>201500</c:v>
                </c:pt>
                <c:pt idx="27">
                  <c:v>197500</c:v>
                </c:pt>
                <c:pt idx="28">
                  <c:v>191000</c:v>
                </c:pt>
                <c:pt idx="29">
                  <c:v>198500</c:v>
                </c:pt>
                <c:pt idx="30">
                  <c:v>208000</c:v>
                </c:pt>
                <c:pt idx="31">
                  <c:v>206000</c:v>
                </c:pt>
                <c:pt idx="32">
                  <c:v>208500</c:v>
                </c:pt>
                <c:pt idx="33">
                  <c:v>211000</c:v>
                </c:pt>
                <c:pt idx="34">
                  <c:v>207000</c:v>
                </c:pt>
                <c:pt idx="35">
                  <c:v>197000</c:v>
                </c:pt>
                <c:pt idx="36">
                  <c:v>196000</c:v>
                </c:pt>
                <c:pt idx="37">
                  <c:v>207000</c:v>
                </c:pt>
                <c:pt idx="38">
                  <c:v>205000</c:v>
                </c:pt>
                <c:pt idx="39">
                  <c:v>211000</c:v>
                </c:pt>
                <c:pt idx="40">
                  <c:v>211000</c:v>
                </c:pt>
                <c:pt idx="41">
                  <c:v>205000</c:v>
                </c:pt>
                <c:pt idx="42">
                  <c:v>197000</c:v>
                </c:pt>
                <c:pt idx="43">
                  <c:v>194500</c:v>
                </c:pt>
                <c:pt idx="44">
                  <c:v>200000</c:v>
                </c:pt>
                <c:pt idx="45">
                  <c:v>197000</c:v>
                </c:pt>
                <c:pt idx="46">
                  <c:v>204500</c:v>
                </c:pt>
                <c:pt idx="47">
                  <c:v>207500</c:v>
                </c:pt>
                <c:pt idx="48">
                  <c:v>212000</c:v>
                </c:pt>
                <c:pt idx="49">
                  <c:v>212500</c:v>
                </c:pt>
                <c:pt idx="50">
                  <c:v>219500</c:v>
                </c:pt>
                <c:pt idx="51">
                  <c:v>217500</c:v>
                </c:pt>
                <c:pt idx="52">
                  <c:v>221500</c:v>
                </c:pt>
                <c:pt idx="53">
                  <c:v>215500</c:v>
                </c:pt>
                <c:pt idx="54">
                  <c:v>216500</c:v>
                </c:pt>
                <c:pt idx="55">
                  <c:v>228000</c:v>
                </c:pt>
                <c:pt idx="56">
                  <c:v>228000</c:v>
                </c:pt>
                <c:pt idx="57">
                  <c:v>223500</c:v>
                </c:pt>
                <c:pt idx="58">
                  <c:v>223500</c:v>
                </c:pt>
                <c:pt idx="59">
                  <c:v>225000</c:v>
                </c:pt>
                <c:pt idx="60">
                  <c:v>227000</c:v>
                </c:pt>
                <c:pt idx="61">
                  <c:v>231500</c:v>
                </c:pt>
                <c:pt idx="62">
                  <c:v>232000</c:v>
                </c:pt>
                <c:pt idx="63">
                  <c:v>231000</c:v>
                </c:pt>
                <c:pt idx="64">
                  <c:v>238000</c:v>
                </c:pt>
                <c:pt idx="65">
                  <c:v>237000</c:v>
                </c:pt>
                <c:pt idx="66">
                  <c:v>236500</c:v>
                </c:pt>
                <c:pt idx="67">
                  <c:v>235000</c:v>
                </c:pt>
                <c:pt idx="68">
                  <c:v>221500</c:v>
                </c:pt>
                <c:pt idx="69">
                  <c:v>228500</c:v>
                </c:pt>
                <c:pt idx="70">
                  <c:v>231500</c:v>
                </c:pt>
                <c:pt idx="71">
                  <c:v>230000</c:v>
                </c:pt>
                <c:pt idx="72">
                  <c:v>226000</c:v>
                </c:pt>
                <c:pt idx="73">
                  <c:v>226500</c:v>
                </c:pt>
                <c:pt idx="74">
                  <c:v>221500</c:v>
                </c:pt>
                <c:pt idx="75">
                  <c:v>218500</c:v>
                </c:pt>
                <c:pt idx="76">
                  <c:v>220500</c:v>
                </c:pt>
                <c:pt idx="77">
                  <c:v>215500</c:v>
                </c:pt>
                <c:pt idx="78">
                  <c:v>215500</c:v>
                </c:pt>
                <c:pt idx="79">
                  <c:v>208500</c:v>
                </c:pt>
                <c:pt idx="80">
                  <c:v>209000</c:v>
                </c:pt>
                <c:pt idx="81">
                  <c:v>216500</c:v>
                </c:pt>
                <c:pt idx="82">
                  <c:v>213000</c:v>
                </c:pt>
                <c:pt idx="83">
                  <c:v>221500</c:v>
                </c:pt>
                <c:pt idx="84">
                  <c:v>221500</c:v>
                </c:pt>
                <c:pt idx="85">
                  <c:v>223000</c:v>
                </c:pt>
                <c:pt idx="86">
                  <c:v>226000</c:v>
                </c:pt>
                <c:pt idx="87">
                  <c:v>227000</c:v>
                </c:pt>
                <c:pt idx="88">
                  <c:v>223000</c:v>
                </c:pt>
                <c:pt idx="89">
                  <c:v>216000</c:v>
                </c:pt>
                <c:pt idx="90">
                  <c:v>219000</c:v>
                </c:pt>
                <c:pt idx="91">
                  <c:v>210500</c:v>
                </c:pt>
                <c:pt idx="92">
                  <c:v>209000</c:v>
                </c:pt>
                <c:pt idx="93">
                  <c:v>203500</c:v>
                </c:pt>
                <c:pt idx="94">
                  <c:v>208500</c:v>
                </c:pt>
                <c:pt idx="95">
                  <c:v>206000</c:v>
                </c:pt>
                <c:pt idx="96">
                  <c:v>208500</c:v>
                </c:pt>
                <c:pt idx="97">
                  <c:v>213000</c:v>
                </c:pt>
                <c:pt idx="98">
                  <c:v>213500</c:v>
                </c:pt>
                <c:pt idx="99">
                  <c:v>215000</c:v>
                </c:pt>
                <c:pt idx="100">
                  <c:v>214500</c:v>
                </c:pt>
                <c:pt idx="101">
                  <c:v>213000</c:v>
                </c:pt>
                <c:pt idx="102">
                  <c:v>213000</c:v>
                </c:pt>
                <c:pt idx="103">
                  <c:v>213000</c:v>
                </c:pt>
                <c:pt idx="104">
                  <c:v>212500</c:v>
                </c:pt>
                <c:pt idx="105">
                  <c:v>221500</c:v>
                </c:pt>
                <c:pt idx="106">
                  <c:v>223500</c:v>
                </c:pt>
                <c:pt idx="107">
                  <c:v>223500</c:v>
                </c:pt>
                <c:pt idx="108">
                  <c:v>219500</c:v>
                </c:pt>
                <c:pt idx="109">
                  <c:v>221500</c:v>
                </c:pt>
                <c:pt idx="110">
                  <c:v>226500</c:v>
                </c:pt>
                <c:pt idx="111">
                  <c:v>227000</c:v>
                </c:pt>
                <c:pt idx="112">
                  <c:v>229500</c:v>
                </c:pt>
                <c:pt idx="113">
                  <c:v>227500</c:v>
                </c:pt>
                <c:pt idx="114">
                  <c:v>226000</c:v>
                </c:pt>
                <c:pt idx="115">
                  <c:v>231000</c:v>
                </c:pt>
                <c:pt idx="116">
                  <c:v>226000</c:v>
                </c:pt>
                <c:pt idx="117">
                  <c:v>227500</c:v>
                </c:pt>
                <c:pt idx="118">
                  <c:v>232000</c:v>
                </c:pt>
                <c:pt idx="119">
                  <c:v>234000</c:v>
                </c:pt>
                <c:pt idx="120">
                  <c:v>229000</c:v>
                </c:pt>
                <c:pt idx="121">
                  <c:v>221000</c:v>
                </c:pt>
                <c:pt idx="122">
                  <c:v>216000</c:v>
                </c:pt>
                <c:pt idx="123">
                  <c:v>221000</c:v>
                </c:pt>
                <c:pt idx="124">
                  <c:v>218500</c:v>
                </c:pt>
                <c:pt idx="125">
                  <c:v>218000</c:v>
                </c:pt>
                <c:pt idx="126">
                  <c:v>216500</c:v>
                </c:pt>
                <c:pt idx="127">
                  <c:v>212500</c:v>
                </c:pt>
                <c:pt idx="128">
                  <c:v>219000</c:v>
                </c:pt>
                <c:pt idx="129">
                  <c:v>221500</c:v>
                </c:pt>
                <c:pt idx="130">
                  <c:v>220000</c:v>
                </c:pt>
                <c:pt idx="131">
                  <c:v>217500</c:v>
                </c:pt>
                <c:pt idx="132">
                  <c:v>221500</c:v>
                </c:pt>
                <c:pt idx="133">
                  <c:v>219000</c:v>
                </c:pt>
                <c:pt idx="134">
                  <c:v>218500</c:v>
                </c:pt>
                <c:pt idx="135">
                  <c:v>219000</c:v>
                </c:pt>
                <c:pt idx="136">
                  <c:v>223000</c:v>
                </c:pt>
                <c:pt idx="137">
                  <c:v>224000</c:v>
                </c:pt>
                <c:pt idx="138">
                  <c:v>226500</c:v>
                </c:pt>
                <c:pt idx="139">
                  <c:v>224000</c:v>
                </c:pt>
                <c:pt idx="140">
                  <c:v>219000</c:v>
                </c:pt>
                <c:pt idx="141">
                  <c:v>216500</c:v>
                </c:pt>
                <c:pt idx="142">
                  <c:v>210000</c:v>
                </c:pt>
                <c:pt idx="143">
                  <c:v>208500</c:v>
                </c:pt>
                <c:pt idx="144">
                  <c:v>216000</c:v>
                </c:pt>
                <c:pt idx="145">
                  <c:v>220000</c:v>
                </c:pt>
                <c:pt idx="146">
                  <c:v>220000</c:v>
                </c:pt>
                <c:pt idx="147">
                  <c:v>216500</c:v>
                </c:pt>
                <c:pt idx="148">
                  <c:v>213000</c:v>
                </c:pt>
                <c:pt idx="149">
                  <c:v>212000</c:v>
                </c:pt>
                <c:pt idx="150">
                  <c:v>212500</c:v>
                </c:pt>
                <c:pt idx="151">
                  <c:v>215500</c:v>
                </c:pt>
                <c:pt idx="152">
                  <c:v>223500</c:v>
                </c:pt>
                <c:pt idx="153">
                  <c:v>225000</c:v>
                </c:pt>
                <c:pt idx="154">
                  <c:v>228000</c:v>
                </c:pt>
                <c:pt idx="155">
                  <c:v>223000</c:v>
                </c:pt>
                <c:pt idx="156">
                  <c:v>224000</c:v>
                </c:pt>
                <c:pt idx="157">
                  <c:v>224000</c:v>
                </c:pt>
                <c:pt idx="158">
                  <c:v>225500</c:v>
                </c:pt>
                <c:pt idx="159">
                  <c:v>227000</c:v>
                </c:pt>
                <c:pt idx="160">
                  <c:v>225000</c:v>
                </c:pt>
                <c:pt idx="161">
                  <c:v>224000</c:v>
                </c:pt>
                <c:pt idx="162">
                  <c:v>226000</c:v>
                </c:pt>
                <c:pt idx="163">
                  <c:v>232500</c:v>
                </c:pt>
                <c:pt idx="164">
                  <c:v>236500</c:v>
                </c:pt>
                <c:pt idx="165">
                  <c:v>233000</c:v>
                </c:pt>
                <c:pt idx="166">
                  <c:v>240000</c:v>
                </c:pt>
                <c:pt idx="167">
                  <c:v>255000</c:v>
                </c:pt>
                <c:pt idx="168">
                  <c:v>253500</c:v>
                </c:pt>
                <c:pt idx="169">
                  <c:v>264000</c:v>
                </c:pt>
                <c:pt idx="170">
                  <c:v>264500</c:v>
                </c:pt>
                <c:pt idx="171">
                  <c:v>268500</c:v>
                </c:pt>
                <c:pt idx="172">
                  <c:v>261000</c:v>
                </c:pt>
                <c:pt idx="173">
                  <c:v>258500</c:v>
                </c:pt>
                <c:pt idx="174">
                  <c:v>258000</c:v>
                </c:pt>
                <c:pt idx="175">
                  <c:v>263000</c:v>
                </c:pt>
                <c:pt idx="176">
                  <c:v>259000</c:v>
                </c:pt>
                <c:pt idx="177">
                  <c:v>263500</c:v>
                </c:pt>
                <c:pt idx="178">
                  <c:v>259500</c:v>
                </c:pt>
                <c:pt idx="179">
                  <c:v>254000</c:v>
                </c:pt>
                <c:pt idx="180">
                  <c:v>250000</c:v>
                </c:pt>
                <c:pt idx="181">
                  <c:v>257000</c:v>
                </c:pt>
                <c:pt idx="182">
                  <c:v>257500</c:v>
                </c:pt>
                <c:pt idx="183">
                  <c:v>262000</c:v>
                </c:pt>
                <c:pt idx="184">
                  <c:v>260500</c:v>
                </c:pt>
                <c:pt idx="185">
                  <c:v>268500</c:v>
                </c:pt>
                <c:pt idx="186">
                  <c:v>268000</c:v>
                </c:pt>
                <c:pt idx="187">
                  <c:v>265500</c:v>
                </c:pt>
                <c:pt idx="188">
                  <c:v>257000</c:v>
                </c:pt>
                <c:pt idx="189">
                  <c:v>257500</c:v>
                </c:pt>
                <c:pt idx="190">
                  <c:v>255500</c:v>
                </c:pt>
                <c:pt idx="191">
                  <c:v>250000</c:v>
                </c:pt>
                <c:pt idx="192">
                  <c:v>250000</c:v>
                </c:pt>
                <c:pt idx="193">
                  <c:v>248000</c:v>
                </c:pt>
                <c:pt idx="194">
                  <c:v>250500</c:v>
                </c:pt>
                <c:pt idx="195">
                  <c:v>250500</c:v>
                </c:pt>
                <c:pt idx="196">
                  <c:v>240500</c:v>
                </c:pt>
                <c:pt idx="197">
                  <c:v>240500</c:v>
                </c:pt>
                <c:pt idx="198">
                  <c:v>229000</c:v>
                </c:pt>
                <c:pt idx="199">
                  <c:v>237000</c:v>
                </c:pt>
                <c:pt idx="200">
                  <c:v>237000</c:v>
                </c:pt>
                <c:pt idx="201">
                  <c:v>233500</c:v>
                </c:pt>
                <c:pt idx="202">
                  <c:v>233500</c:v>
                </c:pt>
                <c:pt idx="203">
                  <c:v>233000</c:v>
                </c:pt>
                <c:pt idx="204">
                  <c:v>237500</c:v>
                </c:pt>
                <c:pt idx="205">
                  <c:v>243000</c:v>
                </c:pt>
                <c:pt idx="206">
                  <c:v>244000</c:v>
                </c:pt>
                <c:pt idx="207">
                  <c:v>238000</c:v>
                </c:pt>
                <c:pt idx="208">
                  <c:v>234000</c:v>
                </c:pt>
                <c:pt idx="209">
                  <c:v>233500</c:v>
                </c:pt>
                <c:pt idx="210">
                  <c:v>240000</c:v>
                </c:pt>
                <c:pt idx="211">
                  <c:v>236500</c:v>
                </c:pt>
                <c:pt idx="212">
                  <c:v>240000</c:v>
                </c:pt>
                <c:pt idx="213">
                  <c:v>238500</c:v>
                </c:pt>
                <c:pt idx="214">
                  <c:v>238500</c:v>
                </c:pt>
                <c:pt idx="215">
                  <c:v>238000</c:v>
                </c:pt>
                <c:pt idx="216">
                  <c:v>240000</c:v>
                </c:pt>
                <c:pt idx="217">
                  <c:v>248500</c:v>
                </c:pt>
                <c:pt idx="218">
                  <c:v>253500</c:v>
                </c:pt>
                <c:pt idx="219">
                  <c:v>253500</c:v>
                </c:pt>
                <c:pt idx="220">
                  <c:v>250500</c:v>
                </c:pt>
                <c:pt idx="221">
                  <c:v>243000</c:v>
                </c:pt>
                <c:pt idx="222">
                  <c:v>241000</c:v>
                </c:pt>
                <c:pt idx="223">
                  <c:v>238500</c:v>
                </c:pt>
                <c:pt idx="224">
                  <c:v>231000</c:v>
                </c:pt>
                <c:pt idx="225">
                  <c:v>234000</c:v>
                </c:pt>
                <c:pt idx="226">
                  <c:v>232500</c:v>
                </c:pt>
                <c:pt idx="227">
                  <c:v>235500</c:v>
                </c:pt>
                <c:pt idx="228">
                  <c:v>231500</c:v>
                </c:pt>
                <c:pt idx="229">
                  <c:v>235500</c:v>
                </c:pt>
                <c:pt idx="230">
                  <c:v>233500</c:v>
                </c:pt>
                <c:pt idx="231">
                  <c:v>230000</c:v>
                </c:pt>
                <c:pt idx="232">
                  <c:v>228500</c:v>
                </c:pt>
                <c:pt idx="233">
                  <c:v>228000</c:v>
                </c:pt>
                <c:pt idx="234">
                  <c:v>225500</c:v>
                </c:pt>
                <c:pt idx="235">
                  <c:v>218500</c:v>
                </c:pt>
                <c:pt idx="236">
                  <c:v>226000</c:v>
                </c:pt>
                <c:pt idx="237">
                  <c:v>228500</c:v>
                </c:pt>
                <c:pt idx="238">
                  <c:v>223000</c:v>
                </c:pt>
                <c:pt idx="239">
                  <c:v>217500</c:v>
                </c:pt>
                <c:pt idx="240">
                  <c:v>224000</c:v>
                </c:pt>
                <c:pt idx="241">
                  <c:v>223000</c:v>
                </c:pt>
                <c:pt idx="242">
                  <c:v>219000</c:v>
                </c:pt>
                <c:pt idx="243">
                  <c:v>223000</c:v>
                </c:pt>
                <c:pt idx="244">
                  <c:v>220000</c:v>
                </c:pt>
                <c:pt idx="245">
                  <c:v>223500</c:v>
                </c:pt>
                <c:pt idx="246">
                  <c:v>228500</c:v>
                </c:pt>
                <c:pt idx="247">
                  <c:v>232500</c:v>
                </c:pt>
                <c:pt idx="248">
                  <c:v>237000</c:v>
                </c:pt>
                <c:pt idx="249">
                  <c:v>211000</c:v>
                </c:pt>
              </c:numCache>
            </c:numRef>
          </c:val>
        </c:ser>
        <c:marker val="1"/>
        <c:axId val="189855616"/>
        <c:axId val="189857152"/>
      </c:lineChart>
      <c:catAx>
        <c:axId val="189855616"/>
        <c:scaling>
          <c:orientation val="minMax"/>
        </c:scaling>
        <c:axPos val="b"/>
        <c:tickLblPos val="nextTo"/>
        <c:crossAx val="189857152"/>
        <c:crosses val="autoZero"/>
        <c:auto val="1"/>
        <c:lblAlgn val="ctr"/>
        <c:lblOffset val="100"/>
      </c:catAx>
      <c:valAx>
        <c:axId val="189857152"/>
        <c:scaling>
          <c:orientation val="minMax"/>
          <c:min val="150000"/>
        </c:scaling>
        <c:axPos val="l"/>
        <c:majorGridlines/>
        <c:numFmt formatCode="#,##0" sourceLinked="1"/>
        <c:tickLblPos val="nextTo"/>
        <c:crossAx val="189855616"/>
        <c:crosses val="autoZero"/>
        <c:crossBetween val="between"/>
        <c:majorUnit val="10000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현대차!$B$1</c:f>
              <c:strCache>
                <c:ptCount val="1"/>
                <c:pt idx="0">
                  <c:v>종가</c:v>
                </c:pt>
              </c:strCache>
            </c:strRef>
          </c:tx>
          <c:cat>
            <c:strRef>
              <c:f>현대차!$A$2:$A$251</c:f>
              <c:strCache>
                <c:ptCount val="250"/>
                <c:pt idx="0">
                  <c:v>2011/08/02</c:v>
                </c:pt>
                <c:pt idx="1">
                  <c:v>2011/08/03</c:v>
                </c:pt>
                <c:pt idx="2">
                  <c:v>2011/08/04</c:v>
                </c:pt>
                <c:pt idx="3">
                  <c:v>2011/08/05</c:v>
                </c:pt>
                <c:pt idx="4">
                  <c:v>2011/08/08</c:v>
                </c:pt>
                <c:pt idx="5">
                  <c:v>2011/08/09</c:v>
                </c:pt>
                <c:pt idx="6">
                  <c:v>2011/08/10</c:v>
                </c:pt>
                <c:pt idx="7">
                  <c:v>2011/08/11</c:v>
                </c:pt>
                <c:pt idx="8">
                  <c:v>2011/08/12</c:v>
                </c:pt>
                <c:pt idx="9">
                  <c:v>2011/08/16</c:v>
                </c:pt>
                <c:pt idx="10">
                  <c:v>2011/08/17</c:v>
                </c:pt>
                <c:pt idx="11">
                  <c:v>2011/08/18</c:v>
                </c:pt>
                <c:pt idx="12">
                  <c:v>2011/08/19</c:v>
                </c:pt>
                <c:pt idx="13">
                  <c:v>2011/08/22</c:v>
                </c:pt>
                <c:pt idx="14">
                  <c:v>2011/08/23</c:v>
                </c:pt>
                <c:pt idx="15">
                  <c:v>2011/08/24</c:v>
                </c:pt>
                <c:pt idx="16">
                  <c:v>2011/08/25</c:v>
                </c:pt>
                <c:pt idx="17">
                  <c:v>2011/08/26</c:v>
                </c:pt>
                <c:pt idx="18">
                  <c:v>2011/08/29</c:v>
                </c:pt>
                <c:pt idx="19">
                  <c:v>2011/08/30</c:v>
                </c:pt>
                <c:pt idx="20">
                  <c:v>2011/08/31</c:v>
                </c:pt>
                <c:pt idx="21">
                  <c:v>2011/09/01</c:v>
                </c:pt>
                <c:pt idx="22">
                  <c:v>2011/09/02</c:v>
                </c:pt>
                <c:pt idx="23">
                  <c:v>2011/09/05</c:v>
                </c:pt>
                <c:pt idx="24">
                  <c:v>2011/09/06</c:v>
                </c:pt>
                <c:pt idx="25">
                  <c:v>2011/09/07</c:v>
                </c:pt>
                <c:pt idx="26">
                  <c:v>2011/09/08</c:v>
                </c:pt>
                <c:pt idx="27">
                  <c:v>2011/09/09</c:v>
                </c:pt>
                <c:pt idx="28">
                  <c:v>2011/09/14</c:v>
                </c:pt>
                <c:pt idx="29">
                  <c:v>2011/09/15</c:v>
                </c:pt>
                <c:pt idx="30">
                  <c:v>2011/09/16</c:v>
                </c:pt>
                <c:pt idx="31">
                  <c:v>2011/09/19</c:v>
                </c:pt>
                <c:pt idx="32">
                  <c:v>2011/09/20</c:v>
                </c:pt>
                <c:pt idx="33">
                  <c:v>2011/09/21</c:v>
                </c:pt>
                <c:pt idx="34">
                  <c:v>2011/09/22</c:v>
                </c:pt>
                <c:pt idx="35">
                  <c:v>2011/09/23</c:v>
                </c:pt>
                <c:pt idx="36">
                  <c:v>2011/09/26</c:v>
                </c:pt>
                <c:pt idx="37">
                  <c:v>2011/09/27</c:v>
                </c:pt>
                <c:pt idx="38">
                  <c:v>2011/09/28</c:v>
                </c:pt>
                <c:pt idx="39">
                  <c:v>2011/09/29</c:v>
                </c:pt>
                <c:pt idx="40">
                  <c:v>2011/09/30</c:v>
                </c:pt>
                <c:pt idx="41">
                  <c:v>2011/10/04</c:v>
                </c:pt>
                <c:pt idx="42">
                  <c:v>2011/10/05</c:v>
                </c:pt>
                <c:pt idx="43">
                  <c:v>2011/10/06</c:v>
                </c:pt>
                <c:pt idx="44">
                  <c:v>2011/10/07</c:v>
                </c:pt>
                <c:pt idx="45">
                  <c:v>2011/10/10</c:v>
                </c:pt>
                <c:pt idx="46">
                  <c:v>2011/10/11</c:v>
                </c:pt>
                <c:pt idx="47">
                  <c:v>2011/10/12</c:v>
                </c:pt>
                <c:pt idx="48">
                  <c:v>2011/10/13</c:v>
                </c:pt>
                <c:pt idx="49">
                  <c:v>2011/10/14</c:v>
                </c:pt>
                <c:pt idx="50">
                  <c:v>2011/10/17</c:v>
                </c:pt>
                <c:pt idx="51">
                  <c:v>2011/10/18</c:v>
                </c:pt>
                <c:pt idx="52">
                  <c:v>2011/10/19</c:v>
                </c:pt>
                <c:pt idx="53">
                  <c:v>2011/10/20</c:v>
                </c:pt>
                <c:pt idx="54">
                  <c:v>2011/10/21</c:v>
                </c:pt>
                <c:pt idx="55">
                  <c:v>2011/10/24</c:v>
                </c:pt>
                <c:pt idx="56">
                  <c:v>2011/10/25</c:v>
                </c:pt>
                <c:pt idx="57">
                  <c:v>2011/10/26</c:v>
                </c:pt>
                <c:pt idx="58">
                  <c:v>2011/10/27</c:v>
                </c:pt>
                <c:pt idx="59">
                  <c:v>2011/10/28</c:v>
                </c:pt>
                <c:pt idx="60">
                  <c:v>2011/10/31</c:v>
                </c:pt>
                <c:pt idx="61">
                  <c:v>2011/11/01</c:v>
                </c:pt>
                <c:pt idx="62">
                  <c:v>2011/11/02</c:v>
                </c:pt>
                <c:pt idx="63">
                  <c:v>2011/11/03</c:v>
                </c:pt>
                <c:pt idx="64">
                  <c:v>2011/11/04</c:v>
                </c:pt>
                <c:pt idx="65">
                  <c:v>2011/11/07</c:v>
                </c:pt>
                <c:pt idx="66">
                  <c:v>2011/11/08</c:v>
                </c:pt>
                <c:pt idx="67">
                  <c:v>2011/11/09</c:v>
                </c:pt>
                <c:pt idx="68">
                  <c:v>2011/11/10</c:v>
                </c:pt>
                <c:pt idx="69">
                  <c:v>2011/11/11</c:v>
                </c:pt>
                <c:pt idx="70">
                  <c:v>2011/11/14</c:v>
                </c:pt>
                <c:pt idx="71">
                  <c:v>2011/11/15</c:v>
                </c:pt>
                <c:pt idx="72">
                  <c:v>2011/11/16</c:v>
                </c:pt>
                <c:pt idx="73">
                  <c:v>2011/11/17</c:v>
                </c:pt>
                <c:pt idx="74">
                  <c:v>2011/11/18</c:v>
                </c:pt>
                <c:pt idx="75">
                  <c:v>2011/11/21</c:v>
                </c:pt>
                <c:pt idx="76">
                  <c:v>2011/11/22</c:v>
                </c:pt>
                <c:pt idx="77">
                  <c:v>2011/11/23</c:v>
                </c:pt>
                <c:pt idx="78">
                  <c:v>2011/11/24</c:v>
                </c:pt>
                <c:pt idx="79">
                  <c:v>2011/11/25</c:v>
                </c:pt>
                <c:pt idx="80">
                  <c:v>2011/11/28</c:v>
                </c:pt>
                <c:pt idx="81">
                  <c:v>2011/11/29</c:v>
                </c:pt>
                <c:pt idx="82">
                  <c:v>2011/11/30</c:v>
                </c:pt>
                <c:pt idx="83">
                  <c:v>2011/12/01</c:v>
                </c:pt>
                <c:pt idx="84">
                  <c:v>2011/12/02</c:v>
                </c:pt>
                <c:pt idx="85">
                  <c:v>2011/12/05</c:v>
                </c:pt>
                <c:pt idx="86">
                  <c:v>2011/12/06</c:v>
                </c:pt>
                <c:pt idx="87">
                  <c:v>2011/12/07</c:v>
                </c:pt>
                <c:pt idx="88">
                  <c:v>2011/12/08</c:v>
                </c:pt>
                <c:pt idx="89">
                  <c:v>2011/12/09</c:v>
                </c:pt>
                <c:pt idx="90">
                  <c:v>2011/12/12</c:v>
                </c:pt>
                <c:pt idx="91">
                  <c:v>2011/12/13</c:v>
                </c:pt>
                <c:pt idx="92">
                  <c:v>2011/12/14</c:v>
                </c:pt>
                <c:pt idx="93">
                  <c:v>2011/12/15</c:v>
                </c:pt>
                <c:pt idx="94">
                  <c:v>2011/12/16</c:v>
                </c:pt>
                <c:pt idx="95">
                  <c:v>2011/12/19</c:v>
                </c:pt>
                <c:pt idx="96">
                  <c:v>2011/12/20</c:v>
                </c:pt>
                <c:pt idx="97">
                  <c:v>2011/12/21</c:v>
                </c:pt>
                <c:pt idx="98">
                  <c:v>2011/12/22</c:v>
                </c:pt>
                <c:pt idx="99">
                  <c:v>2011/12/23</c:v>
                </c:pt>
                <c:pt idx="100">
                  <c:v>2011/12/26</c:v>
                </c:pt>
                <c:pt idx="101">
                  <c:v>2011/12/27</c:v>
                </c:pt>
                <c:pt idx="102">
                  <c:v>2011/12/28</c:v>
                </c:pt>
                <c:pt idx="103">
                  <c:v>2011/12/29</c:v>
                </c:pt>
                <c:pt idx="104">
                  <c:v>2012/01/02</c:v>
                </c:pt>
                <c:pt idx="105">
                  <c:v>2012/01/03</c:v>
                </c:pt>
                <c:pt idx="106">
                  <c:v>2012/01/04</c:v>
                </c:pt>
                <c:pt idx="107">
                  <c:v>2012/01/05</c:v>
                </c:pt>
                <c:pt idx="108">
                  <c:v>2012/01/06</c:v>
                </c:pt>
                <c:pt idx="109">
                  <c:v>2012/01/09</c:v>
                </c:pt>
                <c:pt idx="110">
                  <c:v>2012/01/10</c:v>
                </c:pt>
                <c:pt idx="111">
                  <c:v>2012/01/11</c:v>
                </c:pt>
                <c:pt idx="112">
                  <c:v>2012/01/12</c:v>
                </c:pt>
                <c:pt idx="113">
                  <c:v>2012/01/13</c:v>
                </c:pt>
                <c:pt idx="114">
                  <c:v>2012/01/16</c:v>
                </c:pt>
                <c:pt idx="115">
                  <c:v>2012/01/17</c:v>
                </c:pt>
                <c:pt idx="116">
                  <c:v>2012/01/18</c:v>
                </c:pt>
                <c:pt idx="117">
                  <c:v>2012/01/19</c:v>
                </c:pt>
                <c:pt idx="118">
                  <c:v>2012/01/20</c:v>
                </c:pt>
                <c:pt idx="119">
                  <c:v>2012/01/25</c:v>
                </c:pt>
                <c:pt idx="120">
                  <c:v>2012/01/26</c:v>
                </c:pt>
                <c:pt idx="121">
                  <c:v>2012/01/27</c:v>
                </c:pt>
                <c:pt idx="122">
                  <c:v>2012/01/30</c:v>
                </c:pt>
                <c:pt idx="123">
                  <c:v>2012/01/31</c:v>
                </c:pt>
                <c:pt idx="124">
                  <c:v>2012/02/01</c:v>
                </c:pt>
                <c:pt idx="125">
                  <c:v>2012/02/02</c:v>
                </c:pt>
                <c:pt idx="126">
                  <c:v>2012/02/03</c:v>
                </c:pt>
                <c:pt idx="127">
                  <c:v>2012/02/06</c:v>
                </c:pt>
                <c:pt idx="128">
                  <c:v>2012/02/07</c:v>
                </c:pt>
                <c:pt idx="129">
                  <c:v>2012/02/08</c:v>
                </c:pt>
                <c:pt idx="130">
                  <c:v>2012/02/09</c:v>
                </c:pt>
                <c:pt idx="131">
                  <c:v>2012/02/10</c:v>
                </c:pt>
                <c:pt idx="132">
                  <c:v>2012/02/13</c:v>
                </c:pt>
                <c:pt idx="133">
                  <c:v>2012/02/14</c:v>
                </c:pt>
                <c:pt idx="134">
                  <c:v>2012/02/15</c:v>
                </c:pt>
                <c:pt idx="135">
                  <c:v>2012/02/16</c:v>
                </c:pt>
                <c:pt idx="136">
                  <c:v>2012/02/17</c:v>
                </c:pt>
                <c:pt idx="137">
                  <c:v>2012/02/20</c:v>
                </c:pt>
                <c:pt idx="138">
                  <c:v>2012/02/21</c:v>
                </c:pt>
                <c:pt idx="139">
                  <c:v>2012/02/22</c:v>
                </c:pt>
                <c:pt idx="140">
                  <c:v>2012/02/23</c:v>
                </c:pt>
                <c:pt idx="141">
                  <c:v>2012/02/24</c:v>
                </c:pt>
                <c:pt idx="142">
                  <c:v>2012/02/27</c:v>
                </c:pt>
                <c:pt idx="143">
                  <c:v>2012/02/28</c:v>
                </c:pt>
                <c:pt idx="144">
                  <c:v>2012/02/29</c:v>
                </c:pt>
                <c:pt idx="145">
                  <c:v>2012/03/02</c:v>
                </c:pt>
                <c:pt idx="146">
                  <c:v>2012/03/05</c:v>
                </c:pt>
                <c:pt idx="147">
                  <c:v>2012/03/06</c:v>
                </c:pt>
                <c:pt idx="148">
                  <c:v>2012/03/07</c:v>
                </c:pt>
                <c:pt idx="149">
                  <c:v>2012/03/08</c:v>
                </c:pt>
                <c:pt idx="150">
                  <c:v>2012/03/09</c:v>
                </c:pt>
                <c:pt idx="151">
                  <c:v>2012/03/12</c:v>
                </c:pt>
                <c:pt idx="152">
                  <c:v>2012/03/13</c:v>
                </c:pt>
                <c:pt idx="153">
                  <c:v>2012/03/14</c:v>
                </c:pt>
                <c:pt idx="154">
                  <c:v>2012/03/15</c:v>
                </c:pt>
                <c:pt idx="155">
                  <c:v>2012/03/16</c:v>
                </c:pt>
                <c:pt idx="156">
                  <c:v>2012/03/19</c:v>
                </c:pt>
                <c:pt idx="157">
                  <c:v>2012/03/20</c:v>
                </c:pt>
                <c:pt idx="158">
                  <c:v>2012/03/21</c:v>
                </c:pt>
                <c:pt idx="159">
                  <c:v>2012/03/22</c:v>
                </c:pt>
                <c:pt idx="160">
                  <c:v>2012/03/23</c:v>
                </c:pt>
                <c:pt idx="161">
                  <c:v>2012/03/26</c:v>
                </c:pt>
                <c:pt idx="162">
                  <c:v>2012/03/27</c:v>
                </c:pt>
                <c:pt idx="163">
                  <c:v>2012/03/28</c:v>
                </c:pt>
                <c:pt idx="164">
                  <c:v>2012/03/29</c:v>
                </c:pt>
                <c:pt idx="165">
                  <c:v>2012/03/30</c:v>
                </c:pt>
                <c:pt idx="166">
                  <c:v>2012/04/02</c:v>
                </c:pt>
                <c:pt idx="167">
                  <c:v>2012/04/03</c:v>
                </c:pt>
                <c:pt idx="168">
                  <c:v>2012/04/04</c:v>
                </c:pt>
                <c:pt idx="169">
                  <c:v>2012/04/05</c:v>
                </c:pt>
                <c:pt idx="170">
                  <c:v>2012/04/06</c:v>
                </c:pt>
                <c:pt idx="171">
                  <c:v>2012/04/09</c:v>
                </c:pt>
                <c:pt idx="172">
                  <c:v>2012/04/10</c:v>
                </c:pt>
                <c:pt idx="173">
                  <c:v>2012/04/12</c:v>
                </c:pt>
                <c:pt idx="174">
                  <c:v>2012/04/13</c:v>
                </c:pt>
                <c:pt idx="175">
                  <c:v>2012/04/16</c:v>
                </c:pt>
                <c:pt idx="176">
                  <c:v>2012/04/17</c:v>
                </c:pt>
                <c:pt idx="177">
                  <c:v>2012/04/18</c:v>
                </c:pt>
                <c:pt idx="178">
                  <c:v>2012/04/19</c:v>
                </c:pt>
                <c:pt idx="179">
                  <c:v>2012/04/20</c:v>
                </c:pt>
                <c:pt idx="180">
                  <c:v>2012/04/23</c:v>
                </c:pt>
                <c:pt idx="181">
                  <c:v>2012/04/24</c:v>
                </c:pt>
                <c:pt idx="182">
                  <c:v>2012/04/25</c:v>
                </c:pt>
                <c:pt idx="183">
                  <c:v>2012/04/26</c:v>
                </c:pt>
                <c:pt idx="184">
                  <c:v>2012/04/27</c:v>
                </c:pt>
                <c:pt idx="185">
                  <c:v>2012/04/30</c:v>
                </c:pt>
                <c:pt idx="186">
                  <c:v>2012/05/02</c:v>
                </c:pt>
                <c:pt idx="187">
                  <c:v>2012/05/03</c:v>
                </c:pt>
                <c:pt idx="188">
                  <c:v>2012/05/04</c:v>
                </c:pt>
                <c:pt idx="189">
                  <c:v>2012/05/07</c:v>
                </c:pt>
                <c:pt idx="190">
                  <c:v>2012/05/08</c:v>
                </c:pt>
                <c:pt idx="191">
                  <c:v>2012/05/09</c:v>
                </c:pt>
                <c:pt idx="192">
                  <c:v>2012/05/10</c:v>
                </c:pt>
                <c:pt idx="193">
                  <c:v>2012/05/11</c:v>
                </c:pt>
                <c:pt idx="194">
                  <c:v>2012/05/14</c:v>
                </c:pt>
                <c:pt idx="195">
                  <c:v>2012/05/15</c:v>
                </c:pt>
                <c:pt idx="196">
                  <c:v>2012/05/16</c:v>
                </c:pt>
                <c:pt idx="197">
                  <c:v>2012/05/17</c:v>
                </c:pt>
                <c:pt idx="198">
                  <c:v>2012/05/18</c:v>
                </c:pt>
                <c:pt idx="199">
                  <c:v>2012/05/21</c:v>
                </c:pt>
                <c:pt idx="200">
                  <c:v>2012/05/22</c:v>
                </c:pt>
                <c:pt idx="201">
                  <c:v>2012/05/23</c:v>
                </c:pt>
                <c:pt idx="202">
                  <c:v>2012/05/24</c:v>
                </c:pt>
                <c:pt idx="203">
                  <c:v>2012/05/25</c:v>
                </c:pt>
                <c:pt idx="204">
                  <c:v>2012/05/29</c:v>
                </c:pt>
                <c:pt idx="205">
                  <c:v>2012/05/30</c:v>
                </c:pt>
                <c:pt idx="206">
                  <c:v>2012/05/31</c:v>
                </c:pt>
                <c:pt idx="207">
                  <c:v>2012/06/01</c:v>
                </c:pt>
                <c:pt idx="208">
                  <c:v>2012/06/04</c:v>
                </c:pt>
                <c:pt idx="209">
                  <c:v>2012/06/05</c:v>
                </c:pt>
                <c:pt idx="210">
                  <c:v>2012/06/07</c:v>
                </c:pt>
                <c:pt idx="211">
                  <c:v>2012/06/08</c:v>
                </c:pt>
                <c:pt idx="212">
                  <c:v>2012/06/11</c:v>
                </c:pt>
                <c:pt idx="213">
                  <c:v>2012/06/12</c:v>
                </c:pt>
                <c:pt idx="214">
                  <c:v>2012/06/13</c:v>
                </c:pt>
                <c:pt idx="215">
                  <c:v>2012/06/14</c:v>
                </c:pt>
                <c:pt idx="216">
                  <c:v>2012/06/15</c:v>
                </c:pt>
                <c:pt idx="217">
                  <c:v>2012/06/18</c:v>
                </c:pt>
                <c:pt idx="218">
                  <c:v>2012/06/19</c:v>
                </c:pt>
                <c:pt idx="219">
                  <c:v>2012/06/20</c:v>
                </c:pt>
                <c:pt idx="220">
                  <c:v>2012/06/21</c:v>
                </c:pt>
                <c:pt idx="221">
                  <c:v>2012/06/22</c:v>
                </c:pt>
                <c:pt idx="222">
                  <c:v>2012/06/25</c:v>
                </c:pt>
                <c:pt idx="223">
                  <c:v>2012/06/26</c:v>
                </c:pt>
                <c:pt idx="224">
                  <c:v>2012/06/27</c:v>
                </c:pt>
                <c:pt idx="225">
                  <c:v>2012/06/28</c:v>
                </c:pt>
                <c:pt idx="226">
                  <c:v>2012/06/29</c:v>
                </c:pt>
                <c:pt idx="227">
                  <c:v>2012/07/02</c:v>
                </c:pt>
                <c:pt idx="228">
                  <c:v>2012/07/03</c:v>
                </c:pt>
                <c:pt idx="229">
                  <c:v>2012/07/04</c:v>
                </c:pt>
                <c:pt idx="230">
                  <c:v>2012/07/05</c:v>
                </c:pt>
                <c:pt idx="231">
                  <c:v>2012/07/06</c:v>
                </c:pt>
                <c:pt idx="232">
                  <c:v>2012/07/09</c:v>
                </c:pt>
                <c:pt idx="233">
                  <c:v>2012/07/10</c:v>
                </c:pt>
                <c:pt idx="234">
                  <c:v>2012/07/11</c:v>
                </c:pt>
                <c:pt idx="235">
                  <c:v>2012/07/12</c:v>
                </c:pt>
                <c:pt idx="236">
                  <c:v>2012/07/13</c:v>
                </c:pt>
                <c:pt idx="237">
                  <c:v>2012/07/16</c:v>
                </c:pt>
                <c:pt idx="238">
                  <c:v>2012/07/17</c:v>
                </c:pt>
                <c:pt idx="239">
                  <c:v>2012/07/18</c:v>
                </c:pt>
                <c:pt idx="240">
                  <c:v>2012/07/19</c:v>
                </c:pt>
                <c:pt idx="241">
                  <c:v>2012/07/20</c:v>
                </c:pt>
                <c:pt idx="242">
                  <c:v>2012/07/23</c:v>
                </c:pt>
                <c:pt idx="243">
                  <c:v>2012/07/24</c:v>
                </c:pt>
                <c:pt idx="244">
                  <c:v>2012/07/25</c:v>
                </c:pt>
                <c:pt idx="245">
                  <c:v>2012/07/26</c:v>
                </c:pt>
                <c:pt idx="246">
                  <c:v>2012/07/27</c:v>
                </c:pt>
                <c:pt idx="247">
                  <c:v>2012/07/30</c:v>
                </c:pt>
                <c:pt idx="248">
                  <c:v>2012/07/31</c:v>
                </c:pt>
                <c:pt idx="249">
                  <c:v>2011/09/30</c:v>
                </c:pt>
              </c:strCache>
            </c:strRef>
          </c:cat>
          <c:val>
            <c:numRef>
              <c:f>현대차!$B$2:$B$251</c:f>
              <c:numCache>
                <c:formatCode>#,##0</c:formatCode>
                <c:ptCount val="250"/>
                <c:pt idx="0">
                  <c:v>224000</c:v>
                </c:pt>
                <c:pt idx="1">
                  <c:v>214000</c:v>
                </c:pt>
                <c:pt idx="2">
                  <c:v>209000</c:v>
                </c:pt>
                <c:pt idx="3">
                  <c:v>204000</c:v>
                </c:pt>
                <c:pt idx="4">
                  <c:v>199500</c:v>
                </c:pt>
                <c:pt idx="5">
                  <c:v>194000</c:v>
                </c:pt>
                <c:pt idx="6">
                  <c:v>192500</c:v>
                </c:pt>
                <c:pt idx="7">
                  <c:v>197000</c:v>
                </c:pt>
                <c:pt idx="8">
                  <c:v>188000</c:v>
                </c:pt>
                <c:pt idx="9">
                  <c:v>203000</c:v>
                </c:pt>
                <c:pt idx="10">
                  <c:v>200500</c:v>
                </c:pt>
                <c:pt idx="11">
                  <c:v>191500</c:v>
                </c:pt>
                <c:pt idx="12">
                  <c:v>170500</c:v>
                </c:pt>
                <c:pt idx="13">
                  <c:v>161500</c:v>
                </c:pt>
                <c:pt idx="14">
                  <c:v>178000</c:v>
                </c:pt>
                <c:pt idx="15">
                  <c:v>180500</c:v>
                </c:pt>
                <c:pt idx="16">
                  <c:v>188500</c:v>
                </c:pt>
                <c:pt idx="17">
                  <c:v>192500</c:v>
                </c:pt>
                <c:pt idx="18">
                  <c:v>195000</c:v>
                </c:pt>
                <c:pt idx="19">
                  <c:v>196500</c:v>
                </c:pt>
                <c:pt idx="20">
                  <c:v>203000</c:v>
                </c:pt>
                <c:pt idx="21">
                  <c:v>202500</c:v>
                </c:pt>
                <c:pt idx="22">
                  <c:v>200000</c:v>
                </c:pt>
                <c:pt idx="23">
                  <c:v>189500</c:v>
                </c:pt>
                <c:pt idx="24">
                  <c:v>192000</c:v>
                </c:pt>
                <c:pt idx="25">
                  <c:v>199000</c:v>
                </c:pt>
                <c:pt idx="26">
                  <c:v>201500</c:v>
                </c:pt>
                <c:pt idx="27">
                  <c:v>197500</c:v>
                </c:pt>
                <c:pt idx="28">
                  <c:v>191000</c:v>
                </c:pt>
                <c:pt idx="29">
                  <c:v>198500</c:v>
                </c:pt>
                <c:pt idx="30">
                  <c:v>208000</c:v>
                </c:pt>
                <c:pt idx="31">
                  <c:v>206000</c:v>
                </c:pt>
                <c:pt idx="32">
                  <c:v>208500</c:v>
                </c:pt>
                <c:pt idx="33">
                  <c:v>211000</c:v>
                </c:pt>
                <c:pt idx="34">
                  <c:v>207000</c:v>
                </c:pt>
                <c:pt idx="35">
                  <c:v>197000</c:v>
                </c:pt>
                <c:pt idx="36">
                  <c:v>196000</c:v>
                </c:pt>
                <c:pt idx="37">
                  <c:v>207000</c:v>
                </c:pt>
                <c:pt idx="38">
                  <c:v>205000</c:v>
                </c:pt>
                <c:pt idx="39">
                  <c:v>211000</c:v>
                </c:pt>
                <c:pt idx="40">
                  <c:v>211000</c:v>
                </c:pt>
                <c:pt idx="41">
                  <c:v>205000</c:v>
                </c:pt>
                <c:pt idx="42">
                  <c:v>197000</c:v>
                </c:pt>
                <c:pt idx="43">
                  <c:v>194500</c:v>
                </c:pt>
                <c:pt idx="44">
                  <c:v>200000</c:v>
                </c:pt>
                <c:pt idx="45">
                  <c:v>197000</c:v>
                </c:pt>
                <c:pt idx="46">
                  <c:v>204500</c:v>
                </c:pt>
                <c:pt idx="47">
                  <c:v>207500</c:v>
                </c:pt>
                <c:pt idx="48">
                  <c:v>212000</c:v>
                </c:pt>
                <c:pt idx="49">
                  <c:v>212500</c:v>
                </c:pt>
                <c:pt idx="50">
                  <c:v>219500</c:v>
                </c:pt>
                <c:pt idx="51">
                  <c:v>217500</c:v>
                </c:pt>
                <c:pt idx="52">
                  <c:v>221500</c:v>
                </c:pt>
                <c:pt idx="53">
                  <c:v>215500</c:v>
                </c:pt>
                <c:pt idx="54">
                  <c:v>216500</c:v>
                </c:pt>
                <c:pt idx="55">
                  <c:v>228000</c:v>
                </c:pt>
                <c:pt idx="56">
                  <c:v>228000</c:v>
                </c:pt>
                <c:pt idx="57">
                  <c:v>223500</c:v>
                </c:pt>
                <c:pt idx="58">
                  <c:v>223500</c:v>
                </c:pt>
                <c:pt idx="59">
                  <c:v>225000</c:v>
                </c:pt>
                <c:pt idx="60">
                  <c:v>227000</c:v>
                </c:pt>
                <c:pt idx="61">
                  <c:v>231500</c:v>
                </c:pt>
                <c:pt idx="62">
                  <c:v>232000</c:v>
                </c:pt>
                <c:pt idx="63">
                  <c:v>231000</c:v>
                </c:pt>
                <c:pt idx="64">
                  <c:v>238000</c:v>
                </c:pt>
                <c:pt idx="65">
                  <c:v>237000</c:v>
                </c:pt>
                <c:pt idx="66">
                  <c:v>236500</c:v>
                </c:pt>
                <c:pt idx="67">
                  <c:v>235000</c:v>
                </c:pt>
                <c:pt idx="68">
                  <c:v>221500</c:v>
                </c:pt>
                <c:pt idx="69">
                  <c:v>228500</c:v>
                </c:pt>
                <c:pt idx="70">
                  <c:v>231500</c:v>
                </c:pt>
                <c:pt idx="71">
                  <c:v>230000</c:v>
                </c:pt>
                <c:pt idx="72">
                  <c:v>226000</c:v>
                </c:pt>
                <c:pt idx="73">
                  <c:v>226500</c:v>
                </c:pt>
                <c:pt idx="74">
                  <c:v>221500</c:v>
                </c:pt>
                <c:pt idx="75">
                  <c:v>218500</c:v>
                </c:pt>
                <c:pt idx="76">
                  <c:v>220500</c:v>
                </c:pt>
                <c:pt idx="77">
                  <c:v>215500</c:v>
                </c:pt>
                <c:pt idx="78">
                  <c:v>215500</c:v>
                </c:pt>
                <c:pt idx="79">
                  <c:v>208500</c:v>
                </c:pt>
                <c:pt idx="80">
                  <c:v>209000</c:v>
                </c:pt>
                <c:pt idx="81">
                  <c:v>216500</c:v>
                </c:pt>
                <c:pt idx="82">
                  <c:v>213000</c:v>
                </c:pt>
                <c:pt idx="83">
                  <c:v>221500</c:v>
                </c:pt>
                <c:pt idx="84">
                  <c:v>221500</c:v>
                </c:pt>
                <c:pt idx="85">
                  <c:v>223000</c:v>
                </c:pt>
                <c:pt idx="86">
                  <c:v>226000</c:v>
                </c:pt>
                <c:pt idx="87">
                  <c:v>227000</c:v>
                </c:pt>
                <c:pt idx="88">
                  <c:v>223000</c:v>
                </c:pt>
                <c:pt idx="89">
                  <c:v>216000</c:v>
                </c:pt>
                <c:pt idx="90">
                  <c:v>219000</c:v>
                </c:pt>
                <c:pt idx="91">
                  <c:v>210500</c:v>
                </c:pt>
                <c:pt idx="92">
                  <c:v>209000</c:v>
                </c:pt>
                <c:pt idx="93">
                  <c:v>203500</c:v>
                </c:pt>
                <c:pt idx="94">
                  <c:v>208500</c:v>
                </c:pt>
                <c:pt idx="95">
                  <c:v>206000</c:v>
                </c:pt>
                <c:pt idx="96">
                  <c:v>208500</c:v>
                </c:pt>
                <c:pt idx="97">
                  <c:v>213000</c:v>
                </c:pt>
                <c:pt idx="98">
                  <c:v>213500</c:v>
                </c:pt>
                <c:pt idx="99">
                  <c:v>215000</c:v>
                </c:pt>
                <c:pt idx="100">
                  <c:v>214500</c:v>
                </c:pt>
                <c:pt idx="101">
                  <c:v>213000</c:v>
                </c:pt>
                <c:pt idx="102">
                  <c:v>213000</c:v>
                </c:pt>
                <c:pt idx="103">
                  <c:v>213000</c:v>
                </c:pt>
                <c:pt idx="104">
                  <c:v>212500</c:v>
                </c:pt>
                <c:pt idx="105">
                  <c:v>221500</c:v>
                </c:pt>
                <c:pt idx="106">
                  <c:v>223500</c:v>
                </c:pt>
                <c:pt idx="107">
                  <c:v>223500</c:v>
                </c:pt>
                <c:pt idx="108">
                  <c:v>219500</c:v>
                </c:pt>
                <c:pt idx="109">
                  <c:v>221500</c:v>
                </c:pt>
                <c:pt idx="110">
                  <c:v>226500</c:v>
                </c:pt>
                <c:pt idx="111">
                  <c:v>227000</c:v>
                </c:pt>
                <c:pt idx="112">
                  <c:v>229500</c:v>
                </c:pt>
                <c:pt idx="113">
                  <c:v>227500</c:v>
                </c:pt>
                <c:pt idx="114">
                  <c:v>226000</c:v>
                </c:pt>
                <c:pt idx="115">
                  <c:v>231000</c:v>
                </c:pt>
                <c:pt idx="116">
                  <c:v>226000</c:v>
                </c:pt>
                <c:pt idx="117">
                  <c:v>227500</c:v>
                </c:pt>
                <c:pt idx="118">
                  <c:v>232000</c:v>
                </c:pt>
                <c:pt idx="119">
                  <c:v>234000</c:v>
                </c:pt>
                <c:pt idx="120">
                  <c:v>229000</c:v>
                </c:pt>
                <c:pt idx="121">
                  <c:v>221000</c:v>
                </c:pt>
                <c:pt idx="122">
                  <c:v>216000</c:v>
                </c:pt>
                <c:pt idx="123">
                  <c:v>221000</c:v>
                </c:pt>
                <c:pt idx="124">
                  <c:v>218500</c:v>
                </c:pt>
                <c:pt idx="125">
                  <c:v>218000</c:v>
                </c:pt>
                <c:pt idx="126">
                  <c:v>216500</c:v>
                </c:pt>
                <c:pt idx="127">
                  <c:v>212500</c:v>
                </c:pt>
                <c:pt idx="128">
                  <c:v>219000</c:v>
                </c:pt>
                <c:pt idx="129">
                  <c:v>221500</c:v>
                </c:pt>
                <c:pt idx="130">
                  <c:v>220000</c:v>
                </c:pt>
                <c:pt idx="131">
                  <c:v>217500</c:v>
                </c:pt>
                <c:pt idx="132">
                  <c:v>221500</c:v>
                </c:pt>
                <c:pt idx="133">
                  <c:v>219000</c:v>
                </c:pt>
                <c:pt idx="134">
                  <c:v>218500</c:v>
                </c:pt>
                <c:pt idx="135">
                  <c:v>219000</c:v>
                </c:pt>
                <c:pt idx="136">
                  <c:v>223000</c:v>
                </c:pt>
                <c:pt idx="137">
                  <c:v>224000</c:v>
                </c:pt>
                <c:pt idx="138">
                  <c:v>226500</c:v>
                </c:pt>
                <c:pt idx="139">
                  <c:v>224000</c:v>
                </c:pt>
                <c:pt idx="140">
                  <c:v>219000</c:v>
                </c:pt>
                <c:pt idx="141">
                  <c:v>216500</c:v>
                </c:pt>
                <c:pt idx="142">
                  <c:v>210000</c:v>
                </c:pt>
                <c:pt idx="143">
                  <c:v>208500</c:v>
                </c:pt>
                <c:pt idx="144">
                  <c:v>216000</c:v>
                </c:pt>
                <c:pt idx="145">
                  <c:v>220000</c:v>
                </c:pt>
                <c:pt idx="146">
                  <c:v>220000</c:v>
                </c:pt>
                <c:pt idx="147">
                  <c:v>216500</c:v>
                </c:pt>
                <c:pt idx="148">
                  <c:v>213000</c:v>
                </c:pt>
                <c:pt idx="149">
                  <c:v>212000</c:v>
                </c:pt>
                <c:pt idx="150">
                  <c:v>212500</c:v>
                </c:pt>
                <c:pt idx="151">
                  <c:v>215500</c:v>
                </c:pt>
                <c:pt idx="152">
                  <c:v>223500</c:v>
                </c:pt>
                <c:pt idx="153">
                  <c:v>225000</c:v>
                </c:pt>
                <c:pt idx="154">
                  <c:v>228000</c:v>
                </c:pt>
                <c:pt idx="155">
                  <c:v>223000</c:v>
                </c:pt>
                <c:pt idx="156">
                  <c:v>224000</c:v>
                </c:pt>
                <c:pt idx="157">
                  <c:v>224000</c:v>
                </c:pt>
                <c:pt idx="158">
                  <c:v>225500</c:v>
                </c:pt>
                <c:pt idx="159">
                  <c:v>227000</c:v>
                </c:pt>
                <c:pt idx="160">
                  <c:v>225000</c:v>
                </c:pt>
                <c:pt idx="161">
                  <c:v>224000</c:v>
                </c:pt>
                <c:pt idx="162">
                  <c:v>226000</c:v>
                </c:pt>
                <c:pt idx="163">
                  <c:v>232500</c:v>
                </c:pt>
                <c:pt idx="164">
                  <c:v>236500</c:v>
                </c:pt>
                <c:pt idx="165">
                  <c:v>233000</c:v>
                </c:pt>
                <c:pt idx="166">
                  <c:v>240000</c:v>
                </c:pt>
                <c:pt idx="167">
                  <c:v>255000</c:v>
                </c:pt>
                <c:pt idx="168">
                  <c:v>253500</c:v>
                </c:pt>
                <c:pt idx="169">
                  <c:v>264000</c:v>
                </c:pt>
                <c:pt idx="170">
                  <c:v>264500</c:v>
                </c:pt>
                <c:pt idx="171">
                  <c:v>268500</c:v>
                </c:pt>
                <c:pt idx="172">
                  <c:v>261000</c:v>
                </c:pt>
                <c:pt idx="173">
                  <c:v>258500</c:v>
                </c:pt>
                <c:pt idx="174">
                  <c:v>258000</c:v>
                </c:pt>
                <c:pt idx="175">
                  <c:v>263000</c:v>
                </c:pt>
                <c:pt idx="176">
                  <c:v>259000</c:v>
                </c:pt>
                <c:pt idx="177">
                  <c:v>263500</c:v>
                </c:pt>
                <c:pt idx="178">
                  <c:v>259500</c:v>
                </c:pt>
                <c:pt idx="179">
                  <c:v>254000</c:v>
                </c:pt>
                <c:pt idx="180">
                  <c:v>250000</c:v>
                </c:pt>
                <c:pt idx="181">
                  <c:v>257000</c:v>
                </c:pt>
                <c:pt idx="182">
                  <c:v>257500</c:v>
                </c:pt>
                <c:pt idx="183">
                  <c:v>262000</c:v>
                </c:pt>
                <c:pt idx="184">
                  <c:v>260500</c:v>
                </c:pt>
                <c:pt idx="185">
                  <c:v>268500</c:v>
                </c:pt>
                <c:pt idx="186">
                  <c:v>268000</c:v>
                </c:pt>
                <c:pt idx="187">
                  <c:v>265500</c:v>
                </c:pt>
                <c:pt idx="188">
                  <c:v>257000</c:v>
                </c:pt>
                <c:pt idx="189">
                  <c:v>257500</c:v>
                </c:pt>
                <c:pt idx="190">
                  <c:v>255500</c:v>
                </c:pt>
                <c:pt idx="191">
                  <c:v>250000</c:v>
                </c:pt>
                <c:pt idx="192">
                  <c:v>250000</c:v>
                </c:pt>
                <c:pt idx="193">
                  <c:v>248000</c:v>
                </c:pt>
                <c:pt idx="194">
                  <c:v>250500</c:v>
                </c:pt>
                <c:pt idx="195">
                  <c:v>250500</c:v>
                </c:pt>
                <c:pt idx="196">
                  <c:v>240500</c:v>
                </c:pt>
                <c:pt idx="197">
                  <c:v>240500</c:v>
                </c:pt>
                <c:pt idx="198">
                  <c:v>229000</c:v>
                </c:pt>
                <c:pt idx="199">
                  <c:v>237000</c:v>
                </c:pt>
                <c:pt idx="200">
                  <c:v>237000</c:v>
                </c:pt>
                <c:pt idx="201">
                  <c:v>233500</c:v>
                </c:pt>
                <c:pt idx="202">
                  <c:v>233500</c:v>
                </c:pt>
                <c:pt idx="203">
                  <c:v>233000</c:v>
                </c:pt>
                <c:pt idx="204">
                  <c:v>237500</c:v>
                </c:pt>
                <c:pt idx="205">
                  <c:v>243000</c:v>
                </c:pt>
                <c:pt idx="206">
                  <c:v>244000</c:v>
                </c:pt>
                <c:pt idx="207">
                  <c:v>238000</c:v>
                </c:pt>
                <c:pt idx="208">
                  <c:v>234000</c:v>
                </c:pt>
                <c:pt idx="209">
                  <c:v>233500</c:v>
                </c:pt>
                <c:pt idx="210">
                  <c:v>240000</c:v>
                </c:pt>
                <c:pt idx="211">
                  <c:v>236500</c:v>
                </c:pt>
                <c:pt idx="212">
                  <c:v>240000</c:v>
                </c:pt>
                <c:pt idx="213">
                  <c:v>238500</c:v>
                </c:pt>
                <c:pt idx="214">
                  <c:v>238500</c:v>
                </c:pt>
                <c:pt idx="215">
                  <c:v>238000</c:v>
                </c:pt>
                <c:pt idx="216">
                  <c:v>240000</c:v>
                </c:pt>
                <c:pt idx="217">
                  <c:v>248500</c:v>
                </c:pt>
                <c:pt idx="218">
                  <c:v>253500</c:v>
                </c:pt>
                <c:pt idx="219">
                  <c:v>253500</c:v>
                </c:pt>
                <c:pt idx="220">
                  <c:v>250500</c:v>
                </c:pt>
                <c:pt idx="221">
                  <c:v>243000</c:v>
                </c:pt>
                <c:pt idx="222">
                  <c:v>241000</c:v>
                </c:pt>
                <c:pt idx="223">
                  <c:v>238500</c:v>
                </c:pt>
                <c:pt idx="224">
                  <c:v>231000</c:v>
                </c:pt>
                <c:pt idx="225">
                  <c:v>234000</c:v>
                </c:pt>
                <c:pt idx="226">
                  <c:v>232500</c:v>
                </c:pt>
                <c:pt idx="227">
                  <c:v>235500</c:v>
                </c:pt>
                <c:pt idx="228">
                  <c:v>231500</c:v>
                </c:pt>
                <c:pt idx="229">
                  <c:v>235500</c:v>
                </c:pt>
                <c:pt idx="230">
                  <c:v>233500</c:v>
                </c:pt>
                <c:pt idx="231">
                  <c:v>230000</c:v>
                </c:pt>
                <c:pt idx="232">
                  <c:v>228500</c:v>
                </c:pt>
                <c:pt idx="233">
                  <c:v>228000</c:v>
                </c:pt>
                <c:pt idx="234">
                  <c:v>225500</c:v>
                </c:pt>
                <c:pt idx="235">
                  <c:v>218500</c:v>
                </c:pt>
                <c:pt idx="236">
                  <c:v>226000</c:v>
                </c:pt>
                <c:pt idx="237">
                  <c:v>228500</c:v>
                </c:pt>
                <c:pt idx="238">
                  <c:v>223000</c:v>
                </c:pt>
                <c:pt idx="239">
                  <c:v>217500</c:v>
                </c:pt>
                <c:pt idx="240">
                  <c:v>224000</c:v>
                </c:pt>
                <c:pt idx="241">
                  <c:v>223000</c:v>
                </c:pt>
                <c:pt idx="242">
                  <c:v>219000</c:v>
                </c:pt>
                <c:pt idx="243">
                  <c:v>223000</c:v>
                </c:pt>
                <c:pt idx="244">
                  <c:v>220000</c:v>
                </c:pt>
                <c:pt idx="245">
                  <c:v>223500</c:v>
                </c:pt>
                <c:pt idx="246">
                  <c:v>228500</c:v>
                </c:pt>
                <c:pt idx="247">
                  <c:v>232500</c:v>
                </c:pt>
                <c:pt idx="248">
                  <c:v>237000</c:v>
                </c:pt>
                <c:pt idx="249">
                  <c:v>211000</c:v>
                </c:pt>
              </c:numCache>
            </c:numRef>
          </c:val>
        </c:ser>
        <c:marker val="1"/>
        <c:axId val="208348288"/>
        <c:axId val="208349824"/>
      </c:lineChart>
      <c:catAx>
        <c:axId val="208348288"/>
        <c:scaling>
          <c:orientation val="minMax"/>
        </c:scaling>
        <c:axPos val="b"/>
        <c:tickLblPos val="nextTo"/>
        <c:crossAx val="208349824"/>
        <c:crosses val="autoZero"/>
        <c:auto val="1"/>
        <c:lblAlgn val="ctr"/>
        <c:lblOffset val="100"/>
      </c:catAx>
      <c:valAx>
        <c:axId val="208349824"/>
        <c:scaling>
          <c:logBase val="2"/>
          <c:orientation val="minMax"/>
          <c:min val="150000"/>
        </c:scaling>
        <c:axPos val="l"/>
        <c:majorGridlines/>
        <c:numFmt formatCode="#,##0" sourceLinked="1"/>
        <c:tickLblPos val="nextTo"/>
        <c:crossAx val="208348288"/>
        <c:crosses val="autoZero"/>
        <c:crossBetween val="between"/>
        <c:majorUnit val="10000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66674</xdr:rowOff>
    </xdr:from>
    <xdr:to>
      <xdr:col>25</xdr:col>
      <xdr:colOff>257175</xdr:colOff>
      <xdr:row>37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386043</xdr:colOff>
      <xdr:row>0</xdr:row>
      <xdr:rowOff>95808</xdr:rowOff>
    </xdr:from>
    <xdr:to>
      <xdr:col>38</xdr:col>
      <xdr:colOff>443194</xdr:colOff>
      <xdr:row>37</xdr:row>
      <xdr:rowOff>143434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364435</xdr:colOff>
      <xdr:row>6</xdr:row>
      <xdr:rowOff>157369</xdr:rowOff>
    </xdr:from>
    <xdr:to>
      <xdr:col>20</xdr:col>
      <xdr:colOff>588065</xdr:colOff>
      <xdr:row>16</xdr:row>
      <xdr:rowOff>74543</xdr:rowOff>
    </xdr:to>
    <xdr:cxnSp macro="">
      <xdr:nvCxnSpPr>
        <xdr:cNvPr id="7" name="직선 화살표 연결선 6"/>
        <xdr:cNvCxnSpPr/>
      </xdr:nvCxnSpPr>
      <xdr:spPr>
        <a:xfrm>
          <a:off x="15289696" y="1200978"/>
          <a:ext cx="223630" cy="165652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670891</xdr:colOff>
      <xdr:row>12</xdr:row>
      <xdr:rowOff>33131</xdr:rowOff>
    </xdr:from>
    <xdr:to>
      <xdr:col>21</xdr:col>
      <xdr:colOff>347870</xdr:colOff>
      <xdr:row>16</xdr:row>
      <xdr:rowOff>8282</xdr:rowOff>
    </xdr:to>
    <xdr:cxnSp macro="">
      <xdr:nvCxnSpPr>
        <xdr:cNvPr id="9" name="직선 화살표 연결선 8"/>
        <xdr:cNvCxnSpPr/>
      </xdr:nvCxnSpPr>
      <xdr:spPr>
        <a:xfrm flipV="1">
          <a:off x="15596152" y="2120348"/>
          <a:ext cx="364435" cy="67089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132522</xdr:colOff>
      <xdr:row>1</xdr:row>
      <xdr:rowOff>124239</xdr:rowOff>
    </xdr:from>
    <xdr:to>
      <xdr:col>23</xdr:col>
      <xdr:colOff>66261</xdr:colOff>
      <xdr:row>8</xdr:row>
      <xdr:rowOff>107674</xdr:rowOff>
    </xdr:to>
    <xdr:sp macro="" textlink="">
      <xdr:nvSpPr>
        <xdr:cNvPr id="10" name="모서리가 둥근 사각형 설명선 9"/>
        <xdr:cNvSpPr/>
      </xdr:nvSpPr>
      <xdr:spPr>
        <a:xfrm>
          <a:off x="15745239" y="298174"/>
          <a:ext cx="1308652" cy="120097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급격한하락은 상승으로 원복되지 않는다</a:t>
          </a:r>
        </a:p>
      </xdr:txBody>
    </xdr:sp>
    <xdr:clientData/>
  </xdr:twoCellAnchor>
  <xdr:twoCellAnchor>
    <xdr:from>
      <xdr:col>33</xdr:col>
      <xdr:colOff>538369</xdr:colOff>
      <xdr:row>8</xdr:row>
      <xdr:rowOff>140805</xdr:rowOff>
    </xdr:from>
    <xdr:to>
      <xdr:col>35</xdr:col>
      <xdr:colOff>472108</xdr:colOff>
      <xdr:row>15</xdr:row>
      <xdr:rowOff>124239</xdr:rowOff>
    </xdr:to>
    <xdr:sp macro="" textlink="">
      <xdr:nvSpPr>
        <xdr:cNvPr id="11" name="모서리가 둥근 사각형 설명선 10"/>
        <xdr:cNvSpPr/>
      </xdr:nvSpPr>
      <xdr:spPr>
        <a:xfrm>
          <a:off x="24400565" y="1532283"/>
          <a:ext cx="1308652" cy="120097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급격한하락은 상승으로 원복되지 않는다</a:t>
          </a:r>
        </a:p>
      </xdr:txBody>
    </xdr:sp>
    <xdr:clientData/>
  </xdr:twoCellAnchor>
  <xdr:twoCellAnchor>
    <xdr:from>
      <xdr:col>15</xdr:col>
      <xdr:colOff>186772</xdr:colOff>
      <xdr:row>18</xdr:row>
      <xdr:rowOff>72059</xdr:rowOff>
    </xdr:from>
    <xdr:to>
      <xdr:col>23</xdr:col>
      <xdr:colOff>447675</xdr:colOff>
      <xdr:row>18</xdr:row>
      <xdr:rowOff>72059</xdr:rowOff>
    </xdr:to>
    <xdr:cxnSp macro="">
      <xdr:nvCxnSpPr>
        <xdr:cNvPr id="12" name="직선 연결선 11"/>
        <xdr:cNvCxnSpPr/>
      </xdr:nvCxnSpPr>
      <xdr:spPr>
        <a:xfrm>
          <a:off x="11673922" y="3158159"/>
          <a:ext cx="5747303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377272</xdr:colOff>
      <xdr:row>5</xdr:row>
      <xdr:rowOff>110159</xdr:rowOff>
    </xdr:from>
    <xdr:to>
      <xdr:col>24</xdr:col>
      <xdr:colOff>638175</xdr:colOff>
      <xdr:row>5</xdr:row>
      <xdr:rowOff>110159</xdr:rowOff>
    </xdr:to>
    <xdr:cxnSp macro="">
      <xdr:nvCxnSpPr>
        <xdr:cNvPr id="14" name="직선 연결선 13"/>
        <xdr:cNvCxnSpPr/>
      </xdr:nvCxnSpPr>
      <xdr:spPr>
        <a:xfrm>
          <a:off x="12550222" y="967409"/>
          <a:ext cx="5747303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122997</xdr:colOff>
      <xdr:row>18</xdr:row>
      <xdr:rowOff>162339</xdr:rowOff>
    </xdr:from>
    <xdr:to>
      <xdr:col>25</xdr:col>
      <xdr:colOff>56736</xdr:colOff>
      <xdr:row>25</xdr:row>
      <xdr:rowOff>145774</xdr:rowOff>
    </xdr:to>
    <xdr:sp macro="" textlink="">
      <xdr:nvSpPr>
        <xdr:cNvPr id="16" name="모서리가 둥근 사각형 설명선 15"/>
        <xdr:cNvSpPr/>
      </xdr:nvSpPr>
      <xdr:spPr>
        <a:xfrm>
          <a:off x="17096547" y="3248439"/>
          <a:ext cx="1305339" cy="1183585"/>
        </a:xfrm>
        <a:prstGeom prst="wedgeRoundRectCallout">
          <a:avLst>
            <a:gd name="adj1" fmla="val -25941"/>
            <a:gd name="adj2" fmla="val -1233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급격한 상승은 하락으로 원복된다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0.69002</cdr:x>
      <cdr:y>0.40089</cdr:y>
    </cdr:from>
    <cdr:to>
      <cdr:x>0.69002</cdr:x>
      <cdr:y>0.87332</cdr:y>
    </cdr:to>
    <cdr:sp macro="" textlink="">
      <cdr:nvSpPr>
        <cdr:cNvPr id="3" name="직선 화살표 연결선 2"/>
        <cdr:cNvSpPr/>
      </cdr:nvSpPr>
      <cdr:spPr>
        <a:xfrm xmlns:a="http://schemas.openxmlformats.org/drawingml/2006/main" flipV="1">
          <a:off x="6191250" y="2562226"/>
          <a:ext cx="0" cy="3019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0.74416</cdr:x>
      <cdr:y>0.49478</cdr:y>
    </cdr:from>
    <cdr:to>
      <cdr:x>0.74416</cdr:x>
      <cdr:y>0.8763</cdr:y>
    </cdr:to>
    <cdr:sp macro="" textlink="">
      <cdr:nvSpPr>
        <cdr:cNvPr id="5" name="직선 화살표 연결선 4"/>
        <cdr:cNvSpPr/>
      </cdr:nvSpPr>
      <cdr:spPr>
        <a:xfrm xmlns:a="http://schemas.openxmlformats.org/drawingml/2006/main" flipV="1">
          <a:off x="6677025" y="3162301"/>
          <a:ext cx="0" cy="2438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0.68857</cdr:x>
      <cdr:y>0.58373</cdr:y>
    </cdr:from>
    <cdr:to>
      <cdr:x>0.69002</cdr:x>
      <cdr:y>0.87332</cdr:y>
    </cdr:to>
    <cdr:sp macro="" textlink="">
      <cdr:nvSpPr>
        <cdr:cNvPr id="10" name="직선 화살표 연결선 2"/>
        <cdr:cNvSpPr/>
      </cdr:nvSpPr>
      <cdr:spPr>
        <a:xfrm xmlns:a="http://schemas.openxmlformats.org/drawingml/2006/main" flipH="1" flipV="1">
          <a:off x="6158192" y="3658162"/>
          <a:ext cx="12943" cy="181483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0.74245</cdr:x>
      <cdr:y>0.60876</cdr:y>
    </cdr:from>
    <cdr:to>
      <cdr:x>0.74416</cdr:x>
      <cdr:y>0.8763</cdr:y>
    </cdr:to>
    <cdr:sp macro="" textlink="">
      <cdr:nvSpPr>
        <cdr:cNvPr id="11" name="직선 화살표 연결선 4"/>
        <cdr:cNvSpPr/>
      </cdr:nvSpPr>
      <cdr:spPr>
        <a:xfrm xmlns:a="http://schemas.openxmlformats.org/drawingml/2006/main" flipH="1" flipV="1">
          <a:off x="6640045" y="3815044"/>
          <a:ext cx="15287" cy="167663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123824</xdr:rowOff>
    </xdr:from>
    <xdr:to>
      <xdr:col>23</xdr:col>
      <xdr:colOff>571500</xdr:colOff>
      <xdr:row>40</xdr:row>
      <xdr:rowOff>152399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29</xdr:row>
      <xdr:rowOff>133350</xdr:rowOff>
    </xdr:from>
    <xdr:to>
      <xdr:col>11</xdr:col>
      <xdr:colOff>466725</xdr:colOff>
      <xdr:row>36</xdr:row>
      <xdr:rowOff>13200</xdr:rowOff>
    </xdr:to>
    <xdr:cxnSp macro="">
      <xdr:nvCxnSpPr>
        <xdr:cNvPr id="8" name="직선 화살표 연결선 7"/>
        <xdr:cNvCxnSpPr/>
      </xdr:nvCxnSpPr>
      <xdr:spPr>
        <a:xfrm flipV="1">
          <a:off x="9191625" y="5105400"/>
          <a:ext cx="0" cy="1080000"/>
        </a:xfrm>
        <a:prstGeom prst="straightConnector1">
          <a:avLst/>
        </a:prstGeom>
        <a:ln w="317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22</xdr:row>
      <xdr:rowOff>66675</xdr:rowOff>
    </xdr:from>
    <xdr:to>
      <xdr:col>14</xdr:col>
      <xdr:colOff>466725</xdr:colOff>
      <xdr:row>36</xdr:row>
      <xdr:rowOff>13200</xdr:rowOff>
    </xdr:to>
    <xdr:cxnSp macro="">
      <xdr:nvCxnSpPr>
        <xdr:cNvPr id="4" name="직선 화살표 연결선 3"/>
        <xdr:cNvCxnSpPr/>
      </xdr:nvCxnSpPr>
      <xdr:spPr>
        <a:xfrm flipV="1">
          <a:off x="11268075" y="3838575"/>
          <a:ext cx="0" cy="2346825"/>
        </a:xfrm>
        <a:prstGeom prst="straightConnector1">
          <a:avLst/>
        </a:prstGeom>
        <a:ln w="317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638175</xdr:colOff>
      <xdr:row>20</xdr:row>
      <xdr:rowOff>38100</xdr:rowOff>
    </xdr:from>
    <xdr:to>
      <xdr:col>21</xdr:col>
      <xdr:colOff>638175</xdr:colOff>
      <xdr:row>36</xdr:row>
      <xdr:rowOff>13201</xdr:rowOff>
    </xdr:to>
    <xdr:cxnSp macro="">
      <xdr:nvCxnSpPr>
        <xdr:cNvPr id="7" name="직선 화살표 연결선 6"/>
        <xdr:cNvCxnSpPr/>
      </xdr:nvCxnSpPr>
      <xdr:spPr>
        <a:xfrm flipV="1">
          <a:off x="16240125" y="3467100"/>
          <a:ext cx="0" cy="2718301"/>
        </a:xfrm>
        <a:prstGeom prst="straightConnector1">
          <a:avLst/>
        </a:prstGeom>
        <a:ln w="317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657225</xdr:colOff>
      <xdr:row>0</xdr:row>
      <xdr:rowOff>114300</xdr:rowOff>
    </xdr:from>
    <xdr:to>
      <xdr:col>37</xdr:col>
      <xdr:colOff>504825</xdr:colOff>
      <xdr:row>40</xdr:row>
      <xdr:rowOff>142875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158750</xdr:rowOff>
    </xdr:from>
    <xdr:to>
      <xdr:col>24</xdr:col>
      <xdr:colOff>529166</xdr:colOff>
      <xdr:row>8</xdr:row>
      <xdr:rowOff>5061</xdr:rowOff>
    </xdr:to>
    <xdr:sp macro="" textlink="">
      <xdr:nvSpPr>
        <xdr:cNvPr id="11" name="모서리가 둥근 사각형 설명선 10"/>
        <xdr:cNvSpPr/>
      </xdr:nvSpPr>
      <xdr:spPr>
        <a:xfrm>
          <a:off x="14837833" y="158750"/>
          <a:ext cx="3397250" cy="120097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삼성전자 </a:t>
          </a:r>
          <a:r>
            <a:rPr lang="en-US" altLang="ko-KR" sz="1100"/>
            <a:t>: </a:t>
          </a:r>
          <a:r>
            <a:rPr lang="ko-KR" altLang="en-US" sz="1100"/>
            <a:t>급격한하락은 상승으로 원복되지 않는다</a:t>
          </a:r>
          <a:endParaRPr lang="en-US" altLang="ko-KR" sz="1100"/>
        </a:p>
        <a:p>
          <a:pPr algn="ctr"/>
          <a:r>
            <a:rPr lang="ko-KR" altLang="en-US" sz="1100"/>
            <a:t>현대차 </a:t>
          </a:r>
          <a:r>
            <a:rPr lang="en-US" altLang="ko-KR" sz="1100"/>
            <a:t>: </a:t>
          </a:r>
          <a:r>
            <a:rPr lang="ko-KR" altLang="en-US" sz="1100"/>
            <a:t>급격한상승은 하락으로 원복된다</a:t>
          </a:r>
          <a:r>
            <a:rPr lang="en-US" altLang="ko-KR" sz="1100"/>
            <a:t>.</a:t>
          </a:r>
        </a:p>
        <a:p>
          <a:pPr algn="ctr"/>
          <a:r>
            <a:rPr lang="ko-KR" altLang="en-US" sz="1100"/>
            <a:t>쌍봉은 저항선만 드껍게 한다</a:t>
          </a:r>
        </a:p>
      </xdr:txBody>
    </xdr:sp>
    <xdr:clientData/>
  </xdr:twoCellAnchor>
  <xdr:twoCellAnchor>
    <xdr:from>
      <xdr:col>11</xdr:col>
      <xdr:colOff>201084</xdr:colOff>
      <xdr:row>14</xdr:row>
      <xdr:rowOff>137580</xdr:rowOff>
    </xdr:from>
    <xdr:to>
      <xdr:col>23</xdr:col>
      <xdr:colOff>21167</xdr:colOff>
      <xdr:row>14</xdr:row>
      <xdr:rowOff>137580</xdr:rowOff>
    </xdr:to>
    <xdr:cxnSp macro="">
      <xdr:nvCxnSpPr>
        <xdr:cNvPr id="13" name="직선 연결선 12"/>
        <xdr:cNvCxnSpPr/>
      </xdr:nvCxnSpPr>
      <xdr:spPr>
        <a:xfrm>
          <a:off x="8942917" y="2508247"/>
          <a:ext cx="8096250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635000</xdr:colOff>
      <xdr:row>24</xdr:row>
      <xdr:rowOff>95247</xdr:rowOff>
    </xdr:from>
    <xdr:to>
      <xdr:col>36</xdr:col>
      <xdr:colOff>476250</xdr:colOff>
      <xdr:row>24</xdr:row>
      <xdr:rowOff>95247</xdr:rowOff>
    </xdr:to>
    <xdr:cxnSp macro="">
      <xdr:nvCxnSpPr>
        <xdr:cNvPr id="14" name="직선 연결선 13"/>
        <xdr:cNvCxnSpPr/>
      </xdr:nvCxnSpPr>
      <xdr:spPr>
        <a:xfrm>
          <a:off x="18340917" y="4159247"/>
          <a:ext cx="8096250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338666</xdr:colOff>
      <xdr:row>7</xdr:row>
      <xdr:rowOff>52914</xdr:rowOff>
    </xdr:from>
    <xdr:to>
      <xdr:col>19</xdr:col>
      <xdr:colOff>677334</xdr:colOff>
      <xdr:row>7</xdr:row>
      <xdr:rowOff>52914</xdr:rowOff>
    </xdr:to>
    <xdr:cxnSp macro="">
      <xdr:nvCxnSpPr>
        <xdr:cNvPr id="15" name="직선 연결선 14"/>
        <xdr:cNvCxnSpPr/>
      </xdr:nvCxnSpPr>
      <xdr:spPr>
        <a:xfrm>
          <a:off x="13917083" y="1238247"/>
          <a:ext cx="1026584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222250</xdr:colOff>
      <xdr:row>21</xdr:row>
      <xdr:rowOff>84662</xdr:rowOff>
    </xdr:from>
    <xdr:to>
      <xdr:col>33</xdr:col>
      <xdr:colOff>560917</xdr:colOff>
      <xdr:row>21</xdr:row>
      <xdr:rowOff>84662</xdr:rowOff>
    </xdr:to>
    <xdr:cxnSp macro="">
      <xdr:nvCxnSpPr>
        <xdr:cNvPr id="18" name="직선 연결선 17"/>
        <xdr:cNvCxnSpPr/>
      </xdr:nvCxnSpPr>
      <xdr:spPr>
        <a:xfrm>
          <a:off x="23431500" y="3640662"/>
          <a:ext cx="1026584" cy="0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H9" sqref="H9"/>
    </sheetView>
  </sheetViews>
  <sheetFormatPr defaultRowHeight="16.5"/>
  <cols>
    <col min="2" max="2" width="20.75" bestFit="1" customWidth="1"/>
    <col min="3" max="3" width="16.125" bestFit="1" customWidth="1"/>
    <col min="4" max="4" width="2.5" customWidth="1"/>
    <col min="5" max="5" width="13" bestFit="1" customWidth="1"/>
    <col min="6" max="6" width="29.25" customWidth="1"/>
    <col min="7" max="10" width="13.75" customWidth="1"/>
    <col min="12" max="12" width="15.25" bestFit="1" customWidth="1"/>
    <col min="13" max="13" width="17.875" bestFit="1" customWidth="1"/>
  </cols>
  <sheetData>
    <row r="1" spans="1:12">
      <c r="A1" t="s">
        <v>14</v>
      </c>
      <c r="B1" s="1" t="s">
        <v>8</v>
      </c>
      <c r="C1" s="2">
        <v>10000000</v>
      </c>
      <c r="D1" s="7"/>
      <c r="F1" s="15" t="s">
        <v>10</v>
      </c>
      <c r="G1" s="15" t="s">
        <v>2</v>
      </c>
      <c r="H1" s="15" t="s">
        <v>3</v>
      </c>
      <c r="I1" s="15" t="s">
        <v>4</v>
      </c>
      <c r="J1" s="15" t="s">
        <v>5</v>
      </c>
    </row>
    <row r="2" spans="1:12">
      <c r="A2" t="s">
        <v>15</v>
      </c>
      <c r="B2" s="1" t="s">
        <v>1</v>
      </c>
      <c r="C2" s="6">
        <v>0.02</v>
      </c>
      <c r="D2" s="8"/>
      <c r="E2" t="s">
        <v>17</v>
      </c>
      <c r="F2" s="1" t="s">
        <v>13</v>
      </c>
      <c r="G2" s="2">
        <v>24400</v>
      </c>
      <c r="H2" s="2">
        <v>6400</v>
      </c>
      <c r="I2" s="2">
        <v>12500</v>
      </c>
      <c r="J2" s="2">
        <v>10600</v>
      </c>
    </row>
    <row r="3" spans="1:12">
      <c r="B3" s="1" t="s">
        <v>0</v>
      </c>
      <c r="C3" s="2">
        <f>C1*C2</f>
        <v>200000</v>
      </c>
      <c r="D3" s="7"/>
      <c r="F3" s="1" t="s">
        <v>6</v>
      </c>
      <c r="G3" s="2">
        <f>G2*2</f>
        <v>48800</v>
      </c>
      <c r="H3" s="2">
        <f t="shared" ref="H3:J3" si="0">H2*2</f>
        <v>12800</v>
      </c>
      <c r="I3" s="2">
        <f t="shared" si="0"/>
        <v>25000</v>
      </c>
      <c r="J3" s="2">
        <f t="shared" si="0"/>
        <v>21200</v>
      </c>
    </row>
    <row r="4" spans="1:12">
      <c r="A4" t="s">
        <v>16</v>
      </c>
      <c r="B4" s="1" t="s">
        <v>9</v>
      </c>
      <c r="C4" s="1">
        <v>4</v>
      </c>
      <c r="D4" s="9"/>
      <c r="F4" s="10" t="s">
        <v>20</v>
      </c>
      <c r="G4" s="11">
        <v>880000</v>
      </c>
      <c r="H4" s="11">
        <v>178000</v>
      </c>
      <c r="I4" s="11">
        <v>405000</v>
      </c>
      <c r="J4" s="11">
        <v>264000</v>
      </c>
    </row>
    <row r="5" spans="1:12">
      <c r="F5" s="17" t="s">
        <v>26</v>
      </c>
      <c r="G5" s="18">
        <f>G3/G4</f>
        <v>5.5454545454545458E-2</v>
      </c>
      <c r="H5" s="18">
        <f t="shared" ref="H5:J5" si="1">H3/H4</f>
        <v>7.1910112359550568E-2</v>
      </c>
      <c r="I5" s="18">
        <f t="shared" si="1"/>
        <v>6.1728395061728392E-2</v>
      </c>
      <c r="J5" s="18">
        <f t="shared" si="1"/>
        <v>8.0303030303030307E-2</v>
      </c>
    </row>
    <row r="6" spans="1:12">
      <c r="E6" t="s">
        <v>18</v>
      </c>
      <c r="F6" s="1" t="s">
        <v>7</v>
      </c>
      <c r="G6" s="2">
        <f>G4-G3</f>
        <v>831200</v>
      </c>
      <c r="H6" s="2">
        <f t="shared" ref="H6:J6" si="2">H4-H3</f>
        <v>165200</v>
      </c>
      <c r="I6" s="2">
        <f t="shared" si="2"/>
        <v>380000</v>
      </c>
      <c r="J6" s="2">
        <f t="shared" si="2"/>
        <v>242800</v>
      </c>
    </row>
    <row r="7" spans="1:12">
      <c r="F7" s="1" t="s">
        <v>12</v>
      </c>
      <c r="G7" s="2">
        <f>$C$3/$C$4</f>
        <v>50000</v>
      </c>
      <c r="H7" s="2">
        <f t="shared" ref="H7:J7" si="3">$C$3/$C$4</f>
        <v>50000</v>
      </c>
      <c r="I7" s="2">
        <f t="shared" si="3"/>
        <v>50000</v>
      </c>
      <c r="J7" s="2">
        <f t="shared" si="3"/>
        <v>50000</v>
      </c>
    </row>
    <row r="8" spans="1:12">
      <c r="F8" s="3" t="s">
        <v>11</v>
      </c>
      <c r="G8" s="4">
        <f>ROUNDDOWN(G7/G3,0)</f>
        <v>1</v>
      </c>
      <c r="H8" s="4">
        <f>ROUNDDOWN(H7/H3,0)</f>
        <v>3</v>
      </c>
      <c r="I8" s="4">
        <f>ROUNDDOWN(I7/I3,0)</f>
        <v>2</v>
      </c>
      <c r="J8" s="4">
        <f>ROUNDDOWN(J7/J3,0)</f>
        <v>2</v>
      </c>
    </row>
    <row r="9" spans="1:12">
      <c r="E9" t="s">
        <v>19</v>
      </c>
      <c r="F9" s="12" t="s">
        <v>21</v>
      </c>
      <c r="G9" s="13">
        <f>G4*G8</f>
        <v>880000</v>
      </c>
      <c r="H9" s="13">
        <f>H4*H8</f>
        <v>534000</v>
      </c>
      <c r="I9" s="13">
        <f>I4*I8</f>
        <v>810000</v>
      </c>
      <c r="J9" s="13">
        <f>J4*J8</f>
        <v>528000</v>
      </c>
      <c r="K9" t="s">
        <v>22</v>
      </c>
      <c r="L9" s="14">
        <f>SUM(G9:J9)</f>
        <v>2752000</v>
      </c>
    </row>
    <row r="10" spans="1:12">
      <c r="F10" s="3" t="s">
        <v>23</v>
      </c>
      <c r="G10" s="5">
        <f>G9*10%</f>
        <v>88000</v>
      </c>
      <c r="H10" s="5">
        <f t="shared" ref="H10:J10" si="4">H9*10%</f>
        <v>53400</v>
      </c>
      <c r="I10" s="5">
        <f t="shared" si="4"/>
        <v>81000</v>
      </c>
      <c r="J10" s="5">
        <f t="shared" si="4"/>
        <v>52800</v>
      </c>
    </row>
    <row r="11" spans="1:12">
      <c r="F11" s="3" t="s">
        <v>29</v>
      </c>
      <c r="G11" s="6">
        <f>G9/$C$1</f>
        <v>8.7999999999999995E-2</v>
      </c>
      <c r="H11" s="6">
        <f t="shared" ref="H11:J11" si="5">H9/$C$1</f>
        <v>5.3400000000000003E-2</v>
      </c>
      <c r="I11" s="6">
        <f t="shared" si="5"/>
        <v>8.1000000000000003E-2</v>
      </c>
      <c r="J11" s="6">
        <f t="shared" si="5"/>
        <v>5.28E-2</v>
      </c>
      <c r="K11" t="s">
        <v>30</v>
      </c>
      <c r="L11" s="20">
        <f>(G9+H9+I9+J9)/C1</f>
        <v>0.2752</v>
      </c>
    </row>
    <row r="12" spans="1:12">
      <c r="F12" s="3" t="s">
        <v>33</v>
      </c>
      <c r="G12" s="5">
        <f>G7</f>
        <v>50000</v>
      </c>
      <c r="H12" s="5">
        <f t="shared" ref="H12:J12" si="6">H7</f>
        <v>50000</v>
      </c>
      <c r="I12" s="5">
        <f t="shared" si="6"/>
        <v>50000</v>
      </c>
      <c r="J12" s="5">
        <f t="shared" si="6"/>
        <v>50000</v>
      </c>
      <c r="K12" t="s">
        <v>30</v>
      </c>
      <c r="L12" s="14">
        <f>SUM(G12:J12)</f>
        <v>200000</v>
      </c>
    </row>
    <row r="14" spans="1:12">
      <c r="E14" t="s">
        <v>24</v>
      </c>
      <c r="F14" s="12" t="s">
        <v>21</v>
      </c>
      <c r="G14" s="13">
        <f>$C$1/$C$4</f>
        <v>2500000</v>
      </c>
      <c r="H14" s="13">
        <f t="shared" ref="H14:J14" si="7">$C$1/$C$4</f>
        <v>2500000</v>
      </c>
      <c r="I14" s="13">
        <f t="shared" si="7"/>
        <v>2500000</v>
      </c>
      <c r="J14" s="13">
        <f t="shared" si="7"/>
        <v>2500000</v>
      </c>
      <c r="K14" t="s">
        <v>22</v>
      </c>
      <c r="L14" s="14">
        <f>SUM(G14:J14)</f>
        <v>10000000</v>
      </c>
    </row>
    <row r="15" spans="1:12">
      <c r="F15" s="1" t="s">
        <v>28</v>
      </c>
      <c r="G15" s="1">
        <f>ROUNDDOWN(G14/G4,0)</f>
        <v>2</v>
      </c>
      <c r="H15" s="1">
        <f>ROUNDDOWN(H14/H4,0)</f>
        <v>14</v>
      </c>
      <c r="I15" s="1">
        <f>ROUNDDOWN(I14/I4,0)</f>
        <v>6</v>
      </c>
      <c r="J15" s="1">
        <f>ROUNDDOWN(J14/J4,0)</f>
        <v>9</v>
      </c>
    </row>
    <row r="16" spans="1:12">
      <c r="F16" s="1" t="s">
        <v>31</v>
      </c>
      <c r="G16" s="16">
        <f>G4*10%</f>
        <v>88000</v>
      </c>
      <c r="H16" s="16">
        <f t="shared" ref="H16:J16" si="8">H4*10%</f>
        <v>17800</v>
      </c>
      <c r="I16" s="16">
        <f t="shared" si="8"/>
        <v>40500</v>
      </c>
      <c r="J16" s="16">
        <f t="shared" si="8"/>
        <v>26400</v>
      </c>
    </row>
    <row r="17" spans="6:15">
      <c r="F17" s="1" t="s">
        <v>7</v>
      </c>
      <c r="G17" s="16">
        <f>G4-G16</f>
        <v>792000</v>
      </c>
      <c r="H17" s="16">
        <f>H4-H16</f>
        <v>160200</v>
      </c>
      <c r="I17" s="16">
        <f>I4-I16</f>
        <v>364500</v>
      </c>
      <c r="J17" s="16">
        <f>J4-J16</f>
        <v>237600</v>
      </c>
    </row>
    <row r="18" spans="6:15">
      <c r="F18" s="3" t="s">
        <v>32</v>
      </c>
      <c r="G18" s="16">
        <f>G16*G15</f>
        <v>176000</v>
      </c>
      <c r="H18" s="16">
        <f t="shared" ref="H18:J18" si="9">H16*H15</f>
        <v>249200</v>
      </c>
      <c r="I18" s="16">
        <f t="shared" si="9"/>
        <v>243000</v>
      </c>
      <c r="J18" s="16">
        <f t="shared" si="9"/>
        <v>237600</v>
      </c>
      <c r="K18" t="s">
        <v>30</v>
      </c>
      <c r="L18" s="21">
        <f>SUM(G18:J18)</f>
        <v>905800</v>
      </c>
      <c r="M18" t="s">
        <v>34</v>
      </c>
      <c r="N18">
        <f>L18/L12</f>
        <v>4.5289999999999999</v>
      </c>
      <c r="O18" t="s">
        <v>35</v>
      </c>
    </row>
    <row r="19" spans="6:15">
      <c r="F19" s="9" t="s">
        <v>25</v>
      </c>
    </row>
    <row r="20" spans="6:15">
      <c r="F20" s="19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1"/>
  <sheetViews>
    <sheetView tabSelected="1" topLeftCell="N1" zoomScaleNormal="100" workbookViewId="0">
      <selection activeCell="Y40" sqref="Y40"/>
    </sheetView>
  </sheetViews>
  <sheetFormatPr defaultRowHeight="13.5"/>
  <cols>
    <col min="1" max="1" width="9" style="22"/>
    <col min="2" max="2" width="9.25" style="22" bestFit="1" customWidth="1"/>
    <col min="3" max="4" width="9" style="22"/>
    <col min="5" max="5" width="11" style="24" bestFit="1" customWidth="1"/>
    <col min="6" max="6" width="12.75" style="24" bestFit="1" customWidth="1"/>
    <col min="7" max="7" width="12.75" style="24" customWidth="1"/>
    <col min="8" max="8" width="9" style="22"/>
    <col min="9" max="9" width="11" style="24" bestFit="1" customWidth="1"/>
    <col min="10" max="10" width="12.75" style="24" bestFit="1" customWidth="1"/>
    <col min="11" max="11" width="9" style="22"/>
    <col min="12" max="12" width="9.25" style="22" bestFit="1" customWidth="1"/>
    <col min="13" max="16384" width="9" style="22"/>
  </cols>
  <sheetData>
    <row r="1" spans="1:10">
      <c r="A1" s="30" t="s">
        <v>36</v>
      </c>
      <c r="B1" s="30" t="s">
        <v>37</v>
      </c>
      <c r="D1" s="22" t="s">
        <v>308</v>
      </c>
      <c r="E1" s="24" t="s">
        <v>289</v>
      </c>
      <c r="F1" s="26" t="s">
        <v>290</v>
      </c>
      <c r="G1" s="26"/>
      <c r="H1" s="22" t="s">
        <v>308</v>
      </c>
      <c r="I1" s="24" t="s">
        <v>289</v>
      </c>
      <c r="J1" s="26" t="s">
        <v>290</v>
      </c>
    </row>
    <row r="2" spans="1:10">
      <c r="A2" s="31" t="s">
        <v>287</v>
      </c>
      <c r="B2" s="32">
        <v>828000</v>
      </c>
    </row>
    <row r="3" spans="1:10">
      <c r="A3" s="31" t="s">
        <v>286</v>
      </c>
      <c r="B3" s="32">
        <v>842000</v>
      </c>
    </row>
    <row r="4" spans="1:10">
      <c r="A4" s="31" t="s">
        <v>285</v>
      </c>
      <c r="B4" s="32">
        <v>855000</v>
      </c>
      <c r="D4" s="22" t="s">
        <v>291</v>
      </c>
      <c r="H4" s="22" t="s">
        <v>291</v>
      </c>
    </row>
    <row r="5" spans="1:10">
      <c r="A5" s="31" t="s">
        <v>284</v>
      </c>
      <c r="B5" s="32">
        <v>860000</v>
      </c>
      <c r="D5" s="22" t="s">
        <v>306</v>
      </c>
      <c r="H5" s="22" t="s">
        <v>306</v>
      </c>
    </row>
    <row r="6" spans="1:10">
      <c r="A6" s="31" t="s">
        <v>283</v>
      </c>
      <c r="B6" s="33">
        <v>874000</v>
      </c>
      <c r="E6" s="24" t="s">
        <v>288</v>
      </c>
      <c r="F6" s="26" t="s">
        <v>297</v>
      </c>
      <c r="G6" s="26"/>
      <c r="I6" s="24" t="s">
        <v>288</v>
      </c>
      <c r="J6" s="26" t="s">
        <v>297</v>
      </c>
    </row>
    <row r="7" spans="1:10">
      <c r="A7" s="34" t="s">
        <v>282</v>
      </c>
      <c r="B7" s="35">
        <v>881000</v>
      </c>
      <c r="D7" s="23">
        <v>1</v>
      </c>
      <c r="E7" s="25">
        <v>831200</v>
      </c>
      <c r="F7" s="24">
        <f>$B$7*(1+10%)</f>
        <v>969100.00000000012</v>
      </c>
      <c r="H7" s="23">
        <v>1</v>
      </c>
      <c r="I7" s="25">
        <v>831200</v>
      </c>
      <c r="J7" s="24">
        <f>$B$7*(1+10%)</f>
        <v>969100.00000000012</v>
      </c>
    </row>
    <row r="8" spans="1:10">
      <c r="A8" s="31" t="s">
        <v>281</v>
      </c>
      <c r="B8" s="36">
        <v>898000</v>
      </c>
      <c r="E8" s="24" t="s">
        <v>303</v>
      </c>
      <c r="I8" s="24" t="s">
        <v>303</v>
      </c>
    </row>
    <row r="9" spans="1:10">
      <c r="A9" s="31" t="s">
        <v>280</v>
      </c>
      <c r="B9" s="32">
        <v>890000</v>
      </c>
      <c r="E9" s="27">
        <f>100%-(E7/B7)</f>
        <v>5.652667423382518E-2</v>
      </c>
      <c r="I9" s="27">
        <f>100%-(I7/$B7)</f>
        <v>5.652667423382518E-2</v>
      </c>
    </row>
    <row r="10" spans="1:10">
      <c r="A10" s="31" t="s">
        <v>279</v>
      </c>
      <c r="B10" s="32">
        <v>886000</v>
      </c>
    </row>
    <row r="11" spans="1:10">
      <c r="A11" s="31" t="s">
        <v>278</v>
      </c>
      <c r="B11" s="32">
        <v>890000</v>
      </c>
    </row>
    <row r="12" spans="1:10">
      <c r="A12" s="31" t="s">
        <v>277</v>
      </c>
      <c r="B12" s="32">
        <v>883000</v>
      </c>
    </row>
    <row r="13" spans="1:10">
      <c r="A13" s="31" t="s">
        <v>276</v>
      </c>
      <c r="B13" s="32">
        <v>886000</v>
      </c>
    </row>
    <row r="14" spans="1:10">
      <c r="A14" s="31" t="s">
        <v>275</v>
      </c>
      <c r="B14" s="32">
        <v>907000</v>
      </c>
    </row>
    <row r="15" spans="1:10">
      <c r="A15" s="31" t="s">
        <v>274</v>
      </c>
      <c r="B15" s="32">
        <v>917000</v>
      </c>
    </row>
    <row r="16" spans="1:10">
      <c r="A16" s="31" t="s">
        <v>273</v>
      </c>
      <c r="B16" s="32">
        <v>941000</v>
      </c>
    </row>
    <row r="17" spans="1:10">
      <c r="A17" s="31" t="s">
        <v>272</v>
      </c>
      <c r="B17" s="32">
        <v>945000</v>
      </c>
    </row>
    <row r="18" spans="1:10">
      <c r="A18" s="31" t="s">
        <v>271</v>
      </c>
      <c r="B18" s="32">
        <v>934000</v>
      </c>
    </row>
    <row r="19" spans="1:10">
      <c r="A19" s="31" t="s">
        <v>270</v>
      </c>
      <c r="B19" s="32">
        <v>924000</v>
      </c>
      <c r="E19" s="24" t="s">
        <v>295</v>
      </c>
      <c r="I19" s="24" t="s">
        <v>295</v>
      </c>
    </row>
    <row r="20" spans="1:10">
      <c r="A20" s="31" t="s">
        <v>269</v>
      </c>
      <c r="B20" s="32">
        <v>945000</v>
      </c>
      <c r="E20" s="24" t="s">
        <v>292</v>
      </c>
      <c r="F20" s="26" t="s">
        <v>298</v>
      </c>
      <c r="G20" s="26"/>
      <c r="I20" s="24" t="s">
        <v>292</v>
      </c>
      <c r="J20" s="26" t="s">
        <v>298</v>
      </c>
    </row>
    <row r="21" spans="1:10">
      <c r="A21" s="31" t="s">
        <v>268</v>
      </c>
      <c r="B21" s="37">
        <v>968000</v>
      </c>
      <c r="C21" s="44">
        <v>0.1</v>
      </c>
      <c r="D21" s="44"/>
      <c r="E21" s="24">
        <f>B21-(B21-$B$7)*100%</f>
        <v>881000</v>
      </c>
      <c r="F21" s="24">
        <f>$B$7*(1+20%)</f>
        <v>1057200</v>
      </c>
      <c r="H21" s="22">
        <v>1</v>
      </c>
      <c r="I21" s="24">
        <f>F21-(F21-$B$7)*100%</f>
        <v>881000</v>
      </c>
      <c r="J21" s="24">
        <f>$B$7*(1+20%)</f>
        <v>1057200</v>
      </c>
    </row>
    <row r="22" spans="1:10">
      <c r="A22" s="31" t="s">
        <v>267</v>
      </c>
      <c r="B22" s="32">
        <v>990000</v>
      </c>
      <c r="E22" s="24" t="s">
        <v>303</v>
      </c>
      <c r="I22" s="24" t="s">
        <v>303</v>
      </c>
    </row>
    <row r="23" spans="1:10">
      <c r="A23" s="31" t="s">
        <v>266</v>
      </c>
      <c r="B23" s="32">
        <v>971000</v>
      </c>
      <c r="E23" s="27">
        <f>100%-(E21/B21)</f>
        <v>8.987603305785119E-2</v>
      </c>
      <c r="I23" s="27">
        <f>100%-(I21/$B21)</f>
        <v>8.987603305785119E-2</v>
      </c>
    </row>
    <row r="24" spans="1:10">
      <c r="A24" s="31" t="s">
        <v>265</v>
      </c>
      <c r="B24" s="32">
        <v>967000</v>
      </c>
    </row>
    <row r="25" spans="1:10">
      <c r="A25" s="31" t="s">
        <v>264</v>
      </c>
      <c r="B25" s="32">
        <v>1005000</v>
      </c>
    </row>
    <row r="26" spans="1:10">
      <c r="A26" s="31" t="s">
        <v>263</v>
      </c>
      <c r="B26" s="32">
        <v>993000</v>
      </c>
    </row>
    <row r="27" spans="1:10">
      <c r="A27" s="31" t="s">
        <v>262</v>
      </c>
      <c r="B27" s="32">
        <v>970000</v>
      </c>
    </row>
    <row r="28" spans="1:10">
      <c r="A28" s="31" t="s">
        <v>261</v>
      </c>
      <c r="B28" s="32">
        <v>985000</v>
      </c>
    </row>
    <row r="29" spans="1:10">
      <c r="A29" s="31" t="s">
        <v>260</v>
      </c>
      <c r="B29" s="32">
        <v>935000</v>
      </c>
    </row>
    <row r="30" spans="1:10">
      <c r="A30" s="31" t="s">
        <v>259</v>
      </c>
      <c r="B30" s="32">
        <v>983000</v>
      </c>
    </row>
    <row r="31" spans="1:10">
      <c r="A31" s="31" t="s">
        <v>258</v>
      </c>
      <c r="B31" s="32">
        <v>996000</v>
      </c>
    </row>
    <row r="32" spans="1:10">
      <c r="A32" s="31" t="s">
        <v>257</v>
      </c>
      <c r="B32" s="32">
        <v>996000</v>
      </c>
    </row>
    <row r="33" spans="1:12">
      <c r="A33" s="31" t="s">
        <v>256</v>
      </c>
      <c r="B33" s="32">
        <v>975000</v>
      </c>
    </row>
    <row r="34" spans="1:12">
      <c r="A34" s="31" t="s">
        <v>255</v>
      </c>
      <c r="B34" s="32">
        <v>980000</v>
      </c>
    </row>
    <row r="35" spans="1:12">
      <c r="A35" s="31" t="s">
        <v>254</v>
      </c>
      <c r="B35" s="32">
        <v>963000</v>
      </c>
    </row>
    <row r="36" spans="1:12">
      <c r="A36" s="31" t="s">
        <v>253</v>
      </c>
      <c r="B36" s="32">
        <v>950000</v>
      </c>
    </row>
    <row r="37" spans="1:12">
      <c r="A37" s="31" t="s">
        <v>252</v>
      </c>
      <c r="B37" s="32">
        <v>963000</v>
      </c>
    </row>
    <row r="38" spans="1:12">
      <c r="A38" s="31" t="s">
        <v>251</v>
      </c>
      <c r="B38" s="32">
        <v>935000</v>
      </c>
    </row>
    <row r="39" spans="1:12">
      <c r="A39" s="31" t="s">
        <v>250</v>
      </c>
      <c r="B39" s="32">
        <v>943000</v>
      </c>
    </row>
    <row r="40" spans="1:12">
      <c r="A40" s="31" t="s">
        <v>249</v>
      </c>
      <c r="B40" s="32">
        <v>947000</v>
      </c>
    </row>
    <row r="41" spans="1:12">
      <c r="A41" s="31" t="s">
        <v>248</v>
      </c>
      <c r="B41" s="32">
        <v>978000</v>
      </c>
      <c r="K41" s="22" t="s">
        <v>310</v>
      </c>
    </row>
    <row r="42" spans="1:12">
      <c r="A42" s="31" t="s">
        <v>247</v>
      </c>
      <c r="B42" s="32">
        <v>1005000</v>
      </c>
      <c r="E42" s="24" t="s">
        <v>296</v>
      </c>
      <c r="I42" s="24" t="s">
        <v>311</v>
      </c>
      <c r="K42" s="22" t="s">
        <v>309</v>
      </c>
    </row>
    <row r="43" spans="1:12">
      <c r="A43" s="31" t="s">
        <v>246</v>
      </c>
      <c r="B43" s="32">
        <v>1004000</v>
      </c>
      <c r="E43" s="24" t="s">
        <v>294</v>
      </c>
      <c r="F43" s="26" t="s">
        <v>299</v>
      </c>
      <c r="G43" s="26"/>
      <c r="I43" s="24" t="s">
        <v>294</v>
      </c>
      <c r="J43" s="26" t="s">
        <v>297</v>
      </c>
      <c r="K43" s="38" t="s">
        <v>293</v>
      </c>
      <c r="L43" s="38" t="s">
        <v>305</v>
      </c>
    </row>
    <row r="44" spans="1:12">
      <c r="A44" s="31" t="s">
        <v>245</v>
      </c>
      <c r="B44" s="37">
        <v>1074000</v>
      </c>
      <c r="C44" s="44">
        <v>0.2</v>
      </c>
      <c r="D44" s="44"/>
      <c r="E44" s="24">
        <f>B44-(B44-$B$7)*50%</f>
        <v>977500</v>
      </c>
      <c r="F44" s="24">
        <f>$B$7*(1+30%)</f>
        <v>1145300</v>
      </c>
      <c r="H44" s="22">
        <v>2</v>
      </c>
      <c r="I44" s="24">
        <f>$L$44-50000</f>
        <v>927500</v>
      </c>
      <c r="J44" s="24">
        <f>$L$44*(1+10%)</f>
        <v>1075250</v>
      </c>
      <c r="K44" s="38">
        <v>1</v>
      </c>
      <c r="L44" s="39">
        <f>($B$7+$B$44)/2</f>
        <v>977500</v>
      </c>
    </row>
    <row r="45" spans="1:12">
      <c r="A45" s="31" t="s">
        <v>244</v>
      </c>
      <c r="B45" s="32">
        <v>1050000</v>
      </c>
      <c r="E45" s="24" t="s">
        <v>303</v>
      </c>
      <c r="I45" s="24" t="s">
        <v>303</v>
      </c>
    </row>
    <row r="46" spans="1:12">
      <c r="A46" s="31" t="s">
        <v>243</v>
      </c>
      <c r="B46" s="32">
        <v>1066000</v>
      </c>
      <c r="E46" s="27">
        <f>100%-(E44/B44)</f>
        <v>8.9851024208566055E-2</v>
      </c>
      <c r="I46" s="27">
        <f>100%-($I44/$B44)</f>
        <v>0.13640595903165731</v>
      </c>
    </row>
    <row r="47" spans="1:12">
      <c r="A47" s="31" t="s">
        <v>242</v>
      </c>
      <c r="B47" s="32">
        <v>1044000</v>
      </c>
    </row>
    <row r="48" spans="1:12">
      <c r="A48" s="31" t="s">
        <v>241</v>
      </c>
      <c r="B48" s="32">
        <v>1056000</v>
      </c>
    </row>
    <row r="49" spans="1:2">
      <c r="A49" s="31" t="s">
        <v>240</v>
      </c>
      <c r="B49" s="32">
        <v>1064000</v>
      </c>
    </row>
    <row r="50" spans="1:2">
      <c r="A50" s="31" t="s">
        <v>239</v>
      </c>
      <c r="B50" s="32">
        <v>1053000</v>
      </c>
    </row>
    <row r="51" spans="1:2">
      <c r="A51" s="31" t="s">
        <v>238</v>
      </c>
      <c r="B51" s="32">
        <v>1084000</v>
      </c>
    </row>
    <row r="52" spans="1:2">
      <c r="A52" s="31" t="s">
        <v>237</v>
      </c>
      <c r="B52" s="32">
        <v>1050000</v>
      </c>
    </row>
    <row r="53" spans="1:2">
      <c r="A53" s="31" t="s">
        <v>236</v>
      </c>
      <c r="B53" s="32">
        <v>1040000</v>
      </c>
    </row>
    <row r="54" spans="1:2">
      <c r="A54" s="31" t="s">
        <v>235</v>
      </c>
      <c r="B54" s="32">
        <v>1015000</v>
      </c>
    </row>
    <row r="55" spans="1:2">
      <c r="A55" s="31" t="s">
        <v>234</v>
      </c>
      <c r="B55" s="32">
        <v>1045000</v>
      </c>
    </row>
    <row r="56" spans="1:2">
      <c r="A56" s="31" t="s">
        <v>233</v>
      </c>
      <c r="B56" s="32">
        <v>1007000</v>
      </c>
    </row>
    <row r="57" spans="1:2">
      <c r="A57" s="31" t="s">
        <v>232</v>
      </c>
      <c r="B57" s="32">
        <v>1012000</v>
      </c>
    </row>
    <row r="58" spans="1:2">
      <c r="A58" s="31" t="s">
        <v>231</v>
      </c>
      <c r="B58" s="32">
        <v>1057000</v>
      </c>
    </row>
    <row r="59" spans="1:2">
      <c r="A59" s="31" t="s">
        <v>230</v>
      </c>
      <c r="B59" s="32">
        <v>1052000</v>
      </c>
    </row>
    <row r="60" spans="1:2">
      <c r="A60" s="31" t="s">
        <v>229</v>
      </c>
      <c r="B60" s="32">
        <v>1068000</v>
      </c>
    </row>
    <row r="61" spans="1:2">
      <c r="A61" s="31" t="s">
        <v>228</v>
      </c>
      <c r="B61" s="32">
        <v>1066000</v>
      </c>
    </row>
    <row r="62" spans="1:2">
      <c r="A62" s="31" t="s">
        <v>227</v>
      </c>
      <c r="B62" s="32">
        <v>1073000</v>
      </c>
    </row>
    <row r="63" spans="1:2">
      <c r="A63" s="31" t="s">
        <v>226</v>
      </c>
      <c r="B63" s="32">
        <v>1061000</v>
      </c>
    </row>
    <row r="64" spans="1:2">
      <c r="A64" s="31" t="s">
        <v>225</v>
      </c>
      <c r="B64" s="32">
        <v>1058000</v>
      </c>
    </row>
    <row r="65" spans="1:10">
      <c r="A65" s="31" t="s">
        <v>224</v>
      </c>
      <c r="B65" s="32">
        <v>1080000</v>
      </c>
    </row>
    <row r="66" spans="1:10">
      <c r="A66" s="31" t="s">
        <v>223</v>
      </c>
      <c r="B66" s="32">
        <v>1105000</v>
      </c>
    </row>
    <row r="67" spans="1:10">
      <c r="A67" s="31" t="s">
        <v>222</v>
      </c>
      <c r="B67" s="32">
        <v>1080000</v>
      </c>
    </row>
    <row r="68" spans="1:10">
      <c r="A68" s="31" t="s">
        <v>221</v>
      </c>
      <c r="B68" s="32">
        <v>1055000</v>
      </c>
    </row>
    <row r="69" spans="1:10">
      <c r="A69" s="31" t="s">
        <v>220</v>
      </c>
      <c r="B69" s="32">
        <v>1040000</v>
      </c>
    </row>
    <row r="70" spans="1:10">
      <c r="A70" s="31" t="s">
        <v>219</v>
      </c>
      <c r="B70" s="32">
        <v>1016000</v>
      </c>
    </row>
    <row r="71" spans="1:10">
      <c r="A71" s="31" t="s">
        <v>218</v>
      </c>
      <c r="B71" s="32">
        <v>1026000</v>
      </c>
    </row>
    <row r="72" spans="1:10">
      <c r="A72" s="31" t="s">
        <v>217</v>
      </c>
      <c r="B72" s="32">
        <v>1021000</v>
      </c>
    </row>
    <row r="73" spans="1:10">
      <c r="A73" s="31" t="s">
        <v>216</v>
      </c>
      <c r="B73" s="32">
        <v>1028000</v>
      </c>
    </row>
    <row r="74" spans="1:10">
      <c r="A74" s="31" t="s">
        <v>215</v>
      </c>
      <c r="B74" s="32">
        <v>1046000</v>
      </c>
    </row>
    <row r="75" spans="1:10">
      <c r="A75" s="31" t="s">
        <v>214</v>
      </c>
      <c r="B75" s="32">
        <v>1030000</v>
      </c>
      <c r="I75" s="22"/>
      <c r="J75" s="22"/>
    </row>
    <row r="76" spans="1:10">
      <c r="A76" s="31" t="s">
        <v>213</v>
      </c>
      <c r="B76" s="32">
        <v>1036000</v>
      </c>
      <c r="I76" s="22"/>
      <c r="J76" s="22"/>
    </row>
    <row r="77" spans="1:10">
      <c r="A77" s="31" t="s">
        <v>212</v>
      </c>
      <c r="B77" s="32">
        <v>1030000</v>
      </c>
      <c r="I77" s="24" t="s">
        <v>295</v>
      </c>
    </row>
    <row r="78" spans="1:10">
      <c r="A78" s="31" t="s">
        <v>211</v>
      </c>
      <c r="B78" s="32">
        <v>1072000</v>
      </c>
      <c r="I78" s="24" t="s">
        <v>294</v>
      </c>
      <c r="J78" s="26" t="s">
        <v>298</v>
      </c>
    </row>
    <row r="79" spans="1:10">
      <c r="A79" s="31" t="s">
        <v>210</v>
      </c>
      <c r="B79" s="40">
        <v>1105000</v>
      </c>
      <c r="C79" s="44">
        <v>0.1</v>
      </c>
      <c r="D79" s="44"/>
      <c r="I79" s="24">
        <f>B79-(B79-$L$44)*100%</f>
        <v>977500</v>
      </c>
      <c r="J79" s="24">
        <f>$L$44*(1+20%)</f>
        <v>1173000</v>
      </c>
    </row>
    <row r="80" spans="1:10">
      <c r="A80" s="31" t="s">
        <v>209</v>
      </c>
      <c r="B80" s="32">
        <v>1114000</v>
      </c>
      <c r="I80" s="24" t="s">
        <v>303</v>
      </c>
    </row>
    <row r="81" spans="1:10">
      <c r="A81" s="31" t="s">
        <v>208</v>
      </c>
      <c r="B81" s="32">
        <v>1113000</v>
      </c>
      <c r="I81" s="27">
        <f>100%-($I79/$B79)</f>
        <v>0.11538461538461542</v>
      </c>
    </row>
    <row r="82" spans="1:10">
      <c r="A82" s="31" t="s">
        <v>207</v>
      </c>
      <c r="B82" s="32">
        <v>1125000</v>
      </c>
      <c r="I82" s="22"/>
      <c r="J82" s="22"/>
    </row>
    <row r="83" spans="1:10">
      <c r="A83" s="31" t="s">
        <v>206</v>
      </c>
      <c r="B83" s="32">
        <v>1115000</v>
      </c>
      <c r="I83" s="22"/>
      <c r="J83" s="22"/>
    </row>
    <row r="84" spans="1:10">
      <c r="A84" s="31" t="s">
        <v>205</v>
      </c>
      <c r="B84" s="32">
        <v>1107000</v>
      </c>
    </row>
    <row r="85" spans="1:10">
      <c r="A85" s="31" t="s">
        <v>204</v>
      </c>
      <c r="B85" s="32">
        <v>1079000</v>
      </c>
    </row>
    <row r="86" spans="1:10">
      <c r="A86" s="31" t="s">
        <v>203</v>
      </c>
      <c r="B86" s="32">
        <v>1080000</v>
      </c>
    </row>
    <row r="87" spans="1:10">
      <c r="A87" s="31" t="s">
        <v>202</v>
      </c>
      <c r="B87" s="32">
        <v>1066000</v>
      </c>
    </row>
    <row r="88" spans="1:10">
      <c r="A88" s="31" t="s">
        <v>201</v>
      </c>
      <c r="B88" s="32">
        <v>1074000</v>
      </c>
    </row>
    <row r="89" spans="1:10">
      <c r="A89" s="31" t="s">
        <v>200</v>
      </c>
      <c r="B89" s="32">
        <v>1093000</v>
      </c>
    </row>
    <row r="90" spans="1:10">
      <c r="A90" s="31" t="s">
        <v>199</v>
      </c>
      <c r="B90" s="32">
        <v>1092000</v>
      </c>
    </row>
    <row r="91" spans="1:10">
      <c r="A91" s="31" t="s">
        <v>198</v>
      </c>
      <c r="B91" s="32">
        <v>1084000</v>
      </c>
    </row>
    <row r="92" spans="1:10">
      <c r="A92" s="31" t="s">
        <v>197</v>
      </c>
      <c r="B92" s="32">
        <v>1062000</v>
      </c>
    </row>
    <row r="93" spans="1:10">
      <c r="A93" s="31" t="s">
        <v>196</v>
      </c>
      <c r="B93" s="32">
        <v>1083000</v>
      </c>
    </row>
    <row r="94" spans="1:10">
      <c r="A94" s="31" t="s">
        <v>195</v>
      </c>
      <c r="B94" s="32">
        <v>1080000</v>
      </c>
    </row>
    <row r="95" spans="1:10">
      <c r="A95" s="31" t="s">
        <v>194</v>
      </c>
      <c r="B95" s="32">
        <v>1135000</v>
      </c>
      <c r="E95" s="24" t="s">
        <v>307</v>
      </c>
      <c r="I95" s="24" t="s">
        <v>312</v>
      </c>
    </row>
    <row r="96" spans="1:10">
      <c r="A96" s="31" t="s">
        <v>193</v>
      </c>
      <c r="B96" s="32">
        <v>1135000</v>
      </c>
      <c r="E96" s="24" t="s">
        <v>294</v>
      </c>
      <c r="F96" s="26" t="s">
        <v>300</v>
      </c>
      <c r="G96" s="26"/>
      <c r="I96" s="24" t="s">
        <v>294</v>
      </c>
      <c r="J96" s="26" t="s">
        <v>299</v>
      </c>
    </row>
    <row r="97" spans="1:10">
      <c r="A97" s="31" t="s">
        <v>192</v>
      </c>
      <c r="B97" s="37">
        <v>1176000</v>
      </c>
      <c r="C97" s="44" t="s">
        <v>320</v>
      </c>
      <c r="D97" s="44"/>
      <c r="E97" s="24">
        <f>B97-(B97-$B$7)*40%</f>
        <v>1058000</v>
      </c>
      <c r="F97" s="24">
        <f>$B$7*(1+40%)</f>
        <v>1233400</v>
      </c>
      <c r="I97" s="24">
        <f>B97-(B97-$L$44)*50%</f>
        <v>1076750</v>
      </c>
      <c r="J97" s="24">
        <f>$L$44*(1+30%)</f>
        <v>1270750</v>
      </c>
    </row>
    <row r="98" spans="1:10">
      <c r="A98" s="31" t="s">
        <v>191</v>
      </c>
      <c r="B98" s="32">
        <v>1175000</v>
      </c>
      <c r="E98" s="24" t="s">
        <v>303</v>
      </c>
      <c r="I98" s="24" t="s">
        <v>303</v>
      </c>
    </row>
    <row r="99" spans="1:10">
      <c r="A99" s="31" t="s">
        <v>190</v>
      </c>
      <c r="B99" s="32">
        <v>1180000</v>
      </c>
      <c r="E99" s="27">
        <f>100%-(E97/B97)</f>
        <v>0.10034013605442171</v>
      </c>
      <c r="I99" s="27">
        <f>100%-($I97/$B97)</f>
        <v>8.4396258503401378E-2</v>
      </c>
    </row>
    <row r="100" spans="1:10">
      <c r="A100" s="31" t="s">
        <v>189</v>
      </c>
      <c r="B100" s="32">
        <v>1197000</v>
      </c>
    </row>
    <row r="101" spans="1:10">
      <c r="A101" s="31" t="s">
        <v>188</v>
      </c>
      <c r="B101" s="32">
        <v>1160000</v>
      </c>
    </row>
    <row r="102" spans="1:10">
      <c r="A102" s="31" t="s">
        <v>187</v>
      </c>
      <c r="B102" s="32">
        <v>1180000</v>
      </c>
    </row>
    <row r="103" spans="1:10">
      <c r="A103" s="31" t="s">
        <v>186</v>
      </c>
      <c r="B103" s="32">
        <v>1171000</v>
      </c>
    </row>
    <row r="104" spans="1:10">
      <c r="A104" s="31" t="s">
        <v>185</v>
      </c>
      <c r="B104" s="32">
        <v>1185000</v>
      </c>
    </row>
    <row r="105" spans="1:10">
      <c r="A105" s="31" t="s">
        <v>184</v>
      </c>
      <c r="B105" s="32">
        <v>1206000</v>
      </c>
    </row>
    <row r="106" spans="1:10">
      <c r="A106" s="31" t="s">
        <v>183</v>
      </c>
      <c r="B106" s="32">
        <v>1182000</v>
      </c>
    </row>
    <row r="107" spans="1:10">
      <c r="A107" s="31" t="s">
        <v>182</v>
      </c>
      <c r="B107" s="32">
        <v>1174000</v>
      </c>
    </row>
    <row r="108" spans="1:10">
      <c r="A108" s="31" t="s">
        <v>181</v>
      </c>
      <c r="B108" s="32">
        <v>1180000</v>
      </c>
    </row>
    <row r="109" spans="1:10">
      <c r="A109" s="31" t="s">
        <v>180</v>
      </c>
      <c r="B109" s="32">
        <v>1172000</v>
      </c>
    </row>
    <row r="110" spans="1:10">
      <c r="A110" s="31" t="s">
        <v>179</v>
      </c>
      <c r="B110" s="32">
        <v>1180000</v>
      </c>
    </row>
    <row r="111" spans="1:10">
      <c r="A111" s="31" t="s">
        <v>178</v>
      </c>
      <c r="B111" s="32">
        <v>1230000</v>
      </c>
    </row>
    <row r="112" spans="1:10">
      <c r="A112" s="31" t="s">
        <v>177</v>
      </c>
      <c r="B112" s="32">
        <v>1210000</v>
      </c>
      <c r="E112" s="24" t="s">
        <v>307</v>
      </c>
    </row>
    <row r="113" spans="1:10">
      <c r="A113" s="31" t="s">
        <v>176</v>
      </c>
      <c r="B113" s="32">
        <v>1221000</v>
      </c>
      <c r="E113" s="24" t="s">
        <v>294</v>
      </c>
      <c r="F113" s="26" t="s">
        <v>301</v>
      </c>
      <c r="G113" s="26"/>
      <c r="J113" s="26"/>
    </row>
    <row r="114" spans="1:10">
      <c r="A114" s="31" t="s">
        <v>175</v>
      </c>
      <c r="B114" s="37">
        <v>1250000</v>
      </c>
      <c r="C114" s="44">
        <v>0.4</v>
      </c>
      <c r="D114" s="44"/>
      <c r="E114" s="24">
        <f>B114-(B114-$B$7)*40%</f>
        <v>1102400</v>
      </c>
      <c r="F114" s="24">
        <f>$B$7*(1+50%)</f>
        <v>1321500</v>
      </c>
    </row>
    <row r="115" spans="1:10">
      <c r="A115" s="31" t="s">
        <v>174</v>
      </c>
      <c r="B115" s="32">
        <v>1250000</v>
      </c>
      <c r="E115" s="24" t="s">
        <v>303</v>
      </c>
    </row>
    <row r="116" spans="1:10">
      <c r="A116" s="31" t="s">
        <v>173</v>
      </c>
      <c r="B116" s="32">
        <v>1238000</v>
      </c>
      <c r="E116" s="27">
        <f>100%-(E114/B114)</f>
        <v>0.11807999999999996</v>
      </c>
      <c r="I116" s="27"/>
    </row>
    <row r="117" spans="1:10">
      <c r="A117" s="31" t="s">
        <v>172</v>
      </c>
      <c r="B117" s="32">
        <v>1260000</v>
      </c>
    </row>
    <row r="118" spans="1:10">
      <c r="A118" s="31" t="s">
        <v>171</v>
      </c>
      <c r="B118" s="32">
        <v>1267000</v>
      </c>
    </row>
    <row r="119" spans="1:10">
      <c r="A119" s="31" t="s">
        <v>170</v>
      </c>
      <c r="B119" s="32">
        <v>1242000</v>
      </c>
    </row>
    <row r="120" spans="1:10">
      <c r="A120" s="31" t="s">
        <v>169</v>
      </c>
      <c r="B120" s="32">
        <v>1258000</v>
      </c>
      <c r="I120" s="24" t="s">
        <v>307</v>
      </c>
    </row>
    <row r="121" spans="1:10">
      <c r="A121" s="31" t="s">
        <v>168</v>
      </c>
      <c r="B121" s="32">
        <v>1261000</v>
      </c>
      <c r="I121" s="24" t="s">
        <v>294</v>
      </c>
      <c r="J121" s="26" t="s">
        <v>313</v>
      </c>
    </row>
    <row r="122" spans="1:10">
      <c r="A122" s="31" t="s">
        <v>167</v>
      </c>
      <c r="B122" s="40">
        <v>1275000</v>
      </c>
      <c r="C122" s="44">
        <v>0.3</v>
      </c>
      <c r="D122" s="44"/>
      <c r="I122" s="24">
        <f>B122-(B122-$L$44)*40%</f>
        <v>1156000</v>
      </c>
      <c r="J122" s="24">
        <f>$L$44*(1+40%)</f>
        <v>1368500</v>
      </c>
    </row>
    <row r="123" spans="1:10">
      <c r="A123" s="31" t="s">
        <v>166</v>
      </c>
      <c r="B123" s="32">
        <v>1311000</v>
      </c>
      <c r="I123" s="24" t="s">
        <v>303</v>
      </c>
    </row>
    <row r="124" spans="1:10">
      <c r="A124" s="31" t="s">
        <v>165</v>
      </c>
      <c r="B124" s="32">
        <v>1302000</v>
      </c>
      <c r="I124" s="27">
        <f>100%-($I122/$B122)</f>
        <v>9.3333333333333379E-2</v>
      </c>
    </row>
    <row r="125" spans="1:10">
      <c r="A125" s="31" t="s">
        <v>164</v>
      </c>
      <c r="B125" s="32">
        <v>1280000</v>
      </c>
    </row>
    <row r="126" spans="1:10">
      <c r="A126" s="31" t="s">
        <v>163</v>
      </c>
      <c r="B126" s="32">
        <v>1275000</v>
      </c>
      <c r="E126" s="24" t="s">
        <v>307</v>
      </c>
    </row>
    <row r="127" spans="1:10">
      <c r="A127" s="31" t="s">
        <v>162</v>
      </c>
      <c r="B127" s="32">
        <v>1299000</v>
      </c>
      <c r="E127" s="24" t="s">
        <v>294</v>
      </c>
      <c r="F127" s="26" t="s">
        <v>302</v>
      </c>
      <c r="G127" s="26"/>
      <c r="J127" s="26"/>
    </row>
    <row r="128" spans="1:10">
      <c r="A128" s="31" t="s">
        <v>161</v>
      </c>
      <c r="B128" s="37">
        <v>1335000</v>
      </c>
      <c r="C128" s="44">
        <v>0.5</v>
      </c>
      <c r="D128" s="44"/>
      <c r="E128" s="24">
        <f>B128-(B128-$B$7)*40%</f>
        <v>1153400</v>
      </c>
      <c r="F128" s="24">
        <f>$B$7*(1+60%)</f>
        <v>1409600</v>
      </c>
    </row>
    <row r="129" spans="1:10">
      <c r="A129" s="31" t="s">
        <v>160</v>
      </c>
      <c r="B129" s="32">
        <v>1320000</v>
      </c>
      <c r="E129" s="24" t="s">
        <v>303</v>
      </c>
    </row>
    <row r="130" spans="1:10">
      <c r="A130" s="31" t="s">
        <v>159</v>
      </c>
      <c r="B130" s="32">
        <v>1330000</v>
      </c>
      <c r="E130" s="27">
        <f>100%-(E128/B128)</f>
        <v>0.13602996254681643</v>
      </c>
      <c r="I130" s="27"/>
    </row>
    <row r="131" spans="1:10">
      <c r="A131" s="31" t="s">
        <v>158</v>
      </c>
      <c r="B131" s="32">
        <v>1332000</v>
      </c>
    </row>
    <row r="132" spans="1:10">
      <c r="A132" s="31" t="s">
        <v>157</v>
      </c>
      <c r="B132" s="32">
        <v>1317000</v>
      </c>
    </row>
    <row r="133" spans="1:10">
      <c r="A133" s="31" t="s">
        <v>156</v>
      </c>
      <c r="B133" s="32">
        <v>1311000</v>
      </c>
    </row>
    <row r="134" spans="1:10">
      <c r="A134" s="31" t="s">
        <v>155</v>
      </c>
      <c r="B134" s="32">
        <v>1273000</v>
      </c>
    </row>
    <row r="135" spans="1:10">
      <c r="A135" s="31" t="s">
        <v>154</v>
      </c>
      <c r="B135" s="32">
        <v>1268000</v>
      </c>
    </row>
    <row r="136" spans="1:10">
      <c r="A136" s="31" t="s">
        <v>153</v>
      </c>
      <c r="B136" s="32">
        <v>1259000</v>
      </c>
    </row>
    <row r="137" spans="1:10">
      <c r="A137" s="31" t="s">
        <v>152</v>
      </c>
      <c r="B137" s="32">
        <v>1249000</v>
      </c>
    </row>
    <row r="138" spans="1:10">
      <c r="A138" s="31" t="s">
        <v>151</v>
      </c>
      <c r="B138" s="32">
        <v>1293000</v>
      </c>
    </row>
    <row r="139" spans="1:10">
      <c r="A139" s="31" t="s">
        <v>150</v>
      </c>
      <c r="B139" s="32">
        <v>1307000</v>
      </c>
    </row>
    <row r="140" spans="1:10">
      <c r="A140" s="31" t="s">
        <v>149</v>
      </c>
      <c r="B140" s="32">
        <v>1282000</v>
      </c>
    </row>
    <row r="141" spans="1:10">
      <c r="A141" s="31" t="s">
        <v>148</v>
      </c>
      <c r="B141" s="32">
        <v>1279000</v>
      </c>
    </row>
    <row r="142" spans="1:10">
      <c r="A142" s="31" t="s">
        <v>147</v>
      </c>
      <c r="B142" s="32">
        <v>1283000</v>
      </c>
    </row>
    <row r="143" spans="1:10">
      <c r="A143" s="31" t="s">
        <v>146</v>
      </c>
      <c r="B143" s="32">
        <v>1305000</v>
      </c>
      <c r="I143" s="24" t="s">
        <v>307</v>
      </c>
    </row>
    <row r="144" spans="1:10">
      <c r="A144" s="31" t="s">
        <v>145</v>
      </c>
      <c r="B144" s="32">
        <v>1340000</v>
      </c>
      <c r="I144" s="24" t="s">
        <v>294</v>
      </c>
      <c r="J144" s="26" t="s">
        <v>314</v>
      </c>
    </row>
    <row r="145" spans="1:10">
      <c r="A145" s="31" t="s">
        <v>144</v>
      </c>
      <c r="B145" s="40">
        <v>1374000</v>
      </c>
      <c r="C145" s="44">
        <v>0.4</v>
      </c>
      <c r="D145" s="44"/>
      <c r="E145" s="24" t="s">
        <v>307</v>
      </c>
      <c r="I145" s="24">
        <f>B145-(B145-$L$44)*40%</f>
        <v>1215400</v>
      </c>
      <c r="J145" s="24">
        <f>$L$44*(1+50%)</f>
        <v>1466250</v>
      </c>
    </row>
    <row r="146" spans="1:10">
      <c r="A146" s="31" t="s">
        <v>143</v>
      </c>
      <c r="B146" s="32">
        <v>1390000</v>
      </c>
      <c r="E146" s="24" t="s">
        <v>294</v>
      </c>
      <c r="F146" s="26" t="s">
        <v>304</v>
      </c>
      <c r="G146" s="26"/>
      <c r="I146" s="24" t="s">
        <v>303</v>
      </c>
    </row>
    <row r="147" spans="1:10">
      <c r="A147" s="31" t="s">
        <v>142</v>
      </c>
      <c r="B147" s="37">
        <v>1410000</v>
      </c>
      <c r="C147" s="44">
        <v>0.6</v>
      </c>
      <c r="D147" s="44"/>
      <c r="E147" s="24">
        <f>B147-(B147-$B$7)*40%</f>
        <v>1198400</v>
      </c>
      <c r="F147" s="24">
        <f>$B$7*(1+70%)</f>
        <v>1497700</v>
      </c>
      <c r="I147" s="27">
        <f>100%-($I145/$B145)</f>
        <v>0.11542940320232897</v>
      </c>
    </row>
    <row r="148" spans="1:10">
      <c r="A148" s="31" t="s">
        <v>141</v>
      </c>
      <c r="B148" s="32">
        <v>1401000</v>
      </c>
      <c r="E148" s="24" t="s">
        <v>303</v>
      </c>
    </row>
    <row r="149" spans="1:10">
      <c r="A149" s="31" t="s">
        <v>140</v>
      </c>
      <c r="B149" s="32">
        <v>1360000</v>
      </c>
      <c r="E149" s="27">
        <f>100%-(E147/B147)</f>
        <v>0.15007092198581562</v>
      </c>
      <c r="I149" s="27"/>
    </row>
    <row r="150" spans="1:10" ht="16.5">
      <c r="A150" s="31" t="s">
        <v>139</v>
      </c>
      <c r="B150" s="32">
        <v>1342000</v>
      </c>
      <c r="E150" s="53" t="s">
        <v>321</v>
      </c>
      <c r="F150" s="53"/>
      <c r="G150" s="53"/>
      <c r="H150" s="53"/>
    </row>
    <row r="151" spans="1:10" ht="16.5">
      <c r="A151" s="31" t="s">
        <v>138</v>
      </c>
      <c r="B151" s="32">
        <v>1341000</v>
      </c>
      <c r="E151" s="53" t="s">
        <v>322</v>
      </c>
      <c r="F151" s="53"/>
      <c r="G151" s="53"/>
      <c r="H151" s="53"/>
    </row>
    <row r="152" spans="1:10">
      <c r="A152" s="31" t="s">
        <v>137</v>
      </c>
      <c r="B152" s="32">
        <v>1331000</v>
      </c>
    </row>
    <row r="153" spans="1:10">
      <c r="A153" s="31" t="s">
        <v>136</v>
      </c>
      <c r="B153" s="32">
        <v>1327000</v>
      </c>
    </row>
    <row r="154" spans="1:10">
      <c r="A154" s="31" t="s">
        <v>135</v>
      </c>
      <c r="B154" s="32">
        <v>1303000</v>
      </c>
    </row>
    <row r="155" spans="1:10">
      <c r="A155" s="31" t="s">
        <v>134</v>
      </c>
      <c r="B155" s="32">
        <v>1314000</v>
      </c>
    </row>
    <row r="156" spans="1:10">
      <c r="A156" s="31" t="s">
        <v>133</v>
      </c>
      <c r="B156" s="32">
        <v>1311000</v>
      </c>
    </row>
    <row r="157" spans="1:10">
      <c r="A157" s="31" t="s">
        <v>132</v>
      </c>
      <c r="B157" s="32">
        <v>1230000</v>
      </c>
    </row>
    <row r="158" spans="1:10">
      <c r="A158" s="31" t="s">
        <v>131</v>
      </c>
      <c r="B158" s="32">
        <v>1223000</v>
      </c>
    </row>
    <row r="159" spans="1:10">
      <c r="A159" s="31" t="s">
        <v>130</v>
      </c>
      <c r="B159" s="32">
        <v>1166000</v>
      </c>
    </row>
    <row r="160" spans="1:10">
      <c r="A160" s="31" t="s">
        <v>129</v>
      </c>
      <c r="B160" s="32">
        <v>1209000</v>
      </c>
    </row>
    <row r="161" spans="1:10">
      <c r="A161" s="31" t="s">
        <v>128</v>
      </c>
      <c r="B161" s="32">
        <v>1240000</v>
      </c>
    </row>
    <row r="162" spans="1:10">
      <c r="A162" s="31" t="s">
        <v>127</v>
      </c>
      <c r="B162" s="32">
        <v>1221000</v>
      </c>
    </row>
    <row r="163" spans="1:10">
      <c r="A163" s="31" t="s">
        <v>126</v>
      </c>
      <c r="B163" s="32">
        <v>1225000</v>
      </c>
    </row>
    <row r="164" spans="1:10">
      <c r="A164" s="31" t="s">
        <v>125</v>
      </c>
      <c r="B164" s="32">
        <v>1225000</v>
      </c>
    </row>
    <row r="165" spans="1:10">
      <c r="A165" s="31" t="s">
        <v>124</v>
      </c>
      <c r="B165" s="32">
        <v>1238000</v>
      </c>
    </row>
    <row r="166" spans="1:10">
      <c r="A166" s="31" t="s">
        <v>123</v>
      </c>
      <c r="B166" s="32">
        <v>1226000</v>
      </c>
      <c r="I166" s="42" t="s">
        <v>315</v>
      </c>
      <c r="J166" s="42"/>
    </row>
    <row r="167" spans="1:10">
      <c r="A167" s="28" t="s">
        <v>122</v>
      </c>
      <c r="B167" s="41">
        <v>1211000</v>
      </c>
      <c r="I167" s="42" t="s">
        <v>316</v>
      </c>
      <c r="J167" s="42" t="s">
        <v>373</v>
      </c>
    </row>
    <row r="168" spans="1:10">
      <c r="A168" s="31" t="s">
        <v>121</v>
      </c>
      <c r="B168" s="32">
        <v>1233000</v>
      </c>
      <c r="I168" s="42">
        <f>(B167-L44)*2-(B167-L44)*2*0.33%</f>
        <v>465458.9</v>
      </c>
      <c r="J168" s="43">
        <f>I168/(L44*2)</f>
        <v>0.23808639386189259</v>
      </c>
    </row>
    <row r="169" spans="1:10">
      <c r="A169" s="31" t="s">
        <v>120</v>
      </c>
      <c r="B169" s="32">
        <v>1196000</v>
      </c>
      <c r="I169" s="42" t="s">
        <v>317</v>
      </c>
      <c r="J169" s="42" t="s">
        <v>319</v>
      </c>
    </row>
    <row r="170" spans="1:10">
      <c r="A170" s="31" t="s">
        <v>119</v>
      </c>
      <c r="B170" s="32">
        <v>1203000</v>
      </c>
    </row>
    <row r="171" spans="1:10">
      <c r="A171" s="31" t="s">
        <v>118</v>
      </c>
      <c r="B171" s="32">
        <v>1265000</v>
      </c>
    </row>
    <row r="172" spans="1:10">
      <c r="A172" s="31" t="s">
        <v>117</v>
      </c>
      <c r="B172" s="32">
        <v>1247000</v>
      </c>
    </row>
    <row r="173" spans="1:10">
      <c r="A173" s="31" t="s">
        <v>116</v>
      </c>
      <c r="B173" s="32">
        <v>1268000</v>
      </c>
    </row>
    <row r="174" spans="1:10">
      <c r="A174" s="31" t="s">
        <v>115</v>
      </c>
      <c r="B174" s="32">
        <v>1255000</v>
      </c>
    </row>
    <row r="175" spans="1:10">
      <c r="A175" s="31" t="s">
        <v>114</v>
      </c>
      <c r="B175" s="32">
        <v>1271000</v>
      </c>
    </row>
    <row r="176" spans="1:10">
      <c r="A176" s="31" t="s">
        <v>113</v>
      </c>
      <c r="B176" s="32">
        <v>1261000</v>
      </c>
    </row>
    <row r="177" spans="1:6">
      <c r="A177" s="31" t="s">
        <v>112</v>
      </c>
      <c r="B177" s="32">
        <v>1217000</v>
      </c>
    </row>
    <row r="178" spans="1:6">
      <c r="A178" s="31" t="s">
        <v>111</v>
      </c>
      <c r="B178" s="32">
        <v>1243000</v>
      </c>
    </row>
    <row r="179" spans="1:6">
      <c r="A179" s="31" t="s">
        <v>110</v>
      </c>
      <c r="B179" s="32">
        <v>1244000</v>
      </c>
    </row>
    <row r="180" spans="1:6">
      <c r="A180" s="31" t="s">
        <v>109</v>
      </c>
      <c r="B180" s="32">
        <v>1252000</v>
      </c>
    </row>
    <row r="181" spans="1:6">
      <c r="A181" s="31" t="s">
        <v>108</v>
      </c>
      <c r="B181" s="32">
        <v>1227000</v>
      </c>
      <c r="E181" s="42" t="s">
        <v>315</v>
      </c>
      <c r="F181" s="42"/>
    </row>
    <row r="182" spans="1:6">
      <c r="A182" s="28" t="s">
        <v>107</v>
      </c>
      <c r="B182" s="29">
        <v>1182000</v>
      </c>
      <c r="E182" s="42" t="s">
        <v>316</v>
      </c>
      <c r="F182" s="42" t="s">
        <v>373</v>
      </c>
    </row>
    <row r="183" spans="1:6">
      <c r="A183" s="31" t="s">
        <v>106</v>
      </c>
      <c r="B183" s="32">
        <v>1132000</v>
      </c>
      <c r="E183" s="42">
        <f>(B182-B7)*1-(B182-B7)*1*0.33%</f>
        <v>300006.7</v>
      </c>
      <c r="F183" s="43">
        <f>E183/B7</f>
        <v>0.34052973893303068</v>
      </c>
    </row>
    <row r="184" spans="1:6">
      <c r="A184" s="31" t="s">
        <v>105</v>
      </c>
      <c r="B184" s="32">
        <v>1139000</v>
      </c>
      <c r="E184" s="42" t="s">
        <v>317</v>
      </c>
      <c r="F184" s="42" t="s">
        <v>318</v>
      </c>
    </row>
    <row r="185" spans="1:6">
      <c r="A185" s="31" t="s">
        <v>104</v>
      </c>
      <c r="B185" s="32">
        <v>1167000</v>
      </c>
    </row>
    <row r="186" spans="1:6">
      <c r="A186" s="31" t="s">
        <v>103</v>
      </c>
      <c r="B186" s="32">
        <v>1168000</v>
      </c>
    </row>
    <row r="187" spans="1:6">
      <c r="A187" s="31" t="s">
        <v>102</v>
      </c>
      <c r="B187" s="32">
        <v>1201000</v>
      </c>
    </row>
    <row r="188" spans="1:6">
      <c r="A188" s="31" t="s">
        <v>101</v>
      </c>
      <c r="B188" s="32">
        <v>1174000</v>
      </c>
    </row>
    <row r="189" spans="1:6">
      <c r="A189" s="31" t="s">
        <v>100</v>
      </c>
      <c r="B189" s="32">
        <v>1175000</v>
      </c>
    </row>
    <row r="190" spans="1:6">
      <c r="A190" s="31" t="s">
        <v>99</v>
      </c>
      <c r="B190" s="32">
        <v>1191000</v>
      </c>
    </row>
    <row r="191" spans="1:6">
      <c r="A191" s="31" t="s">
        <v>98</v>
      </c>
      <c r="B191" s="32">
        <v>1185000</v>
      </c>
    </row>
    <row r="192" spans="1:6">
      <c r="A192" s="31" t="s">
        <v>97</v>
      </c>
      <c r="B192" s="32">
        <v>1161000</v>
      </c>
    </row>
    <row r="193" spans="1:2">
      <c r="A193" s="31" t="s">
        <v>96</v>
      </c>
      <c r="B193" s="32">
        <v>1126000</v>
      </c>
    </row>
    <row r="194" spans="1:2">
      <c r="A194" s="31" t="s">
        <v>95</v>
      </c>
      <c r="B194" s="32">
        <v>1127000</v>
      </c>
    </row>
    <row r="195" spans="1:2">
      <c r="A195" s="31" t="s">
        <v>94</v>
      </c>
      <c r="B195" s="32">
        <v>1118000</v>
      </c>
    </row>
    <row r="196" spans="1:2">
      <c r="A196" s="31" t="s">
        <v>93</v>
      </c>
      <c r="B196" s="32">
        <v>1091000</v>
      </c>
    </row>
    <row r="197" spans="1:2">
      <c r="A197" s="31" t="s">
        <v>92</v>
      </c>
      <c r="B197" s="32">
        <v>1139000</v>
      </c>
    </row>
    <row r="198" spans="1:2">
      <c r="A198" s="31" t="s">
        <v>91</v>
      </c>
      <c r="B198" s="32">
        <v>1152000</v>
      </c>
    </row>
    <row r="199" spans="1:2">
      <c r="A199" s="31" t="s">
        <v>90</v>
      </c>
      <c r="B199" s="32">
        <v>1168000</v>
      </c>
    </row>
    <row r="200" spans="1:2">
      <c r="A200" s="31" t="s">
        <v>89</v>
      </c>
      <c r="B200" s="32">
        <v>1154000</v>
      </c>
    </row>
    <row r="201" spans="1:2">
      <c r="A201" s="31" t="s">
        <v>88</v>
      </c>
      <c r="B201" s="32">
        <v>1195000</v>
      </c>
    </row>
    <row r="202" spans="1:2">
      <c r="A202" s="31" t="s">
        <v>87</v>
      </c>
      <c r="B202" s="32">
        <v>1191000</v>
      </c>
    </row>
    <row r="203" spans="1:2">
      <c r="A203" s="31" t="s">
        <v>86</v>
      </c>
      <c r="B203" s="32">
        <v>1162000</v>
      </c>
    </row>
    <row r="204" spans="1:2">
      <c r="A204" s="31" t="s">
        <v>85</v>
      </c>
      <c r="B204" s="32">
        <v>1170000</v>
      </c>
    </row>
    <row r="205" spans="1:2">
      <c r="A205" s="31" t="s">
        <v>84</v>
      </c>
      <c r="B205" s="32">
        <v>1158000</v>
      </c>
    </row>
    <row r="206" spans="1:2">
      <c r="A206" s="31" t="s">
        <v>83</v>
      </c>
      <c r="B206" s="32">
        <v>1172000</v>
      </c>
    </row>
    <row r="207" spans="1:2">
      <c r="A207" s="31" t="s">
        <v>82</v>
      </c>
      <c r="B207" s="32">
        <v>1233000</v>
      </c>
    </row>
    <row r="208" spans="1:2">
      <c r="A208" s="31" t="s">
        <v>81</v>
      </c>
      <c r="B208" s="32">
        <v>1275000</v>
      </c>
    </row>
    <row r="209" spans="1:2">
      <c r="A209" s="31" t="s">
        <v>80</v>
      </c>
      <c r="B209" s="32">
        <v>1309000</v>
      </c>
    </row>
    <row r="210" spans="1:2">
      <c r="A210" s="31" t="s">
        <v>79</v>
      </c>
      <c r="B210" s="32">
        <v>1300000</v>
      </c>
    </row>
    <row r="211" spans="1:2">
      <c r="A211" s="31" t="s">
        <v>78</v>
      </c>
      <c r="B211" s="32">
        <v>1263000</v>
      </c>
    </row>
    <row r="212" spans="1:2">
      <c r="A212" s="31" t="s">
        <v>77</v>
      </c>
      <c r="B212" s="32">
        <v>1243000</v>
      </c>
    </row>
    <row r="213" spans="1:2">
      <c r="A213" s="31" t="s">
        <v>76</v>
      </c>
      <c r="B213" s="32">
        <v>1298000</v>
      </c>
    </row>
    <row r="214" spans="1:2">
      <c r="A214" s="31" t="s">
        <v>75</v>
      </c>
      <c r="B214" s="32">
        <v>1294000</v>
      </c>
    </row>
    <row r="215" spans="1:2">
      <c r="A215" s="31" t="s">
        <v>74</v>
      </c>
      <c r="B215" s="32">
        <v>1320000</v>
      </c>
    </row>
    <row r="216" spans="1:2">
      <c r="A216" s="31" t="s">
        <v>73</v>
      </c>
      <c r="B216" s="32">
        <v>1340000</v>
      </c>
    </row>
    <row r="217" spans="1:2">
      <c r="A217" s="31" t="s">
        <v>72</v>
      </c>
      <c r="B217" s="32">
        <v>1348000</v>
      </c>
    </row>
    <row r="218" spans="1:2">
      <c r="A218" s="31" t="s">
        <v>71</v>
      </c>
      <c r="B218" s="32">
        <v>1325000</v>
      </c>
    </row>
    <row r="219" spans="1:2">
      <c r="A219" s="31" t="s">
        <v>70</v>
      </c>
      <c r="B219" s="32">
        <v>1345000</v>
      </c>
    </row>
    <row r="220" spans="1:2">
      <c r="A220" s="31" t="s">
        <v>69</v>
      </c>
      <c r="B220" s="32">
        <v>1345000</v>
      </c>
    </row>
    <row r="221" spans="1:2">
      <c r="A221" s="31" t="s">
        <v>68</v>
      </c>
      <c r="B221" s="32">
        <v>1295000</v>
      </c>
    </row>
    <row r="222" spans="1:2">
      <c r="A222" s="31" t="s">
        <v>67</v>
      </c>
      <c r="B222" s="32">
        <v>1283000</v>
      </c>
    </row>
    <row r="223" spans="1:2">
      <c r="A223" s="31" t="s">
        <v>66</v>
      </c>
      <c r="B223" s="32">
        <v>1282000</v>
      </c>
    </row>
    <row r="224" spans="1:2">
      <c r="A224" s="31" t="s">
        <v>65</v>
      </c>
      <c r="B224" s="32">
        <v>1264000</v>
      </c>
    </row>
    <row r="225" spans="1:2">
      <c r="A225" s="31" t="s">
        <v>64</v>
      </c>
      <c r="B225" s="32">
        <v>1287000</v>
      </c>
    </row>
    <row r="226" spans="1:2">
      <c r="A226" s="31" t="s">
        <v>63</v>
      </c>
      <c r="B226" s="32">
        <v>1275000</v>
      </c>
    </row>
    <row r="227" spans="1:2">
      <c r="A227" s="31" t="s">
        <v>62</v>
      </c>
      <c r="B227" s="32">
        <v>1180000</v>
      </c>
    </row>
    <row r="228" spans="1:2">
      <c r="A228" s="31" t="s">
        <v>61</v>
      </c>
      <c r="B228" s="32">
        <v>1195000</v>
      </c>
    </row>
    <row r="229" spans="1:2">
      <c r="A229" s="31" t="s">
        <v>60</v>
      </c>
      <c r="B229" s="32">
        <v>1230000</v>
      </c>
    </row>
    <row r="230" spans="1:2">
      <c r="A230" s="31" t="s">
        <v>59</v>
      </c>
      <c r="B230" s="32">
        <v>1215000</v>
      </c>
    </row>
    <row r="231" spans="1:2">
      <c r="A231" s="31" t="s">
        <v>58</v>
      </c>
      <c r="B231" s="32">
        <v>1233000</v>
      </c>
    </row>
    <row r="232" spans="1:2">
      <c r="A232" s="31" t="s">
        <v>57</v>
      </c>
      <c r="B232" s="32">
        <v>1218000</v>
      </c>
    </row>
    <row r="233" spans="1:2">
      <c r="A233" s="31" t="s">
        <v>56</v>
      </c>
      <c r="B233" s="32">
        <v>1218000</v>
      </c>
    </row>
    <row r="234" spans="1:2">
      <c r="A234" s="31" t="s">
        <v>55</v>
      </c>
      <c r="B234" s="32">
        <v>1189000</v>
      </c>
    </row>
    <row r="235" spans="1:2">
      <c r="A235" s="31" t="s">
        <v>54</v>
      </c>
      <c r="B235" s="32">
        <v>1196000</v>
      </c>
    </row>
    <row r="236" spans="1:2">
      <c r="A236" s="31" t="s">
        <v>53</v>
      </c>
      <c r="B236" s="32">
        <v>1250000</v>
      </c>
    </row>
    <row r="237" spans="1:2">
      <c r="A237" s="31" t="s">
        <v>52</v>
      </c>
      <c r="B237" s="32">
        <v>1250000</v>
      </c>
    </row>
    <row r="238" spans="1:2">
      <c r="A238" s="31" t="s">
        <v>51</v>
      </c>
      <c r="B238" s="32">
        <v>1256000</v>
      </c>
    </row>
    <row r="239" spans="1:2">
      <c r="A239" s="31" t="s">
        <v>50</v>
      </c>
      <c r="B239" s="32">
        <v>1294000</v>
      </c>
    </row>
    <row r="240" spans="1:2">
      <c r="A240" s="31" t="s">
        <v>49</v>
      </c>
      <c r="B240" s="32">
        <v>1301000</v>
      </c>
    </row>
    <row r="241" spans="1:2">
      <c r="A241" s="31" t="s">
        <v>48</v>
      </c>
      <c r="B241" s="32">
        <v>1336000</v>
      </c>
    </row>
    <row r="242" spans="1:2">
      <c r="A242" s="31" t="s">
        <v>47</v>
      </c>
      <c r="B242" s="32">
        <v>1315000</v>
      </c>
    </row>
    <row r="243" spans="1:2">
      <c r="A243" s="31" t="s">
        <v>46</v>
      </c>
      <c r="B243" s="32">
        <v>1315000</v>
      </c>
    </row>
    <row r="244" spans="1:2">
      <c r="A244" s="31" t="s">
        <v>45</v>
      </c>
      <c r="B244" s="32">
        <v>1314000</v>
      </c>
    </row>
    <row r="245" spans="1:2">
      <c r="A245" s="31" t="s">
        <v>44</v>
      </c>
      <c r="B245" s="32">
        <v>1287000</v>
      </c>
    </row>
    <row r="246" spans="1:2">
      <c r="A246" s="31" t="s">
        <v>43</v>
      </c>
      <c r="B246" s="32">
        <v>1302000</v>
      </c>
    </row>
    <row r="247" spans="1:2">
      <c r="A247" s="31" t="s">
        <v>42</v>
      </c>
      <c r="B247" s="32">
        <v>1327000</v>
      </c>
    </row>
    <row r="248" spans="1:2">
      <c r="A248" s="31" t="s">
        <v>41</v>
      </c>
      <c r="B248" s="32">
        <v>1327000</v>
      </c>
    </row>
    <row r="249" spans="1:2">
      <c r="A249" s="31" t="s">
        <v>40</v>
      </c>
      <c r="B249" s="32">
        <v>1325000</v>
      </c>
    </row>
    <row r="250" spans="1:2">
      <c r="A250" s="31" t="s">
        <v>39</v>
      </c>
      <c r="B250" s="32">
        <v>1338000</v>
      </c>
    </row>
    <row r="251" spans="1:2">
      <c r="A251" s="31" t="s">
        <v>38</v>
      </c>
      <c r="B251" s="32">
        <v>1346000</v>
      </c>
    </row>
  </sheetData>
  <sortState ref="A2:B251">
    <sortCondition ref="A2:A251"/>
  </sortState>
  <mergeCells count="2">
    <mergeCell ref="E150:H150"/>
    <mergeCell ref="E151:H15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1"/>
  <sheetViews>
    <sheetView topLeftCell="K1" zoomScale="90" zoomScaleNormal="90" workbookViewId="0">
      <selection activeCell="AI44" sqref="AI44"/>
    </sheetView>
  </sheetViews>
  <sheetFormatPr defaultRowHeight="13.5"/>
  <cols>
    <col min="1" max="1" width="9" style="22"/>
    <col min="2" max="2" width="9.25" style="22" bestFit="1" customWidth="1"/>
    <col min="3" max="3" width="9" style="49"/>
    <col min="4" max="4" width="9" style="22"/>
    <col min="5" max="5" width="11" style="24" bestFit="1" customWidth="1"/>
    <col min="6" max="6" width="12.75" style="24" bestFit="1" customWidth="1"/>
    <col min="7" max="7" width="12.75" style="24" customWidth="1"/>
    <col min="8" max="8" width="9" style="22"/>
    <col min="9" max="9" width="11" style="24" bestFit="1" customWidth="1"/>
    <col min="10" max="10" width="12.75" style="24" bestFit="1" customWidth="1"/>
    <col min="11" max="11" width="9" style="22"/>
    <col min="12" max="12" width="9.25" style="22" bestFit="1" customWidth="1"/>
    <col min="13" max="16384" width="9" style="22"/>
  </cols>
  <sheetData>
    <row r="1" spans="1:10">
      <c r="A1" s="30" t="s">
        <v>36</v>
      </c>
      <c r="B1" s="30" t="s">
        <v>37</v>
      </c>
      <c r="D1" s="22" t="s">
        <v>308</v>
      </c>
      <c r="E1" s="24" t="s">
        <v>289</v>
      </c>
      <c r="F1" s="26" t="s">
        <v>290</v>
      </c>
      <c r="G1" s="26"/>
      <c r="H1" s="22" t="s">
        <v>308</v>
      </c>
      <c r="I1" s="24" t="s">
        <v>289</v>
      </c>
      <c r="J1" s="26" t="s">
        <v>290</v>
      </c>
    </row>
    <row r="2" spans="1:10">
      <c r="A2" s="45" t="s">
        <v>323</v>
      </c>
      <c r="B2" s="46">
        <v>224000</v>
      </c>
      <c r="D2" s="22">
        <v>3</v>
      </c>
    </row>
    <row r="3" spans="1:10">
      <c r="A3" s="45" t="s">
        <v>324</v>
      </c>
      <c r="B3" s="46">
        <v>214000</v>
      </c>
    </row>
    <row r="4" spans="1:10">
      <c r="A4" s="45" t="s">
        <v>325</v>
      </c>
      <c r="B4" s="46">
        <v>209000</v>
      </c>
    </row>
    <row r="5" spans="1:10">
      <c r="A5" s="45" t="s">
        <v>326</v>
      </c>
      <c r="B5" s="46">
        <v>204000</v>
      </c>
    </row>
    <row r="6" spans="1:10">
      <c r="A6" s="45" t="s">
        <v>327</v>
      </c>
      <c r="B6" s="46">
        <v>199500</v>
      </c>
      <c r="G6" s="26"/>
    </row>
    <row r="7" spans="1:10">
      <c r="A7" s="45" t="s">
        <v>328</v>
      </c>
      <c r="B7" s="46">
        <v>194000</v>
      </c>
    </row>
    <row r="8" spans="1:10">
      <c r="A8" s="45" t="s">
        <v>329</v>
      </c>
      <c r="B8" s="46">
        <v>192500</v>
      </c>
    </row>
    <row r="9" spans="1:10">
      <c r="A9" s="45" t="s">
        <v>330</v>
      </c>
      <c r="B9" s="46">
        <v>197000</v>
      </c>
    </row>
    <row r="10" spans="1:10">
      <c r="A10" s="45" t="s">
        <v>331</v>
      </c>
      <c r="B10" s="46">
        <v>188000</v>
      </c>
    </row>
    <row r="11" spans="1:10">
      <c r="A11" s="45" t="s">
        <v>332</v>
      </c>
      <c r="B11" s="46">
        <v>203000</v>
      </c>
    </row>
    <row r="12" spans="1:10">
      <c r="A12" s="45" t="s">
        <v>333</v>
      </c>
      <c r="B12" s="46">
        <v>200500</v>
      </c>
    </row>
    <row r="13" spans="1:10">
      <c r="A13" s="45" t="s">
        <v>334</v>
      </c>
      <c r="B13" s="46">
        <v>191500</v>
      </c>
      <c r="D13" s="22" t="s">
        <v>291</v>
      </c>
      <c r="E13" s="24" t="s">
        <v>288</v>
      </c>
      <c r="H13" s="22" t="s">
        <v>291</v>
      </c>
      <c r="I13" s="24" t="s">
        <v>288</v>
      </c>
    </row>
    <row r="14" spans="1:10">
      <c r="A14" s="45" t="s">
        <v>335</v>
      </c>
      <c r="B14" s="46">
        <v>170500</v>
      </c>
      <c r="D14" s="22" t="s">
        <v>306</v>
      </c>
      <c r="E14" s="24">
        <v>12800</v>
      </c>
      <c r="H14" s="22" t="s">
        <v>306</v>
      </c>
      <c r="I14" s="24">
        <v>12800</v>
      </c>
    </row>
    <row r="15" spans="1:10">
      <c r="A15" s="45" t="s">
        <v>336</v>
      </c>
      <c r="B15" s="46">
        <v>161500</v>
      </c>
      <c r="F15" s="26" t="s">
        <v>297</v>
      </c>
      <c r="J15" s="26" t="s">
        <v>297</v>
      </c>
    </row>
    <row r="16" spans="1:10">
      <c r="A16" s="47" t="s">
        <v>337</v>
      </c>
      <c r="B16" s="48">
        <v>178000</v>
      </c>
      <c r="C16" s="49" t="s">
        <v>364</v>
      </c>
      <c r="D16" s="23">
        <v>1</v>
      </c>
      <c r="E16" s="25">
        <f>$B$16-E14</f>
        <v>165200</v>
      </c>
      <c r="F16" s="24">
        <f>$B$16*(1+10%)</f>
        <v>195800.00000000003</v>
      </c>
      <c r="H16" s="23">
        <v>1</v>
      </c>
      <c r="I16" s="25">
        <f>$B$16-E14</f>
        <v>165200</v>
      </c>
      <c r="J16" s="24">
        <f>$B$16*(1+10%)</f>
        <v>195800.00000000003</v>
      </c>
    </row>
    <row r="17" spans="1:10">
      <c r="A17" s="45" t="s">
        <v>338</v>
      </c>
      <c r="B17" s="46">
        <v>180500</v>
      </c>
      <c r="E17" s="24" t="s">
        <v>303</v>
      </c>
      <c r="I17" s="24" t="s">
        <v>303</v>
      </c>
    </row>
    <row r="18" spans="1:10">
      <c r="A18" s="45" t="s">
        <v>339</v>
      </c>
      <c r="B18" s="46">
        <v>188500</v>
      </c>
      <c r="E18" s="27">
        <f>100%-(E16/B16)</f>
        <v>7.1910112359550582E-2</v>
      </c>
      <c r="I18" s="27">
        <f>100%-(I16/$B$16)</f>
        <v>7.1910112359550582E-2</v>
      </c>
    </row>
    <row r="19" spans="1:10">
      <c r="A19" s="45" t="s">
        <v>340</v>
      </c>
      <c r="B19" s="46">
        <v>192500</v>
      </c>
      <c r="E19" s="24" t="s">
        <v>295</v>
      </c>
      <c r="I19" s="24" t="s">
        <v>295</v>
      </c>
    </row>
    <row r="20" spans="1:10">
      <c r="A20" s="45" t="s">
        <v>341</v>
      </c>
      <c r="B20" s="46">
        <v>195000</v>
      </c>
      <c r="E20" s="24" t="s">
        <v>289</v>
      </c>
      <c r="F20" s="26" t="s">
        <v>298</v>
      </c>
      <c r="G20" s="26"/>
      <c r="I20" s="24" t="s">
        <v>289</v>
      </c>
      <c r="J20" s="26" t="s">
        <v>298</v>
      </c>
    </row>
    <row r="21" spans="1:10">
      <c r="A21" s="45" t="s">
        <v>342</v>
      </c>
      <c r="B21" s="46">
        <v>196500</v>
      </c>
      <c r="C21" s="50">
        <v>0.1</v>
      </c>
      <c r="E21" s="25">
        <f>B21-(B21-$B$16)*100%</f>
        <v>178000</v>
      </c>
      <c r="F21" s="24">
        <f>$B$16*(1+20%)</f>
        <v>213600</v>
      </c>
      <c r="H21" s="22">
        <v>1</v>
      </c>
      <c r="I21" s="24">
        <f>F21-(F21-$B$16)*100%</f>
        <v>178000</v>
      </c>
      <c r="J21" s="24">
        <f>$B$16*(1+20%)</f>
        <v>213600</v>
      </c>
    </row>
    <row r="22" spans="1:10">
      <c r="A22" s="45" t="s">
        <v>343</v>
      </c>
      <c r="B22" s="46">
        <v>203000</v>
      </c>
      <c r="E22" s="24" t="s">
        <v>303</v>
      </c>
      <c r="I22" s="24" t="s">
        <v>303</v>
      </c>
    </row>
    <row r="23" spans="1:10">
      <c r="A23" s="45" t="s">
        <v>344</v>
      </c>
      <c r="B23" s="46">
        <v>202500</v>
      </c>
      <c r="E23" s="27">
        <f>100%-(E21/B21)</f>
        <v>9.4147582697201027E-2</v>
      </c>
      <c r="I23" s="27">
        <f>100%-(I21/$B21)</f>
        <v>9.4147582697201027E-2</v>
      </c>
    </row>
    <row r="24" spans="1:10">
      <c r="A24" s="45" t="s">
        <v>345</v>
      </c>
      <c r="B24" s="46">
        <v>200000</v>
      </c>
    </row>
    <row r="25" spans="1:10">
      <c r="A25" s="45" t="s">
        <v>346</v>
      </c>
      <c r="B25" s="46">
        <v>189500</v>
      </c>
    </row>
    <row r="26" spans="1:10">
      <c r="A26" s="45" t="s">
        <v>347</v>
      </c>
      <c r="B26" s="46">
        <v>192000</v>
      </c>
    </row>
    <row r="27" spans="1:10">
      <c r="A27" s="45" t="s">
        <v>348</v>
      </c>
      <c r="B27" s="46">
        <v>199000</v>
      </c>
    </row>
    <row r="28" spans="1:10">
      <c r="A28" s="45" t="s">
        <v>349</v>
      </c>
      <c r="B28" s="46">
        <v>201500</v>
      </c>
    </row>
    <row r="29" spans="1:10">
      <c r="A29" s="45" t="s">
        <v>350</v>
      </c>
      <c r="B29" s="46">
        <v>197500</v>
      </c>
    </row>
    <row r="30" spans="1:10">
      <c r="A30" s="45" t="s">
        <v>351</v>
      </c>
      <c r="B30" s="46">
        <v>191000</v>
      </c>
    </row>
    <row r="31" spans="1:10">
      <c r="A31" s="45" t="s">
        <v>352</v>
      </c>
      <c r="B31" s="46">
        <v>198500</v>
      </c>
    </row>
    <row r="32" spans="1:10">
      <c r="A32" s="45" t="s">
        <v>353</v>
      </c>
      <c r="B32" s="46">
        <v>208000</v>
      </c>
    </row>
    <row r="33" spans="1:8">
      <c r="A33" s="45" t="s">
        <v>354</v>
      </c>
      <c r="B33" s="46">
        <v>206000</v>
      </c>
      <c r="D33" s="44"/>
    </row>
    <row r="34" spans="1:8">
      <c r="A34" s="45" t="s">
        <v>355</v>
      </c>
      <c r="B34" s="46">
        <v>208500</v>
      </c>
    </row>
    <row r="35" spans="1:8">
      <c r="A35" s="45" t="s">
        <v>356</v>
      </c>
      <c r="B35" s="46">
        <v>211000</v>
      </c>
    </row>
    <row r="36" spans="1:8">
      <c r="A36" s="45" t="s">
        <v>357</v>
      </c>
      <c r="B36" s="46">
        <v>207000</v>
      </c>
    </row>
    <row r="37" spans="1:8">
      <c r="A37" s="45" t="s">
        <v>358</v>
      </c>
      <c r="B37" s="46">
        <v>197000</v>
      </c>
    </row>
    <row r="38" spans="1:8">
      <c r="A38" s="45" t="s">
        <v>359</v>
      </c>
      <c r="B38" s="46">
        <v>196000</v>
      </c>
    </row>
    <row r="39" spans="1:8">
      <c r="A39" s="45" t="s">
        <v>360</v>
      </c>
      <c r="B39" s="46">
        <v>207000</v>
      </c>
    </row>
    <row r="40" spans="1:8">
      <c r="A40" s="45" t="s">
        <v>361</v>
      </c>
      <c r="B40" s="46">
        <v>205000</v>
      </c>
    </row>
    <row r="41" spans="1:8">
      <c r="A41" s="45" t="s">
        <v>362</v>
      </c>
      <c r="B41" s="46">
        <v>211000</v>
      </c>
    </row>
    <row r="42" spans="1:8">
      <c r="A42" s="45" t="s">
        <v>363</v>
      </c>
      <c r="B42" s="46">
        <v>211000</v>
      </c>
    </row>
    <row r="43" spans="1:8">
      <c r="A43" s="45" t="s">
        <v>287</v>
      </c>
      <c r="B43" s="46">
        <v>205000</v>
      </c>
      <c r="G43" s="26"/>
    </row>
    <row r="44" spans="1:8">
      <c r="A44" s="45" t="s">
        <v>286</v>
      </c>
      <c r="B44" s="46">
        <v>197000</v>
      </c>
      <c r="H44" s="22">
        <v>2</v>
      </c>
    </row>
    <row r="45" spans="1:8">
      <c r="A45" s="45" t="s">
        <v>285</v>
      </c>
      <c r="B45" s="46">
        <v>194500</v>
      </c>
    </row>
    <row r="46" spans="1:8">
      <c r="A46" s="45" t="s">
        <v>284</v>
      </c>
      <c r="B46" s="46">
        <v>200000</v>
      </c>
    </row>
    <row r="47" spans="1:8">
      <c r="A47" s="45" t="s">
        <v>283</v>
      </c>
      <c r="B47" s="46">
        <v>197000</v>
      </c>
    </row>
    <row r="48" spans="1:8">
      <c r="A48" s="45" t="s">
        <v>282</v>
      </c>
      <c r="B48" s="46">
        <v>204500</v>
      </c>
    </row>
    <row r="49" spans="1:12">
      <c r="A49" s="45" t="s">
        <v>281</v>
      </c>
      <c r="B49" s="46">
        <v>207500</v>
      </c>
    </row>
    <row r="50" spans="1:12">
      <c r="A50" s="45" t="s">
        <v>280</v>
      </c>
      <c r="B50" s="46">
        <v>212000</v>
      </c>
      <c r="E50" s="24" t="s">
        <v>366</v>
      </c>
      <c r="I50" s="24" t="s">
        <v>295</v>
      </c>
      <c r="K50" s="22" t="s">
        <v>371</v>
      </c>
    </row>
    <row r="51" spans="1:12">
      <c r="A51" s="45" t="s">
        <v>279</v>
      </c>
      <c r="B51" s="46">
        <v>212500</v>
      </c>
      <c r="E51" s="24" t="s">
        <v>367</v>
      </c>
      <c r="F51" s="26" t="s">
        <v>365</v>
      </c>
      <c r="I51" s="24" t="s">
        <v>289</v>
      </c>
      <c r="J51" s="26" t="s">
        <v>297</v>
      </c>
      <c r="K51" s="22" t="s">
        <v>309</v>
      </c>
    </row>
    <row r="52" spans="1:12">
      <c r="A52" s="45" t="s">
        <v>278</v>
      </c>
      <c r="B52" s="46">
        <v>219500</v>
      </c>
      <c r="C52" s="50">
        <v>0.2</v>
      </c>
      <c r="E52" s="25">
        <f>B52-(B52-$B$16)*50%</f>
        <v>198750</v>
      </c>
      <c r="F52" s="24">
        <f>$B$16*(1+30%)</f>
        <v>231400</v>
      </c>
      <c r="I52" s="24">
        <f>$L$53-13000</f>
        <v>185750</v>
      </c>
      <c r="J52" s="24">
        <f>$L$53*(1+10%)</f>
        <v>218625.00000000003</v>
      </c>
      <c r="K52" s="38" t="s">
        <v>293</v>
      </c>
      <c r="L52" s="38" t="s">
        <v>305</v>
      </c>
    </row>
    <row r="53" spans="1:12">
      <c r="A53" s="45" t="s">
        <v>277</v>
      </c>
      <c r="B53" s="46">
        <v>217500</v>
      </c>
      <c r="E53" s="24" t="s">
        <v>303</v>
      </c>
      <c r="I53" s="24" t="s">
        <v>303</v>
      </c>
      <c r="K53" s="38">
        <v>3</v>
      </c>
      <c r="L53" s="39">
        <f>($B$16*3+$B$52*3)/6</f>
        <v>198750</v>
      </c>
    </row>
    <row r="54" spans="1:12">
      <c r="A54" s="45" t="s">
        <v>276</v>
      </c>
      <c r="B54" s="46">
        <v>221500</v>
      </c>
      <c r="C54" s="51">
        <v>0.1</v>
      </c>
      <c r="E54" s="27">
        <f>100%-(E52/B52)</f>
        <v>9.4533029612756225E-2</v>
      </c>
      <c r="I54" s="27">
        <f>100%-(I52/$B52)</f>
        <v>0.15375854214123008</v>
      </c>
    </row>
    <row r="55" spans="1:12">
      <c r="A55" s="45" t="s">
        <v>275</v>
      </c>
      <c r="B55" s="46">
        <v>215500</v>
      </c>
      <c r="F55" s="26"/>
      <c r="I55" s="24" t="s">
        <v>295</v>
      </c>
    </row>
    <row r="56" spans="1:12">
      <c r="A56" s="45" t="s">
        <v>274</v>
      </c>
      <c r="B56" s="46">
        <v>216500</v>
      </c>
      <c r="D56" s="44"/>
      <c r="I56" s="24" t="s">
        <v>289</v>
      </c>
      <c r="J56" s="26" t="s">
        <v>298</v>
      </c>
    </row>
    <row r="57" spans="1:12">
      <c r="A57" s="45" t="s">
        <v>273</v>
      </c>
      <c r="B57" s="46">
        <v>228000</v>
      </c>
      <c r="I57" s="24">
        <f>B54-(B54-$L$53)*100%</f>
        <v>198750</v>
      </c>
      <c r="J57" s="24">
        <f>$L$53*(1+20%)</f>
        <v>238500</v>
      </c>
    </row>
    <row r="58" spans="1:12">
      <c r="A58" s="45" t="s">
        <v>272</v>
      </c>
      <c r="B58" s="46">
        <v>228000</v>
      </c>
      <c r="E58" s="27"/>
      <c r="I58" s="24" t="s">
        <v>303</v>
      </c>
    </row>
    <row r="59" spans="1:12">
      <c r="A59" s="45" t="s">
        <v>271</v>
      </c>
      <c r="B59" s="46">
        <v>223500</v>
      </c>
      <c r="I59" s="27">
        <f>100%-(I57/$B54)</f>
        <v>0.10270880361173818</v>
      </c>
    </row>
    <row r="60" spans="1:12">
      <c r="A60" s="45" t="s">
        <v>270</v>
      </c>
      <c r="B60" s="46">
        <v>223500</v>
      </c>
    </row>
    <row r="61" spans="1:12">
      <c r="A61" s="45" t="s">
        <v>269</v>
      </c>
      <c r="B61" s="46">
        <v>225000</v>
      </c>
      <c r="E61" s="24" t="s">
        <v>369</v>
      </c>
    </row>
    <row r="62" spans="1:12">
      <c r="A62" s="45" t="s">
        <v>268</v>
      </c>
      <c r="B62" s="46">
        <v>227000</v>
      </c>
      <c r="E62" s="24" t="s">
        <v>367</v>
      </c>
      <c r="F62" s="26" t="s">
        <v>368</v>
      </c>
    </row>
    <row r="63" spans="1:12">
      <c r="A63" s="45" t="s">
        <v>267</v>
      </c>
      <c r="B63" s="46">
        <v>231500</v>
      </c>
      <c r="C63" s="50">
        <v>0.3</v>
      </c>
      <c r="E63" s="25">
        <f>B63-(B63-$B$16)*40%</f>
        <v>210100</v>
      </c>
      <c r="F63" s="24">
        <f>$B$16*(1+40%)</f>
        <v>249199.99999999997</v>
      </c>
    </row>
    <row r="64" spans="1:12">
      <c r="A64" s="45" t="s">
        <v>266</v>
      </c>
      <c r="B64" s="46">
        <v>232000</v>
      </c>
      <c r="E64" s="24" t="s">
        <v>303</v>
      </c>
    </row>
    <row r="65" spans="1:10">
      <c r="A65" s="45" t="s">
        <v>265</v>
      </c>
      <c r="B65" s="46">
        <v>231000</v>
      </c>
      <c r="E65" s="27">
        <f>100%-(E63/B63)</f>
        <v>9.2440604751619859E-2</v>
      </c>
    </row>
    <row r="66" spans="1:10">
      <c r="A66" s="45" t="s">
        <v>264</v>
      </c>
      <c r="B66" s="46">
        <v>238000</v>
      </c>
    </row>
    <row r="67" spans="1:10">
      <c r="A67" s="45" t="s">
        <v>263</v>
      </c>
      <c r="B67" s="46">
        <v>237000</v>
      </c>
    </row>
    <row r="68" spans="1:10">
      <c r="A68" s="45" t="s">
        <v>262</v>
      </c>
      <c r="B68" s="46">
        <v>236500</v>
      </c>
    </row>
    <row r="69" spans="1:10">
      <c r="A69" s="45" t="s">
        <v>261</v>
      </c>
      <c r="B69" s="46">
        <v>235000</v>
      </c>
    </row>
    <row r="70" spans="1:10">
      <c r="A70" s="45" t="s">
        <v>260</v>
      </c>
      <c r="B70" s="46">
        <v>221500</v>
      </c>
    </row>
    <row r="71" spans="1:10">
      <c r="A71" s="45" t="s">
        <v>259</v>
      </c>
      <c r="B71" s="46">
        <v>228500</v>
      </c>
    </row>
    <row r="72" spans="1:10">
      <c r="A72" s="45" t="s">
        <v>258</v>
      </c>
      <c r="B72" s="46">
        <v>231500</v>
      </c>
    </row>
    <row r="73" spans="1:10">
      <c r="A73" s="45" t="s">
        <v>257</v>
      </c>
      <c r="B73" s="46">
        <v>230000</v>
      </c>
    </row>
    <row r="74" spans="1:10">
      <c r="A74" s="45" t="s">
        <v>256</v>
      </c>
      <c r="B74" s="46">
        <v>226000</v>
      </c>
    </row>
    <row r="75" spans="1:10">
      <c r="A75" s="45" t="s">
        <v>255</v>
      </c>
      <c r="B75" s="46">
        <v>226500</v>
      </c>
      <c r="I75" s="22"/>
      <c r="J75" s="22"/>
    </row>
    <row r="76" spans="1:10">
      <c r="A76" s="45" t="s">
        <v>254</v>
      </c>
      <c r="B76" s="46">
        <v>221500</v>
      </c>
      <c r="I76" s="22"/>
      <c r="J76" s="22"/>
    </row>
    <row r="77" spans="1:10">
      <c r="A77" s="45" t="s">
        <v>253</v>
      </c>
      <c r="B77" s="46">
        <v>218500</v>
      </c>
    </row>
    <row r="78" spans="1:10">
      <c r="A78" s="45" t="s">
        <v>252</v>
      </c>
      <c r="B78" s="46">
        <v>220500</v>
      </c>
      <c r="J78" s="26"/>
    </row>
    <row r="79" spans="1:10">
      <c r="A79" s="45" t="s">
        <v>251</v>
      </c>
      <c r="B79" s="46">
        <v>215500</v>
      </c>
      <c r="C79" s="50"/>
    </row>
    <row r="80" spans="1:10">
      <c r="A80" s="45" t="s">
        <v>250</v>
      </c>
      <c r="B80" s="46">
        <v>215500</v>
      </c>
      <c r="E80" s="42" t="s">
        <v>315</v>
      </c>
      <c r="F80" s="42"/>
    </row>
    <row r="81" spans="1:10">
      <c r="A81" s="45" t="s">
        <v>249</v>
      </c>
      <c r="B81" s="46">
        <v>208500</v>
      </c>
      <c r="E81" s="42" t="s">
        <v>316</v>
      </c>
      <c r="F81" s="42" t="s">
        <v>373</v>
      </c>
      <c r="I81" s="27"/>
    </row>
    <row r="82" spans="1:10">
      <c r="A82" s="28" t="s">
        <v>248</v>
      </c>
      <c r="B82" s="29">
        <v>209000</v>
      </c>
      <c r="E82" s="42">
        <f>(B82-B16)*3-(B82-B16)*3*0.33%</f>
        <v>92693.1</v>
      </c>
      <c r="F82" s="43">
        <f>E82/(B16*3)</f>
        <v>0.17358258426966294</v>
      </c>
      <c r="I82" s="22"/>
      <c r="J82" s="22"/>
    </row>
    <row r="83" spans="1:10">
      <c r="A83" s="45" t="s">
        <v>247</v>
      </c>
      <c r="B83" s="46">
        <v>216500</v>
      </c>
      <c r="E83" s="42" t="s">
        <v>317</v>
      </c>
      <c r="F83" s="42" t="s">
        <v>370</v>
      </c>
      <c r="I83" s="22"/>
      <c r="J83" s="22"/>
    </row>
    <row r="84" spans="1:10">
      <c r="A84" s="45" t="s">
        <v>246</v>
      </c>
      <c r="B84" s="46">
        <v>213000</v>
      </c>
    </row>
    <row r="85" spans="1:10">
      <c r="A85" s="45" t="s">
        <v>245</v>
      </c>
      <c r="B85" s="46">
        <v>221500</v>
      </c>
    </row>
    <row r="86" spans="1:10">
      <c r="A86" s="45" t="s">
        <v>244</v>
      </c>
      <c r="B86" s="46">
        <v>221500</v>
      </c>
    </row>
    <row r="87" spans="1:10">
      <c r="A87" s="45" t="s">
        <v>243</v>
      </c>
      <c r="B87" s="46">
        <v>223000</v>
      </c>
    </row>
    <row r="88" spans="1:10">
      <c r="A88" s="45" t="s">
        <v>242</v>
      </c>
      <c r="B88" s="46">
        <v>226000</v>
      </c>
    </row>
    <row r="89" spans="1:10">
      <c r="A89" s="45" t="s">
        <v>241</v>
      </c>
      <c r="B89" s="46">
        <v>227000</v>
      </c>
    </row>
    <row r="90" spans="1:10">
      <c r="A90" s="45" t="s">
        <v>240</v>
      </c>
      <c r="B90" s="46">
        <v>223000</v>
      </c>
    </row>
    <row r="91" spans="1:10">
      <c r="A91" s="45" t="s">
        <v>239</v>
      </c>
      <c r="B91" s="46">
        <v>216000</v>
      </c>
      <c r="D91" s="44"/>
    </row>
    <row r="92" spans="1:10">
      <c r="A92" s="45" t="s">
        <v>238</v>
      </c>
      <c r="B92" s="46">
        <v>219000</v>
      </c>
    </row>
    <row r="93" spans="1:10">
      <c r="A93" s="45" t="s">
        <v>237</v>
      </c>
      <c r="B93" s="46">
        <v>210500</v>
      </c>
    </row>
    <row r="94" spans="1:10">
      <c r="A94" s="45" t="s">
        <v>236</v>
      </c>
      <c r="B94" s="46">
        <v>209000</v>
      </c>
    </row>
    <row r="95" spans="1:10">
      <c r="A95" s="45" t="s">
        <v>235</v>
      </c>
      <c r="B95" s="46">
        <v>203500</v>
      </c>
    </row>
    <row r="96" spans="1:10">
      <c r="A96" s="45" t="s">
        <v>234</v>
      </c>
      <c r="B96" s="46">
        <v>208500</v>
      </c>
      <c r="G96" s="26"/>
      <c r="J96" s="26"/>
    </row>
    <row r="97" spans="1:9">
      <c r="A97" s="45" t="s">
        <v>233</v>
      </c>
      <c r="B97" s="46">
        <v>206000</v>
      </c>
      <c r="C97" s="50"/>
    </row>
    <row r="98" spans="1:9">
      <c r="A98" s="45" t="s">
        <v>232</v>
      </c>
      <c r="B98" s="46">
        <v>208500</v>
      </c>
    </row>
    <row r="99" spans="1:9">
      <c r="A99" s="45" t="s">
        <v>231</v>
      </c>
      <c r="B99" s="46">
        <v>213000</v>
      </c>
      <c r="I99" s="27"/>
    </row>
    <row r="100" spans="1:9">
      <c r="A100" s="45" t="s">
        <v>230</v>
      </c>
      <c r="B100" s="46">
        <v>213500</v>
      </c>
    </row>
    <row r="101" spans="1:9">
      <c r="A101" s="45" t="s">
        <v>229</v>
      </c>
      <c r="B101" s="46">
        <v>215000</v>
      </c>
    </row>
    <row r="102" spans="1:9">
      <c r="A102" s="45" t="s">
        <v>228</v>
      </c>
      <c r="B102" s="46">
        <v>214500</v>
      </c>
    </row>
    <row r="103" spans="1:9">
      <c r="A103" s="45" t="s">
        <v>227</v>
      </c>
      <c r="B103" s="46">
        <v>213000</v>
      </c>
    </row>
    <row r="104" spans="1:9">
      <c r="A104" s="45" t="s">
        <v>226</v>
      </c>
      <c r="B104" s="46">
        <v>213000</v>
      </c>
    </row>
    <row r="105" spans="1:9">
      <c r="A105" s="45" t="s">
        <v>225</v>
      </c>
      <c r="B105" s="46">
        <v>213000</v>
      </c>
    </row>
    <row r="106" spans="1:9">
      <c r="A106" s="45" t="s">
        <v>224</v>
      </c>
      <c r="B106" s="46">
        <v>212500</v>
      </c>
    </row>
    <row r="107" spans="1:9">
      <c r="A107" s="45" t="s">
        <v>223</v>
      </c>
      <c r="B107" s="46">
        <v>221500</v>
      </c>
    </row>
    <row r="108" spans="1:9">
      <c r="A108" s="45" t="s">
        <v>222</v>
      </c>
      <c r="B108" s="46">
        <v>223500</v>
      </c>
      <c r="F108" s="26"/>
    </row>
    <row r="109" spans="1:9">
      <c r="A109" s="45" t="s">
        <v>221</v>
      </c>
      <c r="B109" s="46">
        <v>223500</v>
      </c>
      <c r="D109" s="44"/>
    </row>
    <row r="110" spans="1:9">
      <c r="A110" s="45" t="s">
        <v>220</v>
      </c>
      <c r="B110" s="46">
        <v>219500</v>
      </c>
    </row>
    <row r="111" spans="1:9">
      <c r="A111" s="45" t="s">
        <v>219</v>
      </c>
      <c r="B111" s="46">
        <v>221500</v>
      </c>
      <c r="E111" s="27"/>
    </row>
    <row r="112" spans="1:9">
      <c r="A112" s="45" t="s">
        <v>218</v>
      </c>
      <c r="B112" s="46">
        <v>226500</v>
      </c>
    </row>
    <row r="113" spans="1:10">
      <c r="A113" s="45" t="s">
        <v>217</v>
      </c>
      <c r="B113" s="46">
        <v>227000</v>
      </c>
      <c r="G113" s="26"/>
      <c r="J113" s="26"/>
    </row>
    <row r="114" spans="1:10">
      <c r="A114" s="45" t="s">
        <v>216</v>
      </c>
      <c r="B114" s="46">
        <v>229500</v>
      </c>
      <c r="C114" s="50"/>
    </row>
    <row r="115" spans="1:10">
      <c r="A115" s="45" t="s">
        <v>215</v>
      </c>
      <c r="B115" s="46">
        <v>227500</v>
      </c>
    </row>
    <row r="116" spans="1:10">
      <c r="A116" s="45" t="s">
        <v>214</v>
      </c>
      <c r="B116" s="46">
        <v>226000</v>
      </c>
      <c r="I116" s="27"/>
    </row>
    <row r="117" spans="1:10">
      <c r="A117" s="45" t="s">
        <v>213</v>
      </c>
      <c r="B117" s="46">
        <v>231000</v>
      </c>
    </row>
    <row r="118" spans="1:10">
      <c r="A118" s="45" t="s">
        <v>212</v>
      </c>
      <c r="B118" s="46">
        <v>226000</v>
      </c>
    </row>
    <row r="119" spans="1:10">
      <c r="A119" s="45" t="s">
        <v>211</v>
      </c>
      <c r="B119" s="46">
        <v>227500</v>
      </c>
    </row>
    <row r="120" spans="1:10">
      <c r="A120" s="45" t="s">
        <v>210</v>
      </c>
      <c r="B120" s="46">
        <v>232000</v>
      </c>
    </row>
    <row r="121" spans="1:10">
      <c r="A121" s="45" t="s">
        <v>209</v>
      </c>
      <c r="B121" s="46">
        <v>234000</v>
      </c>
      <c r="J121" s="26"/>
    </row>
    <row r="122" spans="1:10">
      <c r="A122" s="45" t="s">
        <v>208</v>
      </c>
      <c r="B122" s="46">
        <v>229000</v>
      </c>
      <c r="C122" s="50"/>
    </row>
    <row r="123" spans="1:10">
      <c r="A123" s="45" t="s">
        <v>207</v>
      </c>
      <c r="B123" s="46">
        <v>221000</v>
      </c>
    </row>
    <row r="124" spans="1:10">
      <c r="A124" s="45" t="s">
        <v>206</v>
      </c>
      <c r="B124" s="46">
        <v>216000</v>
      </c>
      <c r="I124" s="27"/>
    </row>
    <row r="125" spans="1:10">
      <c r="A125" s="45" t="s">
        <v>205</v>
      </c>
      <c r="B125" s="46">
        <v>221000</v>
      </c>
      <c r="F125" s="26"/>
    </row>
    <row r="126" spans="1:10">
      <c r="A126" s="45" t="s">
        <v>204</v>
      </c>
      <c r="B126" s="46">
        <v>218500</v>
      </c>
      <c r="D126" s="44"/>
    </row>
    <row r="127" spans="1:10">
      <c r="A127" s="45" t="s">
        <v>203</v>
      </c>
      <c r="B127" s="46">
        <v>218000</v>
      </c>
      <c r="G127" s="26"/>
      <c r="J127" s="26"/>
    </row>
    <row r="128" spans="1:10">
      <c r="A128" s="45" t="s">
        <v>202</v>
      </c>
      <c r="B128" s="46">
        <v>216500</v>
      </c>
      <c r="C128" s="50"/>
      <c r="E128" s="27"/>
    </row>
    <row r="129" spans="1:10">
      <c r="A129" s="45" t="s">
        <v>201</v>
      </c>
      <c r="B129" s="46">
        <v>212500</v>
      </c>
    </row>
    <row r="130" spans="1:10">
      <c r="A130" s="45" t="s">
        <v>200</v>
      </c>
      <c r="B130" s="46">
        <v>219000</v>
      </c>
      <c r="I130" s="27"/>
    </row>
    <row r="131" spans="1:10">
      <c r="A131" s="45" t="s">
        <v>199</v>
      </c>
      <c r="B131" s="46">
        <v>221500</v>
      </c>
    </row>
    <row r="132" spans="1:10">
      <c r="A132" s="45" t="s">
        <v>198</v>
      </c>
      <c r="B132" s="46">
        <v>220000</v>
      </c>
    </row>
    <row r="133" spans="1:10">
      <c r="A133" s="45" t="s">
        <v>197</v>
      </c>
      <c r="B133" s="46">
        <v>217500</v>
      </c>
    </row>
    <row r="134" spans="1:10">
      <c r="A134" s="45" t="s">
        <v>196</v>
      </c>
      <c r="B134" s="46">
        <v>221500</v>
      </c>
      <c r="D134" s="44"/>
    </row>
    <row r="135" spans="1:10">
      <c r="A135" s="45" t="s">
        <v>195</v>
      </c>
      <c r="B135" s="46">
        <v>219000</v>
      </c>
    </row>
    <row r="136" spans="1:10">
      <c r="A136" s="45" t="s">
        <v>194</v>
      </c>
      <c r="B136" s="46">
        <v>218500</v>
      </c>
    </row>
    <row r="137" spans="1:10">
      <c r="A137" s="45" t="s">
        <v>193</v>
      </c>
      <c r="B137" s="46">
        <v>219000</v>
      </c>
    </row>
    <row r="138" spans="1:10">
      <c r="A138" s="45" t="s">
        <v>192</v>
      </c>
      <c r="B138" s="46">
        <v>223000</v>
      </c>
    </row>
    <row r="139" spans="1:10">
      <c r="A139" s="45" t="s">
        <v>191</v>
      </c>
      <c r="B139" s="46">
        <v>224000</v>
      </c>
      <c r="F139" s="26"/>
    </row>
    <row r="140" spans="1:10">
      <c r="A140" s="45" t="s">
        <v>190</v>
      </c>
      <c r="B140" s="46">
        <v>226500</v>
      </c>
      <c r="D140" s="44"/>
    </row>
    <row r="141" spans="1:10">
      <c r="A141" s="45" t="s">
        <v>189</v>
      </c>
      <c r="B141" s="46">
        <v>224000</v>
      </c>
    </row>
    <row r="142" spans="1:10">
      <c r="A142" s="45" t="s">
        <v>188</v>
      </c>
      <c r="B142" s="46">
        <v>219000</v>
      </c>
      <c r="E142" s="27"/>
    </row>
    <row r="143" spans="1:10">
      <c r="A143" s="45" t="s">
        <v>187</v>
      </c>
      <c r="B143" s="46">
        <v>216500</v>
      </c>
    </row>
    <row r="144" spans="1:10">
      <c r="A144" s="45" t="s">
        <v>186</v>
      </c>
      <c r="B144" s="46">
        <v>210000</v>
      </c>
      <c r="J144" s="26"/>
    </row>
    <row r="145" spans="1:9">
      <c r="A145" s="45" t="s">
        <v>185</v>
      </c>
      <c r="B145" s="46">
        <v>208500</v>
      </c>
      <c r="C145" s="50"/>
    </row>
    <row r="146" spans="1:9">
      <c r="A146" s="45" t="s">
        <v>184</v>
      </c>
      <c r="B146" s="46">
        <v>216000</v>
      </c>
    </row>
    <row r="147" spans="1:9">
      <c r="A147" s="45" t="s">
        <v>183</v>
      </c>
      <c r="B147" s="46">
        <v>220000</v>
      </c>
      <c r="C147" s="50"/>
      <c r="I147" s="27"/>
    </row>
    <row r="148" spans="1:9">
      <c r="A148" s="45" t="s">
        <v>182</v>
      </c>
      <c r="B148" s="46">
        <v>220000</v>
      </c>
    </row>
    <row r="149" spans="1:9">
      <c r="A149" s="45" t="s">
        <v>181</v>
      </c>
      <c r="B149" s="46">
        <v>216500</v>
      </c>
      <c r="I149" s="27"/>
    </row>
    <row r="150" spans="1:9">
      <c r="A150" s="45" t="s">
        <v>180</v>
      </c>
      <c r="B150" s="46">
        <v>213000</v>
      </c>
    </row>
    <row r="151" spans="1:9">
      <c r="A151" s="45" t="s">
        <v>179</v>
      </c>
      <c r="B151" s="46">
        <v>212000</v>
      </c>
    </row>
    <row r="152" spans="1:9">
      <c r="A152" s="45" t="s">
        <v>178</v>
      </c>
      <c r="B152" s="46">
        <v>212500</v>
      </c>
    </row>
    <row r="153" spans="1:9">
      <c r="A153" s="45" t="s">
        <v>177</v>
      </c>
      <c r="B153" s="46">
        <v>215500</v>
      </c>
    </row>
    <row r="154" spans="1:9">
      <c r="A154" s="45" t="s">
        <v>176</v>
      </c>
      <c r="B154" s="46">
        <v>223500</v>
      </c>
    </row>
    <row r="155" spans="1:9">
      <c r="A155" s="45" t="s">
        <v>175</v>
      </c>
      <c r="B155" s="46">
        <v>225000</v>
      </c>
    </row>
    <row r="156" spans="1:9">
      <c r="A156" s="45" t="s">
        <v>174</v>
      </c>
      <c r="B156" s="46">
        <v>228000</v>
      </c>
    </row>
    <row r="157" spans="1:9">
      <c r="A157" s="45" t="s">
        <v>173</v>
      </c>
      <c r="B157" s="46">
        <v>223000</v>
      </c>
      <c r="D157" s="44"/>
    </row>
    <row r="158" spans="1:9">
      <c r="A158" s="45" t="s">
        <v>172</v>
      </c>
      <c r="B158" s="46">
        <v>224000</v>
      </c>
    </row>
    <row r="159" spans="1:9">
      <c r="A159" s="45" t="s">
        <v>171</v>
      </c>
      <c r="B159" s="46">
        <v>224000</v>
      </c>
      <c r="D159" s="44"/>
    </row>
    <row r="160" spans="1:9">
      <c r="A160" s="45" t="s">
        <v>170</v>
      </c>
      <c r="B160" s="46">
        <v>225500</v>
      </c>
    </row>
    <row r="161" spans="1:10">
      <c r="A161" s="45" t="s">
        <v>169</v>
      </c>
      <c r="B161" s="46">
        <v>227000</v>
      </c>
    </row>
    <row r="162" spans="1:10">
      <c r="A162" s="45" t="s">
        <v>168</v>
      </c>
      <c r="B162" s="46">
        <v>225000</v>
      </c>
    </row>
    <row r="163" spans="1:10">
      <c r="A163" s="45" t="s">
        <v>167</v>
      </c>
      <c r="B163" s="46">
        <v>224000</v>
      </c>
    </row>
    <row r="164" spans="1:10">
      <c r="A164" s="45" t="s">
        <v>166</v>
      </c>
      <c r="B164" s="46">
        <v>226000</v>
      </c>
      <c r="I164" s="52" t="s">
        <v>372</v>
      </c>
    </row>
    <row r="165" spans="1:10">
      <c r="A165" s="45" t="s">
        <v>165</v>
      </c>
      <c r="B165" s="46">
        <v>232500</v>
      </c>
    </row>
    <row r="166" spans="1:10">
      <c r="A166" s="45" t="s">
        <v>164</v>
      </c>
      <c r="B166" s="46">
        <v>236500</v>
      </c>
      <c r="I166" s="24" t="s">
        <v>296</v>
      </c>
    </row>
    <row r="167" spans="1:10">
      <c r="A167" s="45" t="s">
        <v>163</v>
      </c>
      <c r="B167" s="46">
        <v>233000</v>
      </c>
      <c r="I167" s="24" t="s">
        <v>289</v>
      </c>
      <c r="J167" s="26" t="s">
        <v>365</v>
      </c>
    </row>
    <row r="168" spans="1:10">
      <c r="A168" s="45" t="s">
        <v>162</v>
      </c>
      <c r="B168" s="46">
        <v>240000</v>
      </c>
      <c r="C168" s="51">
        <v>0.2</v>
      </c>
      <c r="I168" s="24">
        <f>B163-(B168-$L$53)*50%</f>
        <v>203375</v>
      </c>
      <c r="J168" s="24">
        <f>$L$53*(1+30%)</f>
        <v>258375</v>
      </c>
    </row>
    <row r="169" spans="1:10">
      <c r="A169" s="45" t="s">
        <v>161</v>
      </c>
      <c r="B169" s="46">
        <v>255000</v>
      </c>
      <c r="I169" s="24" t="s">
        <v>303</v>
      </c>
    </row>
    <row r="170" spans="1:10">
      <c r="A170" s="45" t="s">
        <v>160</v>
      </c>
      <c r="B170" s="46">
        <v>253500</v>
      </c>
      <c r="I170" s="27">
        <f>100%-(I168/$B163)</f>
        <v>9.2075892857142905E-2</v>
      </c>
    </row>
    <row r="171" spans="1:10">
      <c r="A171" s="45" t="s">
        <v>159</v>
      </c>
      <c r="B171" s="46">
        <v>264000</v>
      </c>
      <c r="C171" s="51">
        <v>0.3</v>
      </c>
      <c r="I171" s="24" t="s">
        <v>369</v>
      </c>
    </row>
    <row r="172" spans="1:10">
      <c r="A172" s="45" t="s">
        <v>158</v>
      </c>
      <c r="B172" s="46">
        <v>264500</v>
      </c>
      <c r="I172" s="24" t="s">
        <v>289</v>
      </c>
      <c r="J172" s="26" t="s">
        <v>368</v>
      </c>
    </row>
    <row r="173" spans="1:10">
      <c r="A173" s="45" t="s">
        <v>157</v>
      </c>
      <c r="B173" s="46">
        <v>268500</v>
      </c>
      <c r="I173" s="24">
        <f>B168-(B168-$L$53)*40%</f>
        <v>223500</v>
      </c>
      <c r="J173" s="24">
        <f>$L$53*(1+40%)</f>
        <v>278250</v>
      </c>
    </row>
    <row r="174" spans="1:10">
      <c r="A174" s="45" t="s">
        <v>156</v>
      </c>
      <c r="B174" s="46">
        <v>261000</v>
      </c>
      <c r="I174" s="24" t="s">
        <v>303</v>
      </c>
    </row>
    <row r="175" spans="1:10">
      <c r="A175" s="45" t="s">
        <v>155</v>
      </c>
      <c r="B175" s="46">
        <v>258500</v>
      </c>
      <c r="I175" s="27">
        <f>100%-(I173/$B168)</f>
        <v>6.8749999999999978E-2</v>
      </c>
    </row>
    <row r="176" spans="1:10">
      <c r="A176" s="45" t="s">
        <v>154</v>
      </c>
      <c r="B176" s="46">
        <v>258000</v>
      </c>
    </row>
    <row r="177" spans="1:2">
      <c r="A177" s="45" t="s">
        <v>153</v>
      </c>
      <c r="B177" s="46">
        <v>263000</v>
      </c>
    </row>
    <row r="178" spans="1:2">
      <c r="A178" s="45" t="s">
        <v>152</v>
      </c>
      <c r="B178" s="46">
        <v>259000</v>
      </c>
    </row>
    <row r="179" spans="1:2">
      <c r="A179" s="45" t="s">
        <v>151</v>
      </c>
      <c r="B179" s="46">
        <v>263500</v>
      </c>
    </row>
    <row r="180" spans="1:2">
      <c r="A180" s="45" t="s">
        <v>150</v>
      </c>
      <c r="B180" s="46">
        <v>259500</v>
      </c>
    </row>
    <row r="181" spans="1:2">
      <c r="A181" s="45" t="s">
        <v>149</v>
      </c>
      <c r="B181" s="46">
        <v>254000</v>
      </c>
    </row>
    <row r="182" spans="1:2">
      <c r="A182" s="45" t="s">
        <v>148</v>
      </c>
      <c r="B182" s="46">
        <v>250000</v>
      </c>
    </row>
    <row r="183" spans="1:2">
      <c r="A183" s="45" t="s">
        <v>147</v>
      </c>
      <c r="B183" s="46">
        <v>257000</v>
      </c>
    </row>
    <row r="184" spans="1:2">
      <c r="A184" s="45" t="s">
        <v>146</v>
      </c>
      <c r="B184" s="46">
        <v>257500</v>
      </c>
    </row>
    <row r="185" spans="1:2">
      <c r="A185" s="45" t="s">
        <v>145</v>
      </c>
      <c r="B185" s="46">
        <v>262000</v>
      </c>
    </row>
    <row r="186" spans="1:2">
      <c r="A186" s="45" t="s">
        <v>144</v>
      </c>
      <c r="B186" s="46">
        <v>260500</v>
      </c>
    </row>
    <row r="187" spans="1:2">
      <c r="A187" s="45" t="s">
        <v>143</v>
      </c>
      <c r="B187" s="46">
        <v>268500</v>
      </c>
    </row>
    <row r="188" spans="1:2">
      <c r="A188" s="45" t="s">
        <v>142</v>
      </c>
      <c r="B188" s="46">
        <v>268000</v>
      </c>
    </row>
    <row r="189" spans="1:2">
      <c r="A189" s="45" t="s">
        <v>141</v>
      </c>
      <c r="B189" s="46">
        <v>265500</v>
      </c>
    </row>
    <row r="190" spans="1:2">
      <c r="A190" s="45" t="s">
        <v>140</v>
      </c>
      <c r="B190" s="46">
        <v>257000</v>
      </c>
    </row>
    <row r="191" spans="1:2">
      <c r="A191" s="45" t="s">
        <v>139</v>
      </c>
      <c r="B191" s="46">
        <v>257500</v>
      </c>
    </row>
    <row r="192" spans="1:2">
      <c r="A192" s="45" t="s">
        <v>138</v>
      </c>
      <c r="B192" s="46">
        <v>255500</v>
      </c>
    </row>
    <row r="193" spans="1:2">
      <c r="A193" s="45" t="s">
        <v>137</v>
      </c>
      <c r="B193" s="46">
        <v>250000</v>
      </c>
    </row>
    <row r="194" spans="1:2">
      <c r="A194" s="45" t="s">
        <v>136</v>
      </c>
      <c r="B194" s="46">
        <v>250000</v>
      </c>
    </row>
    <row r="195" spans="1:2">
      <c r="A195" s="45" t="s">
        <v>135</v>
      </c>
      <c r="B195" s="46">
        <v>248000</v>
      </c>
    </row>
    <row r="196" spans="1:2">
      <c r="A196" s="45" t="s">
        <v>134</v>
      </c>
      <c r="B196" s="46">
        <v>250500</v>
      </c>
    </row>
    <row r="197" spans="1:2">
      <c r="A197" s="45" t="s">
        <v>133</v>
      </c>
      <c r="B197" s="46">
        <v>250500</v>
      </c>
    </row>
    <row r="198" spans="1:2">
      <c r="A198" s="45" t="s">
        <v>132</v>
      </c>
      <c r="B198" s="46">
        <v>240500</v>
      </c>
    </row>
    <row r="199" spans="1:2">
      <c r="A199" s="45" t="s">
        <v>131</v>
      </c>
      <c r="B199" s="46">
        <v>240500</v>
      </c>
    </row>
    <row r="200" spans="1:2">
      <c r="A200" s="45" t="s">
        <v>130</v>
      </c>
      <c r="B200" s="46">
        <v>229000</v>
      </c>
    </row>
    <row r="201" spans="1:2">
      <c r="A201" s="45" t="s">
        <v>129</v>
      </c>
      <c r="B201" s="46">
        <v>237000</v>
      </c>
    </row>
    <row r="202" spans="1:2">
      <c r="A202" s="45" t="s">
        <v>128</v>
      </c>
      <c r="B202" s="46">
        <v>237000</v>
      </c>
    </row>
    <row r="203" spans="1:2">
      <c r="A203" s="45" t="s">
        <v>127</v>
      </c>
      <c r="B203" s="46">
        <v>233500</v>
      </c>
    </row>
    <row r="204" spans="1:2">
      <c r="A204" s="45" t="s">
        <v>126</v>
      </c>
      <c r="B204" s="46">
        <v>233500</v>
      </c>
    </row>
    <row r="205" spans="1:2">
      <c r="A205" s="45" t="s">
        <v>125</v>
      </c>
      <c r="B205" s="46">
        <v>233000</v>
      </c>
    </row>
    <row r="206" spans="1:2">
      <c r="A206" s="45" t="s">
        <v>124</v>
      </c>
      <c r="B206" s="46">
        <v>237500</v>
      </c>
    </row>
    <row r="207" spans="1:2">
      <c r="A207" s="45" t="s">
        <v>123</v>
      </c>
      <c r="B207" s="46">
        <v>243000</v>
      </c>
    </row>
    <row r="208" spans="1:2">
      <c r="A208" s="45" t="s">
        <v>122</v>
      </c>
      <c r="B208" s="46">
        <v>244000</v>
      </c>
    </row>
    <row r="209" spans="1:2">
      <c r="A209" s="45" t="s">
        <v>121</v>
      </c>
      <c r="B209" s="46">
        <v>238000</v>
      </c>
    </row>
    <row r="210" spans="1:2">
      <c r="A210" s="45" t="s">
        <v>120</v>
      </c>
      <c r="B210" s="46">
        <v>234000</v>
      </c>
    </row>
    <row r="211" spans="1:2">
      <c r="A211" s="45" t="s">
        <v>119</v>
      </c>
      <c r="B211" s="46">
        <v>233500</v>
      </c>
    </row>
    <row r="212" spans="1:2">
      <c r="A212" s="45" t="s">
        <v>118</v>
      </c>
      <c r="B212" s="46">
        <v>240000</v>
      </c>
    </row>
    <row r="213" spans="1:2">
      <c r="A213" s="45" t="s">
        <v>117</v>
      </c>
      <c r="B213" s="46">
        <v>236500</v>
      </c>
    </row>
    <row r="214" spans="1:2">
      <c r="A214" s="45" t="s">
        <v>116</v>
      </c>
      <c r="B214" s="46">
        <v>240000</v>
      </c>
    </row>
    <row r="215" spans="1:2">
      <c r="A215" s="45" t="s">
        <v>115</v>
      </c>
      <c r="B215" s="46">
        <v>238500</v>
      </c>
    </row>
    <row r="216" spans="1:2">
      <c r="A216" s="45" t="s">
        <v>114</v>
      </c>
      <c r="B216" s="46">
        <v>238500</v>
      </c>
    </row>
    <row r="217" spans="1:2">
      <c r="A217" s="45" t="s">
        <v>113</v>
      </c>
      <c r="B217" s="46">
        <v>238000</v>
      </c>
    </row>
    <row r="218" spans="1:2">
      <c r="A218" s="45" t="s">
        <v>112</v>
      </c>
      <c r="B218" s="46">
        <v>240000</v>
      </c>
    </row>
    <row r="219" spans="1:2">
      <c r="A219" s="45" t="s">
        <v>111</v>
      </c>
      <c r="B219" s="46">
        <v>248500</v>
      </c>
    </row>
    <row r="220" spans="1:2">
      <c r="A220" s="45" t="s">
        <v>110</v>
      </c>
      <c r="B220" s="46">
        <v>253500</v>
      </c>
    </row>
    <row r="221" spans="1:2">
      <c r="A221" s="45" t="s">
        <v>109</v>
      </c>
      <c r="B221" s="46">
        <v>253500</v>
      </c>
    </row>
    <row r="222" spans="1:2">
      <c r="A222" s="45" t="s">
        <v>108</v>
      </c>
      <c r="B222" s="46">
        <v>250500</v>
      </c>
    </row>
    <row r="223" spans="1:2">
      <c r="A223" s="45" t="s">
        <v>107</v>
      </c>
      <c r="B223" s="46">
        <v>243000</v>
      </c>
    </row>
    <row r="224" spans="1:2">
      <c r="A224" s="45" t="s">
        <v>106</v>
      </c>
      <c r="B224" s="46">
        <v>241000</v>
      </c>
    </row>
    <row r="225" spans="1:10">
      <c r="A225" s="45" t="s">
        <v>105</v>
      </c>
      <c r="B225" s="46">
        <v>238500</v>
      </c>
    </row>
    <row r="226" spans="1:10">
      <c r="A226" s="45" t="s">
        <v>104</v>
      </c>
      <c r="B226" s="46">
        <v>231000</v>
      </c>
    </row>
    <row r="227" spans="1:10">
      <c r="A227" s="45" t="s">
        <v>103</v>
      </c>
      <c r="B227" s="46">
        <v>234000</v>
      </c>
    </row>
    <row r="228" spans="1:10">
      <c r="A228" s="45" t="s">
        <v>102</v>
      </c>
      <c r="B228" s="46">
        <v>232500</v>
      </c>
    </row>
    <row r="229" spans="1:10">
      <c r="A229" s="45" t="s">
        <v>101</v>
      </c>
      <c r="B229" s="46">
        <v>235500</v>
      </c>
    </row>
    <row r="230" spans="1:10">
      <c r="A230" s="45" t="s">
        <v>100</v>
      </c>
      <c r="B230" s="46">
        <v>231500</v>
      </c>
    </row>
    <row r="231" spans="1:10">
      <c r="A231" s="45" t="s">
        <v>99</v>
      </c>
      <c r="B231" s="46">
        <v>235500</v>
      </c>
    </row>
    <row r="232" spans="1:10">
      <c r="A232" s="45" t="s">
        <v>98</v>
      </c>
      <c r="B232" s="46">
        <v>233500</v>
      </c>
    </row>
    <row r="233" spans="1:10">
      <c r="A233" s="45" t="s">
        <v>97</v>
      </c>
      <c r="B233" s="46">
        <v>230000</v>
      </c>
    </row>
    <row r="234" spans="1:10">
      <c r="A234" s="45" t="s">
        <v>96</v>
      </c>
      <c r="B234" s="46">
        <v>228500</v>
      </c>
      <c r="I234" s="42"/>
      <c r="J234" s="42"/>
    </row>
    <row r="235" spans="1:10">
      <c r="A235" s="45" t="s">
        <v>95</v>
      </c>
      <c r="B235" s="46">
        <v>228000</v>
      </c>
      <c r="I235" s="42" t="s">
        <v>315</v>
      </c>
      <c r="J235" s="42"/>
    </row>
    <row r="236" spans="1:10">
      <c r="A236" s="45" t="s">
        <v>94</v>
      </c>
      <c r="B236" s="46">
        <v>225500</v>
      </c>
      <c r="I236" s="42" t="s">
        <v>316</v>
      </c>
      <c r="J236" s="42" t="s">
        <v>373</v>
      </c>
    </row>
    <row r="237" spans="1:10">
      <c r="A237" s="28" t="s">
        <v>93</v>
      </c>
      <c r="B237" s="29">
        <v>218500</v>
      </c>
      <c r="I237" s="42">
        <f>(B237-L53)*6-(B237-L53)*6*0.33%</f>
        <v>118108.95</v>
      </c>
      <c r="J237" s="43">
        <f>I237/(L53*6)</f>
        <v>9.9043144654088047E-2</v>
      </c>
    </row>
    <row r="238" spans="1:10">
      <c r="A238" s="45" t="s">
        <v>92</v>
      </c>
      <c r="B238" s="46">
        <v>226000</v>
      </c>
      <c r="I238" s="42" t="s">
        <v>374</v>
      </c>
      <c r="J238" s="42"/>
    </row>
    <row r="239" spans="1:10">
      <c r="A239" s="45" t="s">
        <v>91</v>
      </c>
      <c r="B239" s="46">
        <v>228500</v>
      </c>
    </row>
    <row r="240" spans="1:10">
      <c r="A240" s="45" t="s">
        <v>90</v>
      </c>
      <c r="B240" s="46">
        <v>223000</v>
      </c>
    </row>
    <row r="241" spans="1:2">
      <c r="A241" s="45" t="s">
        <v>89</v>
      </c>
      <c r="B241" s="46">
        <v>217500</v>
      </c>
    </row>
    <row r="242" spans="1:2">
      <c r="A242" s="45" t="s">
        <v>88</v>
      </c>
      <c r="B242" s="46">
        <v>224000</v>
      </c>
    </row>
    <row r="243" spans="1:2">
      <c r="A243" s="45" t="s">
        <v>87</v>
      </c>
      <c r="B243" s="46">
        <v>223000</v>
      </c>
    </row>
    <row r="244" spans="1:2">
      <c r="A244" s="45" t="s">
        <v>86</v>
      </c>
      <c r="B244" s="46">
        <v>219000</v>
      </c>
    </row>
    <row r="245" spans="1:2">
      <c r="A245" s="45" t="s">
        <v>85</v>
      </c>
      <c r="B245" s="46">
        <v>223000</v>
      </c>
    </row>
    <row r="246" spans="1:2">
      <c r="A246" s="45" t="s">
        <v>84</v>
      </c>
      <c r="B246" s="46">
        <v>220000</v>
      </c>
    </row>
    <row r="247" spans="1:2">
      <c r="A247" s="45" t="s">
        <v>83</v>
      </c>
      <c r="B247" s="46">
        <v>223500</v>
      </c>
    </row>
    <row r="248" spans="1:2">
      <c r="A248" s="45" t="s">
        <v>82</v>
      </c>
      <c r="B248" s="46">
        <v>228500</v>
      </c>
    </row>
    <row r="249" spans="1:2">
      <c r="A249" s="45" t="s">
        <v>81</v>
      </c>
      <c r="B249" s="46">
        <v>232500</v>
      </c>
    </row>
    <row r="250" spans="1:2">
      <c r="A250" s="45" t="s">
        <v>80</v>
      </c>
      <c r="B250" s="46">
        <v>237000</v>
      </c>
    </row>
    <row r="251" spans="1:2">
      <c r="A251" s="45" t="s">
        <v>363</v>
      </c>
      <c r="B251" s="46">
        <v>211000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risk management</vt:lpstr>
      <vt:lpstr>삼성전자</vt:lpstr>
      <vt:lpstr>현대차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KimMyungSam</dc:creator>
  <cp:lastModifiedBy>KimMyungSam</cp:lastModifiedBy>
  <dcterms:created xsi:type="dcterms:W3CDTF">2018-04-03T14:44:34Z</dcterms:created>
  <dcterms:modified xsi:type="dcterms:W3CDTF">2018-04-08T14:39:53Z</dcterms:modified>
</cp:coreProperties>
</file>