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5809793</v>
      </c>
      <c r="C12" s="377" t="n">
        <v>5634293</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310635</v>
      </c>
      <c r="C18" s="385" t="n">
        <v>322099</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t="n">
        <v>4660586</v>
      </c>
      <c r="C23" s="371" t="n">
        <v>4396857</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v>904040</v>
      </c>
      <c r="C26" s="385" t="n">
        <v>809000</v>
      </c>
      <c r="D26" s="375" t="n"/>
      <c r="E26" s="375" t="n"/>
      <c r="F26" s="375" t="n"/>
    </row>
    <row r="27">
      <c r="A27" s="373" t="inlineStr">
        <is>
          <t>Current Portion of Long Term Debt</t>
        </is>
      </c>
      <c r="B27" s="385" t="n"/>
      <c r="C27" s="385" t="n"/>
      <c r="D27" s="375" t="n"/>
      <c r="E27" s="375" t="n"/>
      <c r="F27" s="375" t="n"/>
    </row>
    <row r="28">
      <c r="A28" s="373" t="inlineStr">
        <is>
          <t>Other</t>
        </is>
      </c>
      <c r="B28" s="377" t="n">
        <v>68148</v>
      </c>
      <c r="C28" s="377" t="n">
        <v>31485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4"/>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t="n">
        <v>-837</v>
      </c>
      <c r="D43" s="375">
        <f>D41+D33+D27</f>
        <v/>
      </c>
      <c r="E43" s="375">
        <f>E41+E33+E27</f>
        <v/>
      </c>
      <c r="F43" s="375">
        <f>F41+F33+F27</f>
        <v/>
      </c>
    </row>
    <row r="44">
      <c r="A44" s="373" t="inlineStr">
        <is>
          <t>Starting Cash</t>
        </is>
      </c>
      <c r="B44" s="385" t="n"/>
      <c r="C44" s="385" t="n">
        <v>10551</v>
      </c>
      <c r="D44" s="375">
        <f>C45</f>
        <v/>
      </c>
      <c r="E44" s="375">
        <f>D45</f>
        <v/>
      </c>
      <c r="F44" s="375">
        <f>E45</f>
        <v/>
      </c>
    </row>
    <row r="45">
      <c r="A45" s="384" t="inlineStr">
        <is>
          <t>Ending Cash</t>
        </is>
      </c>
      <c r="B45" s="377">
        <f>B43+B44</f>
        <v/>
      </c>
      <c r="C45" s="377" t="n">
        <v>9327</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2025-06-23T14:38:09Z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