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Hp\OneDrive\Desktop\LUXDEV\"/>
    </mc:Choice>
  </mc:AlternateContent>
  <xr:revisionPtr revIDLastSave="0" documentId="8_{66C3E2E4-9299-4951-BCEB-BCD6FD0303A5}" xr6:coauthVersionLast="47" xr6:coauthVersionMax="47" xr10:uidLastSave="{00000000-0000-0000-0000-000000000000}"/>
  <bookViews>
    <workbookView xWindow="-120" yWindow="-120" windowWidth="24240" windowHeight="13740" xr2:uid="{72FBE209-2A20-46B0-A257-1D1F19B14C1F}"/>
  </bookViews>
  <sheets>
    <sheet name="Dashboard" sheetId="5" r:id="rId1"/>
    <sheet name="Sheet1" sheetId="10" r:id="rId2"/>
    <sheet name="jumia_dataset" sheetId="1" r:id="rId3"/>
    <sheet name="Stats" sheetId="6" r:id="rId4"/>
    <sheet name="Charts" sheetId="8" r:id="rId5"/>
    <sheet name="reviews_vs_discount" sheetId="4" r:id="rId6"/>
  </sheets>
  <definedNames>
    <definedName name="_xlnm._FilterDatabase" localSheetId="2" hidden="1">jumia_dataset!$A$1:$A$116</definedName>
    <definedName name="_xlchart.v2.0" hidden="1">Stats!$H$29:$H$38</definedName>
    <definedName name="_xlchart.v2.1" hidden="1">Stats!$I$27:$I$28</definedName>
    <definedName name="_xlchart.v2.2" hidden="1">Stats!$I$29:$I$38</definedName>
    <definedName name="_xlchart.v2.3" hidden="1">Stats!$H$29:$H$38</definedName>
    <definedName name="_xlchart.v2.4" hidden="1">Stats!$I$27:$I$28</definedName>
    <definedName name="_xlchart.v2.5" hidden="1">Stats!$I$29:$I$38</definedName>
    <definedName name="Slicer_Discount_Category">#N/A</definedName>
    <definedName name="Slicer_Rating_Category">#N/A</definedName>
  </definedNames>
  <calcPr calcId="191029"/>
  <pivotCaches>
    <pivotCache cacheId="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4" i="1" l="1"/>
  <c r="B13" i="6"/>
  <c r="B12" i="6"/>
  <c r="D56" i="1"/>
  <c r="F3" i="6"/>
  <c r="F2" i="6"/>
  <c r="I32" i="1"/>
  <c r="I19" i="1"/>
  <c r="I15" i="1"/>
  <c r="I11" i="1"/>
  <c r="I34" i="1"/>
  <c r="I16" i="1"/>
  <c r="I36" i="1"/>
  <c r="I10" i="1"/>
  <c r="I40" i="1"/>
  <c r="I33" i="1"/>
  <c r="I12" i="1"/>
  <c r="I9" i="1"/>
  <c r="I22" i="1"/>
  <c r="I30" i="1"/>
  <c r="I3" i="1"/>
  <c r="I5" i="1"/>
  <c r="I2" i="1"/>
  <c r="I20" i="1"/>
  <c r="I18" i="1"/>
  <c r="I41" i="1"/>
  <c r="I61" i="1"/>
  <c r="I35" i="1"/>
  <c r="I25" i="1"/>
  <c r="I29" i="1"/>
  <c r="I17" i="1"/>
  <c r="I39" i="1"/>
  <c r="I38" i="1"/>
  <c r="I31" i="1"/>
  <c r="I59" i="1"/>
  <c r="I28" i="1"/>
  <c r="I14" i="1"/>
  <c r="I27" i="1"/>
  <c r="I13" i="1"/>
  <c r="I21" i="1"/>
  <c r="I6" i="1"/>
  <c r="I4" i="1"/>
  <c r="I26" i="1"/>
  <c r="I23" i="1"/>
  <c r="I60" i="1"/>
  <c r="I85" i="1"/>
  <c r="I92" i="1"/>
  <c r="I86" i="1"/>
  <c r="I109" i="1"/>
  <c r="I65" i="1"/>
  <c r="I78" i="1"/>
  <c r="I74" i="1"/>
  <c r="I72" i="1"/>
  <c r="I89" i="1"/>
  <c r="I90" i="1"/>
  <c r="I108" i="1"/>
  <c r="I103" i="1"/>
  <c r="I107" i="1"/>
  <c r="I80" i="1"/>
  <c r="I87" i="1"/>
  <c r="I75" i="1"/>
  <c r="I71" i="1"/>
  <c r="I64" i="1"/>
  <c r="I83" i="1"/>
  <c r="I51" i="1"/>
  <c r="I42" i="1"/>
  <c r="I56" i="1"/>
  <c r="I48" i="1"/>
  <c r="I49" i="1"/>
  <c r="I47" i="1"/>
  <c r="I55" i="1"/>
  <c r="I52" i="1"/>
  <c r="I43" i="1"/>
  <c r="I50" i="1"/>
  <c r="I44" i="1"/>
  <c r="I53" i="1"/>
  <c r="I45" i="1"/>
  <c r="I54" i="1"/>
  <c r="I57" i="1"/>
  <c r="I73" i="1"/>
  <c r="I81" i="1"/>
  <c r="I104" i="1"/>
  <c r="I96" i="1"/>
  <c r="I46" i="1"/>
  <c r="I8" i="1"/>
  <c r="I68" i="1"/>
  <c r="I111" i="1"/>
  <c r="I37" i="1"/>
  <c r="I97" i="1"/>
  <c r="I94" i="1"/>
  <c r="I91" i="1"/>
  <c r="I101" i="1"/>
  <c r="I76" i="1"/>
  <c r="I95" i="1"/>
  <c r="I84" i="1"/>
  <c r="I67" i="1"/>
  <c r="I62" i="1"/>
  <c r="I102" i="1"/>
  <c r="I69" i="1"/>
  <c r="I63" i="1"/>
  <c r="I100" i="1"/>
  <c r="I110" i="1"/>
  <c r="I93" i="1"/>
  <c r="I98" i="1"/>
  <c r="I82" i="1"/>
  <c r="I70" i="1"/>
  <c r="I7" i="1"/>
  <c r="I66" i="1"/>
  <c r="I113" i="1"/>
  <c r="I105" i="1"/>
  <c r="I79" i="1"/>
  <c r="I77" i="1"/>
  <c r="I106" i="1"/>
  <c r="I112" i="1"/>
  <c r="I88" i="1"/>
  <c r="I58" i="1"/>
  <c r="I99" i="1"/>
  <c r="I24" i="1"/>
  <c r="B9" i="6"/>
  <c r="B8" i="6"/>
  <c r="B5" i="6"/>
  <c r="B4" i="6"/>
  <c r="B3" i="6"/>
  <c r="B2" i="6"/>
  <c r="L20" i="1"/>
  <c r="L19" i="1"/>
  <c r="M14" i="1"/>
  <c r="M13" i="1"/>
  <c r="N13" i="1" s="1"/>
  <c r="M11" i="1"/>
  <c r="M8" i="1"/>
  <c r="M9" i="1"/>
  <c r="M10" i="1"/>
  <c r="F32" i="1"/>
  <c r="F19" i="1"/>
  <c r="F15" i="1"/>
  <c r="F11" i="1"/>
  <c r="F34" i="1"/>
  <c r="F16" i="1"/>
  <c r="F36" i="1"/>
  <c r="F10" i="1"/>
  <c r="F40" i="1"/>
  <c r="F33" i="1"/>
  <c r="F12" i="1"/>
  <c r="F9" i="1"/>
  <c r="F22" i="1"/>
  <c r="F30" i="1"/>
  <c r="F3" i="1"/>
  <c r="F5" i="1"/>
  <c r="F2" i="1"/>
  <c r="F20" i="1"/>
  <c r="F18" i="1"/>
  <c r="F41" i="1"/>
  <c r="F61" i="1"/>
  <c r="F35" i="1"/>
  <c r="F25" i="1"/>
  <c r="F29" i="1"/>
  <c r="F17" i="1"/>
  <c r="F39" i="1"/>
  <c r="F38" i="1"/>
  <c r="F31" i="1"/>
  <c r="F59" i="1"/>
  <c r="F28" i="1"/>
  <c r="F14" i="1"/>
  <c r="F27" i="1"/>
  <c r="F13" i="1"/>
  <c r="F21" i="1"/>
  <c r="F6" i="1"/>
  <c r="F4" i="1"/>
  <c r="F26" i="1"/>
  <c r="F23" i="1"/>
  <c r="F60" i="1"/>
  <c r="F85" i="1"/>
  <c r="F92" i="1"/>
  <c r="F86" i="1"/>
  <c r="F109" i="1"/>
  <c r="F65" i="1"/>
  <c r="F78" i="1"/>
  <c r="F74" i="1"/>
  <c r="F72" i="1"/>
  <c r="F89" i="1"/>
  <c r="F90" i="1"/>
  <c r="F108" i="1"/>
  <c r="F103" i="1"/>
  <c r="F107" i="1"/>
  <c r="F80" i="1"/>
  <c r="F87" i="1"/>
  <c r="F75" i="1"/>
  <c r="F71" i="1"/>
  <c r="F64" i="1"/>
  <c r="F83" i="1"/>
  <c r="F51" i="1"/>
  <c r="F42" i="1"/>
  <c r="F56" i="1"/>
  <c r="F48" i="1"/>
  <c r="F49" i="1"/>
  <c r="F47" i="1"/>
  <c r="F55" i="1"/>
  <c r="F52" i="1"/>
  <c r="F43" i="1"/>
  <c r="F50" i="1"/>
  <c r="F44" i="1"/>
  <c r="F53" i="1"/>
  <c r="F45" i="1"/>
  <c r="F54" i="1"/>
  <c r="F57" i="1"/>
  <c r="F73" i="1"/>
  <c r="F81" i="1"/>
  <c r="F104" i="1"/>
  <c r="F96" i="1"/>
  <c r="F46" i="1"/>
  <c r="F8" i="1"/>
  <c r="F68" i="1"/>
  <c r="F111" i="1"/>
  <c r="F37" i="1"/>
  <c r="F97" i="1"/>
  <c r="F94" i="1"/>
  <c r="F91" i="1"/>
  <c r="F101" i="1"/>
  <c r="F76" i="1"/>
  <c r="F95" i="1"/>
  <c r="F84" i="1"/>
  <c r="F67" i="1"/>
  <c r="F62" i="1"/>
  <c r="F102" i="1"/>
  <c r="F69" i="1"/>
  <c r="F63" i="1"/>
  <c r="F100" i="1"/>
  <c r="F110" i="1"/>
  <c r="F93" i="1"/>
  <c r="F98" i="1"/>
  <c r="F82" i="1"/>
  <c r="F70" i="1"/>
  <c r="F7" i="1"/>
  <c r="F66" i="1"/>
  <c r="F113" i="1"/>
  <c r="F105" i="1"/>
  <c r="F79" i="1"/>
  <c r="F77" i="1"/>
  <c r="F106" i="1"/>
  <c r="F112" i="1"/>
  <c r="F88" i="1"/>
  <c r="F58" i="1"/>
  <c r="F99" i="1"/>
  <c r="F24" i="1"/>
  <c r="D32" i="1"/>
  <c r="D19" i="1"/>
  <c r="D15" i="1"/>
  <c r="D11" i="1"/>
  <c r="D34" i="1"/>
  <c r="D16" i="1"/>
  <c r="D36" i="1"/>
  <c r="D10" i="1"/>
  <c r="D40" i="1"/>
  <c r="D33" i="1"/>
  <c r="D12" i="1"/>
  <c r="D9" i="1"/>
  <c r="D22" i="1"/>
  <c r="D30" i="1"/>
  <c r="D3" i="1"/>
  <c r="D5" i="1"/>
  <c r="D2" i="1"/>
  <c r="D20" i="1"/>
  <c r="D18" i="1"/>
  <c r="D41" i="1"/>
  <c r="D61" i="1"/>
  <c r="D35" i="1"/>
  <c r="D25" i="1"/>
  <c r="D29" i="1"/>
  <c r="D17" i="1"/>
  <c r="D39" i="1"/>
  <c r="D38" i="1"/>
  <c r="D31" i="1"/>
  <c r="D59" i="1"/>
  <c r="D28" i="1"/>
  <c r="D14" i="1"/>
  <c r="D27" i="1"/>
  <c r="D13" i="1"/>
  <c r="D21" i="1"/>
  <c r="D6" i="1"/>
  <c r="D4" i="1"/>
  <c r="D26" i="1"/>
  <c r="D23" i="1"/>
  <c r="D60" i="1"/>
  <c r="D85" i="1"/>
  <c r="D92" i="1"/>
  <c r="D86" i="1"/>
  <c r="D109" i="1"/>
  <c r="D65" i="1"/>
  <c r="D78" i="1"/>
  <c r="D74" i="1"/>
  <c r="D72" i="1"/>
  <c r="D89" i="1"/>
  <c r="D90" i="1"/>
  <c r="D108" i="1"/>
  <c r="D103" i="1"/>
  <c r="D107" i="1"/>
  <c r="D80" i="1"/>
  <c r="D87" i="1"/>
  <c r="D75" i="1"/>
  <c r="D71" i="1"/>
  <c r="D64" i="1"/>
  <c r="D83" i="1"/>
  <c r="D51" i="1"/>
  <c r="D42" i="1"/>
  <c r="D48" i="1"/>
  <c r="D49" i="1"/>
  <c r="D47" i="1"/>
  <c r="D55" i="1"/>
  <c r="D52" i="1"/>
  <c r="D43" i="1"/>
  <c r="D50" i="1"/>
  <c r="D44" i="1"/>
  <c r="D53" i="1"/>
  <c r="D45" i="1"/>
  <c r="D54" i="1"/>
  <c r="D57" i="1"/>
  <c r="D73" i="1"/>
  <c r="D81" i="1"/>
  <c r="D104" i="1"/>
  <c r="D96" i="1"/>
  <c r="D46" i="1"/>
  <c r="D8" i="1"/>
  <c r="D68" i="1"/>
  <c r="D111" i="1"/>
  <c r="D37" i="1"/>
  <c r="D97" i="1"/>
  <c r="D94" i="1"/>
  <c r="D91" i="1"/>
  <c r="D101" i="1"/>
  <c r="D76" i="1"/>
  <c r="D95" i="1"/>
  <c r="D84" i="1"/>
  <c r="D67" i="1"/>
  <c r="D62" i="1"/>
  <c r="D102" i="1"/>
  <c r="D69" i="1"/>
  <c r="D63" i="1"/>
  <c r="D100" i="1"/>
  <c r="D110" i="1"/>
  <c r="D93" i="1"/>
  <c r="D98" i="1"/>
  <c r="D82" i="1"/>
  <c r="D70" i="1"/>
  <c r="D7" i="1"/>
  <c r="D66" i="1"/>
  <c r="D113" i="1"/>
  <c r="D105" i="1"/>
  <c r="D79" i="1"/>
  <c r="D77" i="1"/>
  <c r="D106" i="1"/>
  <c r="D112" i="1"/>
  <c r="D88" i="1"/>
  <c r="D58" i="1"/>
  <c r="D99" i="1"/>
  <c r="D24" i="1"/>
</calcChain>
</file>

<file path=xl/sharedStrings.xml><?xml version="1.0" encoding="utf-8"?>
<sst xmlns="http://schemas.openxmlformats.org/spreadsheetml/2006/main" count="327" uniqueCount="150">
  <si>
    <t>Product</t>
  </si>
  <si>
    <t>Current price</t>
  </si>
  <si>
    <t>Discount</t>
  </si>
  <si>
    <t>Review</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</si>
  <si>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</si>
  <si>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</si>
  <si>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</si>
  <si>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</si>
  <si>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</si>
  <si>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</si>
  <si>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</si>
  <si>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</si>
  <si>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</si>
  <si>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</si>
  <si>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</si>
  <si>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</si>
  <si>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</si>
  <si>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</si>
  <si>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</si>
  <si>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</si>
  <si>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</si>
  <si>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</si>
  <si>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</si>
  <si>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</si>
  <si>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</si>
  <si>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</si>
  <si>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</si>
  <si>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</si>
  <si>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</si>
  <si>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</si>
  <si>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</si>
  <si>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</si>
  <si>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</si>
  <si>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Bookshelf</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</si>
  <si>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</si>
  <si>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</si>
  <si>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</si>
  <si>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</si>
  <si>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</si>
  <si>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</si>
  <si>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</si>
  <si>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</si>
  <si>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</si>
  <si>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</si>
  <si>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</si>
  <si>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</si>
  <si>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</si>
  <si>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</si>
  <si>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</si>
  <si>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</si>
  <si>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</si>
  <si>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</si>
  <si>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</si>
  <si>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</si>
  <si>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</si>
  <si>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</si>
  <si>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</si>
  <si>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</si>
  <si>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</si>
  <si>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</si>
  <si>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</si>
  <si>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</si>
  <si>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</si>
  <si>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</si>
  <si>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</si>
  <si>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</si>
  <si>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</si>
  <si>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</si>
  <si>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</si>
  <si>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</si>
  <si>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</si>
  <si>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</si>
  <si>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</si>
  <si>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</si>
  <si>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</si>
  <si>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</si>
  <si>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</si>
  <si>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</si>
  <si>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</si>
  <si>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</si>
  <si>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</si>
  <si>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</si>
  <si>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</si>
  <si>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</si>
  <si>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</si>
  <si>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</si>
  <si>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</si>
  <si>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</si>
  <si>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</si>
  <si>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</si>
  <si>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</si>
  <si>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</si>
  <si>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</si>
  <si>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</si>
  <si>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</si>
  <si>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</si>
  <si>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</si>
  <si>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</si>
  <si>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</si>
  <si>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</si>
  <si>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</si>
  <si>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</si>
  <si>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</si>
  <si>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</si>
  <si>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</si>
  <si>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</si>
  <si>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</si>
  <si>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</si>
  <si>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</si>
  <si>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</si>
  <si>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</si>
  <si>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</si>
  <si>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</si>
  <si>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Ratings(Out of 5)</t>
  </si>
  <si>
    <t>Old price</t>
  </si>
  <si>
    <t>Rating Category</t>
  </si>
  <si>
    <t>Discount Category</t>
  </si>
  <si>
    <t xml:space="preserve">Average </t>
  </si>
  <si>
    <t>Current Price</t>
  </si>
  <si>
    <t>Old Price</t>
  </si>
  <si>
    <t xml:space="preserve">Rating </t>
  </si>
  <si>
    <t>Cheapest</t>
  </si>
  <si>
    <t>Most Expensive</t>
  </si>
  <si>
    <t>ReviewVsDisc</t>
  </si>
  <si>
    <t>RatingVsReview</t>
  </si>
  <si>
    <t xml:space="preserve">Total </t>
  </si>
  <si>
    <t>Totals</t>
  </si>
  <si>
    <t>Products</t>
  </si>
  <si>
    <t>Reviews</t>
  </si>
  <si>
    <t>Averages</t>
  </si>
  <si>
    <t>Jumia Product Performance Dashboard</t>
  </si>
  <si>
    <t xml:space="preserve"> </t>
  </si>
  <si>
    <t>Row Labels</t>
  </si>
  <si>
    <t>Grand Total</t>
  </si>
  <si>
    <t>Excellent</t>
  </si>
  <si>
    <t>Average</t>
  </si>
  <si>
    <t>Poor</t>
  </si>
  <si>
    <t>High Discount</t>
  </si>
  <si>
    <t>Low Discount</t>
  </si>
  <si>
    <t>Medium Discount</t>
  </si>
  <si>
    <t>Average of Discount</t>
  </si>
  <si>
    <t>Not Rated</t>
  </si>
  <si>
    <t>Count of Product</t>
  </si>
  <si>
    <t>Correlation</t>
  </si>
  <si>
    <t>Top 5 Products with Highest Ratings</t>
  </si>
  <si>
    <t>Top 10 Products with Highest Discounts</t>
  </si>
  <si>
    <t>Absolute Discount</t>
  </si>
  <si>
    <t>Top 10 Products with Most Reviews</t>
  </si>
  <si>
    <t>Least Expensive</t>
  </si>
  <si>
    <t>Top 10 Products with Highest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</si>
</sst>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24"/>
      <color theme="5"/>
      <name val="Verdana"/>
      <family val="2"/>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0"/>
        <bgColor indexed="64"/>
      </patternFill>
    </fill>
    <fill>
      <patternFill patternType="solid">
        <fgColor theme="7" tint="0.79998168889431442"/>
        <bgColor indexed="64"/>
      </patternFill>
    </fill>
    <fill>
      <patternFill patternType="solid">
        <fgColor rgb="FFF9F9F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9" fontId="0" fillId="0" borderId="0" xfId="0" applyNumberFormat="1"/>
    <xf numFmtId="2" fontId="0" fillId="0" borderId="0" xfId="0" applyNumberFormat="1"/>
    <xf numFmtId="0" fontId="18" fillId="33" borderId="0" xfId="0" applyFont="1" applyFill="1"/>
    <xf numFmtId="2" fontId="18" fillId="33" borderId="0" xfId="0" applyNumberFormat="1" applyFont="1" applyFill="1"/>
    <xf numFmtId="0" fontId="18" fillId="33" borderId="0" xfId="1" applyNumberFormat="1" applyFont="1" applyFill="1"/>
    <xf numFmtId="0" fontId="0" fillId="0" borderId="0" xfId="1" applyNumberFormat="1" applyFont="1"/>
    <xf numFmtId="164" fontId="18" fillId="33" borderId="0" xfId="0" applyNumberFormat="1" applyFont="1" applyFill="1"/>
    <xf numFmtId="164" fontId="0" fillId="0" borderId="0" xfId="0" applyNumberFormat="1"/>
    <xf numFmtId="1" fontId="0" fillId="0" borderId="0" xfId="1" applyNumberFormat="1" applyFont="1"/>
    <xf numFmtId="9" fontId="0" fillId="0" borderId="0" xfId="43" applyFont="1"/>
    <xf numFmtId="1" fontId="0" fillId="0" borderId="0" xfId="0" applyNumberFormat="1"/>
    <xf numFmtId="0" fontId="0" fillId="34" borderId="0" xfId="0" applyFill="1"/>
    <xf numFmtId="0" fontId="0" fillId="0" borderId="0" xfId="0" pivotButton="1"/>
    <xf numFmtId="0" fontId="0" fillId="0" borderId="0" xfId="0" applyAlignment="1">
      <alignment horizontal="left"/>
    </xf>
    <xf numFmtId="0" fontId="0" fillId="36" borderId="0" xfId="0" applyFill="1"/>
    <xf numFmtId="0" fontId="19" fillId="35" borderId="0" xfId="0" applyFont="1" applyFill="1" applyAlignment="1">
      <alignment horizontal="center"/>
    </xf>
    <xf numFmtId="0" fontId="16" fillId="0" borderId="0" xfId="0" applyFont="1" applyAlignment="1">
      <alignment horizontal="center"/>
    </xf>
    <xf numFmtId="0" fontId="0" fillId="0" borderId="0" xfId="0" applyAlignment="1">
      <alignment horizont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4DB6AC"/>
      <color rgb="FF333333"/>
      <color rgb="FFE29F26"/>
      <color rgb="FFF9F9F9"/>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[Jumia_Product_Dashboard.xlsx]Charts!PivotTable3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discount by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Charts!$B$1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D7C-4230-B9CA-5B5E7DD8A5E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D7C-4230-B9CA-5B5E7DD8A5E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D7C-4230-B9CA-5B5E7DD8A5E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Charts!$A$2:$A$5</c:f>
              <c:strCache>
                <c:ptCount val="3"/>
                <c:pt idx="0">
                  <c:v>High Discount</c:v>
                </c:pt>
                <c:pt idx="1">
                  <c:v>Low Discount</c:v>
                </c:pt>
                <c:pt idx="2">
                  <c:v>Medium Discount</c:v>
                </c:pt>
              </c:strCache>
            </c:strRef>
          </c:cat>
          <c:val>
            <c:numRef>
              <c:f>Charts!$B$2:$B$5</c:f>
              <c:numCache>
                <c:formatCode>0%</c:formatCode>
                <c:ptCount val="3"/>
                <c:pt idx="0">
                  <c:v>0.48338709677419334</c:v>
                </c:pt>
                <c:pt idx="1">
                  <c:v>7.2222222222222243E-2</c:v>
                </c:pt>
                <c:pt idx="2">
                  <c:v>0.30999999999999994</c:v>
                </c:pt>
              </c:numCache>
            </c:numRef>
          </c:val>
          <c:extLst>
            <c:ext xmlns:c16="http://schemas.microsoft.com/office/drawing/2014/chart" uri="{C3380CC4-5D6E-409C-BE32-E72D297353CC}">
              <c16:uniqueId val="{00000006-6D7C-4230-B9CA-5B5E7DD8A5E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[Jumia_Product_Dashboard.xlsx]Charts!PivotTable5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en-US" baseline="0"/>
              <a:t> Category by Product Number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17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w="3175">
            <a:solidFill>
              <a:schemeClr val="lt1"/>
            </a:solidFill>
          </a:ln>
          <a:effectLst/>
        </c:spPr>
      </c:pivotFmt>
      <c:pivotFmt>
        <c:idx val="2"/>
        <c:spPr>
          <a:solidFill>
            <a:srgbClr val="FF3F3F"/>
          </a:solidFill>
          <a:ln w="3175">
            <a:solidFill>
              <a:schemeClr val="lt1"/>
            </a:solidFill>
          </a:ln>
          <a:effectLst/>
        </c:spPr>
      </c:pivotFmt>
      <c:pivotFmt>
        <c:idx val="3"/>
        <c:spPr>
          <a:solidFill>
            <a:srgbClr val="FFC000"/>
          </a:solidFill>
          <a:ln w="3175">
            <a:solidFill>
              <a:schemeClr val="lt1"/>
            </a:solidFill>
          </a:ln>
          <a:effectLst/>
        </c:spPr>
      </c:pivotFmt>
      <c:pivotFmt>
        <c:idx val="4"/>
        <c:spPr>
          <a:solidFill>
            <a:schemeClr val="accent1"/>
          </a:solidFill>
          <a:ln w="317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w="3175">
            <a:solidFill>
              <a:schemeClr val="lt1"/>
            </a:solidFill>
          </a:ln>
          <a:effectLst/>
        </c:spPr>
      </c:pivotFmt>
      <c:pivotFmt>
        <c:idx val="6"/>
        <c:spPr>
          <a:solidFill>
            <a:schemeClr val="accent1"/>
          </a:solidFill>
          <a:ln w="3175">
            <a:solidFill>
              <a:schemeClr val="lt1"/>
            </a:solidFill>
          </a:ln>
          <a:effectLst/>
        </c:spPr>
      </c:pivotFmt>
      <c:pivotFmt>
        <c:idx val="7"/>
        <c:spPr>
          <a:solidFill>
            <a:srgbClr val="FF3F3F"/>
          </a:solidFill>
          <a:ln w="3175">
            <a:solidFill>
              <a:schemeClr val="lt1"/>
            </a:solidFill>
          </a:ln>
          <a:effectLst/>
        </c:spPr>
      </c:pivotFmt>
      <c:pivotFmt>
        <c:idx val="8"/>
        <c:spPr>
          <a:solidFill>
            <a:schemeClr val="bg1">
              <a:lumMod val="65000"/>
            </a:schemeClr>
          </a:solidFill>
          <a:ln w="3175">
            <a:solidFill>
              <a:schemeClr val="lt1"/>
            </a:solidFill>
          </a:ln>
          <a:effectLst/>
        </c:spPr>
      </c:pivotFmt>
    </c:pivotFmts>
    <c:plotArea>
      <c:layout/>
      <c:pieChart>
        <c:varyColors val="1"/>
        <c:ser>
          <c:idx val="0"/>
          <c:order val="0"/>
          <c:tx>
            <c:strRef>
              <c:f>Charts!$B$22</c:f>
              <c:strCache>
                <c:ptCount val="1"/>
                <c:pt idx="0">
                  <c:v>Total</c:v>
                </c:pt>
              </c:strCache>
            </c:strRef>
          </c:tx>
          <c:spPr>
            <a:ln w="3175"/>
          </c:spPr>
          <c:dPt>
            <c:idx val="0"/>
            <c:bubble3D val="0"/>
            <c:spPr>
              <a:solidFill>
                <a:srgbClr val="FFC000"/>
              </a:solidFill>
              <a:ln w="3175">
                <a:solidFill>
                  <a:schemeClr val="lt1"/>
                </a:solidFill>
              </a:ln>
              <a:effectLst/>
            </c:spPr>
            <c:extLst>
              <c:ext xmlns:c16="http://schemas.microsoft.com/office/drawing/2014/chart" uri="{C3380CC4-5D6E-409C-BE32-E72D297353CC}">
                <c16:uniqueId val="{00000001-64D2-4565-86D5-2EE52D44309C}"/>
              </c:ext>
            </c:extLst>
          </c:dPt>
          <c:dPt>
            <c:idx val="1"/>
            <c:bubble3D val="0"/>
            <c:spPr>
              <a:solidFill>
                <a:schemeClr val="accent2"/>
              </a:solidFill>
              <a:ln w="3175">
                <a:solidFill>
                  <a:schemeClr val="lt1"/>
                </a:solidFill>
              </a:ln>
              <a:effectLst/>
            </c:spPr>
            <c:extLst>
              <c:ext xmlns:c16="http://schemas.microsoft.com/office/drawing/2014/chart" uri="{C3380CC4-5D6E-409C-BE32-E72D297353CC}">
                <c16:uniqueId val="{00000003-64D2-4565-86D5-2EE52D44309C}"/>
              </c:ext>
            </c:extLst>
          </c:dPt>
          <c:dPt>
            <c:idx val="2"/>
            <c:bubble3D val="0"/>
            <c:spPr>
              <a:solidFill>
                <a:srgbClr val="FF3F3F"/>
              </a:solidFill>
              <a:ln w="3175">
                <a:solidFill>
                  <a:schemeClr val="lt1"/>
                </a:solidFill>
              </a:ln>
              <a:effectLst/>
            </c:spPr>
            <c:extLst>
              <c:ext xmlns:c16="http://schemas.microsoft.com/office/drawing/2014/chart" uri="{C3380CC4-5D6E-409C-BE32-E72D297353CC}">
                <c16:uniqueId val="{00000005-64D2-4565-86D5-2EE52D44309C}"/>
              </c:ext>
            </c:extLst>
          </c:dPt>
          <c:dPt>
            <c:idx val="3"/>
            <c:bubble3D val="0"/>
            <c:spPr>
              <a:solidFill>
                <a:schemeClr val="bg1">
                  <a:lumMod val="65000"/>
                </a:schemeClr>
              </a:solidFill>
              <a:ln w="3175">
                <a:solidFill>
                  <a:schemeClr val="lt1"/>
                </a:solidFill>
              </a:ln>
              <a:effectLst/>
            </c:spPr>
            <c:extLst>
              <c:ext xmlns:c16="http://schemas.microsoft.com/office/drawing/2014/chart" uri="{C3380CC4-5D6E-409C-BE32-E72D297353CC}">
                <c16:uniqueId val="{00000007-64D2-4565-86D5-2EE52D44309C}"/>
              </c:ext>
            </c:extLst>
          </c:dPt>
          <c:cat>
            <c:strRef>
              <c:f>Charts!$A$23:$A$27</c:f>
              <c:strCache>
                <c:ptCount val="4"/>
                <c:pt idx="0">
                  <c:v>Average</c:v>
                </c:pt>
                <c:pt idx="1">
                  <c:v>Excellent</c:v>
                </c:pt>
                <c:pt idx="2">
                  <c:v>Poor</c:v>
                </c:pt>
                <c:pt idx="3">
                  <c:v>Not Rated</c:v>
                </c:pt>
              </c:strCache>
            </c:strRef>
          </c:cat>
          <c:val>
            <c:numRef>
              <c:f>Charts!$B$23:$B$27</c:f>
              <c:numCache>
                <c:formatCode>General</c:formatCode>
                <c:ptCount val="4"/>
                <c:pt idx="0">
                  <c:v>23</c:v>
                </c:pt>
                <c:pt idx="1">
                  <c:v>23</c:v>
                </c:pt>
                <c:pt idx="2">
                  <c:v>11</c:v>
                </c:pt>
                <c:pt idx="3">
                  <c:v>55</c:v>
                </c:pt>
              </c:numCache>
            </c:numRef>
          </c:val>
          <c:extLst>
            <c:ext xmlns:c16="http://schemas.microsoft.com/office/drawing/2014/chart" uri="{C3380CC4-5D6E-409C-BE32-E72D297353CC}">
              <c16:uniqueId val="{00000008-64D2-4565-86D5-2EE52D44309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Reviews and Ratings</a:t>
            </a:r>
            <a:endParaRPr lang="en-US"/>
          </a:p>
        </c:rich>
      </c:tx>
      <c:layout>
        <c:manualLayout>
          <c:xMode val="edge"/>
          <c:yMode val="edge"/>
          <c:x val="0.20666455413757831"/>
          <c:y val="3.56094970992185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jumia_dataset!$H$2:$H$113</c:f>
              <c:numCache>
                <c:formatCode>0.0</c:formatCode>
                <c:ptCount val="112"/>
                <c:pt idx="0">
                  <c:v>5</c:v>
                </c:pt>
                <c:pt idx="1">
                  <c:v>5</c:v>
                </c:pt>
                <c:pt idx="2">
                  <c:v>5</c:v>
                </c:pt>
                <c:pt idx="3">
                  <c:v>5</c:v>
                </c:pt>
                <c:pt idx="4">
                  <c:v>5</c:v>
                </c:pt>
                <c:pt idx="5">
                  <c:v>5</c:v>
                </c:pt>
                <c:pt idx="6">
                  <c:v>5</c:v>
                </c:pt>
                <c:pt idx="7">
                  <c:v>4.8</c:v>
                </c:pt>
                <c:pt idx="8">
                  <c:v>4.8</c:v>
                </c:pt>
                <c:pt idx="9">
                  <c:v>4.8</c:v>
                </c:pt>
                <c:pt idx="10">
                  <c:v>4.7</c:v>
                </c:pt>
                <c:pt idx="11">
                  <c:v>4.7</c:v>
                </c:pt>
                <c:pt idx="12">
                  <c:v>4.7</c:v>
                </c:pt>
                <c:pt idx="13">
                  <c:v>4.7</c:v>
                </c:pt>
                <c:pt idx="14">
                  <c:v>4.5999999999999996</c:v>
                </c:pt>
                <c:pt idx="15">
                  <c:v>4.5999999999999996</c:v>
                </c:pt>
                <c:pt idx="16">
                  <c:v>4.5999999999999996</c:v>
                </c:pt>
                <c:pt idx="17">
                  <c:v>4.5999999999999996</c:v>
                </c:pt>
                <c:pt idx="18">
                  <c:v>4.5999999999999996</c:v>
                </c:pt>
                <c:pt idx="19">
                  <c:v>4.5</c:v>
                </c:pt>
                <c:pt idx="20">
                  <c:v>4.5</c:v>
                </c:pt>
                <c:pt idx="21">
                  <c:v>4.5</c:v>
                </c:pt>
                <c:pt idx="22">
                  <c:v>4.5</c:v>
                </c:pt>
                <c:pt idx="23">
                  <c:v>4.4000000000000004</c:v>
                </c:pt>
                <c:pt idx="24">
                  <c:v>4.3</c:v>
                </c:pt>
                <c:pt idx="25">
                  <c:v>4.3</c:v>
                </c:pt>
                <c:pt idx="26">
                  <c:v>4.3</c:v>
                </c:pt>
                <c:pt idx="27">
                  <c:v>4.3</c:v>
                </c:pt>
                <c:pt idx="28">
                  <c:v>4.2</c:v>
                </c:pt>
                <c:pt idx="29">
                  <c:v>4.0999999999999996</c:v>
                </c:pt>
                <c:pt idx="30">
                  <c:v>4.0999999999999996</c:v>
                </c:pt>
                <c:pt idx="31">
                  <c:v>4.0999999999999996</c:v>
                </c:pt>
                <c:pt idx="32">
                  <c:v>4</c:v>
                </c:pt>
                <c:pt idx="33">
                  <c:v>4</c:v>
                </c:pt>
                <c:pt idx="34">
                  <c:v>4</c:v>
                </c:pt>
                <c:pt idx="35">
                  <c:v>4</c:v>
                </c:pt>
                <c:pt idx="36">
                  <c:v>3.8</c:v>
                </c:pt>
                <c:pt idx="37">
                  <c:v>3.8</c:v>
                </c:pt>
                <c:pt idx="38">
                  <c:v>3.8</c:v>
                </c:pt>
                <c:pt idx="39">
                  <c:v>3.3</c:v>
                </c:pt>
                <c:pt idx="40">
                  <c:v>3</c:v>
                </c:pt>
                <c:pt idx="41">
                  <c:v>3</c:v>
                </c:pt>
                <c:pt idx="42">
                  <c:v>3</c:v>
                </c:pt>
                <c:pt idx="43">
                  <c:v>3</c:v>
                </c:pt>
                <c:pt idx="44">
                  <c:v>3</c:v>
                </c:pt>
                <c:pt idx="45">
                  <c:v>2.9</c:v>
                </c:pt>
                <c:pt idx="46">
                  <c:v>2.8</c:v>
                </c:pt>
                <c:pt idx="47">
                  <c:v>2.7</c:v>
                </c:pt>
                <c:pt idx="48">
                  <c:v>2.6</c:v>
                </c:pt>
                <c:pt idx="49">
                  <c:v>2.5</c:v>
                </c:pt>
                <c:pt idx="50">
                  <c:v>2.2999999999999998</c:v>
                </c:pt>
                <c:pt idx="51">
                  <c:v>2.2999999999999998</c:v>
                </c:pt>
                <c:pt idx="52">
                  <c:v>2.2000000000000002</c:v>
                </c:pt>
                <c:pt idx="53">
                  <c:v>2.2000000000000002</c:v>
                </c:pt>
                <c:pt idx="54">
                  <c:v>2.1</c:v>
                </c:pt>
                <c:pt idx="55">
                  <c:v>2.1</c:v>
                </c:pt>
                <c:pt idx="56">
                  <c:v>2</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numCache>
            </c:numRef>
          </c:xVal>
          <c:yVal>
            <c:numRef>
              <c:f>jumia_dataset!$G$2:$G$113</c:f>
              <c:numCache>
                <c:formatCode>0</c:formatCode>
                <c:ptCount val="112"/>
                <c:pt idx="0">
                  <c:v>3</c:v>
                </c:pt>
                <c:pt idx="1">
                  <c:v>2</c:v>
                </c:pt>
                <c:pt idx="2">
                  <c:v>2</c:v>
                </c:pt>
                <c:pt idx="3">
                  <c:v>2</c:v>
                </c:pt>
                <c:pt idx="4">
                  <c:v>1</c:v>
                </c:pt>
                <c:pt idx="5">
                  <c:v>1</c:v>
                </c:pt>
                <c:pt idx="6">
                  <c:v>1</c:v>
                </c:pt>
                <c:pt idx="7">
                  <c:v>12</c:v>
                </c:pt>
                <c:pt idx="8">
                  <c:v>5</c:v>
                </c:pt>
                <c:pt idx="9">
                  <c:v>5</c:v>
                </c:pt>
                <c:pt idx="10">
                  <c:v>39</c:v>
                </c:pt>
                <c:pt idx="11">
                  <c:v>20</c:v>
                </c:pt>
                <c:pt idx="12">
                  <c:v>12</c:v>
                </c:pt>
                <c:pt idx="13">
                  <c:v>7</c:v>
                </c:pt>
                <c:pt idx="14">
                  <c:v>55</c:v>
                </c:pt>
                <c:pt idx="15">
                  <c:v>49</c:v>
                </c:pt>
                <c:pt idx="16">
                  <c:v>44</c:v>
                </c:pt>
                <c:pt idx="17">
                  <c:v>24</c:v>
                </c:pt>
                <c:pt idx="18">
                  <c:v>5</c:v>
                </c:pt>
                <c:pt idx="19">
                  <c:v>32</c:v>
                </c:pt>
                <c:pt idx="20">
                  <c:v>6</c:v>
                </c:pt>
                <c:pt idx="21">
                  <c:v>2</c:v>
                </c:pt>
                <c:pt idx="22">
                  <c:v>2</c:v>
                </c:pt>
                <c:pt idx="23">
                  <c:v>14</c:v>
                </c:pt>
                <c:pt idx="24">
                  <c:v>36</c:v>
                </c:pt>
                <c:pt idx="25">
                  <c:v>9</c:v>
                </c:pt>
                <c:pt idx="26">
                  <c:v>9</c:v>
                </c:pt>
                <c:pt idx="27">
                  <c:v>7</c:v>
                </c:pt>
                <c:pt idx="28">
                  <c:v>9</c:v>
                </c:pt>
                <c:pt idx="29">
                  <c:v>20</c:v>
                </c:pt>
                <c:pt idx="30">
                  <c:v>14</c:v>
                </c:pt>
                <c:pt idx="31">
                  <c:v>12</c:v>
                </c:pt>
                <c:pt idx="32">
                  <c:v>15</c:v>
                </c:pt>
                <c:pt idx="33">
                  <c:v>6</c:v>
                </c:pt>
                <c:pt idx="34">
                  <c:v>2</c:v>
                </c:pt>
                <c:pt idx="35">
                  <c:v>1</c:v>
                </c:pt>
                <c:pt idx="36">
                  <c:v>13</c:v>
                </c:pt>
                <c:pt idx="37">
                  <c:v>12</c:v>
                </c:pt>
                <c:pt idx="38">
                  <c:v>5</c:v>
                </c:pt>
                <c:pt idx="39">
                  <c:v>13</c:v>
                </c:pt>
                <c:pt idx="40">
                  <c:v>10</c:v>
                </c:pt>
                <c:pt idx="41">
                  <c:v>5</c:v>
                </c:pt>
                <c:pt idx="42">
                  <c:v>5</c:v>
                </c:pt>
                <c:pt idx="43">
                  <c:v>5</c:v>
                </c:pt>
                <c:pt idx="44">
                  <c:v>1</c:v>
                </c:pt>
                <c:pt idx="45">
                  <c:v>16</c:v>
                </c:pt>
                <c:pt idx="46">
                  <c:v>69</c:v>
                </c:pt>
                <c:pt idx="47">
                  <c:v>15</c:v>
                </c:pt>
                <c:pt idx="48">
                  <c:v>17</c:v>
                </c:pt>
                <c:pt idx="49">
                  <c:v>6</c:v>
                </c:pt>
                <c:pt idx="50">
                  <c:v>7</c:v>
                </c:pt>
                <c:pt idx="51">
                  <c:v>6</c:v>
                </c:pt>
                <c:pt idx="52">
                  <c:v>6</c:v>
                </c:pt>
                <c:pt idx="53">
                  <c:v>6</c:v>
                </c:pt>
                <c:pt idx="54">
                  <c:v>13</c:v>
                </c:pt>
                <c:pt idx="55">
                  <c:v>7</c:v>
                </c:pt>
                <c:pt idx="56">
                  <c:v>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numCache>
            </c:numRef>
          </c:yVal>
          <c:smooth val="0"/>
          <c:extLst>
            <c:ext xmlns:c16="http://schemas.microsoft.com/office/drawing/2014/chart" uri="{C3380CC4-5D6E-409C-BE32-E72D297353CC}">
              <c16:uniqueId val="{00000001-FF22-4D9A-89F8-3F9071742193}"/>
            </c:ext>
          </c:extLst>
        </c:ser>
        <c:dLbls>
          <c:showLegendKey val="0"/>
          <c:showVal val="0"/>
          <c:showCatName val="0"/>
          <c:showSerName val="0"/>
          <c:showPercent val="0"/>
          <c:showBubbleSize val="0"/>
        </c:dLbls>
        <c:axId val="505873608"/>
        <c:axId val="505874328"/>
      </c:scatterChart>
      <c:valAx>
        <c:axId val="505873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Ratings(Out</a:t>
                </a:r>
                <a:r>
                  <a:rPr lang="en-US" baseline="0"/>
                  <a:t> of 5)</a:t>
                </a:r>
                <a:endParaRPr lang="en-US"/>
              </a:p>
            </c:rich>
          </c:tx>
          <c:layout>
            <c:manualLayout>
              <c:xMode val="edge"/>
              <c:yMode val="edge"/>
              <c:x val="0.48070713035870516"/>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74328"/>
        <c:crosses val="autoZero"/>
        <c:crossBetween val="midCat"/>
      </c:valAx>
      <c:valAx>
        <c:axId val="505874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Reviews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736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Number of Reviews against</a:t>
            </a:r>
            <a:r>
              <a:rPr lang="en-US" baseline="0"/>
              <a:t> Discount(%)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jumia_dataset!$G$1</c:f>
              <c:strCache>
                <c:ptCount val="1"/>
                <c:pt idx="0">
                  <c:v>Review</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jumia_dataset!$E$2:$E$113</c:f>
              <c:numCache>
                <c:formatCode>0%</c:formatCode>
                <c:ptCount val="112"/>
                <c:pt idx="0">
                  <c:v>0.49</c:v>
                </c:pt>
                <c:pt idx="1">
                  <c:v>0.51</c:v>
                </c:pt>
                <c:pt idx="2">
                  <c:v>0.53</c:v>
                </c:pt>
                <c:pt idx="3">
                  <c:v>0.46</c:v>
                </c:pt>
                <c:pt idx="4">
                  <c:v>0.4</c:v>
                </c:pt>
                <c:pt idx="5">
                  <c:v>0.21</c:v>
                </c:pt>
                <c:pt idx="6">
                  <c:v>0.49</c:v>
                </c:pt>
                <c:pt idx="7">
                  <c:v>0.47</c:v>
                </c:pt>
                <c:pt idx="8">
                  <c:v>0.55000000000000004</c:v>
                </c:pt>
                <c:pt idx="9">
                  <c:v>0.26</c:v>
                </c:pt>
                <c:pt idx="10">
                  <c:v>0.34</c:v>
                </c:pt>
                <c:pt idx="11">
                  <c:v>0.27</c:v>
                </c:pt>
                <c:pt idx="12">
                  <c:v>0.34</c:v>
                </c:pt>
                <c:pt idx="13">
                  <c:v>0.37</c:v>
                </c:pt>
                <c:pt idx="14">
                  <c:v>0.24</c:v>
                </c:pt>
                <c:pt idx="15">
                  <c:v>0.35</c:v>
                </c:pt>
                <c:pt idx="16">
                  <c:v>0.49</c:v>
                </c:pt>
                <c:pt idx="17">
                  <c:v>0.25</c:v>
                </c:pt>
                <c:pt idx="18">
                  <c:v>0.19</c:v>
                </c:pt>
                <c:pt idx="19">
                  <c:v>0.27</c:v>
                </c:pt>
                <c:pt idx="20">
                  <c:v>0.42</c:v>
                </c:pt>
                <c:pt idx="21">
                  <c:v>0.38</c:v>
                </c:pt>
                <c:pt idx="22">
                  <c:v>0.38</c:v>
                </c:pt>
                <c:pt idx="23">
                  <c:v>0.23</c:v>
                </c:pt>
                <c:pt idx="24">
                  <c:v>0.41</c:v>
                </c:pt>
                <c:pt idx="25">
                  <c:v>0.48</c:v>
                </c:pt>
                <c:pt idx="26">
                  <c:v>0.52</c:v>
                </c:pt>
                <c:pt idx="27">
                  <c:v>0.54</c:v>
                </c:pt>
                <c:pt idx="28">
                  <c:v>0.33</c:v>
                </c:pt>
                <c:pt idx="29">
                  <c:v>0.3</c:v>
                </c:pt>
                <c:pt idx="30">
                  <c:v>0.47</c:v>
                </c:pt>
                <c:pt idx="31">
                  <c:v>0.2</c:v>
                </c:pt>
                <c:pt idx="32">
                  <c:v>0.09</c:v>
                </c:pt>
                <c:pt idx="33">
                  <c:v>0.35</c:v>
                </c:pt>
                <c:pt idx="34">
                  <c:v>0.37</c:v>
                </c:pt>
                <c:pt idx="35">
                  <c:v>0.49</c:v>
                </c:pt>
                <c:pt idx="36">
                  <c:v>0.32</c:v>
                </c:pt>
                <c:pt idx="37">
                  <c:v>0.18</c:v>
                </c:pt>
                <c:pt idx="38">
                  <c:v>0.45</c:v>
                </c:pt>
                <c:pt idx="39">
                  <c:v>0.53</c:v>
                </c:pt>
                <c:pt idx="40">
                  <c:v>0.54</c:v>
                </c:pt>
                <c:pt idx="41">
                  <c:v>0.39</c:v>
                </c:pt>
                <c:pt idx="42">
                  <c:v>0.28999999999999998</c:v>
                </c:pt>
                <c:pt idx="43">
                  <c:v>0.43</c:v>
                </c:pt>
                <c:pt idx="44">
                  <c:v>0.46</c:v>
                </c:pt>
                <c:pt idx="45">
                  <c:v>0.22</c:v>
                </c:pt>
                <c:pt idx="46">
                  <c:v>0.49</c:v>
                </c:pt>
                <c:pt idx="47">
                  <c:v>0.52</c:v>
                </c:pt>
                <c:pt idx="48">
                  <c:v>0.45</c:v>
                </c:pt>
                <c:pt idx="49">
                  <c:v>0.13</c:v>
                </c:pt>
                <c:pt idx="50">
                  <c:v>0.5</c:v>
                </c:pt>
                <c:pt idx="51">
                  <c:v>0.43</c:v>
                </c:pt>
                <c:pt idx="52">
                  <c:v>0.47</c:v>
                </c:pt>
                <c:pt idx="53">
                  <c:v>0.45</c:v>
                </c:pt>
                <c:pt idx="54">
                  <c:v>0.55000000000000004</c:v>
                </c:pt>
                <c:pt idx="55">
                  <c:v>0.47</c:v>
                </c:pt>
                <c:pt idx="56">
                  <c:v>0.5</c:v>
                </c:pt>
                <c:pt idx="57">
                  <c:v>0.46</c:v>
                </c:pt>
                <c:pt idx="58">
                  <c:v>0.38</c:v>
                </c:pt>
                <c:pt idx="59">
                  <c:v>0.42</c:v>
                </c:pt>
                <c:pt idx="60">
                  <c:v>0.48</c:v>
                </c:pt>
                <c:pt idx="61">
                  <c:v>0.5</c:v>
                </c:pt>
                <c:pt idx="62">
                  <c:v>0.27</c:v>
                </c:pt>
                <c:pt idx="63">
                  <c:v>0.5</c:v>
                </c:pt>
                <c:pt idx="64">
                  <c:v>0.41</c:v>
                </c:pt>
                <c:pt idx="65">
                  <c:v>0.5</c:v>
                </c:pt>
                <c:pt idx="66">
                  <c:v>0.36</c:v>
                </c:pt>
                <c:pt idx="67">
                  <c:v>0.47</c:v>
                </c:pt>
                <c:pt idx="68">
                  <c:v>0.42</c:v>
                </c:pt>
                <c:pt idx="69">
                  <c:v>0.49</c:v>
                </c:pt>
                <c:pt idx="70">
                  <c:v>0.38</c:v>
                </c:pt>
                <c:pt idx="71">
                  <c:v>0.47</c:v>
                </c:pt>
                <c:pt idx="72">
                  <c:v>0.49</c:v>
                </c:pt>
                <c:pt idx="73">
                  <c:v>0.48</c:v>
                </c:pt>
                <c:pt idx="74">
                  <c:v>0.49</c:v>
                </c:pt>
                <c:pt idx="75">
                  <c:v>0.34</c:v>
                </c:pt>
                <c:pt idx="76">
                  <c:v>0.33</c:v>
                </c:pt>
                <c:pt idx="77">
                  <c:v>0.34</c:v>
                </c:pt>
                <c:pt idx="78">
                  <c:v>0.41</c:v>
                </c:pt>
                <c:pt idx="79">
                  <c:v>0.43</c:v>
                </c:pt>
                <c:pt idx="80">
                  <c:v>0.49</c:v>
                </c:pt>
                <c:pt idx="81">
                  <c:v>0.55000000000000004</c:v>
                </c:pt>
                <c:pt idx="82">
                  <c:v>0.43</c:v>
                </c:pt>
                <c:pt idx="83">
                  <c:v>0.49</c:v>
                </c:pt>
                <c:pt idx="84">
                  <c:v>0.42</c:v>
                </c:pt>
                <c:pt idx="85">
                  <c:v>0.45</c:v>
                </c:pt>
                <c:pt idx="86">
                  <c:v>0.64</c:v>
                </c:pt>
                <c:pt idx="87">
                  <c:v>0.61</c:v>
                </c:pt>
                <c:pt idx="88">
                  <c:v>0.5</c:v>
                </c:pt>
                <c:pt idx="89">
                  <c:v>0.49</c:v>
                </c:pt>
                <c:pt idx="90">
                  <c:v>0.5</c:v>
                </c:pt>
                <c:pt idx="91">
                  <c:v>0.49</c:v>
                </c:pt>
                <c:pt idx="92">
                  <c:v>0.14000000000000001</c:v>
                </c:pt>
                <c:pt idx="93">
                  <c:v>0.14000000000000001</c:v>
                </c:pt>
                <c:pt idx="94">
                  <c:v>0.49</c:v>
                </c:pt>
                <c:pt idx="95">
                  <c:v>0.49</c:v>
                </c:pt>
                <c:pt idx="96">
                  <c:v>0.04</c:v>
                </c:pt>
                <c:pt idx="97">
                  <c:v>0.47</c:v>
                </c:pt>
                <c:pt idx="98">
                  <c:v>0.08</c:v>
                </c:pt>
                <c:pt idx="99">
                  <c:v>0.11</c:v>
                </c:pt>
                <c:pt idx="100">
                  <c:v>0.48</c:v>
                </c:pt>
                <c:pt idx="101">
                  <c:v>0.22</c:v>
                </c:pt>
                <c:pt idx="102">
                  <c:v>0.04</c:v>
                </c:pt>
                <c:pt idx="103">
                  <c:v>0.24</c:v>
                </c:pt>
                <c:pt idx="104">
                  <c:v>0.02</c:v>
                </c:pt>
                <c:pt idx="105">
                  <c:v>0.03</c:v>
                </c:pt>
                <c:pt idx="106">
                  <c:v>0.02</c:v>
                </c:pt>
                <c:pt idx="107">
                  <c:v>0.02</c:v>
                </c:pt>
                <c:pt idx="108">
                  <c:v>0.02</c:v>
                </c:pt>
                <c:pt idx="109">
                  <c:v>0.02</c:v>
                </c:pt>
                <c:pt idx="110">
                  <c:v>0.02</c:v>
                </c:pt>
                <c:pt idx="111">
                  <c:v>0.01</c:v>
                </c:pt>
              </c:numCache>
            </c:numRef>
          </c:xVal>
          <c:yVal>
            <c:numRef>
              <c:f>jumia_dataset!$G$2:$G$113</c:f>
              <c:numCache>
                <c:formatCode>0</c:formatCode>
                <c:ptCount val="112"/>
                <c:pt idx="0">
                  <c:v>3</c:v>
                </c:pt>
                <c:pt idx="1">
                  <c:v>2</c:v>
                </c:pt>
                <c:pt idx="2">
                  <c:v>2</c:v>
                </c:pt>
                <c:pt idx="3">
                  <c:v>2</c:v>
                </c:pt>
                <c:pt idx="4">
                  <c:v>1</c:v>
                </c:pt>
                <c:pt idx="5">
                  <c:v>1</c:v>
                </c:pt>
                <c:pt idx="6">
                  <c:v>1</c:v>
                </c:pt>
                <c:pt idx="7">
                  <c:v>12</c:v>
                </c:pt>
                <c:pt idx="8">
                  <c:v>5</c:v>
                </c:pt>
                <c:pt idx="9">
                  <c:v>5</c:v>
                </c:pt>
                <c:pt idx="10">
                  <c:v>39</c:v>
                </c:pt>
                <c:pt idx="11">
                  <c:v>20</c:v>
                </c:pt>
                <c:pt idx="12">
                  <c:v>12</c:v>
                </c:pt>
                <c:pt idx="13">
                  <c:v>7</c:v>
                </c:pt>
                <c:pt idx="14">
                  <c:v>55</c:v>
                </c:pt>
                <c:pt idx="15">
                  <c:v>49</c:v>
                </c:pt>
                <c:pt idx="16">
                  <c:v>44</c:v>
                </c:pt>
                <c:pt idx="17">
                  <c:v>24</c:v>
                </c:pt>
                <c:pt idx="18">
                  <c:v>5</c:v>
                </c:pt>
                <c:pt idx="19">
                  <c:v>32</c:v>
                </c:pt>
                <c:pt idx="20">
                  <c:v>6</c:v>
                </c:pt>
                <c:pt idx="21">
                  <c:v>2</c:v>
                </c:pt>
                <c:pt idx="22">
                  <c:v>2</c:v>
                </c:pt>
                <c:pt idx="23">
                  <c:v>14</c:v>
                </c:pt>
                <c:pt idx="24">
                  <c:v>36</c:v>
                </c:pt>
                <c:pt idx="25">
                  <c:v>9</c:v>
                </c:pt>
                <c:pt idx="26">
                  <c:v>9</c:v>
                </c:pt>
                <c:pt idx="27">
                  <c:v>7</c:v>
                </c:pt>
                <c:pt idx="28">
                  <c:v>9</c:v>
                </c:pt>
                <c:pt idx="29">
                  <c:v>20</c:v>
                </c:pt>
                <c:pt idx="30">
                  <c:v>14</c:v>
                </c:pt>
                <c:pt idx="31">
                  <c:v>12</c:v>
                </c:pt>
                <c:pt idx="32">
                  <c:v>15</c:v>
                </c:pt>
                <c:pt idx="33">
                  <c:v>6</c:v>
                </c:pt>
                <c:pt idx="34">
                  <c:v>2</c:v>
                </c:pt>
                <c:pt idx="35">
                  <c:v>1</c:v>
                </c:pt>
                <c:pt idx="36">
                  <c:v>13</c:v>
                </c:pt>
                <c:pt idx="37">
                  <c:v>12</c:v>
                </c:pt>
                <c:pt idx="38">
                  <c:v>5</c:v>
                </c:pt>
                <c:pt idx="39">
                  <c:v>13</c:v>
                </c:pt>
                <c:pt idx="40">
                  <c:v>10</c:v>
                </c:pt>
                <c:pt idx="41">
                  <c:v>5</c:v>
                </c:pt>
                <c:pt idx="42">
                  <c:v>5</c:v>
                </c:pt>
                <c:pt idx="43">
                  <c:v>5</c:v>
                </c:pt>
                <c:pt idx="44">
                  <c:v>1</c:v>
                </c:pt>
                <c:pt idx="45">
                  <c:v>16</c:v>
                </c:pt>
                <c:pt idx="46">
                  <c:v>69</c:v>
                </c:pt>
                <c:pt idx="47">
                  <c:v>15</c:v>
                </c:pt>
                <c:pt idx="48">
                  <c:v>17</c:v>
                </c:pt>
                <c:pt idx="49">
                  <c:v>6</c:v>
                </c:pt>
                <c:pt idx="50">
                  <c:v>7</c:v>
                </c:pt>
                <c:pt idx="51">
                  <c:v>6</c:v>
                </c:pt>
                <c:pt idx="52">
                  <c:v>6</c:v>
                </c:pt>
                <c:pt idx="53">
                  <c:v>6</c:v>
                </c:pt>
                <c:pt idx="54">
                  <c:v>13</c:v>
                </c:pt>
                <c:pt idx="55">
                  <c:v>7</c:v>
                </c:pt>
                <c:pt idx="56">
                  <c:v>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numCache>
            </c:numRef>
          </c:yVal>
          <c:smooth val="0"/>
          <c:extLst>
            <c:ext xmlns:c16="http://schemas.microsoft.com/office/drawing/2014/chart" uri="{C3380CC4-5D6E-409C-BE32-E72D297353CC}">
              <c16:uniqueId val="{00000001-1AFC-4516-A656-6A4216D079CC}"/>
            </c:ext>
          </c:extLst>
        </c:ser>
        <c:dLbls>
          <c:showLegendKey val="0"/>
          <c:showVal val="0"/>
          <c:showCatName val="0"/>
          <c:showSerName val="0"/>
          <c:showPercent val="0"/>
          <c:showBubbleSize val="0"/>
        </c:dLbls>
        <c:axId val="505873968"/>
        <c:axId val="505868208"/>
      </c:scatterChart>
      <c:valAx>
        <c:axId val="50587396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Discount(%)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5868208"/>
        <c:crosses val="autoZero"/>
        <c:crossBetween val="midCat"/>
      </c:valAx>
      <c:valAx>
        <c:axId val="5058682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Reviews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5873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[Jumia_Product_Dashboard.xlsx]Charts!PivotTable5</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Rating Category by Product Number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Charts!$B$22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E28-45FE-9598-1C8AA7069A9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E28-45FE-9598-1C8AA7069A9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E28-45FE-9598-1C8AA7069A9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E28-45FE-9598-1C8AA7069A9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Charts!$A$23:$A$27</c:f>
              <c:strCache>
                <c:ptCount val="4"/>
                <c:pt idx="0">
                  <c:v>Average</c:v>
                </c:pt>
                <c:pt idx="1">
                  <c:v>Excellent</c:v>
                </c:pt>
                <c:pt idx="2">
                  <c:v>Poor</c:v>
                </c:pt>
                <c:pt idx="3">
                  <c:v>Not Rated</c:v>
                </c:pt>
              </c:strCache>
            </c:strRef>
          </c:cat>
          <c:val>
            <c:numRef>
              <c:f>Charts!$B$23:$B$27</c:f>
              <c:numCache>
                <c:formatCode>General</c:formatCode>
                <c:ptCount val="4"/>
                <c:pt idx="0">
                  <c:v>23</c:v>
                </c:pt>
                <c:pt idx="1">
                  <c:v>23</c:v>
                </c:pt>
                <c:pt idx="2">
                  <c:v>11</c:v>
                </c:pt>
                <c:pt idx="3">
                  <c:v>55</c:v>
                </c:pt>
              </c:numCache>
            </c:numRef>
          </c:val>
          <c:extLst>
            <c:ext xmlns:c16="http://schemas.microsoft.com/office/drawing/2014/chart" uri="{C3380CC4-5D6E-409C-BE32-E72D297353CC}">
              <c16:uniqueId val="{00000008-8E28-45FE-9598-1C8AA7069A9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Relationship</a:t>
            </a:r>
            <a:r>
              <a:rPr lang="en-US" b="1" baseline="0"/>
              <a:t> Between Reviews and Ratings</a:t>
            </a:r>
            <a:endParaRPr lang="en-US" b="1"/>
          </a:p>
        </c:rich>
      </c:tx>
      <c:layout>
        <c:manualLayout>
          <c:xMode val="edge"/>
          <c:yMode val="edge"/>
          <c:x val="0.20666455413757831"/>
          <c:y val="3.56094970992185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jumia_dataset!$H$2:$H$113</c:f>
              <c:numCache>
                <c:formatCode>0.0</c:formatCode>
                <c:ptCount val="112"/>
                <c:pt idx="0">
                  <c:v>5</c:v>
                </c:pt>
                <c:pt idx="1">
                  <c:v>5</c:v>
                </c:pt>
                <c:pt idx="2">
                  <c:v>5</c:v>
                </c:pt>
                <c:pt idx="3">
                  <c:v>5</c:v>
                </c:pt>
                <c:pt idx="4">
                  <c:v>5</c:v>
                </c:pt>
                <c:pt idx="5">
                  <c:v>5</c:v>
                </c:pt>
                <c:pt idx="6">
                  <c:v>5</c:v>
                </c:pt>
                <c:pt idx="7">
                  <c:v>4.8</c:v>
                </c:pt>
                <c:pt idx="8">
                  <c:v>4.8</c:v>
                </c:pt>
                <c:pt idx="9">
                  <c:v>4.8</c:v>
                </c:pt>
                <c:pt idx="10">
                  <c:v>4.7</c:v>
                </c:pt>
                <c:pt idx="11">
                  <c:v>4.7</c:v>
                </c:pt>
                <c:pt idx="12">
                  <c:v>4.7</c:v>
                </c:pt>
                <c:pt idx="13">
                  <c:v>4.7</c:v>
                </c:pt>
                <c:pt idx="14">
                  <c:v>4.5999999999999996</c:v>
                </c:pt>
                <c:pt idx="15">
                  <c:v>4.5999999999999996</c:v>
                </c:pt>
                <c:pt idx="16">
                  <c:v>4.5999999999999996</c:v>
                </c:pt>
                <c:pt idx="17">
                  <c:v>4.5999999999999996</c:v>
                </c:pt>
                <c:pt idx="18">
                  <c:v>4.5999999999999996</c:v>
                </c:pt>
                <c:pt idx="19">
                  <c:v>4.5</c:v>
                </c:pt>
                <c:pt idx="20">
                  <c:v>4.5</c:v>
                </c:pt>
                <c:pt idx="21">
                  <c:v>4.5</c:v>
                </c:pt>
                <c:pt idx="22">
                  <c:v>4.5</c:v>
                </c:pt>
                <c:pt idx="23">
                  <c:v>4.4000000000000004</c:v>
                </c:pt>
                <c:pt idx="24">
                  <c:v>4.3</c:v>
                </c:pt>
                <c:pt idx="25">
                  <c:v>4.3</c:v>
                </c:pt>
                <c:pt idx="26">
                  <c:v>4.3</c:v>
                </c:pt>
                <c:pt idx="27">
                  <c:v>4.3</c:v>
                </c:pt>
                <c:pt idx="28">
                  <c:v>4.2</c:v>
                </c:pt>
                <c:pt idx="29">
                  <c:v>4.0999999999999996</c:v>
                </c:pt>
                <c:pt idx="30">
                  <c:v>4.0999999999999996</c:v>
                </c:pt>
                <c:pt idx="31">
                  <c:v>4.0999999999999996</c:v>
                </c:pt>
                <c:pt idx="32">
                  <c:v>4</c:v>
                </c:pt>
                <c:pt idx="33">
                  <c:v>4</c:v>
                </c:pt>
                <c:pt idx="34">
                  <c:v>4</c:v>
                </c:pt>
                <c:pt idx="35">
                  <c:v>4</c:v>
                </c:pt>
                <c:pt idx="36">
                  <c:v>3.8</c:v>
                </c:pt>
                <c:pt idx="37">
                  <c:v>3.8</c:v>
                </c:pt>
                <c:pt idx="38">
                  <c:v>3.8</c:v>
                </c:pt>
                <c:pt idx="39">
                  <c:v>3.3</c:v>
                </c:pt>
                <c:pt idx="40">
                  <c:v>3</c:v>
                </c:pt>
                <c:pt idx="41">
                  <c:v>3</c:v>
                </c:pt>
                <c:pt idx="42">
                  <c:v>3</c:v>
                </c:pt>
                <c:pt idx="43">
                  <c:v>3</c:v>
                </c:pt>
                <c:pt idx="44">
                  <c:v>3</c:v>
                </c:pt>
                <c:pt idx="45">
                  <c:v>2.9</c:v>
                </c:pt>
                <c:pt idx="46">
                  <c:v>2.8</c:v>
                </c:pt>
                <c:pt idx="47">
                  <c:v>2.7</c:v>
                </c:pt>
                <c:pt idx="48">
                  <c:v>2.6</c:v>
                </c:pt>
                <c:pt idx="49">
                  <c:v>2.5</c:v>
                </c:pt>
                <c:pt idx="50">
                  <c:v>2.2999999999999998</c:v>
                </c:pt>
                <c:pt idx="51">
                  <c:v>2.2999999999999998</c:v>
                </c:pt>
                <c:pt idx="52">
                  <c:v>2.2000000000000002</c:v>
                </c:pt>
                <c:pt idx="53">
                  <c:v>2.2000000000000002</c:v>
                </c:pt>
                <c:pt idx="54">
                  <c:v>2.1</c:v>
                </c:pt>
                <c:pt idx="55">
                  <c:v>2.1</c:v>
                </c:pt>
                <c:pt idx="56">
                  <c:v>2</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numCache>
            </c:numRef>
          </c:xVal>
          <c:yVal>
            <c:numRef>
              <c:f>jumia_dataset!$G$2:$G$113</c:f>
              <c:numCache>
                <c:formatCode>0</c:formatCode>
                <c:ptCount val="112"/>
                <c:pt idx="0">
                  <c:v>3</c:v>
                </c:pt>
                <c:pt idx="1">
                  <c:v>2</c:v>
                </c:pt>
                <c:pt idx="2">
                  <c:v>2</c:v>
                </c:pt>
                <c:pt idx="3">
                  <c:v>2</c:v>
                </c:pt>
                <c:pt idx="4">
                  <c:v>1</c:v>
                </c:pt>
                <c:pt idx="5">
                  <c:v>1</c:v>
                </c:pt>
                <c:pt idx="6">
                  <c:v>1</c:v>
                </c:pt>
                <c:pt idx="7">
                  <c:v>12</c:v>
                </c:pt>
                <c:pt idx="8">
                  <c:v>5</c:v>
                </c:pt>
                <c:pt idx="9">
                  <c:v>5</c:v>
                </c:pt>
                <c:pt idx="10">
                  <c:v>39</c:v>
                </c:pt>
                <c:pt idx="11">
                  <c:v>20</c:v>
                </c:pt>
                <c:pt idx="12">
                  <c:v>12</c:v>
                </c:pt>
                <c:pt idx="13">
                  <c:v>7</c:v>
                </c:pt>
                <c:pt idx="14">
                  <c:v>55</c:v>
                </c:pt>
                <c:pt idx="15">
                  <c:v>49</c:v>
                </c:pt>
                <c:pt idx="16">
                  <c:v>44</c:v>
                </c:pt>
                <c:pt idx="17">
                  <c:v>24</c:v>
                </c:pt>
                <c:pt idx="18">
                  <c:v>5</c:v>
                </c:pt>
                <c:pt idx="19">
                  <c:v>32</c:v>
                </c:pt>
                <c:pt idx="20">
                  <c:v>6</c:v>
                </c:pt>
                <c:pt idx="21">
                  <c:v>2</c:v>
                </c:pt>
                <c:pt idx="22">
                  <c:v>2</c:v>
                </c:pt>
                <c:pt idx="23">
                  <c:v>14</c:v>
                </c:pt>
                <c:pt idx="24">
                  <c:v>36</c:v>
                </c:pt>
                <c:pt idx="25">
                  <c:v>9</c:v>
                </c:pt>
                <c:pt idx="26">
                  <c:v>9</c:v>
                </c:pt>
                <c:pt idx="27">
                  <c:v>7</c:v>
                </c:pt>
                <c:pt idx="28">
                  <c:v>9</c:v>
                </c:pt>
                <c:pt idx="29">
                  <c:v>20</c:v>
                </c:pt>
                <c:pt idx="30">
                  <c:v>14</c:v>
                </c:pt>
                <c:pt idx="31">
                  <c:v>12</c:v>
                </c:pt>
                <c:pt idx="32">
                  <c:v>15</c:v>
                </c:pt>
                <c:pt idx="33">
                  <c:v>6</c:v>
                </c:pt>
                <c:pt idx="34">
                  <c:v>2</c:v>
                </c:pt>
                <c:pt idx="35">
                  <c:v>1</c:v>
                </c:pt>
                <c:pt idx="36">
                  <c:v>13</c:v>
                </c:pt>
                <c:pt idx="37">
                  <c:v>12</c:v>
                </c:pt>
                <c:pt idx="38">
                  <c:v>5</c:v>
                </c:pt>
                <c:pt idx="39">
                  <c:v>13</c:v>
                </c:pt>
                <c:pt idx="40">
                  <c:v>10</c:v>
                </c:pt>
                <c:pt idx="41">
                  <c:v>5</c:v>
                </c:pt>
                <c:pt idx="42">
                  <c:v>5</c:v>
                </c:pt>
                <c:pt idx="43">
                  <c:v>5</c:v>
                </c:pt>
                <c:pt idx="44">
                  <c:v>1</c:v>
                </c:pt>
                <c:pt idx="45">
                  <c:v>16</c:v>
                </c:pt>
                <c:pt idx="46">
                  <c:v>69</c:v>
                </c:pt>
                <c:pt idx="47">
                  <c:v>15</c:v>
                </c:pt>
                <c:pt idx="48">
                  <c:v>17</c:v>
                </c:pt>
                <c:pt idx="49">
                  <c:v>6</c:v>
                </c:pt>
                <c:pt idx="50">
                  <c:v>7</c:v>
                </c:pt>
                <c:pt idx="51">
                  <c:v>6</c:v>
                </c:pt>
                <c:pt idx="52">
                  <c:v>6</c:v>
                </c:pt>
                <c:pt idx="53">
                  <c:v>6</c:v>
                </c:pt>
                <c:pt idx="54">
                  <c:v>13</c:v>
                </c:pt>
                <c:pt idx="55">
                  <c:v>7</c:v>
                </c:pt>
                <c:pt idx="56">
                  <c:v>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numCache>
            </c:numRef>
          </c:yVal>
          <c:smooth val="0"/>
          <c:extLst>
            <c:ext xmlns:c16="http://schemas.microsoft.com/office/drawing/2014/chart" uri="{C3380CC4-5D6E-409C-BE32-E72D297353CC}">
              <c16:uniqueId val="{00000001-C933-46AB-9EB9-9107542D061B}"/>
            </c:ext>
          </c:extLst>
        </c:ser>
        <c:dLbls>
          <c:showLegendKey val="0"/>
          <c:showVal val="0"/>
          <c:showCatName val="0"/>
          <c:showSerName val="0"/>
          <c:showPercent val="0"/>
          <c:showBubbleSize val="0"/>
        </c:dLbls>
        <c:axId val="505873608"/>
        <c:axId val="505874328"/>
      </c:scatterChart>
      <c:valAx>
        <c:axId val="505873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Ratings(Out</a:t>
                </a:r>
                <a:r>
                  <a:rPr lang="en-US" baseline="0"/>
                  <a:t> of 5)</a:t>
                </a:r>
                <a:endParaRPr lang="en-US"/>
              </a:p>
            </c:rich>
          </c:tx>
          <c:layout>
            <c:manualLayout>
              <c:xMode val="edge"/>
              <c:yMode val="edge"/>
              <c:x val="0.48070713035870516"/>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74328"/>
        <c:crosses val="autoZero"/>
        <c:crossBetween val="midCat"/>
      </c:valAx>
      <c:valAx>
        <c:axId val="505874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Reviews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736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Number of Reviews against</a:t>
            </a:r>
            <a:r>
              <a:rPr lang="en-US" baseline="0"/>
              <a:t> Discount(%)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jumia_dataset!$G$1</c:f>
              <c:strCache>
                <c:ptCount val="1"/>
                <c:pt idx="0">
                  <c:v>Review</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jumia_dataset!$E$2:$E$113</c:f>
              <c:numCache>
                <c:formatCode>0%</c:formatCode>
                <c:ptCount val="112"/>
                <c:pt idx="0">
                  <c:v>0.49</c:v>
                </c:pt>
                <c:pt idx="1">
                  <c:v>0.51</c:v>
                </c:pt>
                <c:pt idx="2">
                  <c:v>0.53</c:v>
                </c:pt>
                <c:pt idx="3">
                  <c:v>0.46</c:v>
                </c:pt>
                <c:pt idx="4">
                  <c:v>0.4</c:v>
                </c:pt>
                <c:pt idx="5">
                  <c:v>0.21</c:v>
                </c:pt>
                <c:pt idx="6">
                  <c:v>0.49</c:v>
                </c:pt>
                <c:pt idx="7">
                  <c:v>0.47</c:v>
                </c:pt>
                <c:pt idx="8">
                  <c:v>0.55000000000000004</c:v>
                </c:pt>
                <c:pt idx="9">
                  <c:v>0.26</c:v>
                </c:pt>
                <c:pt idx="10">
                  <c:v>0.34</c:v>
                </c:pt>
                <c:pt idx="11">
                  <c:v>0.27</c:v>
                </c:pt>
                <c:pt idx="12">
                  <c:v>0.34</c:v>
                </c:pt>
                <c:pt idx="13">
                  <c:v>0.37</c:v>
                </c:pt>
                <c:pt idx="14">
                  <c:v>0.24</c:v>
                </c:pt>
                <c:pt idx="15">
                  <c:v>0.35</c:v>
                </c:pt>
                <c:pt idx="16">
                  <c:v>0.49</c:v>
                </c:pt>
                <c:pt idx="17">
                  <c:v>0.25</c:v>
                </c:pt>
                <c:pt idx="18">
                  <c:v>0.19</c:v>
                </c:pt>
                <c:pt idx="19">
                  <c:v>0.27</c:v>
                </c:pt>
                <c:pt idx="20">
                  <c:v>0.42</c:v>
                </c:pt>
                <c:pt idx="21">
                  <c:v>0.38</c:v>
                </c:pt>
                <c:pt idx="22">
                  <c:v>0.38</c:v>
                </c:pt>
                <c:pt idx="23">
                  <c:v>0.23</c:v>
                </c:pt>
                <c:pt idx="24">
                  <c:v>0.41</c:v>
                </c:pt>
                <c:pt idx="25">
                  <c:v>0.48</c:v>
                </c:pt>
                <c:pt idx="26">
                  <c:v>0.52</c:v>
                </c:pt>
                <c:pt idx="27">
                  <c:v>0.54</c:v>
                </c:pt>
                <c:pt idx="28">
                  <c:v>0.33</c:v>
                </c:pt>
                <c:pt idx="29">
                  <c:v>0.3</c:v>
                </c:pt>
                <c:pt idx="30">
                  <c:v>0.47</c:v>
                </c:pt>
                <c:pt idx="31">
                  <c:v>0.2</c:v>
                </c:pt>
                <c:pt idx="32">
                  <c:v>0.09</c:v>
                </c:pt>
                <c:pt idx="33">
                  <c:v>0.35</c:v>
                </c:pt>
                <c:pt idx="34">
                  <c:v>0.37</c:v>
                </c:pt>
                <c:pt idx="35">
                  <c:v>0.49</c:v>
                </c:pt>
                <c:pt idx="36">
                  <c:v>0.32</c:v>
                </c:pt>
                <c:pt idx="37">
                  <c:v>0.18</c:v>
                </c:pt>
                <c:pt idx="38">
                  <c:v>0.45</c:v>
                </c:pt>
                <c:pt idx="39">
                  <c:v>0.53</c:v>
                </c:pt>
                <c:pt idx="40">
                  <c:v>0.54</c:v>
                </c:pt>
                <c:pt idx="41">
                  <c:v>0.39</c:v>
                </c:pt>
                <c:pt idx="42">
                  <c:v>0.28999999999999998</c:v>
                </c:pt>
                <c:pt idx="43">
                  <c:v>0.43</c:v>
                </c:pt>
                <c:pt idx="44">
                  <c:v>0.46</c:v>
                </c:pt>
                <c:pt idx="45">
                  <c:v>0.22</c:v>
                </c:pt>
                <c:pt idx="46">
                  <c:v>0.49</c:v>
                </c:pt>
                <c:pt idx="47">
                  <c:v>0.52</c:v>
                </c:pt>
                <c:pt idx="48">
                  <c:v>0.45</c:v>
                </c:pt>
                <c:pt idx="49">
                  <c:v>0.13</c:v>
                </c:pt>
                <c:pt idx="50">
                  <c:v>0.5</c:v>
                </c:pt>
                <c:pt idx="51">
                  <c:v>0.43</c:v>
                </c:pt>
                <c:pt idx="52">
                  <c:v>0.47</c:v>
                </c:pt>
                <c:pt idx="53">
                  <c:v>0.45</c:v>
                </c:pt>
                <c:pt idx="54">
                  <c:v>0.55000000000000004</c:v>
                </c:pt>
                <c:pt idx="55">
                  <c:v>0.47</c:v>
                </c:pt>
                <c:pt idx="56">
                  <c:v>0.5</c:v>
                </c:pt>
                <c:pt idx="57">
                  <c:v>0.46</c:v>
                </c:pt>
                <c:pt idx="58">
                  <c:v>0.38</c:v>
                </c:pt>
                <c:pt idx="59">
                  <c:v>0.42</c:v>
                </c:pt>
                <c:pt idx="60">
                  <c:v>0.48</c:v>
                </c:pt>
                <c:pt idx="61">
                  <c:v>0.5</c:v>
                </c:pt>
                <c:pt idx="62">
                  <c:v>0.27</c:v>
                </c:pt>
                <c:pt idx="63">
                  <c:v>0.5</c:v>
                </c:pt>
                <c:pt idx="64">
                  <c:v>0.41</c:v>
                </c:pt>
                <c:pt idx="65">
                  <c:v>0.5</c:v>
                </c:pt>
                <c:pt idx="66">
                  <c:v>0.36</c:v>
                </c:pt>
                <c:pt idx="67">
                  <c:v>0.47</c:v>
                </c:pt>
                <c:pt idx="68">
                  <c:v>0.42</c:v>
                </c:pt>
                <c:pt idx="69">
                  <c:v>0.49</c:v>
                </c:pt>
                <c:pt idx="70">
                  <c:v>0.38</c:v>
                </c:pt>
                <c:pt idx="71">
                  <c:v>0.47</c:v>
                </c:pt>
                <c:pt idx="72">
                  <c:v>0.49</c:v>
                </c:pt>
                <c:pt idx="73">
                  <c:v>0.48</c:v>
                </c:pt>
                <c:pt idx="74">
                  <c:v>0.49</c:v>
                </c:pt>
                <c:pt idx="75">
                  <c:v>0.34</c:v>
                </c:pt>
                <c:pt idx="76">
                  <c:v>0.33</c:v>
                </c:pt>
                <c:pt idx="77">
                  <c:v>0.34</c:v>
                </c:pt>
                <c:pt idx="78">
                  <c:v>0.41</c:v>
                </c:pt>
                <c:pt idx="79">
                  <c:v>0.43</c:v>
                </c:pt>
                <c:pt idx="80">
                  <c:v>0.49</c:v>
                </c:pt>
                <c:pt idx="81">
                  <c:v>0.55000000000000004</c:v>
                </c:pt>
                <c:pt idx="82">
                  <c:v>0.43</c:v>
                </c:pt>
                <c:pt idx="83">
                  <c:v>0.49</c:v>
                </c:pt>
                <c:pt idx="84">
                  <c:v>0.42</c:v>
                </c:pt>
                <c:pt idx="85">
                  <c:v>0.45</c:v>
                </c:pt>
                <c:pt idx="86">
                  <c:v>0.64</c:v>
                </c:pt>
                <c:pt idx="87">
                  <c:v>0.61</c:v>
                </c:pt>
                <c:pt idx="88">
                  <c:v>0.5</c:v>
                </c:pt>
                <c:pt idx="89">
                  <c:v>0.49</c:v>
                </c:pt>
                <c:pt idx="90">
                  <c:v>0.5</c:v>
                </c:pt>
                <c:pt idx="91">
                  <c:v>0.49</c:v>
                </c:pt>
                <c:pt idx="92">
                  <c:v>0.14000000000000001</c:v>
                </c:pt>
                <c:pt idx="93">
                  <c:v>0.14000000000000001</c:v>
                </c:pt>
                <c:pt idx="94">
                  <c:v>0.49</c:v>
                </c:pt>
                <c:pt idx="95">
                  <c:v>0.49</c:v>
                </c:pt>
                <c:pt idx="96">
                  <c:v>0.04</c:v>
                </c:pt>
                <c:pt idx="97">
                  <c:v>0.47</c:v>
                </c:pt>
                <c:pt idx="98">
                  <c:v>0.08</c:v>
                </c:pt>
                <c:pt idx="99">
                  <c:v>0.11</c:v>
                </c:pt>
                <c:pt idx="100">
                  <c:v>0.48</c:v>
                </c:pt>
                <c:pt idx="101">
                  <c:v>0.22</c:v>
                </c:pt>
                <c:pt idx="102">
                  <c:v>0.04</c:v>
                </c:pt>
                <c:pt idx="103">
                  <c:v>0.24</c:v>
                </c:pt>
                <c:pt idx="104">
                  <c:v>0.02</c:v>
                </c:pt>
                <c:pt idx="105">
                  <c:v>0.03</c:v>
                </c:pt>
                <c:pt idx="106">
                  <c:v>0.02</c:v>
                </c:pt>
                <c:pt idx="107">
                  <c:v>0.02</c:v>
                </c:pt>
                <c:pt idx="108">
                  <c:v>0.02</c:v>
                </c:pt>
                <c:pt idx="109">
                  <c:v>0.02</c:v>
                </c:pt>
                <c:pt idx="110">
                  <c:v>0.02</c:v>
                </c:pt>
                <c:pt idx="111">
                  <c:v>0.01</c:v>
                </c:pt>
              </c:numCache>
            </c:numRef>
          </c:xVal>
          <c:yVal>
            <c:numRef>
              <c:f>jumia_dataset!$G$2:$G$113</c:f>
              <c:numCache>
                <c:formatCode>0</c:formatCode>
                <c:ptCount val="112"/>
                <c:pt idx="0">
                  <c:v>3</c:v>
                </c:pt>
                <c:pt idx="1">
                  <c:v>2</c:v>
                </c:pt>
                <c:pt idx="2">
                  <c:v>2</c:v>
                </c:pt>
                <c:pt idx="3">
                  <c:v>2</c:v>
                </c:pt>
                <c:pt idx="4">
                  <c:v>1</c:v>
                </c:pt>
                <c:pt idx="5">
                  <c:v>1</c:v>
                </c:pt>
                <c:pt idx="6">
                  <c:v>1</c:v>
                </c:pt>
                <c:pt idx="7">
                  <c:v>12</c:v>
                </c:pt>
                <c:pt idx="8">
                  <c:v>5</c:v>
                </c:pt>
                <c:pt idx="9">
                  <c:v>5</c:v>
                </c:pt>
                <c:pt idx="10">
                  <c:v>39</c:v>
                </c:pt>
                <c:pt idx="11">
                  <c:v>20</c:v>
                </c:pt>
                <c:pt idx="12">
                  <c:v>12</c:v>
                </c:pt>
                <c:pt idx="13">
                  <c:v>7</c:v>
                </c:pt>
                <c:pt idx="14">
                  <c:v>55</c:v>
                </c:pt>
                <c:pt idx="15">
                  <c:v>49</c:v>
                </c:pt>
                <c:pt idx="16">
                  <c:v>44</c:v>
                </c:pt>
                <c:pt idx="17">
                  <c:v>24</c:v>
                </c:pt>
                <c:pt idx="18">
                  <c:v>5</c:v>
                </c:pt>
                <c:pt idx="19">
                  <c:v>32</c:v>
                </c:pt>
                <c:pt idx="20">
                  <c:v>6</c:v>
                </c:pt>
                <c:pt idx="21">
                  <c:v>2</c:v>
                </c:pt>
                <c:pt idx="22">
                  <c:v>2</c:v>
                </c:pt>
                <c:pt idx="23">
                  <c:v>14</c:v>
                </c:pt>
                <c:pt idx="24">
                  <c:v>36</c:v>
                </c:pt>
                <c:pt idx="25">
                  <c:v>9</c:v>
                </c:pt>
                <c:pt idx="26">
                  <c:v>9</c:v>
                </c:pt>
                <c:pt idx="27">
                  <c:v>7</c:v>
                </c:pt>
                <c:pt idx="28">
                  <c:v>9</c:v>
                </c:pt>
                <c:pt idx="29">
                  <c:v>20</c:v>
                </c:pt>
                <c:pt idx="30">
                  <c:v>14</c:v>
                </c:pt>
                <c:pt idx="31">
                  <c:v>12</c:v>
                </c:pt>
                <c:pt idx="32">
                  <c:v>15</c:v>
                </c:pt>
                <c:pt idx="33">
                  <c:v>6</c:v>
                </c:pt>
                <c:pt idx="34">
                  <c:v>2</c:v>
                </c:pt>
                <c:pt idx="35">
                  <c:v>1</c:v>
                </c:pt>
                <c:pt idx="36">
                  <c:v>13</c:v>
                </c:pt>
                <c:pt idx="37">
                  <c:v>12</c:v>
                </c:pt>
                <c:pt idx="38">
                  <c:v>5</c:v>
                </c:pt>
                <c:pt idx="39">
                  <c:v>13</c:v>
                </c:pt>
                <c:pt idx="40">
                  <c:v>10</c:v>
                </c:pt>
                <c:pt idx="41">
                  <c:v>5</c:v>
                </c:pt>
                <c:pt idx="42">
                  <c:v>5</c:v>
                </c:pt>
                <c:pt idx="43">
                  <c:v>5</c:v>
                </c:pt>
                <c:pt idx="44">
                  <c:v>1</c:v>
                </c:pt>
                <c:pt idx="45">
                  <c:v>16</c:v>
                </c:pt>
                <c:pt idx="46">
                  <c:v>69</c:v>
                </c:pt>
                <c:pt idx="47">
                  <c:v>15</c:v>
                </c:pt>
                <c:pt idx="48">
                  <c:v>17</c:v>
                </c:pt>
                <c:pt idx="49">
                  <c:v>6</c:v>
                </c:pt>
                <c:pt idx="50">
                  <c:v>7</c:v>
                </c:pt>
                <c:pt idx="51">
                  <c:v>6</c:v>
                </c:pt>
                <c:pt idx="52">
                  <c:v>6</c:v>
                </c:pt>
                <c:pt idx="53">
                  <c:v>6</c:v>
                </c:pt>
                <c:pt idx="54">
                  <c:v>13</c:v>
                </c:pt>
                <c:pt idx="55">
                  <c:v>7</c:v>
                </c:pt>
                <c:pt idx="56">
                  <c:v>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numCache>
            </c:numRef>
          </c:yVal>
          <c:smooth val="0"/>
          <c:extLst>
            <c:ext xmlns:c16="http://schemas.microsoft.com/office/drawing/2014/chart" uri="{C3380CC4-5D6E-409C-BE32-E72D297353CC}">
              <c16:uniqueId val="{00000001-8308-4719-90C6-25E26CBEA68C}"/>
            </c:ext>
          </c:extLst>
        </c:ser>
        <c:dLbls>
          <c:showLegendKey val="0"/>
          <c:showVal val="0"/>
          <c:showCatName val="0"/>
          <c:showSerName val="0"/>
          <c:showPercent val="0"/>
          <c:showBubbleSize val="0"/>
        </c:dLbls>
        <c:axId val="505873968"/>
        <c:axId val="505868208"/>
      </c:scatterChart>
      <c:valAx>
        <c:axId val="50587396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Discount(%)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5868208"/>
        <c:crosses val="autoZero"/>
        <c:crossBetween val="midCat"/>
      </c:valAx>
      <c:valAx>
        <c:axId val="5058682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Reviews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5873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Top 10 Products with Highest Discounts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Stats!$I$16</c:f>
              <c:strCache>
                <c:ptCount val="1"/>
                <c:pt idx="0">
                  <c:v>Discount</c:v>
                </c:pt>
              </c:strCache>
            </c:strRef>
          </c:tx>
          <c:spPr>
            <a:solidFill>
              <a:schemeClr val="accent1"/>
            </a:solidFill>
            <a:ln>
              <a:noFill/>
            </a:ln>
            <a:effectLst/>
          </c:spPr>
          <c:invertIfNegative val="0"/>
          <c:cat>
            <c:strRef>
              <c:f>Stats!$H$17:$H$26</c:f>
              <c:strCache>
                <c:ptCount val="10"/>
                <c:pt idx="0">
                  <c:v>5-PCS Stainless Steel Cooking Pot Set With Steamed Slices</c:v>
                </c:pt>
                <c:pt idx="1">
                  <c:v>LASA 3 Tier Bamboo Shoe Bench Storage Shelf</c:v>
                </c:pt>
                <c:pt idx="2">
                  <c:v>32PCS Portable Cordless Drill Set With Cyclic Battery Drive -26 Variable Speed</c:v>
                </c:pt>
                <c:pt idx="3">
                  <c:v>LASA Aluminum Folding Truck Hand Cart - 68kg Max</c:v>
                </c:pt>
                <c:pt idx="4">
                  <c:v>MultiFunctional Storage Rack Multi-layer Bookshelf</c:v>
                </c:pt>
                <c:pt idx="5">
                  <c:v>LASA Stainless Steel Double Wall Mount Soap Dispenser - 500ml</c:v>
                </c:pt>
                <c:pt idx="6">
                  <c:v>LED Eye Protection  Desk Lamp , Study, Reading, USB Fan - Double Pen Holder</c:v>
                </c:pt>
                <c:pt idx="7">
                  <c:v>LASA FOLDING TABLE SERVING STAND</c:v>
                </c:pt>
                <c:pt idx="8">
                  <c:v>Electric LED UV Mosquito Killer Lamp, Outdoor/Indoor Fly Killer Trap Light -USB</c:v>
                </c:pt>
                <c:pt idx="9">
                  <c:v>4pcs Bathroom/Kitchen Towel Rack,Roll Paper Holder,Towel Bars,Hook</c:v>
                </c:pt>
              </c:strCache>
            </c:strRef>
          </c:cat>
          <c:val>
            <c:numRef>
              <c:f>Stats!$I$17:$I$26</c:f>
              <c:numCache>
                <c:formatCode>0%</c:formatCode>
                <c:ptCount val="10"/>
                <c:pt idx="0">
                  <c:v>0.55000000000000004</c:v>
                </c:pt>
                <c:pt idx="1">
                  <c:v>0.54</c:v>
                </c:pt>
                <c:pt idx="2">
                  <c:v>0.39</c:v>
                </c:pt>
                <c:pt idx="3">
                  <c:v>0.49</c:v>
                </c:pt>
                <c:pt idx="4">
                  <c:v>0.46</c:v>
                </c:pt>
                <c:pt idx="5">
                  <c:v>0.38</c:v>
                </c:pt>
                <c:pt idx="6">
                  <c:v>0.48</c:v>
                </c:pt>
                <c:pt idx="7">
                  <c:v>0.55000000000000004</c:v>
                </c:pt>
                <c:pt idx="8">
                  <c:v>0.47</c:v>
                </c:pt>
                <c:pt idx="9">
                  <c:v>0.42</c:v>
                </c:pt>
              </c:numCache>
            </c:numRef>
          </c:val>
          <c:extLst>
            <c:ext xmlns:c16="http://schemas.microsoft.com/office/drawing/2014/chart" uri="{C3380CC4-5D6E-409C-BE32-E72D297353CC}">
              <c16:uniqueId val="{00000000-F7B6-4386-9209-5C12021A3289}"/>
            </c:ext>
          </c:extLst>
        </c:ser>
        <c:dLbls>
          <c:showLegendKey val="0"/>
          <c:showVal val="0"/>
          <c:showCatName val="0"/>
          <c:showSerName val="0"/>
          <c:showPercent val="0"/>
          <c:showBubbleSize val="0"/>
        </c:dLbls>
        <c:gapWidth val="219"/>
        <c:overlap val="-27"/>
        <c:axId val="546812112"/>
        <c:axId val="546802752"/>
      </c:barChart>
      <c:catAx>
        <c:axId val="54681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02752"/>
        <c:crosses val="autoZero"/>
        <c:auto val="1"/>
        <c:lblAlgn val="ctr"/>
        <c:lblOffset val="100"/>
        <c:noMultiLvlLbl val="0"/>
      </c:catAx>
      <c:valAx>
        <c:axId val="546802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12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Products with Highest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Stats!$M$2</c:f>
              <c:strCache>
                <c:ptCount val="1"/>
                <c:pt idx="0">
                  <c:v>Ratings(Out of 5)</c:v>
                </c:pt>
              </c:strCache>
            </c:strRef>
          </c:tx>
          <c:spPr>
            <a:solidFill>
              <a:schemeClr val="accent1"/>
            </a:solidFill>
            <a:ln>
              <a:noFill/>
            </a:ln>
            <a:effectLst/>
          </c:spPr>
          <c:invertIfNegative val="0"/>
          <c:cat>
            <c:strRef>
              <c:f>Stats!$L$3:$L$12</c:f>
              <c:strCache>
                <c:ptCount val="10"/>
                <c:pt idx="0">
                  <c:v>LASA Aluminum Folding Truck Hand Cart - 68kg Max</c:v>
                </c:pt>
                <c:pt idx="1">
                  <c:v>Anti-Skid Absorbent Insulation Coaster  For Home Office</c:v>
                </c:pt>
                <c:pt idx="2">
                  <c:v>Classic Black Cat Cotton Hemp Pillow Case For Home Car</c:v>
                </c:pt>
                <c:pt idx="3">
                  <c:v>Peacock  Throw Pillow Cushion Case For Home Car</c:v>
                </c:pt>
                <c:pt idx="4">
                  <c:v>DIY File Folder, Office Drawer File Holder, Pen Holder, Desktop Storage Rack</c:v>
                </c:pt>
                <c:pt idx="5">
                  <c:v>Konka Healty Electric Kettle, 24-hour Heat Preservation,1.5L,800W, White</c:v>
                </c:pt>
                <c:pt idx="6">
                  <c:v>Bedroom Simple Floor Hanging Clothes Rack Single Pole Hat Rack - White</c:v>
                </c:pt>
                <c:pt idx="7">
                  <c:v>40cm Gold DIY Acrylic Wall Sticker Clock</c:v>
                </c:pt>
                <c:pt idx="8">
                  <c:v>LASA FOLDING TABLE SERVING STAND</c:v>
                </c:pt>
                <c:pt idx="9">
                  <c:v>Portable Home Small Air Humidifier 3-Speed Fan - Green</c:v>
                </c:pt>
              </c:strCache>
            </c:strRef>
          </c:cat>
          <c:val>
            <c:numRef>
              <c:f>Stats!$M$3:$M$12</c:f>
              <c:numCache>
                <c:formatCode>0.0</c:formatCode>
                <c:ptCount val="10"/>
                <c:pt idx="0">
                  <c:v>5</c:v>
                </c:pt>
                <c:pt idx="1">
                  <c:v>5</c:v>
                </c:pt>
                <c:pt idx="2">
                  <c:v>5</c:v>
                </c:pt>
                <c:pt idx="3">
                  <c:v>5</c:v>
                </c:pt>
                <c:pt idx="4">
                  <c:v>5</c:v>
                </c:pt>
                <c:pt idx="5">
                  <c:v>5</c:v>
                </c:pt>
                <c:pt idx="6">
                  <c:v>5</c:v>
                </c:pt>
                <c:pt idx="7">
                  <c:v>4.8</c:v>
                </c:pt>
                <c:pt idx="8">
                  <c:v>4.8</c:v>
                </c:pt>
                <c:pt idx="9">
                  <c:v>4.8</c:v>
                </c:pt>
              </c:numCache>
            </c:numRef>
          </c:val>
          <c:extLst>
            <c:ext xmlns:c16="http://schemas.microsoft.com/office/drawing/2014/chart" uri="{C3380CC4-5D6E-409C-BE32-E72D297353CC}">
              <c16:uniqueId val="{00000000-B77D-4044-BF75-9C05D614EADB}"/>
            </c:ext>
          </c:extLst>
        </c:ser>
        <c:dLbls>
          <c:showLegendKey val="0"/>
          <c:showVal val="0"/>
          <c:showCatName val="0"/>
          <c:showSerName val="0"/>
          <c:showPercent val="0"/>
          <c:showBubbleSize val="0"/>
        </c:dLbls>
        <c:gapWidth val="182"/>
        <c:axId val="537095496"/>
        <c:axId val="537094776"/>
      </c:barChart>
      <c:catAx>
        <c:axId val="537095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94776"/>
        <c:crosses val="autoZero"/>
        <c:auto val="1"/>
        <c:lblAlgn val="ctr"/>
        <c:lblOffset val="100"/>
        <c:noMultiLvlLbl val="0"/>
      </c:catAx>
      <c:valAx>
        <c:axId val="53709477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95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Top 10 Products with Highest Discounts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Stats!$I$16</c:f>
              <c:strCache>
                <c:ptCount val="1"/>
                <c:pt idx="0">
                  <c:v>Discount</c:v>
                </c:pt>
              </c:strCache>
            </c:strRef>
          </c:tx>
          <c:spPr>
            <a:solidFill>
              <a:schemeClr val="accent1"/>
            </a:solidFill>
            <a:ln>
              <a:noFill/>
            </a:ln>
            <a:effectLst/>
          </c:spPr>
          <c:invertIfNegative val="0"/>
          <c:cat>
            <c:strRef>
              <c:f>Stats!$H$17:$H$26</c:f>
              <c:strCache>
                <c:ptCount val="10"/>
                <c:pt idx="0">
                  <c:v>5-PCS Stainless Steel Cooking Pot Set With Steamed Slices</c:v>
                </c:pt>
                <c:pt idx="1">
                  <c:v>LASA 3 Tier Bamboo Shoe Bench Storage Shelf</c:v>
                </c:pt>
                <c:pt idx="2">
                  <c:v>32PCS Portable Cordless Drill Set With Cyclic Battery Drive -26 Variable Speed</c:v>
                </c:pt>
                <c:pt idx="3">
                  <c:v>LASA Aluminum Folding Truck Hand Cart - 68kg Max</c:v>
                </c:pt>
                <c:pt idx="4">
                  <c:v>MultiFunctional Storage Rack Multi-layer Bookshelf</c:v>
                </c:pt>
                <c:pt idx="5">
                  <c:v>LASA Stainless Steel Double Wall Mount Soap Dispenser - 500ml</c:v>
                </c:pt>
                <c:pt idx="6">
                  <c:v>LED Eye Protection  Desk Lamp , Study, Reading, USB Fan - Double Pen Holder</c:v>
                </c:pt>
                <c:pt idx="7">
                  <c:v>LASA FOLDING TABLE SERVING STAND</c:v>
                </c:pt>
                <c:pt idx="8">
                  <c:v>Electric LED UV Mosquito Killer Lamp, Outdoor/Indoor Fly Killer Trap Light -USB</c:v>
                </c:pt>
                <c:pt idx="9">
                  <c:v>4pcs Bathroom/Kitchen Towel Rack,Roll Paper Holder,Towel Bars,Hook</c:v>
                </c:pt>
              </c:strCache>
            </c:strRef>
          </c:cat>
          <c:val>
            <c:numRef>
              <c:f>Stats!$I$17:$I$26</c:f>
              <c:numCache>
                <c:formatCode>0%</c:formatCode>
                <c:ptCount val="10"/>
                <c:pt idx="0">
                  <c:v>0.55000000000000004</c:v>
                </c:pt>
                <c:pt idx="1">
                  <c:v>0.54</c:v>
                </c:pt>
                <c:pt idx="2">
                  <c:v>0.39</c:v>
                </c:pt>
                <c:pt idx="3">
                  <c:v>0.49</c:v>
                </c:pt>
                <c:pt idx="4">
                  <c:v>0.46</c:v>
                </c:pt>
                <c:pt idx="5">
                  <c:v>0.38</c:v>
                </c:pt>
                <c:pt idx="6">
                  <c:v>0.48</c:v>
                </c:pt>
                <c:pt idx="7">
                  <c:v>0.55000000000000004</c:v>
                </c:pt>
                <c:pt idx="8">
                  <c:v>0.47</c:v>
                </c:pt>
                <c:pt idx="9">
                  <c:v>0.42</c:v>
                </c:pt>
              </c:numCache>
            </c:numRef>
          </c:val>
          <c:extLst>
            <c:ext xmlns:c16="http://schemas.microsoft.com/office/drawing/2014/chart" uri="{C3380CC4-5D6E-409C-BE32-E72D297353CC}">
              <c16:uniqueId val="{00000000-0B80-4555-8ACE-CC0DB40A8127}"/>
            </c:ext>
          </c:extLst>
        </c:ser>
        <c:dLbls>
          <c:showLegendKey val="0"/>
          <c:showVal val="0"/>
          <c:showCatName val="0"/>
          <c:showSerName val="0"/>
          <c:showPercent val="0"/>
          <c:showBubbleSize val="0"/>
        </c:dLbls>
        <c:gapWidth val="219"/>
        <c:overlap val="-27"/>
        <c:axId val="546812112"/>
        <c:axId val="546802752"/>
      </c:barChart>
      <c:catAx>
        <c:axId val="54681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02752"/>
        <c:crosses val="autoZero"/>
        <c:auto val="1"/>
        <c:lblAlgn val="ctr"/>
        <c:lblOffset val="100"/>
        <c:noMultiLvlLbl val="0"/>
      </c:catAx>
      <c:valAx>
        <c:axId val="546802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12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Products with Highest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Stats!$M$2</c:f>
              <c:strCache>
                <c:ptCount val="1"/>
                <c:pt idx="0">
                  <c:v>Ratings(Out of 5)</c:v>
                </c:pt>
              </c:strCache>
            </c:strRef>
          </c:tx>
          <c:spPr>
            <a:solidFill>
              <a:schemeClr val="accent1"/>
            </a:solidFill>
            <a:ln>
              <a:noFill/>
            </a:ln>
            <a:effectLst/>
          </c:spPr>
          <c:invertIfNegative val="0"/>
          <c:cat>
            <c:strRef>
              <c:f>Stats!$L$3:$L$12</c:f>
              <c:strCache>
                <c:ptCount val="10"/>
                <c:pt idx="0">
                  <c:v>LASA Aluminum Folding Truck Hand Cart - 68kg Max</c:v>
                </c:pt>
                <c:pt idx="1">
                  <c:v>Anti-Skid Absorbent Insulation Coaster  For Home Office</c:v>
                </c:pt>
                <c:pt idx="2">
                  <c:v>Classic Black Cat Cotton Hemp Pillow Case For Home Car</c:v>
                </c:pt>
                <c:pt idx="3">
                  <c:v>Peacock  Throw Pillow Cushion Case For Home Car</c:v>
                </c:pt>
                <c:pt idx="4">
                  <c:v>DIY File Folder, Office Drawer File Holder, Pen Holder, Desktop Storage Rack</c:v>
                </c:pt>
                <c:pt idx="5">
                  <c:v>Konka Healty Electric Kettle, 24-hour Heat Preservation,1.5L,800W, White</c:v>
                </c:pt>
                <c:pt idx="6">
                  <c:v>Bedroom Simple Floor Hanging Clothes Rack Single Pole Hat Rack - White</c:v>
                </c:pt>
                <c:pt idx="7">
                  <c:v>40cm Gold DIY Acrylic Wall Sticker Clock</c:v>
                </c:pt>
                <c:pt idx="8">
                  <c:v>LASA FOLDING TABLE SERVING STAND</c:v>
                </c:pt>
                <c:pt idx="9">
                  <c:v>Portable Home Small Air Humidifier 3-Speed Fan - Green</c:v>
                </c:pt>
              </c:strCache>
            </c:strRef>
          </c:cat>
          <c:val>
            <c:numRef>
              <c:f>Stats!$M$3:$M$12</c:f>
              <c:numCache>
                <c:formatCode>0.0</c:formatCode>
                <c:ptCount val="10"/>
                <c:pt idx="0">
                  <c:v>5</c:v>
                </c:pt>
                <c:pt idx="1">
                  <c:v>5</c:v>
                </c:pt>
                <c:pt idx="2">
                  <c:v>5</c:v>
                </c:pt>
                <c:pt idx="3">
                  <c:v>5</c:v>
                </c:pt>
                <c:pt idx="4">
                  <c:v>5</c:v>
                </c:pt>
                <c:pt idx="5">
                  <c:v>5</c:v>
                </c:pt>
                <c:pt idx="6">
                  <c:v>5</c:v>
                </c:pt>
                <c:pt idx="7">
                  <c:v>4.8</c:v>
                </c:pt>
                <c:pt idx="8">
                  <c:v>4.8</c:v>
                </c:pt>
                <c:pt idx="9">
                  <c:v>4.8</c:v>
                </c:pt>
              </c:numCache>
            </c:numRef>
          </c:val>
          <c:extLst>
            <c:ext xmlns:c16="http://schemas.microsoft.com/office/drawing/2014/chart" uri="{C3380CC4-5D6E-409C-BE32-E72D297353CC}">
              <c16:uniqueId val="{00000000-37AC-49FA-9B1A-261A7A56BC00}"/>
            </c:ext>
          </c:extLst>
        </c:ser>
        <c:dLbls>
          <c:showLegendKey val="0"/>
          <c:showVal val="0"/>
          <c:showCatName val="0"/>
          <c:showSerName val="0"/>
          <c:showPercent val="0"/>
          <c:showBubbleSize val="0"/>
        </c:dLbls>
        <c:gapWidth val="182"/>
        <c:axId val="537095496"/>
        <c:axId val="537094776"/>
      </c:barChart>
      <c:catAx>
        <c:axId val="537095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94776"/>
        <c:crosses val="autoZero"/>
        <c:auto val="1"/>
        <c:lblAlgn val="ctr"/>
        <c:lblOffset val="100"/>
        <c:noMultiLvlLbl val="0"/>
      </c:catAx>
      <c:valAx>
        <c:axId val="53709477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95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[Jumia_Product_Dashboard.xlsx]Charts!PivotTable3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discount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Charts!$B$1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77-4599-8F8C-64CD2362AA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77-4599-8F8C-64CD2362AA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77-4599-8F8C-64CD2362AAE9}"/>
              </c:ext>
            </c:extLst>
          </c:dPt>
          <c:cat>
            <c:strRef>
              <c:f>Charts!$A$2:$A$5</c:f>
              <c:strCache>
                <c:ptCount val="3"/>
                <c:pt idx="0">
                  <c:v>High Discount</c:v>
                </c:pt>
                <c:pt idx="1">
                  <c:v>Low Discount</c:v>
                </c:pt>
                <c:pt idx="2">
                  <c:v>Medium Discount</c:v>
                </c:pt>
              </c:strCache>
            </c:strRef>
          </c:cat>
          <c:val>
            <c:numRef>
              <c:f>Charts!$B$2:$B$5</c:f>
              <c:numCache>
                <c:formatCode>0%</c:formatCode>
                <c:ptCount val="3"/>
                <c:pt idx="0">
                  <c:v>0.48338709677419334</c:v>
                </c:pt>
                <c:pt idx="1">
                  <c:v>7.2222222222222243E-2</c:v>
                </c:pt>
                <c:pt idx="2">
                  <c:v>0.30999999999999994</c:v>
                </c:pt>
              </c:numCache>
            </c:numRef>
          </c:val>
          <c:extLst>
            <c:ext xmlns:c16="http://schemas.microsoft.com/office/drawing/2014/chart" uri="{C3380CC4-5D6E-409C-BE32-E72D297353CC}">
              <c16:uniqueId val="{00000006-AB77-4599-8F8C-64CD2362AAE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Top 10 Products with Most Reviews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Top 10 Products with Most Reviews</a:t>
          </a:r>
        </a:p>
      </cx:txPr>
    </cx:title>
    <cx:plotArea>
      <cx:plotAreaRegion>
        <cx:series layoutId="funnel" uniqueId="{A9741E8A-DCBF-4983-8CA9-8D1C1F9537D9}">
          <cx:tx>
            <cx:txData>
              <cx:f>_xlchart.v2.1</cx:f>
              <cx:v>Review</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Top 10 Products with Most Reviews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10 Products with Most Reviews</a:t>
          </a:r>
        </a:p>
      </cx:txPr>
    </cx:title>
    <cx:plotArea>
      <cx:plotAreaRegion>
        <cx:series layoutId="funnel" uniqueId="{A9741E8A-DCBF-4983-8CA9-8D1C1F9537D9}">
          <cx:tx>
            <cx:txData>
              <cx:f>_xlchart.v2.4</cx:f>
              <cx:v>Review</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F8E34A1-EE98-4981-8CAF-944E5658B365}">
  <sheetPr/>
  <sheetViews>
    <sheetView zoomScale="9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19050</xdr:colOff>
      <xdr:row>2</xdr:row>
      <xdr:rowOff>19050</xdr:rowOff>
    </xdr:from>
    <xdr:to>
      <xdr:col>5</xdr:col>
      <xdr:colOff>238125</xdr:colOff>
      <xdr:row>7</xdr:row>
      <xdr:rowOff>104775</xdr:rowOff>
    </xdr:to>
    <xdr:sp macro="" textlink="">
      <xdr:nvSpPr>
        <xdr:cNvPr id="3" name="Rectangle 2">
          <a:extLst>
            <a:ext uri="{FF2B5EF4-FFF2-40B4-BE49-F238E27FC236}">
              <a16:creationId xmlns:a16="http://schemas.microsoft.com/office/drawing/2014/main" id="{75AEF58F-DB1A-A6D2-AD58-597D49A8E7F8}"/>
            </a:ext>
          </a:extLst>
        </xdr:cNvPr>
        <xdr:cNvSpPr/>
      </xdr:nvSpPr>
      <xdr:spPr>
        <a:xfrm>
          <a:off x="628650" y="581025"/>
          <a:ext cx="2657475" cy="1038225"/>
        </a:xfrm>
        <a:prstGeom prst="rect">
          <a:avLst/>
        </a:prstGeom>
        <a:solidFill>
          <a:srgbClr val="E29F26"/>
        </a:solidFill>
        <a:effectLst>
          <a:softEdge rad="0"/>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800"/>
            <a:t>Total Products</a:t>
          </a:r>
        </a:p>
        <a:p>
          <a:pPr algn="ctr"/>
          <a:endParaRPr lang="en-US" sz="1100" b="0" i="0" u="none" strike="noStrike">
            <a:solidFill>
              <a:schemeClr val="lt1"/>
            </a:solidFill>
            <a:effectLst/>
            <a:latin typeface="+mn-lt"/>
            <a:ea typeface="+mn-ea"/>
            <a:cs typeface="+mn-cs"/>
          </a:endParaRPr>
        </a:p>
        <a:p>
          <a:pPr algn="ctr"/>
          <a:r>
            <a:rPr lang="en-US" sz="1800"/>
            <a:t>112</a:t>
          </a:r>
        </a:p>
      </xdr:txBody>
    </xdr:sp>
    <xdr:clientData/>
  </xdr:twoCellAnchor>
  <xdr:twoCellAnchor>
    <xdr:from>
      <xdr:col>15</xdr:col>
      <xdr:colOff>190500</xdr:colOff>
      <xdr:row>2</xdr:row>
      <xdr:rowOff>38100</xdr:rowOff>
    </xdr:from>
    <xdr:to>
      <xdr:col>19</xdr:col>
      <xdr:colOff>581024</xdr:colOff>
      <xdr:row>7</xdr:row>
      <xdr:rowOff>104775</xdr:rowOff>
    </xdr:to>
    <xdr:sp macro="" textlink="">
      <xdr:nvSpPr>
        <xdr:cNvPr id="5" name="Rectangle 4">
          <a:extLst>
            <a:ext uri="{FF2B5EF4-FFF2-40B4-BE49-F238E27FC236}">
              <a16:creationId xmlns:a16="http://schemas.microsoft.com/office/drawing/2014/main" id="{7F67E5D8-48BB-4765-9026-D6FA528503BB}"/>
            </a:ext>
          </a:extLst>
        </xdr:cNvPr>
        <xdr:cNvSpPr/>
      </xdr:nvSpPr>
      <xdr:spPr>
        <a:xfrm>
          <a:off x="9334500" y="600075"/>
          <a:ext cx="2828924" cy="1019175"/>
        </a:xfrm>
        <a:prstGeom prst="rect">
          <a:avLst/>
        </a:prstGeom>
        <a:solidFill>
          <a:srgbClr val="E29F26"/>
        </a:solidFill>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800"/>
            <a:t>Total Reviews</a:t>
          </a:r>
        </a:p>
        <a:p>
          <a:pPr algn="ctr"/>
          <a:endParaRPr lang="en-US" sz="1800"/>
        </a:p>
        <a:p>
          <a:pPr algn="ctr"/>
          <a:r>
            <a:rPr lang="en-US" sz="1800"/>
            <a:t>723</a:t>
          </a:r>
        </a:p>
      </xdr:txBody>
    </xdr:sp>
    <xdr:clientData/>
  </xdr:twoCellAnchor>
  <xdr:twoCellAnchor>
    <xdr:from>
      <xdr:col>5</xdr:col>
      <xdr:colOff>333375</xdr:colOff>
      <xdr:row>2</xdr:row>
      <xdr:rowOff>38100</xdr:rowOff>
    </xdr:from>
    <xdr:to>
      <xdr:col>10</xdr:col>
      <xdr:colOff>28575</xdr:colOff>
      <xdr:row>7</xdr:row>
      <xdr:rowOff>104775</xdr:rowOff>
    </xdr:to>
    <xdr:sp macro="" textlink="">
      <xdr:nvSpPr>
        <xdr:cNvPr id="6" name="Rectangle 5">
          <a:extLst>
            <a:ext uri="{FF2B5EF4-FFF2-40B4-BE49-F238E27FC236}">
              <a16:creationId xmlns:a16="http://schemas.microsoft.com/office/drawing/2014/main" id="{688110EC-9F4E-4D7D-94E8-E7B6697BD474}"/>
            </a:ext>
          </a:extLst>
        </xdr:cNvPr>
        <xdr:cNvSpPr/>
      </xdr:nvSpPr>
      <xdr:spPr>
        <a:xfrm>
          <a:off x="3381375" y="600075"/>
          <a:ext cx="2743200" cy="1019175"/>
        </a:xfrm>
        <a:prstGeom prst="rect">
          <a:avLst/>
        </a:prstGeom>
        <a:solidFill>
          <a:srgbClr val="E29F26"/>
        </a:solidFill>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800"/>
            <a:t>Average Rating</a:t>
          </a:r>
        </a:p>
        <a:p>
          <a:pPr algn="ctr"/>
          <a:endParaRPr lang="en-US" sz="1800"/>
        </a:p>
        <a:p>
          <a:pPr algn="ctr"/>
          <a:r>
            <a:rPr lang="en-US" sz="1800"/>
            <a:t>3.89 ⭐</a:t>
          </a:r>
        </a:p>
      </xdr:txBody>
    </xdr:sp>
    <xdr:clientData/>
  </xdr:twoCellAnchor>
  <xdr:twoCellAnchor>
    <xdr:from>
      <xdr:col>10</xdr:col>
      <xdr:colOff>180975</xdr:colOff>
      <xdr:row>2</xdr:row>
      <xdr:rowOff>47625</xdr:rowOff>
    </xdr:from>
    <xdr:to>
      <xdr:col>14</xdr:col>
      <xdr:colOff>533400</xdr:colOff>
      <xdr:row>7</xdr:row>
      <xdr:rowOff>114300</xdr:rowOff>
    </xdr:to>
    <xdr:sp macro="" textlink="">
      <xdr:nvSpPr>
        <xdr:cNvPr id="7" name="Rectangle 6">
          <a:extLst>
            <a:ext uri="{FF2B5EF4-FFF2-40B4-BE49-F238E27FC236}">
              <a16:creationId xmlns:a16="http://schemas.microsoft.com/office/drawing/2014/main" id="{E48A598C-E8AE-433E-A729-AD0F8C31315C}"/>
            </a:ext>
          </a:extLst>
        </xdr:cNvPr>
        <xdr:cNvSpPr/>
      </xdr:nvSpPr>
      <xdr:spPr>
        <a:xfrm>
          <a:off x="6276975" y="609600"/>
          <a:ext cx="2790825" cy="1019175"/>
        </a:xfrm>
        <a:prstGeom prst="rect">
          <a:avLst/>
        </a:prstGeom>
        <a:solidFill>
          <a:srgbClr val="E29F26"/>
        </a:solidFill>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800"/>
            <a:t>Average Discount %</a:t>
          </a:r>
        </a:p>
        <a:p>
          <a:pPr algn="ctr"/>
          <a:endParaRPr lang="en-US" sz="1800"/>
        </a:p>
        <a:p>
          <a:pPr algn="ctr"/>
          <a:r>
            <a:rPr lang="en-US" sz="1800"/>
            <a:t>37%</a:t>
          </a:r>
        </a:p>
      </xdr:txBody>
    </xdr:sp>
    <xdr:clientData/>
  </xdr:twoCellAnchor>
  <xdr:twoCellAnchor editAs="oneCell">
    <xdr:from>
      <xdr:col>20</xdr:col>
      <xdr:colOff>590550</xdr:colOff>
      <xdr:row>1</xdr:row>
      <xdr:rowOff>142874</xdr:rowOff>
    </xdr:from>
    <xdr:to>
      <xdr:col>25</xdr:col>
      <xdr:colOff>9524</xdr:colOff>
      <xdr:row>9</xdr:row>
      <xdr:rowOff>171449</xdr:rowOff>
    </xdr:to>
    <mc:AlternateContent xmlns:mc="http://schemas.openxmlformats.org/markup-compatibility/2006" xmlns:a14="http://schemas.microsoft.com/office/drawing/2010/main">
      <mc:Choice Requires="a14">
        <xdr:graphicFrame macro="">
          <xdr:nvGraphicFramePr>
            <xdr:cNvPr id="9" name="Rating Category 2">
              <a:extLst>
                <a:ext uri="{FF2B5EF4-FFF2-40B4-BE49-F238E27FC236}">
                  <a16:creationId xmlns:a16="http://schemas.microsoft.com/office/drawing/2014/main" id="{434B90D6-0546-4195-8148-E70B69556B74}"/>
                </a:ext>
              </a:extLst>
            </xdr:cNvPr>
            <xdr:cNvGraphicFramePr/>
          </xdr:nvGraphicFramePr>
          <xdr:xfrm>
            <a:off x="0" y="0"/>
            <a:ext cx="0" cy="0"/>
          </xdr:xfrm>
          <a:graphic>
            <a:graphicData uri="http://schemas.microsoft.com/office/drawing/2010/slicer">
              <sle:slicer xmlns:sle="http://schemas.microsoft.com/office/drawing/2010/slicer" name="Rating Category 2"/>
            </a:graphicData>
          </a:graphic>
        </xdr:graphicFrame>
      </mc:Choice>
      <mc:Fallback xmlns="">
        <xdr:sp macro="" textlink="">
          <xdr:nvSpPr>
            <xdr:cNvPr id="0" name=""/>
            <xdr:cNvSpPr>
              <a:spLocks noTextEdit="1"/>
            </xdr:cNvSpPr>
          </xdr:nvSpPr>
          <xdr:spPr>
            <a:xfrm>
              <a:off x="12782550" y="514349"/>
              <a:ext cx="2466974" cy="155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10</xdr:row>
      <xdr:rowOff>114299</xdr:rowOff>
    </xdr:from>
    <xdr:to>
      <xdr:col>25</xdr:col>
      <xdr:colOff>28574</xdr:colOff>
      <xdr:row>18</xdr:row>
      <xdr:rowOff>142875</xdr:rowOff>
    </xdr:to>
    <mc:AlternateContent xmlns:mc="http://schemas.openxmlformats.org/markup-compatibility/2006" xmlns:a14="http://schemas.microsoft.com/office/drawing/2010/main">
      <mc:Choice Requires="a14">
        <xdr:graphicFrame macro="">
          <xdr:nvGraphicFramePr>
            <xdr:cNvPr id="10" name="Discount Category 2">
              <a:extLst>
                <a:ext uri="{FF2B5EF4-FFF2-40B4-BE49-F238E27FC236}">
                  <a16:creationId xmlns:a16="http://schemas.microsoft.com/office/drawing/2014/main" id="{EC72A209-69E7-4ACA-A43D-DA66693954E2}"/>
                </a:ext>
              </a:extLst>
            </xdr:cNvPr>
            <xdr:cNvGraphicFramePr/>
          </xdr:nvGraphicFramePr>
          <xdr:xfrm>
            <a:off x="0" y="0"/>
            <a:ext cx="0" cy="0"/>
          </xdr:xfrm>
          <a:graphic>
            <a:graphicData uri="http://schemas.microsoft.com/office/drawing/2010/slicer">
              <sle:slicer xmlns:sle="http://schemas.microsoft.com/office/drawing/2010/slicer" name="Discount Category 2"/>
            </a:graphicData>
          </a:graphic>
        </xdr:graphicFrame>
      </mc:Choice>
      <mc:Fallback xmlns="">
        <xdr:sp macro="" textlink="">
          <xdr:nvSpPr>
            <xdr:cNvPr id="0" name=""/>
            <xdr:cNvSpPr>
              <a:spLocks noTextEdit="1"/>
            </xdr:cNvSpPr>
          </xdr:nvSpPr>
          <xdr:spPr>
            <a:xfrm>
              <a:off x="12801600" y="2200274"/>
              <a:ext cx="2466974" cy="1552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428625</xdr:colOff>
      <xdr:row>41</xdr:row>
      <xdr:rowOff>85724</xdr:rowOff>
    </xdr:from>
    <xdr:to>
      <xdr:col>25</xdr:col>
      <xdr:colOff>571500</xdr:colOff>
      <xdr:row>59</xdr:row>
      <xdr:rowOff>114299</xdr:rowOff>
    </xdr:to>
    <xdr:graphicFrame macro="">
      <xdr:nvGraphicFramePr>
        <xdr:cNvPr id="11" name="Chart 10">
          <a:extLst>
            <a:ext uri="{FF2B5EF4-FFF2-40B4-BE49-F238E27FC236}">
              <a16:creationId xmlns:a16="http://schemas.microsoft.com/office/drawing/2014/main" id="{8357CB37-1ECB-47E3-921D-B68D5DFF3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495300</xdr:colOff>
      <xdr:row>22</xdr:row>
      <xdr:rowOff>133348</xdr:rowOff>
    </xdr:from>
    <xdr:to>
      <xdr:col>25</xdr:col>
      <xdr:colOff>561975</xdr:colOff>
      <xdr:row>40</xdr:row>
      <xdr:rowOff>161925</xdr:rowOff>
    </xdr:to>
    <xdr:graphicFrame macro="">
      <xdr:nvGraphicFramePr>
        <xdr:cNvPr id="12" name="Chart 1">
          <a:extLst>
            <a:ext uri="{FF2B5EF4-FFF2-40B4-BE49-F238E27FC236}">
              <a16:creationId xmlns:a16="http://schemas.microsoft.com/office/drawing/2014/main" id="{28B2640D-828A-43E3-B1C5-6683CB67C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466725</xdr:colOff>
      <xdr:row>40</xdr:row>
      <xdr:rowOff>0</xdr:rowOff>
    </xdr:from>
    <xdr:to>
      <xdr:col>19</xdr:col>
      <xdr:colOff>123825</xdr:colOff>
      <xdr:row>61</xdr:row>
      <xdr:rowOff>123825</xdr:rowOff>
    </xdr:to>
    <xdr:graphicFrame macro="">
      <xdr:nvGraphicFramePr>
        <xdr:cNvPr id="13" name="Chart 6">
          <a:extLst>
            <a:ext uri="{FF2B5EF4-FFF2-40B4-BE49-F238E27FC236}">
              <a16:creationId xmlns:a16="http://schemas.microsoft.com/office/drawing/2014/main" id="{D6B980E1-6784-46EF-8FF6-D5A5F203E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absoluteAnchor>
    <xdr:pos x="9525" y="7781926"/>
    <xdr:ext cx="5753100" cy="4029074"/>
    <xdr:graphicFrame macro="">
      <xdr:nvGraphicFramePr>
        <xdr:cNvPr id="14" name="Chart 13">
          <a:extLst>
            <a:ext uri="{FF2B5EF4-FFF2-40B4-BE49-F238E27FC236}">
              <a16:creationId xmlns:a16="http://schemas.microsoft.com/office/drawing/2014/main" id="{A85BF2E6-AF88-44F2-BE0C-FCCE600AF9F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twoCellAnchor>
    <xdr:from>
      <xdr:col>5</xdr:col>
      <xdr:colOff>400050</xdr:colOff>
      <xdr:row>8</xdr:row>
      <xdr:rowOff>9525</xdr:rowOff>
    </xdr:from>
    <xdr:to>
      <xdr:col>20</xdr:col>
      <xdr:colOff>457200</xdr:colOff>
      <xdr:row>22</xdr:row>
      <xdr:rowOff>85725</xdr:rowOff>
    </xdr:to>
    <xdr:graphicFrame macro="">
      <xdr:nvGraphicFramePr>
        <xdr:cNvPr id="2" name="Chart 1">
          <a:extLst>
            <a:ext uri="{FF2B5EF4-FFF2-40B4-BE49-F238E27FC236}">
              <a16:creationId xmlns:a16="http://schemas.microsoft.com/office/drawing/2014/main" id="{4D08C109-98C7-441D-9F85-C549D3242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xdr:colOff>
      <xdr:row>22</xdr:row>
      <xdr:rowOff>142875</xdr:rowOff>
    </xdr:from>
    <xdr:to>
      <xdr:col>9</xdr:col>
      <xdr:colOff>104775</xdr:colOff>
      <xdr:row>37</xdr:row>
      <xdr:rowOff>28575</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22693B66-B105-41D7-BEB0-0E6161E691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525" y="4514850"/>
              <a:ext cx="55816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190499</xdr:colOff>
      <xdr:row>22</xdr:row>
      <xdr:rowOff>142875</xdr:rowOff>
    </xdr:from>
    <xdr:to>
      <xdr:col>19</xdr:col>
      <xdr:colOff>371475</xdr:colOff>
      <xdr:row>37</xdr:row>
      <xdr:rowOff>28575</xdr:rowOff>
    </xdr:to>
    <xdr:graphicFrame macro="">
      <xdr:nvGraphicFramePr>
        <xdr:cNvPr id="8" name="Chart 7">
          <a:extLst>
            <a:ext uri="{FF2B5EF4-FFF2-40B4-BE49-F238E27FC236}">
              <a16:creationId xmlns:a16="http://schemas.microsoft.com/office/drawing/2014/main" id="{885316E8-3716-4AD5-A4F7-FFA4331C8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47624</xdr:colOff>
      <xdr:row>8</xdr:row>
      <xdr:rowOff>19049</xdr:rowOff>
    </xdr:from>
    <xdr:to>
      <xdr:col>5</xdr:col>
      <xdr:colOff>228600</xdr:colOff>
      <xdr:row>15</xdr:row>
      <xdr:rowOff>114300</xdr:rowOff>
    </xdr:to>
    <xdr:sp macro="" textlink="">
      <xdr:nvSpPr>
        <xdr:cNvPr id="15" name="Rectangle 14">
          <a:extLst>
            <a:ext uri="{FF2B5EF4-FFF2-40B4-BE49-F238E27FC236}">
              <a16:creationId xmlns:a16="http://schemas.microsoft.com/office/drawing/2014/main" id="{38689E75-A851-95AD-66D9-4F600A4DDDF7}"/>
            </a:ext>
          </a:extLst>
        </xdr:cNvPr>
        <xdr:cNvSpPr/>
      </xdr:nvSpPr>
      <xdr:spPr>
        <a:xfrm>
          <a:off x="657224" y="1724024"/>
          <a:ext cx="2619376" cy="1428751"/>
        </a:xfrm>
        <a:prstGeom prst="rect">
          <a:avLst/>
        </a:prstGeom>
        <a:solidFill>
          <a:srgbClr val="E29F26"/>
        </a:solidFill>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a:solidFill>
                <a:schemeClr val="bg1"/>
              </a:solidFill>
            </a:rPr>
            <a:t>Most Expensive Product</a:t>
          </a:r>
        </a:p>
        <a:p>
          <a:pPr algn="l"/>
          <a:r>
            <a:rPr lang="en-US" sz="1400" b="0" i="0" u="none" strike="noStrike">
              <a:solidFill>
                <a:srgbClr val="333333"/>
              </a:solidFill>
              <a:effectLst/>
              <a:latin typeface="+mn-lt"/>
              <a:ea typeface="+mn-ea"/>
              <a:cs typeface="+mn-cs"/>
            </a:rPr>
            <a:t>32PCS Portable Cordless Drill Set With Cyclic Battery Drive -26 Variable Speed</a:t>
          </a:r>
          <a:r>
            <a:rPr lang="en-US" sz="1400">
              <a:solidFill>
                <a:srgbClr val="333333"/>
              </a:solidFill>
            </a:rPr>
            <a:t> </a:t>
          </a:r>
        </a:p>
        <a:p>
          <a:pPr algn="ctr"/>
          <a:endParaRPr lang="en-US" sz="1400">
            <a:solidFill>
              <a:srgbClr val="333333"/>
            </a:solidFill>
          </a:endParaRPr>
        </a:p>
        <a:p>
          <a:pPr algn="ctr"/>
          <a:r>
            <a:rPr lang="en-US" sz="1400" b="0" i="0" u="none" strike="noStrike">
              <a:solidFill>
                <a:srgbClr val="333333"/>
              </a:solidFill>
              <a:effectLst/>
              <a:latin typeface="+mn-lt"/>
              <a:ea typeface="+mn-ea"/>
              <a:cs typeface="+mn-cs"/>
            </a:rPr>
            <a:t>3750.00</a:t>
          </a:r>
          <a:r>
            <a:rPr lang="en-US" sz="1400">
              <a:solidFill>
                <a:srgbClr val="333333"/>
              </a:solidFill>
            </a:rPr>
            <a:t> </a:t>
          </a:r>
          <a:endParaRPr lang="en-US" sz="1400" b="0" i="0" u="none" strike="noStrike">
            <a:solidFill>
              <a:srgbClr val="333333"/>
            </a:solidFill>
            <a:effectLst/>
            <a:latin typeface="+mn-lt"/>
            <a:ea typeface="+mn-ea"/>
            <a:cs typeface="+mn-cs"/>
          </a:endParaRPr>
        </a:p>
        <a:p>
          <a:pPr algn="l"/>
          <a:endParaRPr lang="en-US" sz="1400" b="0" i="0" u="none" strike="noStrike">
            <a:solidFill>
              <a:schemeClr val="lt1"/>
            </a:solidFill>
            <a:effectLst/>
            <a:latin typeface="+mn-lt"/>
            <a:ea typeface="+mn-ea"/>
            <a:cs typeface="+mn-cs"/>
          </a:endParaRPr>
        </a:p>
      </xdr:txBody>
    </xdr:sp>
    <xdr:clientData/>
  </xdr:twoCellAnchor>
  <xdr:twoCellAnchor>
    <xdr:from>
      <xdr:col>1</xdr:col>
      <xdr:colOff>47625</xdr:colOff>
      <xdr:row>16</xdr:row>
      <xdr:rowOff>0</xdr:rowOff>
    </xdr:from>
    <xdr:to>
      <xdr:col>5</xdr:col>
      <xdr:colOff>228600</xdr:colOff>
      <xdr:row>22</xdr:row>
      <xdr:rowOff>142875</xdr:rowOff>
    </xdr:to>
    <xdr:sp macro="" textlink="">
      <xdr:nvSpPr>
        <xdr:cNvPr id="16" name="Rectangle 15">
          <a:extLst>
            <a:ext uri="{FF2B5EF4-FFF2-40B4-BE49-F238E27FC236}">
              <a16:creationId xmlns:a16="http://schemas.microsoft.com/office/drawing/2014/main" id="{BFB540E4-FC2C-08B2-0353-9042BE359BF9}"/>
            </a:ext>
          </a:extLst>
        </xdr:cNvPr>
        <xdr:cNvSpPr/>
      </xdr:nvSpPr>
      <xdr:spPr>
        <a:xfrm>
          <a:off x="657225" y="3228975"/>
          <a:ext cx="2619375" cy="1285875"/>
        </a:xfrm>
        <a:prstGeom prst="rect">
          <a:avLst/>
        </a:prstGeom>
        <a:solidFill>
          <a:srgbClr val="E29F2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a:solidFill>
                <a:schemeClr val="lt1"/>
              </a:solidFill>
              <a:effectLst/>
              <a:latin typeface="+mn-lt"/>
              <a:ea typeface="+mn-ea"/>
              <a:cs typeface="+mn-cs"/>
            </a:rPr>
            <a:t>Least</a:t>
          </a:r>
          <a:r>
            <a:rPr lang="en-US" sz="1400" b="0" i="0" baseline="0">
              <a:solidFill>
                <a:schemeClr val="lt1"/>
              </a:solidFill>
              <a:effectLst/>
              <a:latin typeface="+mn-lt"/>
              <a:ea typeface="+mn-ea"/>
              <a:cs typeface="+mn-cs"/>
            </a:rPr>
            <a:t> Expensive Product</a:t>
          </a:r>
          <a:endParaRPr lang="en-US" sz="1400">
            <a:effectLst/>
          </a:endParaRPr>
        </a:p>
        <a:p>
          <a:pPr algn="ctr"/>
          <a:r>
            <a:rPr lang="en-US" sz="1400" b="0" i="0">
              <a:solidFill>
                <a:srgbClr val="333333"/>
              </a:solidFill>
              <a:effectLst/>
              <a:latin typeface="+mn-lt"/>
              <a:ea typeface="+mn-ea"/>
              <a:cs typeface="+mn-cs"/>
            </a:rPr>
            <a:t>3PCS Single Head Knitting Crochet Sweater Needle Set</a:t>
          </a:r>
          <a:r>
            <a:rPr lang="en-US" sz="1400">
              <a:solidFill>
                <a:srgbClr val="333333"/>
              </a:solidFill>
              <a:effectLst/>
              <a:latin typeface="+mn-lt"/>
              <a:ea typeface="+mn-ea"/>
              <a:cs typeface="+mn-cs"/>
            </a:rPr>
            <a:t> </a:t>
          </a:r>
        </a:p>
        <a:p>
          <a:pPr algn="ctr"/>
          <a:endParaRPr lang="en-US" sz="1400">
            <a:solidFill>
              <a:srgbClr val="333333"/>
            </a:solidFill>
            <a:effectLst/>
          </a:endParaRPr>
        </a:p>
        <a:p>
          <a:pPr algn="ctr"/>
          <a:r>
            <a:rPr lang="en-US" sz="1400" b="0" i="0">
              <a:solidFill>
                <a:srgbClr val="333333"/>
              </a:solidFill>
              <a:effectLst/>
              <a:latin typeface="+mn-lt"/>
              <a:ea typeface="+mn-ea"/>
              <a:cs typeface="+mn-cs"/>
            </a:rPr>
            <a:t>38.00</a:t>
          </a:r>
          <a:r>
            <a:rPr lang="en-US" sz="1400">
              <a:solidFill>
                <a:srgbClr val="333333"/>
              </a:solidFill>
              <a:effectLst/>
              <a:latin typeface="+mn-lt"/>
              <a:ea typeface="+mn-ea"/>
              <a:cs typeface="+mn-cs"/>
            </a:rPr>
            <a:t> </a:t>
          </a:r>
          <a:endParaRPr lang="en-US" sz="1400">
            <a:solidFill>
              <a:srgbClr val="333333"/>
            </a:solidFill>
            <a:effectLst/>
          </a:endParaRPr>
        </a:p>
        <a:p>
          <a:pPr algn="l"/>
          <a:endParaRPr lang="en-US" sz="1100"/>
        </a:p>
      </xdr:txBody>
    </xdr:sp>
    <xdr:clientData/>
  </xdr:twoCellAnchor>
  <xdr:twoCellAnchor>
    <xdr:from>
      <xdr:col>0</xdr:col>
      <xdr:colOff>0</xdr:colOff>
      <xdr:row>37</xdr:row>
      <xdr:rowOff>104775</xdr:rowOff>
    </xdr:from>
    <xdr:to>
      <xdr:col>19</xdr:col>
      <xdr:colOff>123824</xdr:colOff>
      <xdr:row>39</xdr:row>
      <xdr:rowOff>152400</xdr:rowOff>
    </xdr:to>
    <xdr:sp macro="" textlink="">
      <xdr:nvSpPr>
        <xdr:cNvPr id="18" name="Rectangle: Top Corners Rounded 17">
          <a:extLst>
            <a:ext uri="{FF2B5EF4-FFF2-40B4-BE49-F238E27FC236}">
              <a16:creationId xmlns:a16="http://schemas.microsoft.com/office/drawing/2014/main" id="{CF89D907-FFF7-449B-1D35-ED04BFCC9AEA}"/>
            </a:ext>
          </a:extLst>
        </xdr:cNvPr>
        <xdr:cNvSpPr/>
      </xdr:nvSpPr>
      <xdr:spPr>
        <a:xfrm>
          <a:off x="0" y="7334250"/>
          <a:ext cx="11706224" cy="428625"/>
        </a:xfrm>
        <a:prstGeom prst="round2SameRect">
          <a:avLst/>
        </a:prstGeom>
        <a:solidFill>
          <a:schemeClr val="accent4">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rgbClr val="333333"/>
              </a:solidFill>
            </a:rPr>
            <a:t>Trend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26</xdr:row>
      <xdr:rowOff>142875</xdr:rowOff>
    </xdr:from>
    <xdr:to>
      <xdr:col>6</xdr:col>
      <xdr:colOff>180975</xdr:colOff>
      <xdr:row>41</xdr:row>
      <xdr:rowOff>19050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047EE01E-365D-7A2D-72A7-0EC1D338E6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51244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4762</xdr:colOff>
      <xdr:row>14</xdr:row>
      <xdr:rowOff>161925</xdr:rowOff>
    </xdr:from>
    <xdr:to>
      <xdr:col>18</xdr:col>
      <xdr:colOff>309562</xdr:colOff>
      <xdr:row>29</xdr:row>
      <xdr:rowOff>28575</xdr:rowOff>
    </xdr:to>
    <xdr:graphicFrame macro="">
      <xdr:nvGraphicFramePr>
        <xdr:cNvPr id="3" name="Chart 2">
          <a:extLst>
            <a:ext uri="{FF2B5EF4-FFF2-40B4-BE49-F238E27FC236}">
              <a16:creationId xmlns:a16="http://schemas.microsoft.com/office/drawing/2014/main" id="{470D3D76-2932-1008-38F9-ABDB5F344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2581275</xdr:colOff>
      <xdr:row>8</xdr:row>
      <xdr:rowOff>76200</xdr:rowOff>
    </xdr:from>
    <xdr:to>
      <xdr:col>15</xdr:col>
      <xdr:colOff>85725</xdr:colOff>
      <xdr:row>22</xdr:row>
      <xdr:rowOff>133350</xdr:rowOff>
    </xdr:to>
    <xdr:graphicFrame macro="">
      <xdr:nvGraphicFramePr>
        <xdr:cNvPr id="4" name="Chart 3">
          <a:extLst>
            <a:ext uri="{FF2B5EF4-FFF2-40B4-BE49-F238E27FC236}">
              <a16:creationId xmlns:a16="http://schemas.microsoft.com/office/drawing/2014/main" id="{A66A8DDC-74E7-4175-7916-86D60D054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395286</xdr:colOff>
      <xdr:row>0</xdr:row>
      <xdr:rowOff>0</xdr:rowOff>
    </xdr:from>
    <xdr:to>
      <xdr:col>15</xdr:col>
      <xdr:colOff>590549</xdr:colOff>
      <xdr:row>18</xdr:row>
      <xdr:rowOff>38100</xdr:rowOff>
    </xdr:to>
    <xdr:graphicFrame macro="">
      <xdr:nvGraphicFramePr>
        <xdr:cNvPr id="2" name="Chart 1">
          <a:extLst>
            <a:ext uri="{FF2B5EF4-FFF2-40B4-BE49-F238E27FC236}">
              <a16:creationId xmlns:a16="http://schemas.microsoft.com/office/drawing/2014/main" id="{D73474B7-950E-19EA-1E51-6827B3B8D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14286</xdr:colOff>
      <xdr:row>20</xdr:row>
      <xdr:rowOff>180975</xdr:rowOff>
    </xdr:from>
    <xdr:to>
      <xdr:col>15</xdr:col>
      <xdr:colOff>228599</xdr:colOff>
      <xdr:row>36</xdr:row>
      <xdr:rowOff>28575</xdr:rowOff>
    </xdr:to>
    <xdr:graphicFrame macro="">
      <xdr:nvGraphicFramePr>
        <xdr:cNvPr id="3" name="Chart 1">
          <a:extLst>
            <a:ext uri="{FF2B5EF4-FFF2-40B4-BE49-F238E27FC236}">
              <a16:creationId xmlns:a16="http://schemas.microsoft.com/office/drawing/2014/main" id="{4AFFF6B4-3646-ECC5-85B2-9DB9452A7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266700</xdr:colOff>
      <xdr:row>9</xdr:row>
      <xdr:rowOff>57151</xdr:rowOff>
    </xdr:from>
    <xdr:to>
      <xdr:col>6</xdr:col>
      <xdr:colOff>266700</xdr:colOff>
      <xdr:row>16</xdr:row>
      <xdr:rowOff>19051</xdr:rowOff>
    </xdr:to>
    <mc:AlternateContent xmlns:mc="http://schemas.openxmlformats.org/markup-compatibility/2006" xmlns:a14="http://schemas.microsoft.com/office/drawing/2010/main">
      <mc:Choice Requires="a14">
        <xdr:graphicFrame macro="">
          <xdr:nvGraphicFramePr>
            <xdr:cNvPr id="4" name="Discount Category 1">
              <a:extLst>
                <a:ext uri="{FF2B5EF4-FFF2-40B4-BE49-F238E27FC236}">
                  <a16:creationId xmlns:a16="http://schemas.microsoft.com/office/drawing/2014/main" id="{FB80F0CC-56AC-893B-182E-1268D2847E84}"/>
                </a:ext>
              </a:extLst>
            </xdr:cNvPr>
            <xdr:cNvGraphicFramePr/>
          </xdr:nvGraphicFramePr>
          <xdr:xfrm>
            <a:off x="0" y="0"/>
            <a:ext cx="0" cy="0"/>
          </xdr:xfrm>
          <a:graphic>
            <a:graphicData uri="http://schemas.microsoft.com/office/drawing/2010/slicer">
              <sle:slicer xmlns:sle="http://schemas.microsoft.com/office/drawing/2010/slicer" name="Discount Category 1"/>
            </a:graphicData>
          </a:graphic>
        </xdr:graphicFrame>
      </mc:Choice>
      <mc:Fallback xmlns="">
        <xdr:sp macro="" textlink="">
          <xdr:nvSpPr>
            <xdr:cNvPr id="0" name=""/>
            <xdr:cNvSpPr>
              <a:spLocks noTextEdit="1"/>
            </xdr:cNvSpPr>
          </xdr:nvSpPr>
          <xdr:spPr>
            <a:xfrm>
              <a:off x="3257550" y="1771651"/>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247650</xdr:colOff>
      <xdr:row>0</xdr:row>
      <xdr:rowOff>38101</xdr:rowOff>
    </xdr:from>
    <xdr:to>
      <xdr:col>6</xdr:col>
      <xdr:colOff>247650</xdr:colOff>
      <xdr:row>8</xdr:row>
      <xdr:rowOff>95251</xdr:rowOff>
    </xdr:to>
    <mc:AlternateContent xmlns:mc="http://schemas.openxmlformats.org/markup-compatibility/2006" xmlns:a14="http://schemas.microsoft.com/office/drawing/2010/main">
      <mc:Choice Requires="a14">
        <xdr:graphicFrame macro="">
          <xdr:nvGraphicFramePr>
            <xdr:cNvPr id="5" name="Rating Category 1">
              <a:extLst>
                <a:ext uri="{FF2B5EF4-FFF2-40B4-BE49-F238E27FC236}">
                  <a16:creationId xmlns:a16="http://schemas.microsoft.com/office/drawing/2014/main" id="{3BCB5EF5-F9BD-DC69-0641-0807278B0403}"/>
                </a:ext>
              </a:extLst>
            </xdr:cNvPr>
            <xdr:cNvGraphicFramePr/>
          </xdr:nvGraphicFramePr>
          <xdr:xfrm>
            <a:off x="0" y="0"/>
            <a:ext cx="0" cy="0"/>
          </xdr:xfrm>
          <a:graphic>
            <a:graphicData uri="http://schemas.microsoft.com/office/drawing/2010/slicer">
              <sle:slicer xmlns:sle="http://schemas.microsoft.com/office/drawing/2010/slicer" name="Rating Category 1"/>
            </a:graphicData>
          </a:graphic>
        </xdr:graphicFrame>
      </mc:Choice>
      <mc:Fallback xmlns="">
        <xdr:sp macro="" textlink="">
          <xdr:nvSpPr>
            <xdr:cNvPr id="0" name=""/>
            <xdr:cNvSpPr>
              <a:spLocks noTextEdit="1"/>
            </xdr:cNvSpPr>
          </xdr:nvSpPr>
          <xdr:spPr>
            <a:xfrm>
              <a:off x="3238500" y="38101"/>
              <a:ext cx="1828800"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323850</xdr:colOff>
      <xdr:row>37</xdr:row>
      <xdr:rowOff>161925</xdr:rowOff>
    </xdr:from>
    <xdr:to>
      <xdr:col>11</xdr:col>
      <xdr:colOff>323850</xdr:colOff>
      <xdr:row>59</xdr:row>
      <xdr:rowOff>161924</xdr:rowOff>
    </xdr:to>
    <xdr:graphicFrame macro="">
      <xdr:nvGraphicFramePr>
        <xdr:cNvPr id="6" name="Chart 6">
          <a:extLst>
            <a:ext uri="{FF2B5EF4-FFF2-40B4-BE49-F238E27FC236}">
              <a16:creationId xmlns:a16="http://schemas.microsoft.com/office/drawing/2014/main" id="{2701BB77-CB8F-BF06-BA79-25CDCD370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4E069DB7-FC86-45F8-5DF8-2FDB5EBA51A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1.657379745368" createdVersion="8" refreshedVersion="8" minRefreshableVersion="3" recordCount="112" xr:uid="{8DF587AB-E2BA-4CC7-A679-CD1D9AD128B2}">
  <cacheSource type="worksheet">
    <worksheetSource ref="A1:I113" sheet="jumia_dataset"/>
  </cacheSource>
  <cacheFields count="9">
    <cacheField name="Product" numFmtId="0">
      <sharedItems count="109">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kshelf"/>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2">
      <sharedItems containsSemiMixedTypes="0" containsString="0" containsNumber="1" containsInteger="1" minValue="38" maxValue="3750"/>
    </cacheField>
    <cacheField name="Old price" numFmtId="2">
      <sharedItems containsSemiMixedTypes="0" containsString="0" containsNumber="1" containsInteger="1" minValue="80" maxValue="6143"/>
    </cacheField>
    <cacheField name="Discount Amount" numFmtId="2">
      <sharedItems containsSemiMixedTypes="0" containsString="0" containsNumber="1" containsInteger="1" minValue="24" maxValue="2585"/>
    </cacheField>
    <cacheField name="Discount" numFmtId="9">
      <sharedItems containsSemiMixedTypes="0" containsString="0" containsNumber="1" minValue="0.01" maxValue="0.64"/>
    </cacheField>
    <cacheField name="Discount Category" numFmtId="9">
      <sharedItems count="3">
        <s v="Medium Discount"/>
        <s v="High Discount"/>
        <s v="Low Discount"/>
      </sharedItems>
    </cacheField>
    <cacheField name="Review" numFmtId="1">
      <sharedItems containsSemiMixedTypes="0" containsString="0" containsNumber="1" containsInteger="1" minValue="0" maxValue="69"/>
    </cacheField>
    <cacheField name="Ratings(Out of 5)" numFmtId="164">
      <sharedItems containsSemiMixedTypes="0" containsString="0" containsNumber="1" minValue="0" maxValue="5"/>
    </cacheField>
    <cacheField name="Rating Category" numFmtId="0">
      <sharedItems count="4">
        <s v="Excellent"/>
        <s v="Average"/>
        <s v="Not Rated"/>
        <s v="Poor"/>
      </sharedItems>
    </cacheField>
  </cacheFields>
  <extLst>
    <ext xmlns:x14="http://schemas.microsoft.com/office/spreadsheetml/2009/9/main" uri="{725AE2AE-9491-48be-B2B4-4EB974FC3084}">
      <x14:pivotCacheDefinition pivotCacheId="443070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n v="950"/>
    <n v="1525"/>
    <n v="575"/>
    <n v="0.38"/>
    <x v="0"/>
    <n v="2"/>
    <n v="4.5"/>
    <x v="0"/>
  </r>
  <r>
    <x v="1"/>
    <n v="527"/>
    <n v="999"/>
    <n v="472"/>
    <n v="0.47"/>
    <x v="1"/>
    <n v="14"/>
    <n v="4.0999999999999996"/>
    <x v="1"/>
  </r>
  <r>
    <x v="2"/>
    <n v="2199"/>
    <n v="2923"/>
    <n v="724"/>
    <n v="0.25"/>
    <x v="0"/>
    <n v="24"/>
    <n v="4.5999999999999996"/>
    <x v="0"/>
  </r>
  <r>
    <x v="3"/>
    <n v="1580"/>
    <n v="2499"/>
    <n v="919"/>
    <n v="0.37"/>
    <x v="0"/>
    <n v="7"/>
    <n v="4.7"/>
    <x v="0"/>
  </r>
  <r>
    <x v="4"/>
    <n v="1740"/>
    <n v="2356"/>
    <n v="616"/>
    <n v="0.26"/>
    <x v="0"/>
    <n v="5"/>
    <n v="4.8"/>
    <x v="0"/>
  </r>
  <r>
    <x v="5"/>
    <n v="2999"/>
    <n v="3290"/>
    <n v="291"/>
    <n v="0.09"/>
    <x v="2"/>
    <n v="15"/>
    <n v="4"/>
    <x v="1"/>
  </r>
  <r>
    <x v="6"/>
    <n v="2319"/>
    <n v="3032"/>
    <n v="713"/>
    <n v="0.24"/>
    <x v="0"/>
    <n v="55"/>
    <n v="4.5999999999999996"/>
    <x v="0"/>
  </r>
  <r>
    <x v="7"/>
    <n v="988"/>
    <n v="1580"/>
    <n v="592"/>
    <n v="0.37"/>
    <x v="0"/>
    <n v="2"/>
    <n v="4"/>
    <x v="1"/>
  </r>
  <r>
    <x v="8"/>
    <n v="1274"/>
    <n v="2800"/>
    <n v="1526"/>
    <n v="0.55000000000000004"/>
    <x v="1"/>
    <n v="5"/>
    <n v="4.8"/>
    <x v="0"/>
  </r>
  <r>
    <x v="9"/>
    <n v="1600"/>
    <n v="2929"/>
    <n v="1329"/>
    <n v="0.45"/>
    <x v="1"/>
    <n v="5"/>
    <n v="3.8"/>
    <x v="1"/>
  </r>
  <r>
    <x v="10"/>
    <n v="799"/>
    <n v="999"/>
    <n v="200"/>
    <n v="0.2"/>
    <x v="0"/>
    <n v="12"/>
    <n v="4.0999999999999996"/>
    <x v="1"/>
  </r>
  <r>
    <x v="11"/>
    <n v="990"/>
    <n v="1500"/>
    <n v="510"/>
    <n v="0.34"/>
    <x v="0"/>
    <n v="39"/>
    <n v="4.7"/>
    <x v="0"/>
  </r>
  <r>
    <x v="12"/>
    <n v="552"/>
    <n v="1035"/>
    <n v="483"/>
    <n v="0.47"/>
    <x v="1"/>
    <n v="12"/>
    <n v="4.8"/>
    <x v="0"/>
  </r>
  <r>
    <x v="13"/>
    <n v="501"/>
    <n v="860"/>
    <n v="359"/>
    <n v="0.42"/>
    <x v="1"/>
    <n v="6"/>
    <n v="4.5"/>
    <x v="0"/>
  </r>
  <r>
    <x v="14"/>
    <n v="1680"/>
    <n v="2499"/>
    <n v="819"/>
    <n v="0.33"/>
    <x v="0"/>
    <n v="9"/>
    <n v="4.2"/>
    <x v="1"/>
  </r>
  <r>
    <x v="15"/>
    <n v="332"/>
    <n v="684"/>
    <n v="352"/>
    <n v="0.51"/>
    <x v="1"/>
    <n v="2"/>
    <n v="5"/>
    <x v="0"/>
  </r>
  <r>
    <x v="16"/>
    <n v="195"/>
    <n v="360"/>
    <n v="165"/>
    <n v="0.46"/>
    <x v="1"/>
    <n v="2"/>
    <n v="5"/>
    <x v="0"/>
  </r>
  <r>
    <x v="17"/>
    <n v="2025"/>
    <n v="3971"/>
    <n v="1946"/>
    <n v="0.49"/>
    <x v="1"/>
    <n v="3"/>
    <n v="5"/>
    <x v="0"/>
  </r>
  <r>
    <x v="18"/>
    <n v="2999"/>
    <n v="3699"/>
    <n v="700"/>
    <n v="0.19"/>
    <x v="2"/>
    <n v="5"/>
    <n v="4.5999999999999996"/>
    <x v="0"/>
  </r>
  <r>
    <x v="19"/>
    <n v="998"/>
    <n v="1966"/>
    <n v="968"/>
    <n v="0.49"/>
    <x v="1"/>
    <n v="44"/>
    <n v="4.5999999999999996"/>
    <x v="0"/>
  </r>
  <r>
    <x v="20"/>
    <n v="38"/>
    <n v="80"/>
    <n v="42"/>
    <n v="0.53"/>
    <x v="1"/>
    <n v="13"/>
    <n v="3.3"/>
    <x v="1"/>
  </r>
  <r>
    <x v="21"/>
    <n v="1860"/>
    <n v="3220"/>
    <n v="1360"/>
    <n v="0.42"/>
    <x v="1"/>
    <n v="0"/>
    <n v="0"/>
    <x v="2"/>
  </r>
  <r>
    <x v="22"/>
    <n v="880"/>
    <n v="1350"/>
    <n v="470"/>
    <n v="0.35"/>
    <x v="0"/>
    <n v="6"/>
    <n v="4"/>
    <x v="1"/>
  </r>
  <r>
    <x v="23"/>
    <n v="1650"/>
    <n v="2150"/>
    <n v="500"/>
    <n v="0.23"/>
    <x v="0"/>
    <n v="14"/>
    <n v="4.4000000000000004"/>
    <x v="1"/>
  </r>
  <r>
    <x v="24"/>
    <n v="2048"/>
    <n v="4500"/>
    <n v="2452"/>
    <n v="0.54"/>
    <x v="1"/>
    <n v="7"/>
    <n v="4.3"/>
    <x v="1"/>
  </r>
  <r>
    <x v="25"/>
    <n v="420"/>
    <n v="647"/>
    <n v="227"/>
    <n v="0.35"/>
    <x v="0"/>
    <n v="49"/>
    <n v="4.5999999999999996"/>
    <x v="0"/>
  </r>
  <r>
    <x v="26"/>
    <n v="2880"/>
    <n v="3520"/>
    <n v="640"/>
    <n v="0.18"/>
    <x v="2"/>
    <n v="12"/>
    <n v="3.8"/>
    <x v="1"/>
  </r>
  <r>
    <x v="27"/>
    <n v="1350"/>
    <n v="1990"/>
    <n v="640"/>
    <n v="0.32"/>
    <x v="0"/>
    <n v="13"/>
    <n v="3.8"/>
    <x v="1"/>
  </r>
  <r>
    <x v="28"/>
    <n v="1758"/>
    <n v="2499"/>
    <n v="741"/>
    <n v="0.3"/>
    <x v="0"/>
    <n v="20"/>
    <n v="4.0999999999999996"/>
    <x v="1"/>
  </r>
  <r>
    <x v="29"/>
    <n v="2200"/>
    <n v="4080"/>
    <n v="1880"/>
    <n v="0.46"/>
    <x v="1"/>
    <n v="0"/>
    <n v="0"/>
    <x v="2"/>
  </r>
  <r>
    <x v="30"/>
    <n v="185"/>
    <n v="382"/>
    <n v="197"/>
    <n v="0.52"/>
    <x v="1"/>
    <n v="9"/>
    <n v="4.3"/>
    <x v="1"/>
  </r>
  <r>
    <x v="31"/>
    <n v="980"/>
    <n v="1490"/>
    <n v="510"/>
    <n v="0.34"/>
    <x v="0"/>
    <n v="12"/>
    <n v="4.7"/>
    <x v="0"/>
  </r>
  <r>
    <x v="32"/>
    <n v="1820"/>
    <n v="3490"/>
    <n v="1670"/>
    <n v="0.48"/>
    <x v="1"/>
    <n v="9"/>
    <n v="4.3"/>
    <x v="1"/>
  </r>
  <r>
    <x v="33"/>
    <n v="1940"/>
    <n v="2650"/>
    <n v="710"/>
    <n v="0.27"/>
    <x v="0"/>
    <n v="20"/>
    <n v="4.7"/>
    <x v="0"/>
  </r>
  <r>
    <x v="34"/>
    <n v="1980"/>
    <n v="2699"/>
    <n v="719"/>
    <n v="0.27"/>
    <x v="0"/>
    <n v="32"/>
    <n v="4.5"/>
    <x v="0"/>
  </r>
  <r>
    <x v="35"/>
    <n v="1620"/>
    <n v="2690"/>
    <n v="1070"/>
    <n v="0.4"/>
    <x v="0"/>
    <n v="1"/>
    <n v="5"/>
    <x v="0"/>
  </r>
  <r>
    <x v="36"/>
    <n v="171"/>
    <n v="360"/>
    <n v="189"/>
    <n v="0.53"/>
    <x v="1"/>
    <n v="2"/>
    <n v="5"/>
    <x v="0"/>
  </r>
  <r>
    <x v="37"/>
    <n v="389"/>
    <n v="656"/>
    <n v="267"/>
    <n v="0.41"/>
    <x v="1"/>
    <n v="36"/>
    <n v="4.3"/>
    <x v="1"/>
  </r>
  <r>
    <x v="38"/>
    <n v="1800"/>
    <n v="2700"/>
    <n v="900"/>
    <n v="0.38"/>
    <x v="0"/>
    <n v="2"/>
    <n v="4.5"/>
    <x v="0"/>
  </r>
  <r>
    <x v="39"/>
    <n v="2750"/>
    <n v="4471"/>
    <n v="1721"/>
    <n v="0.38"/>
    <x v="0"/>
    <n v="0"/>
    <n v="0"/>
    <x v="2"/>
  </r>
  <r>
    <x v="40"/>
    <n v="475"/>
    <n v="931"/>
    <n v="456"/>
    <n v="0.49"/>
    <x v="1"/>
    <n v="0"/>
    <n v="0"/>
    <x v="2"/>
  </r>
  <r>
    <x v="41"/>
    <n v="238"/>
    <n v="476"/>
    <n v="238"/>
    <n v="0.5"/>
    <x v="1"/>
    <n v="0"/>
    <n v="0"/>
    <x v="2"/>
  </r>
  <r>
    <x v="42"/>
    <n v="610"/>
    <n v="1060"/>
    <n v="450"/>
    <n v="0.42"/>
    <x v="1"/>
    <n v="0"/>
    <n v="0"/>
    <x v="2"/>
  </r>
  <r>
    <x v="43"/>
    <n v="2132"/>
    <n v="2169"/>
    <n v="37"/>
    <n v="0.02"/>
    <x v="2"/>
    <n v="0"/>
    <n v="0"/>
    <x v="2"/>
  </r>
  <r>
    <x v="44"/>
    <n v="999"/>
    <n v="2000"/>
    <n v="1001"/>
    <n v="0.5"/>
    <x v="1"/>
    <n v="0"/>
    <n v="0"/>
    <x v="2"/>
  </r>
  <r>
    <x v="45"/>
    <n v="1190"/>
    <n v="1785"/>
    <n v="595"/>
    <n v="0.33"/>
    <x v="0"/>
    <n v="0"/>
    <n v="0"/>
    <x v="2"/>
  </r>
  <r>
    <x v="46"/>
    <n v="671"/>
    <n v="1316"/>
    <n v="645"/>
    <n v="0.49"/>
    <x v="1"/>
    <n v="0"/>
    <n v="0"/>
    <x v="2"/>
  </r>
  <r>
    <x v="47"/>
    <n v="1200"/>
    <n v="1950"/>
    <n v="750"/>
    <n v="0.38"/>
    <x v="0"/>
    <n v="0"/>
    <n v="0"/>
    <x v="2"/>
  </r>
  <r>
    <x v="48"/>
    <n v="199"/>
    <n v="504"/>
    <n v="305"/>
    <n v="0.61"/>
    <x v="1"/>
    <n v="0"/>
    <n v="0"/>
    <x v="2"/>
  </r>
  <r>
    <x v="49"/>
    <n v="299"/>
    <n v="600"/>
    <n v="301"/>
    <n v="0.5"/>
    <x v="1"/>
    <n v="0"/>
    <n v="0"/>
    <x v="2"/>
  </r>
  <r>
    <x v="50"/>
    <n v="1660"/>
    <n v="1699"/>
    <n v="39"/>
    <n v="0.02"/>
    <x v="2"/>
    <n v="0"/>
    <n v="0"/>
    <x v="2"/>
  </r>
  <r>
    <x v="51"/>
    <n v="299"/>
    <n v="384"/>
    <n v="85"/>
    <n v="0.22"/>
    <x v="0"/>
    <n v="0"/>
    <n v="0"/>
    <x v="2"/>
  </r>
  <r>
    <x v="52"/>
    <n v="1459"/>
    <n v="1499"/>
    <n v="40"/>
    <n v="0.03"/>
    <x v="2"/>
    <n v="0"/>
    <n v="0"/>
    <x v="2"/>
  </r>
  <r>
    <x v="53"/>
    <n v="799"/>
    <n v="1343"/>
    <n v="544"/>
    <n v="0.41"/>
    <x v="1"/>
    <n v="0"/>
    <n v="0"/>
    <x v="2"/>
  </r>
  <r>
    <x v="54"/>
    <n v="499"/>
    <n v="900"/>
    <n v="401"/>
    <n v="0.45"/>
    <x v="1"/>
    <n v="0"/>
    <n v="0"/>
    <x v="2"/>
  </r>
  <r>
    <x v="55"/>
    <n v="699"/>
    <n v="1343"/>
    <n v="644"/>
    <n v="0.48"/>
    <x v="1"/>
    <n v="0"/>
    <n v="0"/>
    <x v="2"/>
  </r>
  <r>
    <x v="56"/>
    <n v="799"/>
    <n v="1567"/>
    <n v="768"/>
    <n v="0.49"/>
    <x v="1"/>
    <n v="0"/>
    <n v="0"/>
    <x v="2"/>
  </r>
  <r>
    <x v="57"/>
    <n v="2799"/>
    <n v="3810"/>
    <n v="1011"/>
    <n v="0.27"/>
    <x v="0"/>
    <n v="0"/>
    <n v="0"/>
    <x v="2"/>
  </r>
  <r>
    <x v="54"/>
    <n v="399"/>
    <n v="896"/>
    <n v="497"/>
    <n v="0.55000000000000004"/>
    <x v="1"/>
    <n v="0"/>
    <n v="0"/>
    <x v="2"/>
  </r>
  <r>
    <x v="58"/>
    <n v="2170"/>
    <n v="2500"/>
    <n v="330"/>
    <n v="0.13"/>
    <x v="2"/>
    <n v="6"/>
    <n v="2.5"/>
    <x v="3"/>
  </r>
  <r>
    <x v="59"/>
    <n v="458"/>
    <n v="986"/>
    <n v="528"/>
    <n v="0.54"/>
    <x v="1"/>
    <n v="10"/>
    <n v="3"/>
    <x v="1"/>
  </r>
  <r>
    <x v="60"/>
    <n v="2115"/>
    <n v="4700"/>
    <n v="2585"/>
    <n v="0.55000000000000004"/>
    <x v="1"/>
    <n v="13"/>
    <n v="2.1"/>
    <x v="3"/>
  </r>
  <r>
    <x v="61"/>
    <n v="445"/>
    <n v="873"/>
    <n v="428"/>
    <n v="0.49"/>
    <x v="1"/>
    <n v="69"/>
    <n v="2.8"/>
    <x v="3"/>
  </r>
  <r>
    <x v="62"/>
    <n v="325"/>
    <n v="680"/>
    <n v="355"/>
    <n v="0.52"/>
    <x v="1"/>
    <n v="15"/>
    <n v="2.7"/>
    <x v="3"/>
  </r>
  <r>
    <x v="63"/>
    <n v="1220"/>
    <n v="1555"/>
    <n v="335"/>
    <n v="0.22"/>
    <x v="0"/>
    <n v="16"/>
    <n v="2.9"/>
    <x v="1"/>
  </r>
  <r>
    <x v="64"/>
    <n v="990"/>
    <n v="1814"/>
    <n v="824"/>
    <n v="0.45"/>
    <x v="1"/>
    <n v="6"/>
    <n v="2.2000000000000002"/>
    <x v="3"/>
  </r>
  <r>
    <x v="65"/>
    <n v="1000"/>
    <n v="2000"/>
    <n v="1000"/>
    <n v="0.5"/>
    <x v="1"/>
    <n v="7"/>
    <n v="2.2999999999999998"/>
    <x v="3"/>
  </r>
  <r>
    <x v="66"/>
    <n v="3750"/>
    <n v="6143"/>
    <n v="2393"/>
    <n v="0.39"/>
    <x v="0"/>
    <n v="5"/>
    <n v="3"/>
    <x v="1"/>
  </r>
  <r>
    <x v="67"/>
    <n v="382"/>
    <n v="700"/>
    <n v="318"/>
    <n v="0.45"/>
    <x v="1"/>
    <n v="17"/>
    <n v="2.6"/>
    <x v="3"/>
  </r>
  <r>
    <x v="68"/>
    <n v="2300"/>
    <n v="3240"/>
    <n v="940"/>
    <n v="0.28999999999999998"/>
    <x v="0"/>
    <n v="5"/>
    <n v="3"/>
    <x v="1"/>
  </r>
  <r>
    <x v="69"/>
    <n v="345"/>
    <n v="602"/>
    <n v="257"/>
    <n v="0.43"/>
    <x v="1"/>
    <n v="6"/>
    <n v="2.2999999999999998"/>
    <x v="3"/>
  </r>
  <r>
    <x v="70"/>
    <n v="509"/>
    <n v="899"/>
    <n v="390"/>
    <n v="0.43"/>
    <x v="1"/>
    <n v="5"/>
    <n v="3"/>
    <x v="1"/>
  </r>
  <r>
    <x v="71"/>
    <n v="968"/>
    <n v="1814"/>
    <n v="846"/>
    <n v="0.47"/>
    <x v="1"/>
    <n v="6"/>
    <n v="2.2000000000000002"/>
    <x v="3"/>
  </r>
  <r>
    <x v="72"/>
    <n v="1570"/>
    <n v="2988"/>
    <n v="1418"/>
    <n v="0.47"/>
    <x v="1"/>
    <n v="7"/>
    <n v="2.1"/>
    <x v="3"/>
  </r>
  <r>
    <x v="73"/>
    <n v="790"/>
    <n v="1485"/>
    <n v="695"/>
    <n v="0.47"/>
    <x v="1"/>
    <n v="0"/>
    <n v="0"/>
    <x v="2"/>
  </r>
  <r>
    <x v="74"/>
    <n v="690"/>
    <n v="1200"/>
    <n v="510"/>
    <n v="0.43"/>
    <x v="1"/>
    <n v="0"/>
    <n v="0"/>
    <x v="2"/>
  </r>
  <r>
    <x v="75"/>
    <n v="1732"/>
    <n v="1799"/>
    <n v="67"/>
    <n v="0.04"/>
    <x v="2"/>
    <n v="0"/>
    <n v="0"/>
    <x v="2"/>
  </r>
  <r>
    <x v="76"/>
    <n v="230"/>
    <n v="450"/>
    <n v="220"/>
    <n v="0.49"/>
    <x v="1"/>
    <n v="0"/>
    <n v="0"/>
    <x v="2"/>
  </r>
  <r>
    <x v="77"/>
    <n v="1189"/>
    <n v="2199"/>
    <n v="1010"/>
    <n v="0.46"/>
    <x v="1"/>
    <n v="1"/>
    <n v="3"/>
    <x v="1"/>
  </r>
  <r>
    <x v="78"/>
    <n v="979"/>
    <n v="1920"/>
    <n v="941"/>
    <n v="0.49"/>
    <x v="1"/>
    <n v="1"/>
    <n v="5"/>
    <x v="0"/>
  </r>
  <r>
    <x v="79"/>
    <n v="1460"/>
    <n v="2290"/>
    <n v="830"/>
    <n v="0.36"/>
    <x v="0"/>
    <n v="0"/>
    <n v="0"/>
    <x v="2"/>
  </r>
  <r>
    <x v="80"/>
    <n v="1666"/>
    <n v="1699"/>
    <n v="33"/>
    <n v="0.02"/>
    <x v="2"/>
    <n v="0"/>
    <n v="0"/>
    <x v="2"/>
  </r>
  <r>
    <x v="81"/>
    <n v="330"/>
    <n v="647"/>
    <n v="317"/>
    <n v="0.49"/>
    <x v="1"/>
    <n v="1"/>
    <n v="4"/>
    <x v="1"/>
  </r>
  <r>
    <x v="48"/>
    <n v="176"/>
    <n v="345"/>
    <n v="169"/>
    <n v="0.49"/>
    <x v="1"/>
    <n v="0"/>
    <n v="0"/>
    <x v="2"/>
  </r>
  <r>
    <x v="82"/>
    <n v="1466"/>
    <n v="1699"/>
    <n v="233"/>
    <n v="0.14000000000000001"/>
    <x v="2"/>
    <n v="0"/>
    <n v="0"/>
    <x v="2"/>
  </r>
  <r>
    <x v="83"/>
    <n v="274"/>
    <n v="537"/>
    <n v="263"/>
    <n v="0.49"/>
    <x v="1"/>
    <n v="0"/>
    <n v="0"/>
    <x v="2"/>
  </r>
  <r>
    <x v="84"/>
    <n v="799"/>
    <n v="900"/>
    <n v="101"/>
    <n v="0.11"/>
    <x v="2"/>
    <n v="0"/>
    <n v="0"/>
    <x v="2"/>
  </r>
  <r>
    <x v="56"/>
    <n v="657"/>
    <n v="1288"/>
    <n v="631"/>
    <n v="0.49"/>
    <x v="1"/>
    <n v="0"/>
    <n v="0"/>
    <x v="2"/>
  </r>
  <r>
    <x v="85"/>
    <n v="1468"/>
    <n v="1699"/>
    <n v="231"/>
    <n v="0.14000000000000001"/>
    <x v="2"/>
    <n v="0"/>
    <n v="0"/>
    <x v="2"/>
  </r>
  <r>
    <x v="86"/>
    <n v="630"/>
    <n v="1100"/>
    <n v="470"/>
    <n v="0.43"/>
    <x v="1"/>
    <n v="0"/>
    <n v="0"/>
    <x v="2"/>
  </r>
  <r>
    <x v="87"/>
    <n v="850"/>
    <n v="1700"/>
    <n v="850"/>
    <n v="0.5"/>
    <x v="1"/>
    <n v="0"/>
    <n v="0"/>
    <x v="2"/>
  </r>
  <r>
    <x v="88"/>
    <n v="1300"/>
    <n v="2500"/>
    <n v="1200"/>
    <n v="0.48"/>
    <x v="1"/>
    <n v="0"/>
    <n v="0"/>
    <x v="2"/>
  </r>
  <r>
    <x v="89"/>
    <n v="105"/>
    <n v="200"/>
    <n v="95"/>
    <n v="0.48"/>
    <x v="1"/>
    <n v="0"/>
    <n v="0"/>
    <x v="2"/>
  </r>
  <r>
    <x v="90"/>
    <n v="899"/>
    <n v="1699"/>
    <n v="800"/>
    <n v="0.47"/>
    <x v="1"/>
    <n v="0"/>
    <n v="0"/>
    <x v="2"/>
  </r>
  <r>
    <x v="91"/>
    <n v="1200"/>
    <n v="2400"/>
    <n v="1200"/>
    <n v="0.5"/>
    <x v="1"/>
    <n v="0"/>
    <n v="0"/>
    <x v="2"/>
  </r>
  <r>
    <x v="92"/>
    <n v="1526"/>
    <n v="1660"/>
    <n v="134"/>
    <n v="0.08"/>
    <x v="2"/>
    <n v="0"/>
    <n v="0"/>
    <x v="2"/>
  </r>
  <r>
    <x v="93"/>
    <n v="1462"/>
    <n v="1499"/>
    <n v="37"/>
    <n v="0.02"/>
    <x v="2"/>
    <n v="0"/>
    <n v="0"/>
    <x v="2"/>
  </r>
  <r>
    <x v="94"/>
    <n v="248"/>
    <n v="486"/>
    <n v="238"/>
    <n v="0.49"/>
    <x v="1"/>
    <n v="0"/>
    <n v="0"/>
    <x v="2"/>
  </r>
  <r>
    <x v="95"/>
    <n v="3546"/>
    <n v="3699"/>
    <n v="153"/>
    <n v="0.04"/>
    <x v="2"/>
    <n v="0"/>
    <n v="0"/>
    <x v="2"/>
  </r>
  <r>
    <x v="96"/>
    <n v="525"/>
    <n v="1029"/>
    <n v="504"/>
    <n v="0.49"/>
    <x v="1"/>
    <n v="0"/>
    <n v="0"/>
    <x v="2"/>
  </r>
  <r>
    <x v="97"/>
    <n v="1080"/>
    <n v="1874"/>
    <n v="794"/>
    <n v="0.42"/>
    <x v="1"/>
    <n v="0"/>
    <n v="0"/>
    <x v="2"/>
  </r>
  <r>
    <x v="98"/>
    <n v="3640"/>
    <n v="4588"/>
    <n v="948"/>
    <n v="0.21"/>
    <x v="0"/>
    <n v="1"/>
    <n v="5"/>
    <x v="0"/>
  </r>
  <r>
    <x v="99"/>
    <n v="1420"/>
    <n v="2420"/>
    <n v="1000"/>
    <n v="0.41"/>
    <x v="1"/>
    <n v="0"/>
    <n v="0"/>
    <x v="2"/>
  </r>
  <r>
    <x v="100"/>
    <n v="1875"/>
    <n v="1899"/>
    <n v="24"/>
    <n v="0.01"/>
    <x v="2"/>
    <n v="0"/>
    <n v="0"/>
    <x v="2"/>
  </r>
  <r>
    <x v="101"/>
    <n v="198"/>
    <n v="260"/>
    <n v="62"/>
    <n v="0.24"/>
    <x v="0"/>
    <n v="0"/>
    <n v="0"/>
    <x v="2"/>
  </r>
  <r>
    <x v="102"/>
    <n v="1150"/>
    <n v="1737"/>
    <n v="587"/>
    <n v="0.34"/>
    <x v="0"/>
    <n v="0"/>
    <n v="0"/>
    <x v="2"/>
  </r>
  <r>
    <x v="103"/>
    <n v="1190"/>
    <n v="1810"/>
    <n v="620"/>
    <n v="0.34"/>
    <x v="0"/>
    <n v="0"/>
    <n v="0"/>
    <x v="2"/>
  </r>
  <r>
    <x v="104"/>
    <n v="1658"/>
    <n v="1699"/>
    <n v="41"/>
    <n v="0.02"/>
    <x v="2"/>
    <n v="0"/>
    <n v="0"/>
    <x v="2"/>
  </r>
  <r>
    <x v="105"/>
    <n v="1768"/>
    <n v="1799"/>
    <n v="31"/>
    <n v="0.02"/>
    <x v="2"/>
    <n v="0"/>
    <n v="0"/>
    <x v="2"/>
  </r>
  <r>
    <x v="106"/>
    <n v="199"/>
    <n v="553"/>
    <n v="354"/>
    <n v="0.64"/>
    <x v="1"/>
    <n v="0"/>
    <n v="0"/>
    <x v="2"/>
  </r>
  <r>
    <x v="107"/>
    <n v="450"/>
    <n v="900"/>
    <n v="450"/>
    <n v="0.5"/>
    <x v="1"/>
    <n v="1"/>
    <n v="2"/>
    <x v="3"/>
  </r>
  <r>
    <x v="108"/>
    <n v="169"/>
    <n v="320"/>
    <n v="151"/>
    <n v="0.47"/>
    <x v="1"/>
    <n v="0"/>
    <n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617E12-8452-4215-9F8A-21229989E01C}"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3" firstHeaderRow="1" firstDataRow="1" firstDataCol="1"/>
  <pivotFields count="9">
    <pivotField axis="axisRow" showAll="0" sortType="descending">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autoSortScope>
        <pivotArea dataOnly="0" outline="0" fieldPosition="0">
          <references count="1">
            <reference field="4294967294" count="1" selected="0">
              <x v="0"/>
            </reference>
          </references>
        </pivotArea>
      </autoSortScope>
    </pivotField>
    <pivotField numFmtId="2" showAll="0"/>
    <pivotField numFmtId="2" showAll="0"/>
    <pivotField numFmtId="2" showAll="0"/>
    <pivotField dataField="1" numFmtId="9" showAll="0"/>
    <pivotField showAll="0"/>
    <pivotField numFmtId="1" showAll="0"/>
    <pivotField numFmtId="164" showAll="0"/>
    <pivotField showAll="0"/>
  </pivotFields>
  <rowFields count="1">
    <field x="0"/>
  </rowFields>
  <rowItems count="110">
    <i>
      <x v="31"/>
    </i>
    <i>
      <x v="30"/>
    </i>
    <i>
      <x v="53"/>
    </i>
    <i>
      <x v="70"/>
    </i>
    <i>
      <x v="67"/>
    </i>
    <i>
      <x v="84"/>
    </i>
    <i>
      <x v="20"/>
    </i>
    <i>
      <x v="52"/>
    </i>
    <i>
      <x v="60"/>
    </i>
    <i>
      <x v="64"/>
    </i>
    <i>
      <x v="40"/>
    </i>
    <i>
      <x v="50"/>
    </i>
    <i>
      <x v="17"/>
    </i>
    <i>
      <x v="13"/>
    </i>
    <i>
      <x v="79"/>
    </i>
    <i>
      <x v="104"/>
    </i>
    <i>
      <x v="99"/>
    </i>
    <i>
      <x v="46"/>
    </i>
    <i>
      <x v="102"/>
    </i>
    <i>
      <x v="5"/>
    </i>
    <i>
      <x v="18"/>
    </i>
    <i>
      <x v="34"/>
    </i>
    <i>
      <x v="21"/>
    </i>
    <i>
      <x v="68"/>
    </i>
    <i>
      <x v="42"/>
    </i>
    <i>
      <x v="48"/>
    </i>
    <i>
      <x v="63"/>
    </i>
    <i>
      <x v="39"/>
    </i>
    <i>
      <x v="23"/>
    </i>
    <i>
      <x v="44"/>
    </i>
    <i>
      <x v="47"/>
    </i>
    <i>
      <x v="96"/>
    </i>
    <i>
      <x v="94"/>
    </i>
    <i>
      <x v="72"/>
    </i>
    <i>
      <x v="51"/>
    </i>
    <i>
      <x v="22"/>
    </i>
    <i>
      <x v="32"/>
    </i>
    <i>
      <x v="77"/>
    </i>
    <i>
      <x v="15"/>
    </i>
    <i>
      <x v="35"/>
    </i>
    <i>
      <x v="45"/>
    </i>
    <i>
      <x v="58"/>
    </i>
    <i>
      <x v="82"/>
    </i>
    <i>
      <x v="87"/>
    </i>
    <i>
      <x v="76"/>
    </i>
    <i>
      <x v="38"/>
    </i>
    <i>
      <x v="41"/>
    </i>
    <i>
      <x v="7"/>
    </i>
    <i>
      <x v="108"/>
    </i>
    <i>
      <x v="19"/>
    </i>
    <i>
      <x v="106"/>
    </i>
    <i>
      <x v="81"/>
    </i>
    <i>
      <x v="36"/>
    </i>
    <i>
      <x v="24"/>
    </i>
    <i>
      <x v="43"/>
    </i>
    <i>
      <x v="69"/>
    </i>
    <i>
      <x v="37"/>
    </i>
    <i>
      <x v="95"/>
    </i>
    <i>
      <x v="55"/>
    </i>
    <i>
      <x v="57"/>
    </i>
    <i>
      <x v="16"/>
    </i>
    <i>
      <x v="2"/>
    </i>
    <i>
      <x v="14"/>
    </i>
    <i>
      <x/>
    </i>
    <i>
      <x v="71"/>
    </i>
    <i>
      <x v="107"/>
    </i>
    <i>
      <x v="56"/>
    </i>
    <i>
      <x v="29"/>
    </i>
    <i>
      <x v="59"/>
    </i>
    <i>
      <x v="73"/>
    </i>
    <i>
      <x v="49"/>
    </i>
    <i>
      <x v="4"/>
    </i>
    <i>
      <x v="74"/>
    </i>
    <i>
      <x v="1"/>
    </i>
    <i>
      <x v="80"/>
    </i>
    <i>
      <x v="33"/>
    </i>
    <i>
      <x v="3"/>
    </i>
    <i>
      <x v="26"/>
    </i>
    <i>
      <x v="66"/>
    </i>
    <i>
      <x v="28"/>
    </i>
    <i>
      <x v="6"/>
    </i>
    <i>
      <x v="27"/>
    </i>
    <i>
      <x v="90"/>
    </i>
    <i>
      <x v="91"/>
    </i>
    <i>
      <x v="9"/>
    </i>
    <i>
      <x v="8"/>
    </i>
    <i>
      <x v="61"/>
    </i>
    <i>
      <x v="101"/>
    </i>
    <i>
      <x v="89"/>
    </i>
    <i>
      <x v="65"/>
    </i>
    <i>
      <x v="62"/>
    </i>
    <i>
      <x v="75"/>
    </i>
    <i>
      <x v="93"/>
    </i>
    <i>
      <x v="85"/>
    </i>
    <i>
      <x v="105"/>
    </i>
    <i>
      <x v="25"/>
    </i>
    <i>
      <x v="86"/>
    </i>
    <i>
      <x v="11"/>
    </i>
    <i>
      <x v="103"/>
    </i>
    <i>
      <x v="78"/>
    </i>
    <i>
      <x v="54"/>
    </i>
    <i>
      <x v="83"/>
    </i>
    <i>
      <x v="98"/>
    </i>
    <i>
      <x v="97"/>
    </i>
    <i>
      <x v="92"/>
    </i>
    <i>
      <x v="100"/>
    </i>
    <i>
      <x v="88"/>
    </i>
    <i>
      <x v="10"/>
    </i>
    <i>
      <x v="12"/>
    </i>
    <i t="grand">
      <x/>
    </i>
  </rowItems>
  <colItems count="1">
    <i/>
  </colItems>
  <dataFields count="1">
    <dataField name="Average of Discount" fld="4" subtotal="average"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7EAC40-0E4D-4479-82E3-4DA63C562B86}"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2:B27" firstHeaderRow="1" firstDataRow="1" firstDataCol="1"/>
  <pivotFields count="9">
    <pivotField dataField="1" showAll="0">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numFmtId="2" showAll="0"/>
    <pivotField numFmtId="2" showAll="0"/>
    <pivotField numFmtId="2" showAll="0"/>
    <pivotField numFmtId="9" showAll="0"/>
    <pivotField showAll="0">
      <items count="4">
        <item x="1"/>
        <item x="2"/>
        <item x="0"/>
        <item t="default"/>
      </items>
    </pivotField>
    <pivotField showAll="0"/>
    <pivotField showAll="0"/>
    <pivotField axis="axisRow" showAll="0">
      <items count="5">
        <item x="1"/>
        <item x="0"/>
        <item x="3"/>
        <item x="2"/>
        <item t="default"/>
      </items>
    </pivotField>
  </pivotFields>
  <rowFields count="1">
    <field x="8"/>
  </rowFields>
  <rowItems count="5">
    <i>
      <x/>
    </i>
    <i>
      <x v="1"/>
    </i>
    <i>
      <x v="2"/>
    </i>
    <i>
      <x v="3"/>
    </i>
    <i t="grand">
      <x/>
    </i>
  </rowItems>
  <colItems count="1">
    <i/>
  </colItems>
  <dataFields count="1">
    <dataField name="Count of Product" fld="0" subtotal="count" baseField="0" baseItem="0"/>
  </dataFields>
  <chartFormats count="10">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8" count="1" selected="0">
            <x v="0"/>
          </reference>
        </references>
      </pivotArea>
    </chartFormat>
    <chartFormat chart="7" format="6">
      <pivotArea type="data" outline="0" fieldPosition="0">
        <references count="2">
          <reference field="4294967294" count="1" selected="0">
            <x v="0"/>
          </reference>
          <reference field="8" count="1" selected="0">
            <x v="1"/>
          </reference>
        </references>
      </pivotArea>
    </chartFormat>
    <chartFormat chart="7" format="7">
      <pivotArea type="data" outline="0" fieldPosition="0">
        <references count="2">
          <reference field="4294967294" count="1" selected="0">
            <x v="0"/>
          </reference>
          <reference field="8" count="1" selected="0">
            <x v="2"/>
          </reference>
        </references>
      </pivotArea>
    </chartFormat>
    <chartFormat chart="7" format="8">
      <pivotArea type="data" outline="0" fieldPosition="0">
        <references count="2">
          <reference field="4294967294" count="1" selected="0">
            <x v="0"/>
          </reference>
          <reference field="8" count="1" selected="0">
            <x v="3"/>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8" count="1" selected="0">
            <x v="0"/>
          </reference>
        </references>
      </pivotArea>
    </chartFormat>
    <chartFormat chart="10" format="16">
      <pivotArea type="data" outline="0" fieldPosition="0">
        <references count="2">
          <reference field="4294967294" count="1" selected="0">
            <x v="0"/>
          </reference>
          <reference field="8" count="1" selected="0">
            <x v="1"/>
          </reference>
        </references>
      </pivotArea>
    </chartFormat>
    <chartFormat chart="10" format="17">
      <pivotArea type="data" outline="0" fieldPosition="0">
        <references count="2">
          <reference field="4294967294" count="1" selected="0">
            <x v="0"/>
          </reference>
          <reference field="8" count="1" selected="0">
            <x v="2"/>
          </reference>
        </references>
      </pivotArea>
    </chartFormat>
    <chartFormat chart="10" format="18">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386D59-B68E-4732-8820-1DEF8613DAA5}"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5" firstHeaderRow="1" firstDataRow="1" firstDataCol="1"/>
  <pivotFields count="9">
    <pivotField showAll="0"/>
    <pivotField numFmtId="2" showAll="0"/>
    <pivotField numFmtId="2" showAll="0"/>
    <pivotField numFmtId="2" showAll="0"/>
    <pivotField dataField="1" numFmtId="9" showAll="0"/>
    <pivotField axis="axisRow" showAll="0">
      <items count="4">
        <item x="1"/>
        <item x="2"/>
        <item x="0"/>
        <item t="default"/>
      </items>
    </pivotField>
    <pivotField showAll="0"/>
    <pivotField showAll="0"/>
    <pivotField showAll="0">
      <items count="5">
        <item x="1"/>
        <item x="0"/>
        <item x="2"/>
        <item x="3"/>
        <item t="default"/>
      </items>
    </pivotField>
  </pivotFields>
  <rowFields count="1">
    <field x="5"/>
  </rowFields>
  <rowItems count="4">
    <i>
      <x/>
    </i>
    <i>
      <x v="1"/>
    </i>
    <i>
      <x v="2"/>
    </i>
    <i t="grand">
      <x/>
    </i>
  </rowItems>
  <colItems count="1">
    <i/>
  </colItems>
  <dataFields count="1">
    <dataField name="Average of Discount" fld="4" subtotal="average" baseField="5" baseItem="0" numFmtId="9"/>
  </dataFields>
  <chartFormats count="8">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5" count="1" selected="0">
            <x v="0"/>
          </reference>
        </references>
      </pivotArea>
    </chartFormat>
    <chartFormat chart="1" format="5">
      <pivotArea type="data" outline="0" fieldPosition="0">
        <references count="2">
          <reference field="4294967294" count="1" selected="0">
            <x v="0"/>
          </reference>
          <reference field="5" count="1" selected="0">
            <x v="1"/>
          </reference>
        </references>
      </pivotArea>
    </chartFormat>
    <chartFormat chart="1" format="6">
      <pivotArea type="data" outline="0" fieldPosition="0">
        <references count="2">
          <reference field="4294967294" count="1" selected="0">
            <x v="0"/>
          </reference>
          <reference field="5" count="1" selected="0">
            <x v="2"/>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5" count="1" selected="0">
            <x v="0"/>
          </reference>
        </references>
      </pivotArea>
    </chartFormat>
    <chartFormat chart="6" format="13">
      <pivotArea type="data" outline="0" fieldPosition="0">
        <references count="2">
          <reference field="4294967294" count="1" selected="0">
            <x v="0"/>
          </reference>
          <reference field="5" count="1" selected="0">
            <x v="1"/>
          </reference>
        </references>
      </pivotArea>
    </chartFormat>
    <chartFormat chart="6" format="1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Category" xr10:uid="{563B852C-518F-44CE-A130-CD897F5D99F5}" sourceName="Discount Category">
  <pivotTables>
    <pivotTable tabId="8" name="PivotTable5"/>
  </pivotTables>
  <data>
    <tabular pivotCacheId="443070113">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Category" xr10:uid="{AC699581-B045-44E4-9EB8-E423BA15D079}" sourceName="Rating Category">
  <pivotTables>
    <pivotTable tabId="8" name="PivotTable5"/>
    <pivotTable tabId="8" name="PivotTable3"/>
  </pivotTables>
  <data>
    <tabular pivotCacheId="443070113">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Category 2" xr10:uid="{3B57DE9F-8150-47D9-81DD-8513541E9632}" cache="Slicer_Discount_Category" caption="Filter By Discount Category" style="SlicerStyleLight4" rowHeight="241300"/>
  <slicer name="Rating Category 2" xr10:uid="{F1EA23DC-18CE-491A-837D-C829E169D4BF}" cache="Slicer_Rating_Category" caption="Filter By Rating Category"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Category 1" xr10:uid="{C1DF7961-937E-4EC0-9BAA-9BECDB14CD6B}" cache="Slicer_Discount_Category" caption="Discount Category" rowHeight="241300"/>
  <slicer name="Rating Category 1" xr10:uid="{40E6460A-66C5-4A49-A081-A763E4B3D5DF}" cache="Slicer_Rating_Category" caption="Rating 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117DD-9A6E-4A44-8108-B201A28F0285}">
  <dimension ref="B1:AO74"/>
  <sheetViews>
    <sheetView tabSelected="1" topLeftCell="H29" workbookViewId="0">
      <selection activeCell="AC55" sqref="AC55"/>
    </sheetView>
  </sheetViews>
  <sheetFormatPr defaultRowHeight="15" x14ac:dyDescent="0.25"/>
  <cols>
    <col min="1" max="16384" width="9.140625" style="12"/>
  </cols>
  <sheetData>
    <row r="1" spans="2:41" ht="29.25" x14ac:dyDescent="0.35">
      <c r="F1" s="16" t="s">
        <v>130</v>
      </c>
      <c r="G1" s="16"/>
      <c r="H1" s="16"/>
      <c r="I1" s="16"/>
      <c r="J1" s="16"/>
      <c r="K1" s="16"/>
      <c r="L1" s="16"/>
      <c r="M1" s="16"/>
      <c r="N1" s="16"/>
      <c r="O1" s="16"/>
    </row>
    <row r="2" spans="2:41" x14ac:dyDescent="0.2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row>
    <row r="3" spans="2:41" x14ac:dyDescent="0.2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row>
    <row r="4" spans="2:41" x14ac:dyDescent="0.2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row>
    <row r="5" spans="2:41" x14ac:dyDescent="0.2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row>
    <row r="6" spans="2:41" x14ac:dyDescent="0.2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row>
    <row r="7" spans="2:41" x14ac:dyDescent="0.2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row>
    <row r="8" spans="2:41" x14ac:dyDescent="0.2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row>
    <row r="9" spans="2:41" x14ac:dyDescent="0.2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row>
    <row r="10" spans="2:41" x14ac:dyDescent="0.2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row>
    <row r="11" spans="2:41" x14ac:dyDescent="0.2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row>
    <row r="12" spans="2:41" x14ac:dyDescent="0.2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row>
    <row r="13" spans="2:41" x14ac:dyDescent="0.2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row>
    <row r="14" spans="2:41" x14ac:dyDescent="0.2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row>
    <row r="15" spans="2:41" x14ac:dyDescent="0.2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row>
    <row r="16" spans="2:41" x14ac:dyDescent="0.25">
      <c r="B16" s="15"/>
      <c r="C16" s="15"/>
      <c r="D16" s="15" t="s">
        <v>131</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row>
    <row r="17" spans="2:41" x14ac:dyDescent="0.2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row>
    <row r="18" spans="2:41" x14ac:dyDescent="0.2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row>
    <row r="19" spans="2:41" x14ac:dyDescent="0.2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row>
    <row r="20" spans="2:41" x14ac:dyDescent="0.2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row>
    <row r="21" spans="2:41" x14ac:dyDescent="0.2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row>
    <row r="22" spans="2:41" x14ac:dyDescent="0.2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row>
    <row r="23" spans="2:41" x14ac:dyDescent="0.2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row>
    <row r="24" spans="2:41" x14ac:dyDescent="0.2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row>
    <row r="25" spans="2:41" x14ac:dyDescent="0.2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row>
    <row r="26" spans="2:41" x14ac:dyDescent="0.2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row>
    <row r="27" spans="2:41" x14ac:dyDescent="0.2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row>
    <row r="28" spans="2:41" x14ac:dyDescent="0.2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row>
    <row r="29" spans="2:41" x14ac:dyDescent="0.2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row>
    <row r="30" spans="2:41" x14ac:dyDescent="0.2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row>
    <row r="31" spans="2:41" x14ac:dyDescent="0.2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row>
    <row r="32" spans="2:41" x14ac:dyDescent="0.2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row>
    <row r="33" spans="2:41" x14ac:dyDescent="0.2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row>
    <row r="34" spans="2:41" x14ac:dyDescent="0.2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row>
    <row r="35" spans="2:41" x14ac:dyDescent="0.2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row>
    <row r="36" spans="2:41" x14ac:dyDescent="0.2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row>
    <row r="37" spans="2:41" x14ac:dyDescent="0.2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row>
    <row r="38" spans="2:41" x14ac:dyDescent="0.2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row>
    <row r="39" spans="2:41" x14ac:dyDescent="0.2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row>
    <row r="40" spans="2:41" x14ac:dyDescent="0.2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row>
    <row r="41" spans="2:41" x14ac:dyDescent="0.2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row>
    <row r="42" spans="2:41" x14ac:dyDescent="0.2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row>
    <row r="43" spans="2:41" x14ac:dyDescent="0.2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row>
    <row r="44" spans="2:41" x14ac:dyDescent="0.2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row>
    <row r="45" spans="2:41" x14ac:dyDescent="0.2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row>
    <row r="46" spans="2:41" x14ac:dyDescent="0.2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row>
    <row r="47" spans="2:41" x14ac:dyDescent="0.2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row>
    <row r="48" spans="2:41" x14ac:dyDescent="0.2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row>
    <row r="49" spans="2:41" x14ac:dyDescent="0.2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row>
    <row r="50" spans="2:41" x14ac:dyDescent="0.2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row>
    <row r="51" spans="2:41" x14ac:dyDescent="0.2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row>
    <row r="52" spans="2:41" x14ac:dyDescent="0.2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row>
    <row r="53" spans="2:41" x14ac:dyDescent="0.2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row>
    <row r="54" spans="2:41" x14ac:dyDescent="0.2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row>
    <row r="55" spans="2:41" x14ac:dyDescent="0.2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row>
    <row r="56" spans="2:41" x14ac:dyDescent="0.2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row>
    <row r="57" spans="2:41" x14ac:dyDescent="0.2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row>
    <row r="58" spans="2:41" x14ac:dyDescent="0.2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row>
    <row r="59" spans="2:41" x14ac:dyDescent="0.2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row>
    <row r="60" spans="2:41" x14ac:dyDescent="0.2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row>
    <row r="61" spans="2:41" x14ac:dyDescent="0.2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row>
    <row r="62" spans="2:41" x14ac:dyDescent="0.2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row>
    <row r="63" spans="2:41" x14ac:dyDescent="0.2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row>
    <row r="64" spans="2:41" x14ac:dyDescent="0.2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row>
    <row r="65" spans="2:41" x14ac:dyDescent="0.2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row>
    <row r="66" spans="2:41" x14ac:dyDescent="0.2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row>
    <row r="67" spans="2:41" x14ac:dyDescent="0.2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row>
    <row r="68" spans="2:41" x14ac:dyDescent="0.2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row>
    <row r="69" spans="2:41" x14ac:dyDescent="0.2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row>
    <row r="70" spans="2:41" x14ac:dyDescent="0.2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row>
    <row r="71" spans="2:41" x14ac:dyDescent="0.2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row>
    <row r="72" spans="2:41" x14ac:dyDescent="0.2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row>
    <row r="73" spans="2:41" x14ac:dyDescent="0.2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row>
    <row r="74" spans="2:41" x14ac:dyDescent="0.2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row>
  </sheetData>
  <mergeCells count="1">
    <mergeCell ref="F1:O1"/>
  </mergeCells>
  <phoneticPr fontId="20"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54756-E811-4159-8491-D3D743AC593C}">
  <dimension ref="A3:B113"/>
  <sheetViews>
    <sheetView workbookViewId="0">
      <selection activeCell="E17" sqref="E17"/>
    </sheetView>
  </sheetViews>
  <sheetFormatPr defaultRowHeight="15" x14ac:dyDescent="0.25"/>
  <cols>
    <col min="1" max="1" width="95.7109375" bestFit="1" customWidth="1"/>
    <col min="2" max="2" width="19" bestFit="1" customWidth="1"/>
  </cols>
  <sheetData>
    <row r="3" spans="1:2" x14ac:dyDescent="0.25">
      <c r="A3" s="13" t="s">
        <v>132</v>
      </c>
      <c r="B3" t="s">
        <v>140</v>
      </c>
    </row>
    <row r="4" spans="1:2" x14ac:dyDescent="0.25">
      <c r="A4" s="14" t="s">
        <v>110</v>
      </c>
      <c r="B4" s="1">
        <v>0.64</v>
      </c>
    </row>
    <row r="5" spans="1:2" x14ac:dyDescent="0.25">
      <c r="A5" s="14" t="s">
        <v>64</v>
      </c>
      <c r="B5" s="1">
        <v>0.55000000000000004</v>
      </c>
    </row>
    <row r="6" spans="1:2" x14ac:dyDescent="0.25">
      <c r="A6" s="14" t="s">
        <v>52</v>
      </c>
      <c r="B6" s="1">
        <v>0.55000000000000004</v>
      </c>
    </row>
    <row r="7" spans="1:2" x14ac:dyDescent="0.25">
      <c r="A7" s="14" t="s">
        <v>12</v>
      </c>
      <c r="B7" s="1">
        <v>0.55000000000000004</v>
      </c>
    </row>
    <row r="8" spans="1:2" x14ac:dyDescent="0.25">
      <c r="A8" s="14" t="s">
        <v>28</v>
      </c>
      <c r="B8" s="1">
        <v>0.54</v>
      </c>
    </row>
    <row r="9" spans="1:2" x14ac:dyDescent="0.25">
      <c r="A9" s="14" t="s">
        <v>63</v>
      </c>
      <c r="B9" s="1">
        <v>0.54</v>
      </c>
    </row>
    <row r="10" spans="1:2" x14ac:dyDescent="0.25">
      <c r="A10" s="14" t="s">
        <v>24</v>
      </c>
      <c r="B10" s="1">
        <v>0.53</v>
      </c>
    </row>
    <row r="11" spans="1:2" x14ac:dyDescent="0.25">
      <c r="A11" s="14" t="s">
        <v>40</v>
      </c>
      <c r="B11" s="1">
        <v>0.53</v>
      </c>
    </row>
    <row r="12" spans="1:2" x14ac:dyDescent="0.25">
      <c r="A12" s="14" t="s">
        <v>34</v>
      </c>
      <c r="B12" s="1">
        <v>0.52</v>
      </c>
    </row>
    <row r="13" spans="1:2" x14ac:dyDescent="0.25">
      <c r="A13" s="14" t="s">
        <v>66</v>
      </c>
      <c r="B13" s="1">
        <v>0.52</v>
      </c>
    </row>
    <row r="14" spans="1:2" x14ac:dyDescent="0.25">
      <c r="A14" s="14" t="s">
        <v>19</v>
      </c>
      <c r="B14" s="1">
        <v>0.51</v>
      </c>
    </row>
    <row r="15" spans="1:2" x14ac:dyDescent="0.25">
      <c r="A15" s="14" t="s">
        <v>48</v>
      </c>
      <c r="B15" s="1">
        <v>0.5</v>
      </c>
    </row>
    <row r="16" spans="1:2" x14ac:dyDescent="0.25">
      <c r="A16" s="14" t="s">
        <v>69</v>
      </c>
      <c r="B16" s="1">
        <v>0.5</v>
      </c>
    </row>
    <row r="17" spans="1:2" x14ac:dyDescent="0.25">
      <c r="A17" s="14" t="s">
        <v>95</v>
      </c>
      <c r="B17" s="1">
        <v>0.5</v>
      </c>
    </row>
    <row r="18" spans="1:2" x14ac:dyDescent="0.25">
      <c r="A18" s="14" t="s">
        <v>45</v>
      </c>
      <c r="B18" s="1">
        <v>0.5</v>
      </c>
    </row>
    <row r="19" spans="1:2" x14ac:dyDescent="0.25">
      <c r="A19" s="14" t="s">
        <v>111</v>
      </c>
      <c r="B19" s="1">
        <v>0.5</v>
      </c>
    </row>
    <row r="20" spans="1:2" x14ac:dyDescent="0.25">
      <c r="A20" s="14" t="s">
        <v>58</v>
      </c>
      <c r="B20" s="1">
        <v>0.5</v>
      </c>
    </row>
    <row r="21" spans="1:2" x14ac:dyDescent="0.25">
      <c r="A21" s="14" t="s">
        <v>53</v>
      </c>
      <c r="B21" s="1">
        <v>0.5</v>
      </c>
    </row>
    <row r="22" spans="1:2" x14ac:dyDescent="0.25">
      <c r="A22" s="14" t="s">
        <v>91</v>
      </c>
      <c r="B22" s="1">
        <v>0.5</v>
      </c>
    </row>
    <row r="23" spans="1:2" x14ac:dyDescent="0.25">
      <c r="A23" s="14" t="s">
        <v>65</v>
      </c>
      <c r="B23" s="1">
        <v>0.49</v>
      </c>
    </row>
    <row r="24" spans="1:2" x14ac:dyDescent="0.25">
      <c r="A24" s="14" t="s">
        <v>23</v>
      </c>
      <c r="B24" s="1">
        <v>0.49</v>
      </c>
    </row>
    <row r="25" spans="1:2" x14ac:dyDescent="0.25">
      <c r="A25" s="14" t="s">
        <v>80</v>
      </c>
      <c r="B25" s="1">
        <v>0.49</v>
      </c>
    </row>
    <row r="26" spans="1:2" x14ac:dyDescent="0.25">
      <c r="A26" s="14" t="s">
        <v>98</v>
      </c>
      <c r="B26" s="1">
        <v>0.49</v>
      </c>
    </row>
    <row r="27" spans="1:2" x14ac:dyDescent="0.25">
      <c r="A27" s="14" t="s">
        <v>21</v>
      </c>
      <c r="B27" s="1">
        <v>0.49</v>
      </c>
    </row>
    <row r="28" spans="1:2" x14ac:dyDescent="0.25">
      <c r="A28" s="14" t="s">
        <v>100</v>
      </c>
      <c r="B28" s="1">
        <v>0.49</v>
      </c>
    </row>
    <row r="29" spans="1:2" x14ac:dyDescent="0.25">
      <c r="A29" s="14" t="s">
        <v>87</v>
      </c>
      <c r="B29" s="1">
        <v>0.49</v>
      </c>
    </row>
    <row r="30" spans="1:2" x14ac:dyDescent="0.25">
      <c r="A30" s="14" t="s">
        <v>85</v>
      </c>
      <c r="B30" s="1">
        <v>0.49</v>
      </c>
    </row>
    <row r="31" spans="1:2" x14ac:dyDescent="0.25">
      <c r="A31" s="14" t="s">
        <v>60</v>
      </c>
      <c r="B31" s="1">
        <v>0.49</v>
      </c>
    </row>
    <row r="32" spans="1:2" x14ac:dyDescent="0.25">
      <c r="A32" s="14" t="s">
        <v>44</v>
      </c>
      <c r="B32" s="1">
        <v>0.49</v>
      </c>
    </row>
    <row r="33" spans="1:2" x14ac:dyDescent="0.25">
      <c r="A33" s="14" t="s">
        <v>82</v>
      </c>
      <c r="B33" s="1">
        <v>0.49</v>
      </c>
    </row>
    <row r="34" spans="1:2" x14ac:dyDescent="0.25">
      <c r="A34" s="14" t="s">
        <v>50</v>
      </c>
      <c r="B34" s="1">
        <v>0.49</v>
      </c>
    </row>
    <row r="35" spans="1:2" x14ac:dyDescent="0.25">
      <c r="A35" s="14" t="s">
        <v>93</v>
      </c>
      <c r="B35" s="1">
        <v>0.48</v>
      </c>
    </row>
    <row r="36" spans="1:2" x14ac:dyDescent="0.25">
      <c r="A36" s="14" t="s">
        <v>92</v>
      </c>
      <c r="B36" s="1">
        <v>0.48</v>
      </c>
    </row>
    <row r="37" spans="1:2" x14ac:dyDescent="0.25">
      <c r="A37" s="14" t="s">
        <v>36</v>
      </c>
      <c r="B37" s="1">
        <v>0.48</v>
      </c>
    </row>
    <row r="38" spans="1:2" x14ac:dyDescent="0.25">
      <c r="A38" s="14" t="s">
        <v>59</v>
      </c>
      <c r="B38" s="1">
        <v>0.48</v>
      </c>
    </row>
    <row r="39" spans="1:2" x14ac:dyDescent="0.25">
      <c r="A39" s="14" t="s">
        <v>16</v>
      </c>
      <c r="B39" s="1">
        <v>0.47</v>
      </c>
    </row>
    <row r="40" spans="1:2" x14ac:dyDescent="0.25">
      <c r="A40" s="14" t="s">
        <v>94</v>
      </c>
      <c r="B40" s="1">
        <v>0.47</v>
      </c>
    </row>
    <row r="41" spans="1:2" x14ac:dyDescent="0.25">
      <c r="A41" s="14" t="s">
        <v>5</v>
      </c>
      <c r="B41" s="1">
        <v>0.47</v>
      </c>
    </row>
    <row r="42" spans="1:2" x14ac:dyDescent="0.25">
      <c r="A42" s="14" t="s">
        <v>77</v>
      </c>
      <c r="B42" s="1">
        <v>0.47</v>
      </c>
    </row>
    <row r="43" spans="1:2" x14ac:dyDescent="0.25">
      <c r="A43" s="14" t="s">
        <v>75</v>
      </c>
      <c r="B43" s="1">
        <v>0.47</v>
      </c>
    </row>
    <row r="44" spans="1:2" x14ac:dyDescent="0.25">
      <c r="A44" s="14" t="s">
        <v>112</v>
      </c>
      <c r="B44" s="1">
        <v>0.47</v>
      </c>
    </row>
    <row r="45" spans="1:2" x14ac:dyDescent="0.25">
      <c r="A45" s="14" t="s">
        <v>76</v>
      </c>
      <c r="B45" s="1">
        <v>0.47</v>
      </c>
    </row>
    <row r="46" spans="1:2" x14ac:dyDescent="0.25">
      <c r="A46" s="14" t="s">
        <v>33</v>
      </c>
      <c r="B46" s="1">
        <v>0.46</v>
      </c>
    </row>
    <row r="47" spans="1:2" x14ac:dyDescent="0.25">
      <c r="A47" s="14" t="s">
        <v>20</v>
      </c>
      <c r="B47" s="1">
        <v>0.46</v>
      </c>
    </row>
    <row r="48" spans="1:2" x14ac:dyDescent="0.25">
      <c r="A48" s="14" t="s">
        <v>81</v>
      </c>
      <c r="B48" s="1">
        <v>0.46</v>
      </c>
    </row>
    <row r="49" spans="1:2" x14ac:dyDescent="0.25">
      <c r="A49" s="14" t="s">
        <v>71</v>
      </c>
      <c r="B49" s="1">
        <v>0.45</v>
      </c>
    </row>
    <row r="50" spans="1:2" x14ac:dyDescent="0.25">
      <c r="A50" s="14" t="s">
        <v>68</v>
      </c>
      <c r="B50" s="1">
        <v>0.45</v>
      </c>
    </row>
    <row r="51" spans="1:2" x14ac:dyDescent="0.25">
      <c r="A51" s="14" t="s">
        <v>13</v>
      </c>
      <c r="B51" s="1">
        <v>0.45</v>
      </c>
    </row>
    <row r="52" spans="1:2" x14ac:dyDescent="0.25">
      <c r="A52" s="14" t="s">
        <v>74</v>
      </c>
      <c r="B52" s="1">
        <v>0.43</v>
      </c>
    </row>
    <row r="53" spans="1:2" x14ac:dyDescent="0.25">
      <c r="A53" s="14" t="s">
        <v>78</v>
      </c>
      <c r="B53" s="1">
        <v>0.43</v>
      </c>
    </row>
    <row r="54" spans="1:2" x14ac:dyDescent="0.25">
      <c r="A54" s="14" t="s">
        <v>73</v>
      </c>
      <c r="B54" s="1">
        <v>0.43</v>
      </c>
    </row>
    <row r="55" spans="1:2" x14ac:dyDescent="0.25">
      <c r="A55" s="14" t="s">
        <v>90</v>
      </c>
      <c r="B55" s="1">
        <v>0.43</v>
      </c>
    </row>
    <row r="56" spans="1:2" x14ac:dyDescent="0.25">
      <c r="A56" s="14" t="s">
        <v>101</v>
      </c>
      <c r="B56" s="1">
        <v>0.42</v>
      </c>
    </row>
    <row r="57" spans="1:2" x14ac:dyDescent="0.25">
      <c r="A57" s="14" t="s">
        <v>25</v>
      </c>
      <c r="B57" s="1">
        <v>0.42</v>
      </c>
    </row>
    <row r="58" spans="1:2" x14ac:dyDescent="0.25">
      <c r="A58" s="14" t="s">
        <v>46</v>
      </c>
      <c r="B58" s="1">
        <v>0.42</v>
      </c>
    </row>
    <row r="59" spans="1:2" x14ac:dyDescent="0.25">
      <c r="A59" s="14" t="s">
        <v>17</v>
      </c>
      <c r="B59" s="1">
        <v>0.42</v>
      </c>
    </row>
    <row r="60" spans="1:2" x14ac:dyDescent="0.25">
      <c r="A60" s="14" t="s">
        <v>103</v>
      </c>
      <c r="B60" s="1">
        <v>0.41</v>
      </c>
    </row>
    <row r="61" spans="1:2" x14ac:dyDescent="0.25">
      <c r="A61" s="14" t="s">
        <v>41</v>
      </c>
      <c r="B61" s="1">
        <v>0.41</v>
      </c>
    </row>
    <row r="62" spans="1:2" x14ac:dyDescent="0.25">
      <c r="A62" s="14" t="s">
        <v>57</v>
      </c>
      <c r="B62" s="1">
        <v>0.41</v>
      </c>
    </row>
    <row r="63" spans="1:2" x14ac:dyDescent="0.25">
      <c r="A63" s="14" t="s">
        <v>39</v>
      </c>
      <c r="B63" s="1">
        <v>0.4</v>
      </c>
    </row>
    <row r="64" spans="1:2" x14ac:dyDescent="0.25">
      <c r="A64" s="14" t="s">
        <v>70</v>
      </c>
      <c r="B64" s="1">
        <v>0.39</v>
      </c>
    </row>
    <row r="65" spans="1:2" x14ac:dyDescent="0.25">
      <c r="A65" s="14" t="s">
        <v>4</v>
      </c>
      <c r="B65" s="1">
        <v>0.38</v>
      </c>
    </row>
    <row r="66" spans="1:2" x14ac:dyDescent="0.25">
      <c r="A66" s="14" t="s">
        <v>51</v>
      </c>
      <c r="B66" s="1">
        <v>0.38</v>
      </c>
    </row>
    <row r="67" spans="1:2" x14ac:dyDescent="0.25">
      <c r="A67" s="14" t="s">
        <v>42</v>
      </c>
      <c r="B67" s="1">
        <v>0.38</v>
      </c>
    </row>
    <row r="68" spans="1:2" x14ac:dyDescent="0.25">
      <c r="A68" s="14" t="s">
        <v>43</v>
      </c>
      <c r="B68" s="1">
        <v>0.38</v>
      </c>
    </row>
    <row r="69" spans="1:2" x14ac:dyDescent="0.25">
      <c r="A69" s="14" t="s">
        <v>7</v>
      </c>
      <c r="B69" s="1">
        <v>0.37</v>
      </c>
    </row>
    <row r="70" spans="1:2" x14ac:dyDescent="0.25">
      <c r="A70" s="14" t="s">
        <v>11</v>
      </c>
      <c r="B70" s="1">
        <v>0.37</v>
      </c>
    </row>
    <row r="71" spans="1:2" x14ac:dyDescent="0.25">
      <c r="A71" s="14" t="s">
        <v>83</v>
      </c>
      <c r="B71" s="1">
        <v>0.36</v>
      </c>
    </row>
    <row r="72" spans="1:2" x14ac:dyDescent="0.25">
      <c r="A72" s="14" t="s">
        <v>29</v>
      </c>
      <c r="B72" s="1">
        <v>0.35</v>
      </c>
    </row>
    <row r="73" spans="1:2" x14ac:dyDescent="0.25">
      <c r="A73" s="14" t="s">
        <v>26</v>
      </c>
      <c r="B73" s="1">
        <v>0.35</v>
      </c>
    </row>
    <row r="74" spans="1:2" x14ac:dyDescent="0.25">
      <c r="A74" s="14" t="s">
        <v>107</v>
      </c>
      <c r="B74" s="1">
        <v>0.34</v>
      </c>
    </row>
    <row r="75" spans="1:2" x14ac:dyDescent="0.25">
      <c r="A75" s="14" t="s">
        <v>35</v>
      </c>
      <c r="B75" s="1">
        <v>0.34</v>
      </c>
    </row>
    <row r="76" spans="1:2" x14ac:dyDescent="0.25">
      <c r="A76" s="14" t="s">
        <v>106</v>
      </c>
      <c r="B76" s="1">
        <v>0.34</v>
      </c>
    </row>
    <row r="77" spans="1:2" x14ac:dyDescent="0.25">
      <c r="A77" s="14" t="s">
        <v>15</v>
      </c>
      <c r="B77" s="1">
        <v>0.34</v>
      </c>
    </row>
    <row r="78" spans="1:2" x14ac:dyDescent="0.25">
      <c r="A78" s="14" t="s">
        <v>18</v>
      </c>
      <c r="B78" s="1">
        <v>0.33</v>
      </c>
    </row>
    <row r="79" spans="1:2" x14ac:dyDescent="0.25">
      <c r="A79" s="14" t="s">
        <v>49</v>
      </c>
      <c r="B79" s="1">
        <v>0.33</v>
      </c>
    </row>
    <row r="80" spans="1:2" x14ac:dyDescent="0.25">
      <c r="A80" s="14" t="s">
        <v>31</v>
      </c>
      <c r="B80" s="1">
        <v>0.32</v>
      </c>
    </row>
    <row r="81" spans="1:2" x14ac:dyDescent="0.25">
      <c r="A81" s="14" t="s">
        <v>32</v>
      </c>
      <c r="B81" s="1">
        <v>0.3</v>
      </c>
    </row>
    <row r="82" spans="1:2" x14ac:dyDescent="0.25">
      <c r="A82" s="14" t="s">
        <v>72</v>
      </c>
      <c r="B82" s="1">
        <v>0.28999999999999998</v>
      </c>
    </row>
    <row r="83" spans="1:2" x14ac:dyDescent="0.25">
      <c r="A83" s="14" t="s">
        <v>37</v>
      </c>
      <c r="B83" s="1">
        <v>0.27</v>
      </c>
    </row>
    <row r="84" spans="1:2" x14ac:dyDescent="0.25">
      <c r="A84" s="14" t="s">
        <v>61</v>
      </c>
      <c r="B84" s="1">
        <v>0.27</v>
      </c>
    </row>
    <row r="85" spans="1:2" x14ac:dyDescent="0.25">
      <c r="A85" s="14" t="s">
        <v>38</v>
      </c>
      <c r="B85" s="1">
        <v>0.27</v>
      </c>
    </row>
    <row r="86" spans="1:2" x14ac:dyDescent="0.25">
      <c r="A86" s="14" t="s">
        <v>8</v>
      </c>
      <c r="B86" s="1">
        <v>0.26</v>
      </c>
    </row>
    <row r="87" spans="1:2" x14ac:dyDescent="0.25">
      <c r="A87" s="14" t="s">
        <v>6</v>
      </c>
      <c r="B87" s="1">
        <v>0.25</v>
      </c>
    </row>
    <row r="88" spans="1:2" x14ac:dyDescent="0.25">
      <c r="A88" s="14" t="s">
        <v>105</v>
      </c>
      <c r="B88" s="1">
        <v>0.24</v>
      </c>
    </row>
    <row r="89" spans="1:2" x14ac:dyDescent="0.25">
      <c r="A89" s="14" t="s">
        <v>10</v>
      </c>
      <c r="B89" s="1">
        <v>0.24</v>
      </c>
    </row>
    <row r="90" spans="1:2" x14ac:dyDescent="0.25">
      <c r="A90" s="14" t="s">
        <v>27</v>
      </c>
      <c r="B90" s="1">
        <v>0.23</v>
      </c>
    </row>
    <row r="91" spans="1:2" x14ac:dyDescent="0.25">
      <c r="A91" s="14" t="s">
        <v>67</v>
      </c>
      <c r="B91" s="1">
        <v>0.22</v>
      </c>
    </row>
    <row r="92" spans="1:2" x14ac:dyDescent="0.25">
      <c r="A92" s="14" t="s">
        <v>55</v>
      </c>
      <c r="B92" s="1">
        <v>0.22</v>
      </c>
    </row>
    <row r="93" spans="1:2" x14ac:dyDescent="0.25">
      <c r="A93" s="14" t="s">
        <v>102</v>
      </c>
      <c r="B93" s="1">
        <v>0.21</v>
      </c>
    </row>
    <row r="94" spans="1:2" x14ac:dyDescent="0.25">
      <c r="A94" s="14" t="s">
        <v>14</v>
      </c>
      <c r="B94" s="1">
        <v>0.2</v>
      </c>
    </row>
    <row r="95" spans="1:2" x14ac:dyDescent="0.25">
      <c r="A95" s="14" t="s">
        <v>22</v>
      </c>
      <c r="B95" s="1">
        <v>0.19</v>
      </c>
    </row>
    <row r="96" spans="1:2" x14ac:dyDescent="0.25">
      <c r="A96" s="14" t="s">
        <v>30</v>
      </c>
      <c r="B96" s="1">
        <v>0.18</v>
      </c>
    </row>
    <row r="97" spans="1:2" x14ac:dyDescent="0.25">
      <c r="A97" s="14" t="s">
        <v>86</v>
      </c>
      <c r="B97" s="1">
        <v>0.14000000000000001</v>
      </c>
    </row>
    <row r="98" spans="1:2" x14ac:dyDescent="0.25">
      <c r="A98" s="14" t="s">
        <v>89</v>
      </c>
      <c r="B98" s="1">
        <v>0.14000000000000001</v>
      </c>
    </row>
    <row r="99" spans="1:2" x14ac:dyDescent="0.25">
      <c r="A99" s="14" t="s">
        <v>62</v>
      </c>
      <c r="B99" s="1">
        <v>0.13</v>
      </c>
    </row>
    <row r="100" spans="1:2" x14ac:dyDescent="0.25">
      <c r="A100" s="14" t="s">
        <v>88</v>
      </c>
      <c r="B100" s="1">
        <v>0.11</v>
      </c>
    </row>
    <row r="101" spans="1:2" x14ac:dyDescent="0.25">
      <c r="A101" s="14" t="s">
        <v>9</v>
      </c>
      <c r="B101" s="1">
        <v>0.09</v>
      </c>
    </row>
    <row r="102" spans="1:2" x14ac:dyDescent="0.25">
      <c r="A102" s="14" t="s">
        <v>96</v>
      </c>
      <c r="B102" s="1">
        <v>0.08</v>
      </c>
    </row>
    <row r="103" spans="1:2" x14ac:dyDescent="0.25">
      <c r="A103" s="14" t="s">
        <v>99</v>
      </c>
      <c r="B103" s="1">
        <v>0.04</v>
      </c>
    </row>
    <row r="104" spans="1:2" x14ac:dyDescent="0.25">
      <c r="A104" s="14" t="s">
        <v>79</v>
      </c>
      <c r="B104" s="1">
        <v>0.04</v>
      </c>
    </row>
    <row r="105" spans="1:2" x14ac:dyDescent="0.25">
      <c r="A105" s="14" t="s">
        <v>56</v>
      </c>
      <c r="B105" s="1">
        <v>0.03</v>
      </c>
    </row>
    <row r="106" spans="1:2" x14ac:dyDescent="0.25">
      <c r="A106" s="14" t="s">
        <v>108</v>
      </c>
      <c r="B106" s="1">
        <v>0.02</v>
      </c>
    </row>
    <row r="107" spans="1:2" x14ac:dyDescent="0.25">
      <c r="A107" s="14" t="s">
        <v>47</v>
      </c>
      <c r="B107" s="1">
        <v>0.02</v>
      </c>
    </row>
    <row r="108" spans="1:2" x14ac:dyDescent="0.25">
      <c r="A108" s="14" t="s">
        <v>97</v>
      </c>
      <c r="B108" s="1">
        <v>0.02</v>
      </c>
    </row>
    <row r="109" spans="1:2" x14ac:dyDescent="0.25">
      <c r="A109" s="14" t="s">
        <v>109</v>
      </c>
      <c r="B109" s="1">
        <v>0.02</v>
      </c>
    </row>
    <row r="110" spans="1:2" x14ac:dyDescent="0.25">
      <c r="A110" s="14" t="s">
        <v>54</v>
      </c>
      <c r="B110" s="1">
        <v>0.02</v>
      </c>
    </row>
    <row r="111" spans="1:2" x14ac:dyDescent="0.25">
      <c r="A111" s="14" t="s">
        <v>84</v>
      </c>
      <c r="B111" s="1">
        <v>0.02</v>
      </c>
    </row>
    <row r="112" spans="1:2" x14ac:dyDescent="0.25">
      <c r="A112" s="14" t="s">
        <v>104</v>
      </c>
      <c r="B112" s="1">
        <v>0.01</v>
      </c>
    </row>
    <row r="113" spans="1:2" x14ac:dyDescent="0.25">
      <c r="A113" s="14" t="s">
        <v>133</v>
      </c>
      <c r="B113" s="1">
        <v>0.36776785714285704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3ED87-22DF-4C1D-A413-5E6ADADD11B4}">
  <dimension ref="A1:N116"/>
  <sheetViews>
    <sheetView zoomScaleNormal="100" workbookViewId="0">
      <pane ySplit="1" topLeftCell="A85" activePane="bottomLeft" state="frozen"/>
      <selection pane="bottomLeft" sqref="A1:I113"/>
    </sheetView>
  </sheetViews>
  <sheetFormatPr defaultRowHeight="15" x14ac:dyDescent="0.25"/>
  <cols>
    <col min="1" max="1" width="95.7109375" bestFit="1" customWidth="1"/>
    <col min="2" max="2" width="14" style="2" bestFit="1" customWidth="1"/>
    <col min="3" max="3" width="9.85546875" style="2" bestFit="1" customWidth="1"/>
    <col min="4" max="4" width="18.42578125" bestFit="1" customWidth="1"/>
    <col min="5" max="5" width="9.5703125" bestFit="1" customWidth="1"/>
    <col min="6" max="6" width="19.140625" bestFit="1" customWidth="1"/>
    <col min="7" max="7" width="8" style="6" bestFit="1" customWidth="1"/>
    <col min="8" max="8" width="17.85546875" style="8" bestFit="1" customWidth="1"/>
    <col min="9" max="9" width="16.7109375" bestFit="1" customWidth="1"/>
    <col min="13" max="13" width="12" bestFit="1" customWidth="1"/>
  </cols>
  <sheetData>
    <row r="1" spans="1:14" s="3" customFormat="1" ht="21.75" customHeight="1" x14ac:dyDescent="0.25">
      <c r="A1" s="3" t="s">
        <v>0</v>
      </c>
      <c r="B1" s="4" t="s">
        <v>1</v>
      </c>
      <c r="C1" s="4" t="s">
        <v>114</v>
      </c>
      <c r="D1" s="3" t="s">
        <v>146</v>
      </c>
      <c r="E1" s="3" t="s">
        <v>2</v>
      </c>
      <c r="F1" s="3" t="s">
        <v>116</v>
      </c>
      <c r="G1" s="5" t="s">
        <v>3</v>
      </c>
      <c r="H1" s="7" t="s">
        <v>113</v>
      </c>
      <c r="I1" s="3" t="s">
        <v>115</v>
      </c>
    </row>
    <row r="2" spans="1:14" x14ac:dyDescent="0.25">
      <c r="A2" t="s">
        <v>21</v>
      </c>
      <c r="B2" s="2">
        <v>2025</v>
      </c>
      <c r="C2" s="2">
        <v>3971</v>
      </c>
      <c r="D2" s="2">
        <f t="shared" ref="D2:D33" si="0">C2 - B2</f>
        <v>1946</v>
      </c>
      <c r="E2" s="1">
        <v>0.49</v>
      </c>
      <c r="F2" s="1" t="str">
        <f t="shared" ref="F2:F33" si="1">IF(E2&gt;40%,"High Discount",IF(E2&lt;20%,"Low Discount","Medium Discount"))</f>
        <v>High Discount</v>
      </c>
      <c r="G2" s="9">
        <v>3</v>
      </c>
      <c r="H2" s="8">
        <v>5</v>
      </c>
      <c r="I2" t="str">
        <f t="shared" ref="I2:I33" si="2">IF(H2=0,"Not Rated",IF(H2&gt;4.4,"Excellent",IF(H2&lt;2.9,"Poor","Average")))</f>
        <v>Excellent</v>
      </c>
    </row>
    <row r="3" spans="1:14" x14ac:dyDescent="0.25">
      <c r="A3" t="s">
        <v>19</v>
      </c>
      <c r="B3" s="2">
        <v>332</v>
      </c>
      <c r="C3" s="2">
        <v>684</v>
      </c>
      <c r="D3" s="2">
        <f t="shared" si="0"/>
        <v>352</v>
      </c>
      <c r="E3" s="1">
        <v>0.51</v>
      </c>
      <c r="F3" s="1" t="str">
        <f t="shared" si="1"/>
        <v>High Discount</v>
      </c>
      <c r="G3" s="9">
        <v>2</v>
      </c>
      <c r="H3" s="8">
        <v>5</v>
      </c>
      <c r="I3" t="str">
        <f t="shared" si="2"/>
        <v>Excellent</v>
      </c>
    </row>
    <row r="4" spans="1:14" x14ac:dyDescent="0.25">
      <c r="A4" t="s">
        <v>40</v>
      </c>
      <c r="B4" s="2">
        <v>171</v>
      </c>
      <c r="C4" s="2">
        <v>360</v>
      </c>
      <c r="D4" s="2">
        <f t="shared" si="0"/>
        <v>189</v>
      </c>
      <c r="E4" s="1">
        <v>0.53</v>
      </c>
      <c r="F4" s="1" t="str">
        <f t="shared" si="1"/>
        <v>High Discount</v>
      </c>
      <c r="G4" s="9">
        <v>2</v>
      </c>
      <c r="H4" s="8">
        <v>5</v>
      </c>
      <c r="I4" t="str">
        <f t="shared" si="2"/>
        <v>Excellent</v>
      </c>
    </row>
    <row r="5" spans="1:14" x14ac:dyDescent="0.25">
      <c r="A5" t="s">
        <v>20</v>
      </c>
      <c r="B5" s="2">
        <v>195</v>
      </c>
      <c r="C5" s="2">
        <v>360</v>
      </c>
      <c r="D5" s="2">
        <f t="shared" si="0"/>
        <v>165</v>
      </c>
      <c r="E5" s="1">
        <v>0.46</v>
      </c>
      <c r="F5" s="1" t="str">
        <f t="shared" si="1"/>
        <v>High Discount</v>
      </c>
      <c r="G5" s="9">
        <v>2</v>
      </c>
      <c r="H5" s="8">
        <v>5</v>
      </c>
      <c r="I5" t="str">
        <f t="shared" si="2"/>
        <v>Excellent</v>
      </c>
    </row>
    <row r="6" spans="1:14" x14ac:dyDescent="0.25">
      <c r="A6" t="s">
        <v>39</v>
      </c>
      <c r="B6" s="2">
        <v>1620</v>
      </c>
      <c r="C6" s="2">
        <v>2690</v>
      </c>
      <c r="D6" s="2">
        <f t="shared" si="0"/>
        <v>1070</v>
      </c>
      <c r="E6" s="1">
        <v>0.4</v>
      </c>
      <c r="F6" s="1" t="str">
        <f t="shared" si="1"/>
        <v>Medium Discount</v>
      </c>
      <c r="G6" s="9">
        <v>1</v>
      </c>
      <c r="H6" s="8">
        <v>5</v>
      </c>
      <c r="I6" t="str">
        <f t="shared" si="2"/>
        <v>Excellent</v>
      </c>
    </row>
    <row r="7" spans="1:14" x14ac:dyDescent="0.25">
      <c r="A7" t="s">
        <v>102</v>
      </c>
      <c r="B7" s="2">
        <v>3640</v>
      </c>
      <c r="C7" s="2">
        <v>4588</v>
      </c>
      <c r="D7" s="2">
        <f t="shared" si="0"/>
        <v>948</v>
      </c>
      <c r="E7" s="1">
        <v>0.21</v>
      </c>
      <c r="F7" s="1" t="str">
        <f t="shared" si="1"/>
        <v>Medium Discount</v>
      </c>
      <c r="G7" s="9">
        <v>1</v>
      </c>
      <c r="H7" s="8">
        <v>5</v>
      </c>
      <c r="I7" t="str">
        <f t="shared" si="2"/>
        <v>Excellent</v>
      </c>
      <c r="L7" t="s">
        <v>117</v>
      </c>
    </row>
    <row r="8" spans="1:14" x14ac:dyDescent="0.25">
      <c r="A8" t="s">
        <v>82</v>
      </c>
      <c r="B8" s="2">
        <v>979</v>
      </c>
      <c r="C8" s="2">
        <v>1920</v>
      </c>
      <c r="D8" s="2">
        <f t="shared" si="0"/>
        <v>941</v>
      </c>
      <c r="E8" s="1">
        <v>0.49</v>
      </c>
      <c r="F8" s="1" t="str">
        <f t="shared" si="1"/>
        <v>High Discount</v>
      </c>
      <c r="G8" s="9">
        <v>1</v>
      </c>
      <c r="H8" s="8">
        <v>5</v>
      </c>
      <c r="I8" t="str">
        <f t="shared" si="2"/>
        <v>Excellent</v>
      </c>
      <c r="L8" t="s">
        <v>118</v>
      </c>
      <c r="M8" s="2">
        <f>AVERAGE(B2:B113)</f>
        <v>1186.8928571428571</v>
      </c>
    </row>
    <row r="9" spans="1:14" x14ac:dyDescent="0.25">
      <c r="A9" t="s">
        <v>16</v>
      </c>
      <c r="B9" s="2">
        <v>552</v>
      </c>
      <c r="C9" s="2">
        <v>1035</v>
      </c>
      <c r="D9" s="2">
        <f t="shared" si="0"/>
        <v>483</v>
      </c>
      <c r="E9" s="1">
        <v>0.47</v>
      </c>
      <c r="F9" s="1" t="str">
        <f t="shared" si="1"/>
        <v>High Discount</v>
      </c>
      <c r="G9" s="9">
        <v>12</v>
      </c>
      <c r="H9" s="8">
        <v>4.8</v>
      </c>
      <c r="I9" t="str">
        <f t="shared" si="2"/>
        <v>Excellent</v>
      </c>
      <c r="L9" t="s">
        <v>119</v>
      </c>
      <c r="M9" s="2">
        <f>AVERAGE(C2:C113)</f>
        <v>1811.1071428571429</v>
      </c>
    </row>
    <row r="10" spans="1:14" x14ac:dyDescent="0.25">
      <c r="A10" t="s">
        <v>12</v>
      </c>
      <c r="B10" s="2">
        <v>1274</v>
      </c>
      <c r="C10" s="2">
        <v>2800</v>
      </c>
      <c r="D10" s="2">
        <f t="shared" si="0"/>
        <v>1526</v>
      </c>
      <c r="E10" s="1">
        <v>0.55000000000000004</v>
      </c>
      <c r="F10" s="1" t="str">
        <f t="shared" si="1"/>
        <v>High Discount</v>
      </c>
      <c r="G10" s="9">
        <v>5</v>
      </c>
      <c r="H10" s="8">
        <v>4.8</v>
      </c>
      <c r="I10" t="str">
        <f t="shared" si="2"/>
        <v>Excellent</v>
      </c>
      <c r="L10" t="s">
        <v>2</v>
      </c>
      <c r="M10" s="1">
        <f>AVERAGE(E2:E113)</f>
        <v>0.36776785714285726</v>
      </c>
    </row>
    <row r="11" spans="1:14" x14ac:dyDescent="0.25">
      <c r="A11" t="s">
        <v>8</v>
      </c>
      <c r="B11" s="2">
        <v>1740</v>
      </c>
      <c r="C11" s="2">
        <v>2356</v>
      </c>
      <c r="D11" s="2">
        <f t="shared" si="0"/>
        <v>616</v>
      </c>
      <c r="E11" s="1">
        <v>0.26</v>
      </c>
      <c r="F11" s="1" t="str">
        <f t="shared" si="1"/>
        <v>Medium Discount</v>
      </c>
      <c r="G11" s="9">
        <v>5</v>
      </c>
      <c r="H11" s="8">
        <v>4.8</v>
      </c>
      <c r="I11" t="str">
        <f t="shared" si="2"/>
        <v>Excellent</v>
      </c>
      <c r="L11" t="s">
        <v>120</v>
      </c>
      <c r="M11" s="2">
        <f>AVERAGEIF(H2:H113, "&gt;0")</f>
        <v>3.8894736842105262</v>
      </c>
    </row>
    <row r="12" spans="1:14" x14ac:dyDescent="0.25">
      <c r="A12" t="s">
        <v>15</v>
      </c>
      <c r="B12" s="2">
        <v>990</v>
      </c>
      <c r="C12" s="2">
        <v>1500</v>
      </c>
      <c r="D12" s="2">
        <f t="shared" si="0"/>
        <v>510</v>
      </c>
      <c r="E12" s="1">
        <v>0.34</v>
      </c>
      <c r="F12" s="1" t="str">
        <f t="shared" si="1"/>
        <v>Medium Discount</v>
      </c>
      <c r="G12" s="9">
        <v>39</v>
      </c>
      <c r="H12" s="8">
        <v>4.7</v>
      </c>
      <c r="I12" t="str">
        <f t="shared" si="2"/>
        <v>Excellent</v>
      </c>
    </row>
    <row r="13" spans="1:14" x14ac:dyDescent="0.25">
      <c r="A13" t="s">
        <v>37</v>
      </c>
      <c r="B13" s="2">
        <v>1940</v>
      </c>
      <c r="C13" s="2">
        <v>2650</v>
      </c>
      <c r="D13" s="2">
        <f t="shared" si="0"/>
        <v>710</v>
      </c>
      <c r="E13" s="1">
        <v>0.27</v>
      </c>
      <c r="F13" s="1" t="str">
        <f t="shared" si="1"/>
        <v>Medium Discount</v>
      </c>
      <c r="G13" s="9">
        <v>20</v>
      </c>
      <c r="H13" s="8">
        <v>4.7</v>
      </c>
      <c r="I13" t="str">
        <f t="shared" si="2"/>
        <v>Excellent</v>
      </c>
      <c r="L13" t="s">
        <v>122</v>
      </c>
      <c r="M13" s="2">
        <f>MAX(B2:B113)</f>
        <v>3750</v>
      </c>
      <c r="N13" t="str">
        <f>INDEX(A2:A113, MATCH(M13, B2:B113, 0))</f>
        <v>32PCS Portable Cordless Drill Set With Cyclic Battery Drive -26 Variable Speed</v>
      </c>
    </row>
    <row r="14" spans="1:14" x14ac:dyDescent="0.25">
      <c r="A14" t="s">
        <v>35</v>
      </c>
      <c r="B14" s="2">
        <v>980</v>
      </c>
      <c r="C14" s="2">
        <v>1490</v>
      </c>
      <c r="D14" s="2">
        <f t="shared" si="0"/>
        <v>510</v>
      </c>
      <c r="E14" s="1">
        <v>0.34</v>
      </c>
      <c r="F14" s="1" t="str">
        <f t="shared" si="1"/>
        <v>Medium Discount</v>
      </c>
      <c r="G14" s="9">
        <v>12</v>
      </c>
      <c r="H14" s="8">
        <v>4.7</v>
      </c>
      <c r="I14" t="str">
        <f t="shared" si="2"/>
        <v>Excellent</v>
      </c>
      <c r="L14" t="s">
        <v>121</v>
      </c>
      <c r="M14" s="2">
        <f>MIN(B2:B113)</f>
        <v>38</v>
      </c>
      <c r="N14" t="str">
        <f>INDEX(A2:A113, MATCH(M14, B2:B113, 0))</f>
        <v>3PCS Single Head Knitting Crochet Sweater Needle Set</v>
      </c>
    </row>
    <row r="15" spans="1:14" x14ac:dyDescent="0.25">
      <c r="A15" t="s">
        <v>7</v>
      </c>
      <c r="B15" s="2">
        <v>1580</v>
      </c>
      <c r="C15" s="2">
        <v>2499</v>
      </c>
      <c r="D15" s="2">
        <f t="shared" si="0"/>
        <v>919</v>
      </c>
      <c r="E15" s="1">
        <v>0.37</v>
      </c>
      <c r="F15" s="1" t="str">
        <f t="shared" si="1"/>
        <v>Medium Discount</v>
      </c>
      <c r="G15" s="9">
        <v>7</v>
      </c>
      <c r="H15" s="8">
        <v>4.7</v>
      </c>
      <c r="I15" t="str">
        <f t="shared" si="2"/>
        <v>Excellent</v>
      </c>
    </row>
    <row r="16" spans="1:14" x14ac:dyDescent="0.25">
      <c r="A16" t="s">
        <v>10</v>
      </c>
      <c r="B16" s="2">
        <v>2319</v>
      </c>
      <c r="C16" s="2">
        <v>3032</v>
      </c>
      <c r="D16" s="2">
        <f t="shared" si="0"/>
        <v>713</v>
      </c>
      <c r="E16" s="1">
        <v>0.24</v>
      </c>
      <c r="F16" s="1" t="str">
        <f t="shared" si="1"/>
        <v>Medium Discount</v>
      </c>
      <c r="G16" s="9">
        <v>55</v>
      </c>
      <c r="H16" s="8">
        <v>4.5999999999999996</v>
      </c>
      <c r="I16" t="str">
        <f t="shared" si="2"/>
        <v>Excellent</v>
      </c>
      <c r="L16" t="s">
        <v>125</v>
      </c>
    </row>
    <row r="17" spans="1:12" x14ac:dyDescent="0.25">
      <c r="A17" t="s">
        <v>29</v>
      </c>
      <c r="B17" s="2">
        <v>420</v>
      </c>
      <c r="C17" s="2">
        <v>647</v>
      </c>
      <c r="D17" s="2">
        <f t="shared" si="0"/>
        <v>227</v>
      </c>
      <c r="E17" s="1">
        <v>0.35</v>
      </c>
      <c r="F17" s="1" t="str">
        <f t="shared" si="1"/>
        <v>Medium Discount</v>
      </c>
      <c r="G17" s="9">
        <v>49</v>
      </c>
      <c r="H17" s="8">
        <v>4.5999999999999996</v>
      </c>
      <c r="I17" t="str">
        <f t="shared" si="2"/>
        <v>Excellent</v>
      </c>
    </row>
    <row r="18" spans="1:12" x14ac:dyDescent="0.25">
      <c r="A18" t="s">
        <v>23</v>
      </c>
      <c r="B18" s="2">
        <v>998</v>
      </c>
      <c r="C18" s="2">
        <v>1966</v>
      </c>
      <c r="D18" s="2">
        <f t="shared" si="0"/>
        <v>968</v>
      </c>
      <c r="E18" s="1">
        <v>0.49</v>
      </c>
      <c r="F18" s="1" t="str">
        <f t="shared" si="1"/>
        <v>High Discount</v>
      </c>
      <c r="G18" s="9">
        <v>44</v>
      </c>
      <c r="H18" s="8">
        <v>4.5999999999999996</v>
      </c>
      <c r="I18" t="str">
        <f t="shared" si="2"/>
        <v>Excellent</v>
      </c>
    </row>
    <row r="19" spans="1:12" x14ac:dyDescent="0.25">
      <c r="A19" t="s">
        <v>6</v>
      </c>
      <c r="B19" s="2">
        <v>2199</v>
      </c>
      <c r="C19" s="2">
        <v>2923</v>
      </c>
      <c r="D19" s="2">
        <f t="shared" si="0"/>
        <v>724</v>
      </c>
      <c r="E19" s="1">
        <v>0.25</v>
      </c>
      <c r="F19" s="1" t="str">
        <f t="shared" si="1"/>
        <v>Medium Discount</v>
      </c>
      <c r="G19" s="9">
        <v>24</v>
      </c>
      <c r="H19" s="8">
        <v>4.5999999999999996</v>
      </c>
      <c r="I19" t="str">
        <f t="shared" si="2"/>
        <v>Excellent</v>
      </c>
      <c r="K19" t="s">
        <v>123</v>
      </c>
      <c r="L19">
        <f>CORREL(E2:E113,G2:G113)</f>
        <v>1.2188797350860829E-2</v>
      </c>
    </row>
    <row r="20" spans="1:12" x14ac:dyDescent="0.25">
      <c r="A20" t="s">
        <v>22</v>
      </c>
      <c r="B20" s="2">
        <v>2999</v>
      </c>
      <c r="C20" s="2">
        <v>3699</v>
      </c>
      <c r="D20" s="2">
        <f t="shared" si="0"/>
        <v>700</v>
      </c>
      <c r="E20" s="1">
        <v>0.19</v>
      </c>
      <c r="F20" s="1" t="str">
        <f t="shared" si="1"/>
        <v>Low Discount</v>
      </c>
      <c r="G20" s="9">
        <v>5</v>
      </c>
      <c r="H20" s="8">
        <v>4.5999999999999996</v>
      </c>
      <c r="I20" t="str">
        <f t="shared" si="2"/>
        <v>Excellent</v>
      </c>
      <c r="K20" t="s">
        <v>124</v>
      </c>
      <c r="L20">
        <f>CORREL(H2:H113,G2:G113)</f>
        <v>0.51530574490711645</v>
      </c>
    </row>
    <row r="21" spans="1:12" x14ac:dyDescent="0.25">
      <c r="A21" t="s">
        <v>38</v>
      </c>
      <c r="B21" s="2">
        <v>1980</v>
      </c>
      <c r="C21" s="2">
        <v>2699</v>
      </c>
      <c r="D21" s="2">
        <f t="shared" si="0"/>
        <v>719</v>
      </c>
      <c r="E21" s="1">
        <v>0.27</v>
      </c>
      <c r="F21" s="1" t="str">
        <f t="shared" si="1"/>
        <v>Medium Discount</v>
      </c>
      <c r="G21" s="9">
        <v>32</v>
      </c>
      <c r="H21" s="8">
        <v>4.5</v>
      </c>
      <c r="I21" t="str">
        <f t="shared" si="2"/>
        <v>Excellent</v>
      </c>
    </row>
    <row r="22" spans="1:12" x14ac:dyDescent="0.25">
      <c r="A22" t="s">
        <v>17</v>
      </c>
      <c r="B22" s="2">
        <v>501</v>
      </c>
      <c r="C22" s="2">
        <v>860</v>
      </c>
      <c r="D22" s="2">
        <f t="shared" si="0"/>
        <v>359</v>
      </c>
      <c r="E22" s="1">
        <v>0.42</v>
      </c>
      <c r="F22" s="1" t="str">
        <f t="shared" si="1"/>
        <v>High Discount</v>
      </c>
      <c r="G22" s="9">
        <v>6</v>
      </c>
      <c r="H22" s="8">
        <v>4.5</v>
      </c>
      <c r="I22" t="str">
        <f t="shared" si="2"/>
        <v>Excellent</v>
      </c>
    </row>
    <row r="23" spans="1:12" x14ac:dyDescent="0.25">
      <c r="A23" t="s">
        <v>42</v>
      </c>
      <c r="B23" s="2">
        <v>1800</v>
      </c>
      <c r="C23" s="2">
        <v>2700</v>
      </c>
      <c r="D23" s="2">
        <f t="shared" si="0"/>
        <v>900</v>
      </c>
      <c r="E23" s="1">
        <v>0.38</v>
      </c>
      <c r="F23" s="1" t="str">
        <f t="shared" si="1"/>
        <v>Medium Discount</v>
      </c>
      <c r="G23" s="9">
        <v>2</v>
      </c>
      <c r="H23" s="8">
        <v>4.5</v>
      </c>
      <c r="I23" t="str">
        <f t="shared" si="2"/>
        <v>Excellent</v>
      </c>
    </row>
    <row r="24" spans="1:12" x14ac:dyDescent="0.25">
      <c r="A24" t="s">
        <v>4</v>
      </c>
      <c r="B24" s="2">
        <v>950</v>
      </c>
      <c r="C24" s="2">
        <v>1525</v>
      </c>
      <c r="D24" s="2">
        <f t="shared" si="0"/>
        <v>575</v>
      </c>
      <c r="E24" s="1">
        <v>0.38</v>
      </c>
      <c r="F24" s="1" t="str">
        <f t="shared" si="1"/>
        <v>Medium Discount</v>
      </c>
      <c r="G24" s="9">
        <v>2</v>
      </c>
      <c r="H24" s="8">
        <v>4.5</v>
      </c>
      <c r="I24" t="str">
        <f t="shared" si="2"/>
        <v>Excellent</v>
      </c>
    </row>
    <row r="25" spans="1:12" x14ac:dyDescent="0.25">
      <c r="A25" t="s">
        <v>27</v>
      </c>
      <c r="B25" s="2">
        <v>1650</v>
      </c>
      <c r="C25" s="2">
        <v>2150</v>
      </c>
      <c r="D25" s="2">
        <f t="shared" si="0"/>
        <v>500</v>
      </c>
      <c r="E25" s="1">
        <v>0.23</v>
      </c>
      <c r="F25" s="1" t="str">
        <f t="shared" si="1"/>
        <v>Medium Discount</v>
      </c>
      <c r="G25" s="9">
        <v>14</v>
      </c>
      <c r="H25" s="8">
        <v>4.4000000000000004</v>
      </c>
      <c r="I25" t="str">
        <f t="shared" si="2"/>
        <v>Average</v>
      </c>
    </row>
    <row r="26" spans="1:12" x14ac:dyDescent="0.25">
      <c r="A26" t="s">
        <v>41</v>
      </c>
      <c r="B26" s="2">
        <v>389</v>
      </c>
      <c r="C26" s="2">
        <v>656</v>
      </c>
      <c r="D26" s="2">
        <f t="shared" si="0"/>
        <v>267</v>
      </c>
      <c r="E26" s="1">
        <v>0.41</v>
      </c>
      <c r="F26" s="1" t="str">
        <f t="shared" si="1"/>
        <v>High Discount</v>
      </c>
      <c r="G26" s="9">
        <v>36</v>
      </c>
      <c r="H26" s="8">
        <v>4.3</v>
      </c>
      <c r="I26" t="str">
        <f t="shared" si="2"/>
        <v>Average</v>
      </c>
    </row>
    <row r="27" spans="1:12" x14ac:dyDescent="0.25">
      <c r="A27" t="s">
        <v>36</v>
      </c>
      <c r="B27" s="2">
        <v>1820</v>
      </c>
      <c r="C27" s="2">
        <v>3490</v>
      </c>
      <c r="D27" s="2">
        <f t="shared" si="0"/>
        <v>1670</v>
      </c>
      <c r="E27" s="1">
        <v>0.48</v>
      </c>
      <c r="F27" s="1" t="str">
        <f t="shared" si="1"/>
        <v>High Discount</v>
      </c>
      <c r="G27" s="9">
        <v>9</v>
      </c>
      <c r="H27" s="8">
        <v>4.3</v>
      </c>
      <c r="I27" t="str">
        <f t="shared" si="2"/>
        <v>Average</v>
      </c>
    </row>
    <row r="28" spans="1:12" x14ac:dyDescent="0.25">
      <c r="A28" t="s">
        <v>34</v>
      </c>
      <c r="B28" s="2">
        <v>185</v>
      </c>
      <c r="C28" s="2">
        <v>382</v>
      </c>
      <c r="D28" s="2">
        <f t="shared" si="0"/>
        <v>197</v>
      </c>
      <c r="E28" s="1">
        <v>0.52</v>
      </c>
      <c r="F28" s="1" t="str">
        <f t="shared" si="1"/>
        <v>High Discount</v>
      </c>
      <c r="G28" s="9">
        <v>9</v>
      </c>
      <c r="H28" s="8">
        <v>4.3</v>
      </c>
      <c r="I28" t="str">
        <f t="shared" si="2"/>
        <v>Average</v>
      </c>
    </row>
    <row r="29" spans="1:12" x14ac:dyDescent="0.25">
      <c r="A29" t="s">
        <v>28</v>
      </c>
      <c r="B29" s="2">
        <v>2048</v>
      </c>
      <c r="C29" s="2">
        <v>4500</v>
      </c>
      <c r="D29" s="2">
        <f t="shared" si="0"/>
        <v>2452</v>
      </c>
      <c r="E29" s="1">
        <v>0.54</v>
      </c>
      <c r="F29" s="1" t="str">
        <f t="shared" si="1"/>
        <v>High Discount</v>
      </c>
      <c r="G29" s="9">
        <v>7</v>
      </c>
      <c r="H29" s="8">
        <v>4.3</v>
      </c>
      <c r="I29" t="str">
        <f t="shared" si="2"/>
        <v>Average</v>
      </c>
    </row>
    <row r="30" spans="1:12" x14ac:dyDescent="0.25">
      <c r="A30" t="s">
        <v>18</v>
      </c>
      <c r="B30" s="2">
        <v>1680</v>
      </c>
      <c r="C30" s="2">
        <v>2499</v>
      </c>
      <c r="D30" s="2">
        <f t="shared" si="0"/>
        <v>819</v>
      </c>
      <c r="E30" s="1">
        <v>0.33</v>
      </c>
      <c r="F30" s="1" t="str">
        <f t="shared" si="1"/>
        <v>Medium Discount</v>
      </c>
      <c r="G30" s="9">
        <v>9</v>
      </c>
      <c r="H30" s="8">
        <v>4.2</v>
      </c>
      <c r="I30" t="str">
        <f t="shared" si="2"/>
        <v>Average</v>
      </c>
    </row>
    <row r="31" spans="1:12" x14ac:dyDescent="0.25">
      <c r="A31" t="s">
        <v>32</v>
      </c>
      <c r="B31" s="2">
        <v>1758</v>
      </c>
      <c r="C31" s="2">
        <v>2499</v>
      </c>
      <c r="D31" s="2">
        <f t="shared" si="0"/>
        <v>741</v>
      </c>
      <c r="E31" s="1">
        <v>0.3</v>
      </c>
      <c r="F31" s="1" t="str">
        <f t="shared" si="1"/>
        <v>Medium Discount</v>
      </c>
      <c r="G31" s="9">
        <v>20</v>
      </c>
      <c r="H31" s="8">
        <v>4.0999999999999996</v>
      </c>
      <c r="I31" t="str">
        <f t="shared" si="2"/>
        <v>Average</v>
      </c>
    </row>
    <row r="32" spans="1:12" x14ac:dyDescent="0.25">
      <c r="A32" t="s">
        <v>5</v>
      </c>
      <c r="B32" s="2">
        <v>527</v>
      </c>
      <c r="C32" s="2">
        <v>999</v>
      </c>
      <c r="D32" s="2">
        <f t="shared" si="0"/>
        <v>472</v>
      </c>
      <c r="E32" s="1">
        <v>0.47</v>
      </c>
      <c r="F32" s="1" t="str">
        <f t="shared" si="1"/>
        <v>High Discount</v>
      </c>
      <c r="G32" s="9">
        <v>14</v>
      </c>
      <c r="H32" s="8">
        <v>4.0999999999999996</v>
      </c>
      <c r="I32" t="str">
        <f t="shared" si="2"/>
        <v>Average</v>
      </c>
    </row>
    <row r="33" spans="1:9" x14ac:dyDescent="0.25">
      <c r="A33" t="s">
        <v>14</v>
      </c>
      <c r="B33" s="2">
        <v>799</v>
      </c>
      <c r="C33" s="2">
        <v>999</v>
      </c>
      <c r="D33" s="2">
        <f t="shared" si="0"/>
        <v>200</v>
      </c>
      <c r="E33" s="1">
        <v>0.2</v>
      </c>
      <c r="F33" s="1" t="str">
        <f t="shared" si="1"/>
        <v>Medium Discount</v>
      </c>
      <c r="G33" s="9">
        <v>12</v>
      </c>
      <c r="H33" s="8">
        <v>4.0999999999999996</v>
      </c>
      <c r="I33" t="str">
        <f t="shared" si="2"/>
        <v>Average</v>
      </c>
    </row>
    <row r="34" spans="1:9" x14ac:dyDescent="0.25">
      <c r="A34" t="s">
        <v>9</v>
      </c>
      <c r="B34" s="2">
        <v>2999</v>
      </c>
      <c r="C34" s="2">
        <v>3290</v>
      </c>
      <c r="D34" s="2">
        <f t="shared" ref="D34:D65" si="3">C34 - B34</f>
        <v>291</v>
      </c>
      <c r="E34" s="1">
        <v>0.09</v>
      </c>
      <c r="F34" s="1" t="str">
        <f t="shared" ref="F34:F65" si="4">IF(E34&gt;40%,"High Discount",IF(E34&lt;20%,"Low Discount","Medium Discount"))</f>
        <v>Low Discount</v>
      </c>
      <c r="G34" s="9">
        <v>15</v>
      </c>
      <c r="H34" s="8">
        <v>4</v>
      </c>
      <c r="I34" t="str">
        <f t="shared" ref="I34:I65" si="5">IF(H34=0,"Not Rated",IF(H34&gt;4.4,"Excellent",IF(H34&lt;2.9,"Poor","Average")))</f>
        <v>Average</v>
      </c>
    </row>
    <row r="35" spans="1:9" x14ac:dyDescent="0.25">
      <c r="A35" t="s">
        <v>26</v>
      </c>
      <c r="B35" s="2">
        <v>880</v>
      </c>
      <c r="C35" s="2">
        <v>1350</v>
      </c>
      <c r="D35" s="2">
        <f t="shared" si="3"/>
        <v>470</v>
      </c>
      <c r="E35" s="1">
        <v>0.35</v>
      </c>
      <c r="F35" s="1" t="str">
        <f t="shared" si="4"/>
        <v>Medium Discount</v>
      </c>
      <c r="G35" s="9">
        <v>6</v>
      </c>
      <c r="H35" s="8">
        <v>4</v>
      </c>
      <c r="I35" t="str">
        <f t="shared" si="5"/>
        <v>Average</v>
      </c>
    </row>
    <row r="36" spans="1:9" x14ac:dyDescent="0.25">
      <c r="A36" t="s">
        <v>11</v>
      </c>
      <c r="B36" s="2">
        <v>988</v>
      </c>
      <c r="C36" s="2">
        <v>1580</v>
      </c>
      <c r="D36" s="2">
        <f t="shared" si="3"/>
        <v>592</v>
      </c>
      <c r="E36" s="1">
        <v>0.37</v>
      </c>
      <c r="F36" s="1" t="str">
        <f t="shared" si="4"/>
        <v>Medium Discount</v>
      </c>
      <c r="G36" s="9">
        <v>2</v>
      </c>
      <c r="H36" s="8">
        <v>4</v>
      </c>
      <c r="I36" t="str">
        <f t="shared" si="5"/>
        <v>Average</v>
      </c>
    </row>
    <row r="37" spans="1:9" x14ac:dyDescent="0.25">
      <c r="A37" t="s">
        <v>85</v>
      </c>
      <c r="B37" s="2">
        <v>330</v>
      </c>
      <c r="C37" s="2">
        <v>647</v>
      </c>
      <c r="D37" s="2">
        <f t="shared" si="3"/>
        <v>317</v>
      </c>
      <c r="E37" s="1">
        <v>0.49</v>
      </c>
      <c r="F37" s="1" t="str">
        <f t="shared" si="4"/>
        <v>High Discount</v>
      </c>
      <c r="G37" s="9">
        <v>1</v>
      </c>
      <c r="H37" s="8">
        <v>4</v>
      </c>
      <c r="I37" t="str">
        <f t="shared" si="5"/>
        <v>Average</v>
      </c>
    </row>
    <row r="38" spans="1:9" x14ac:dyDescent="0.25">
      <c r="A38" t="s">
        <v>31</v>
      </c>
      <c r="B38" s="2">
        <v>1350</v>
      </c>
      <c r="C38" s="2">
        <v>1990</v>
      </c>
      <c r="D38" s="2">
        <f t="shared" si="3"/>
        <v>640</v>
      </c>
      <c r="E38" s="1">
        <v>0.32</v>
      </c>
      <c r="F38" s="1" t="str">
        <f t="shared" si="4"/>
        <v>Medium Discount</v>
      </c>
      <c r="G38" s="9">
        <v>13</v>
      </c>
      <c r="H38" s="8">
        <v>3.8</v>
      </c>
      <c r="I38" t="str">
        <f t="shared" si="5"/>
        <v>Average</v>
      </c>
    </row>
    <row r="39" spans="1:9" x14ac:dyDescent="0.25">
      <c r="A39" t="s">
        <v>30</v>
      </c>
      <c r="B39" s="2">
        <v>2880</v>
      </c>
      <c r="C39" s="2">
        <v>3520</v>
      </c>
      <c r="D39" s="2">
        <f t="shared" si="3"/>
        <v>640</v>
      </c>
      <c r="E39" s="1">
        <v>0.18</v>
      </c>
      <c r="F39" s="1" t="str">
        <f t="shared" si="4"/>
        <v>Low Discount</v>
      </c>
      <c r="G39" s="9">
        <v>12</v>
      </c>
      <c r="H39" s="8">
        <v>3.8</v>
      </c>
      <c r="I39" t="str">
        <f t="shared" si="5"/>
        <v>Average</v>
      </c>
    </row>
    <row r="40" spans="1:9" x14ac:dyDescent="0.25">
      <c r="A40" t="s">
        <v>13</v>
      </c>
      <c r="B40" s="2">
        <v>1600</v>
      </c>
      <c r="C40" s="2">
        <v>2929</v>
      </c>
      <c r="D40" s="2">
        <f t="shared" si="3"/>
        <v>1329</v>
      </c>
      <c r="E40" s="1">
        <v>0.45</v>
      </c>
      <c r="F40" s="1" t="str">
        <f t="shared" si="4"/>
        <v>High Discount</v>
      </c>
      <c r="G40" s="9">
        <v>5</v>
      </c>
      <c r="H40" s="8">
        <v>3.8</v>
      </c>
      <c r="I40" t="str">
        <f t="shared" si="5"/>
        <v>Average</v>
      </c>
    </row>
    <row r="41" spans="1:9" x14ac:dyDescent="0.25">
      <c r="A41" t="s">
        <v>24</v>
      </c>
      <c r="B41" s="2">
        <v>38</v>
      </c>
      <c r="C41" s="2">
        <v>80</v>
      </c>
      <c r="D41" s="2">
        <f t="shared" si="3"/>
        <v>42</v>
      </c>
      <c r="E41" s="1">
        <v>0.53</v>
      </c>
      <c r="F41" s="1" t="str">
        <f t="shared" si="4"/>
        <v>High Discount</v>
      </c>
      <c r="G41" s="9">
        <v>13</v>
      </c>
      <c r="H41" s="8">
        <v>3.3</v>
      </c>
      <c r="I41" t="str">
        <f t="shared" si="5"/>
        <v>Average</v>
      </c>
    </row>
    <row r="42" spans="1:9" x14ac:dyDescent="0.25">
      <c r="A42" t="s">
        <v>63</v>
      </c>
      <c r="B42" s="2">
        <v>458</v>
      </c>
      <c r="C42" s="2">
        <v>986</v>
      </c>
      <c r="D42" s="2">
        <f t="shared" si="3"/>
        <v>528</v>
      </c>
      <c r="E42" s="1">
        <v>0.54</v>
      </c>
      <c r="F42" s="1" t="str">
        <f t="shared" si="4"/>
        <v>High Discount</v>
      </c>
      <c r="G42" s="9">
        <v>10</v>
      </c>
      <c r="H42" s="8">
        <v>3</v>
      </c>
      <c r="I42" t="str">
        <f t="shared" si="5"/>
        <v>Average</v>
      </c>
    </row>
    <row r="43" spans="1:9" x14ac:dyDescent="0.25">
      <c r="A43" t="s">
        <v>70</v>
      </c>
      <c r="B43" s="2">
        <v>3750</v>
      </c>
      <c r="C43" s="2">
        <v>6143</v>
      </c>
      <c r="D43" s="2">
        <f t="shared" si="3"/>
        <v>2393</v>
      </c>
      <c r="E43" s="1">
        <v>0.39</v>
      </c>
      <c r="F43" s="1" t="str">
        <f t="shared" si="4"/>
        <v>Medium Discount</v>
      </c>
      <c r="G43" s="9">
        <v>5</v>
      </c>
      <c r="H43" s="8">
        <v>3</v>
      </c>
      <c r="I43" t="str">
        <f t="shared" si="5"/>
        <v>Average</v>
      </c>
    </row>
    <row r="44" spans="1:9" x14ac:dyDescent="0.25">
      <c r="A44" t="s">
        <v>72</v>
      </c>
      <c r="B44" s="2">
        <v>2300</v>
      </c>
      <c r="C44" s="2">
        <v>3240</v>
      </c>
      <c r="D44" s="2">
        <f t="shared" si="3"/>
        <v>940</v>
      </c>
      <c r="E44" s="1">
        <v>0.28999999999999998</v>
      </c>
      <c r="F44" s="1" t="str">
        <f t="shared" si="4"/>
        <v>Medium Discount</v>
      </c>
      <c r="G44" s="9">
        <v>5</v>
      </c>
      <c r="H44" s="8">
        <v>3</v>
      </c>
      <c r="I44" t="str">
        <f t="shared" si="5"/>
        <v>Average</v>
      </c>
    </row>
    <row r="45" spans="1:9" x14ac:dyDescent="0.25">
      <c r="A45" t="s">
        <v>74</v>
      </c>
      <c r="B45" s="2">
        <v>509</v>
      </c>
      <c r="C45" s="2">
        <v>899</v>
      </c>
      <c r="D45" s="2">
        <f t="shared" si="3"/>
        <v>390</v>
      </c>
      <c r="E45" s="1">
        <v>0.43</v>
      </c>
      <c r="F45" s="1" t="str">
        <f t="shared" si="4"/>
        <v>High Discount</v>
      </c>
      <c r="G45" s="9">
        <v>5</v>
      </c>
      <c r="H45" s="8">
        <v>3</v>
      </c>
      <c r="I45" t="str">
        <f t="shared" si="5"/>
        <v>Average</v>
      </c>
    </row>
    <row r="46" spans="1:9" x14ac:dyDescent="0.25">
      <c r="A46" t="s">
        <v>81</v>
      </c>
      <c r="B46" s="2">
        <v>1189</v>
      </c>
      <c r="C46" s="2">
        <v>2199</v>
      </c>
      <c r="D46" s="2">
        <f t="shared" si="3"/>
        <v>1010</v>
      </c>
      <c r="E46" s="1">
        <v>0.46</v>
      </c>
      <c r="F46" s="1" t="str">
        <f t="shared" si="4"/>
        <v>High Discount</v>
      </c>
      <c r="G46" s="9">
        <v>1</v>
      </c>
      <c r="H46" s="8">
        <v>3</v>
      </c>
      <c r="I46" t="str">
        <f t="shared" si="5"/>
        <v>Average</v>
      </c>
    </row>
    <row r="47" spans="1:9" x14ac:dyDescent="0.25">
      <c r="A47" t="s">
        <v>67</v>
      </c>
      <c r="B47" s="2">
        <v>1220</v>
      </c>
      <c r="C47" s="2">
        <v>1555</v>
      </c>
      <c r="D47" s="2">
        <f t="shared" si="3"/>
        <v>335</v>
      </c>
      <c r="E47" s="1">
        <v>0.22</v>
      </c>
      <c r="F47" s="1" t="str">
        <f t="shared" si="4"/>
        <v>Medium Discount</v>
      </c>
      <c r="G47" s="9">
        <v>16</v>
      </c>
      <c r="H47" s="8">
        <v>2.9</v>
      </c>
      <c r="I47" t="str">
        <f t="shared" si="5"/>
        <v>Average</v>
      </c>
    </row>
    <row r="48" spans="1:9" x14ac:dyDescent="0.25">
      <c r="A48" t="s">
        <v>65</v>
      </c>
      <c r="B48" s="2">
        <v>445</v>
      </c>
      <c r="C48" s="2">
        <v>873</v>
      </c>
      <c r="D48" s="2">
        <f t="shared" si="3"/>
        <v>428</v>
      </c>
      <c r="E48" s="1">
        <v>0.49</v>
      </c>
      <c r="F48" s="1" t="str">
        <f t="shared" si="4"/>
        <v>High Discount</v>
      </c>
      <c r="G48" s="9">
        <v>69</v>
      </c>
      <c r="H48" s="8">
        <v>2.8</v>
      </c>
      <c r="I48" t="str">
        <f t="shared" si="5"/>
        <v>Poor</v>
      </c>
    </row>
    <row r="49" spans="1:9" x14ac:dyDescent="0.25">
      <c r="A49" t="s">
        <v>66</v>
      </c>
      <c r="B49" s="2">
        <v>325</v>
      </c>
      <c r="C49" s="2">
        <v>680</v>
      </c>
      <c r="D49" s="2">
        <f t="shared" si="3"/>
        <v>355</v>
      </c>
      <c r="E49" s="1">
        <v>0.52</v>
      </c>
      <c r="F49" s="1" t="str">
        <f t="shared" si="4"/>
        <v>High Discount</v>
      </c>
      <c r="G49" s="9">
        <v>15</v>
      </c>
      <c r="H49" s="8">
        <v>2.7</v>
      </c>
      <c r="I49" t="str">
        <f t="shared" si="5"/>
        <v>Poor</v>
      </c>
    </row>
    <row r="50" spans="1:9" x14ac:dyDescent="0.25">
      <c r="A50" t="s">
        <v>71</v>
      </c>
      <c r="B50" s="2">
        <v>382</v>
      </c>
      <c r="C50" s="2">
        <v>700</v>
      </c>
      <c r="D50" s="2">
        <f t="shared" si="3"/>
        <v>318</v>
      </c>
      <c r="E50" s="1">
        <v>0.45</v>
      </c>
      <c r="F50" s="1" t="str">
        <f t="shared" si="4"/>
        <v>High Discount</v>
      </c>
      <c r="G50" s="9">
        <v>17</v>
      </c>
      <c r="H50" s="8">
        <v>2.6</v>
      </c>
      <c r="I50" t="str">
        <f t="shared" si="5"/>
        <v>Poor</v>
      </c>
    </row>
    <row r="51" spans="1:9" x14ac:dyDescent="0.25">
      <c r="A51" t="s">
        <v>62</v>
      </c>
      <c r="B51" s="2">
        <v>2170</v>
      </c>
      <c r="C51" s="2">
        <v>2500</v>
      </c>
      <c r="D51" s="2">
        <f t="shared" si="3"/>
        <v>330</v>
      </c>
      <c r="E51" s="1">
        <v>0.13</v>
      </c>
      <c r="F51" s="1" t="str">
        <f t="shared" si="4"/>
        <v>Low Discount</v>
      </c>
      <c r="G51" s="9">
        <v>6</v>
      </c>
      <c r="H51" s="8">
        <v>2.5</v>
      </c>
      <c r="I51" t="str">
        <f t="shared" si="5"/>
        <v>Poor</v>
      </c>
    </row>
    <row r="52" spans="1:9" x14ac:dyDescent="0.25">
      <c r="A52" t="s">
        <v>69</v>
      </c>
      <c r="B52" s="2">
        <v>1000</v>
      </c>
      <c r="C52" s="2">
        <v>2000</v>
      </c>
      <c r="D52" s="2">
        <f t="shared" si="3"/>
        <v>1000</v>
      </c>
      <c r="E52" s="1">
        <v>0.5</v>
      </c>
      <c r="F52" s="1" t="str">
        <f t="shared" si="4"/>
        <v>High Discount</v>
      </c>
      <c r="G52" s="9">
        <v>7</v>
      </c>
      <c r="H52" s="8">
        <v>2.2999999999999998</v>
      </c>
      <c r="I52" t="str">
        <f t="shared" si="5"/>
        <v>Poor</v>
      </c>
    </row>
    <row r="53" spans="1:9" x14ac:dyDescent="0.25">
      <c r="A53" t="s">
        <v>73</v>
      </c>
      <c r="B53" s="2">
        <v>345</v>
      </c>
      <c r="C53" s="2">
        <v>602</v>
      </c>
      <c r="D53" s="2">
        <f t="shared" si="3"/>
        <v>257</v>
      </c>
      <c r="E53" s="1">
        <v>0.43</v>
      </c>
      <c r="F53" s="1" t="str">
        <f t="shared" si="4"/>
        <v>High Discount</v>
      </c>
      <c r="G53" s="9">
        <v>6</v>
      </c>
      <c r="H53" s="8">
        <v>2.2999999999999998</v>
      </c>
      <c r="I53" t="str">
        <f t="shared" si="5"/>
        <v>Poor</v>
      </c>
    </row>
    <row r="54" spans="1:9" x14ac:dyDescent="0.25">
      <c r="A54" t="s">
        <v>75</v>
      </c>
      <c r="B54" s="2">
        <v>968</v>
      </c>
      <c r="C54" s="2">
        <v>1814</v>
      </c>
      <c r="D54" s="2">
        <f t="shared" si="3"/>
        <v>846</v>
      </c>
      <c r="E54" s="1">
        <v>0.47</v>
      </c>
      <c r="F54" s="1" t="str">
        <f t="shared" si="4"/>
        <v>High Discount</v>
      </c>
      <c r="G54" s="9">
        <v>6</v>
      </c>
      <c r="H54" s="8">
        <v>2.2000000000000002</v>
      </c>
      <c r="I54" t="str">
        <f t="shared" si="5"/>
        <v>Poor</v>
      </c>
    </row>
    <row r="55" spans="1:9" x14ac:dyDescent="0.25">
      <c r="A55" t="s">
        <v>68</v>
      </c>
      <c r="B55" s="2">
        <v>990</v>
      </c>
      <c r="C55" s="2">
        <v>1814</v>
      </c>
      <c r="D55" s="2">
        <f t="shared" si="3"/>
        <v>824</v>
      </c>
      <c r="E55" s="1">
        <v>0.45</v>
      </c>
      <c r="F55" s="1" t="str">
        <f t="shared" si="4"/>
        <v>High Discount</v>
      </c>
      <c r="G55" s="9">
        <v>6</v>
      </c>
      <c r="H55" s="8">
        <v>2.2000000000000002</v>
      </c>
      <c r="I55" t="str">
        <f t="shared" si="5"/>
        <v>Poor</v>
      </c>
    </row>
    <row r="56" spans="1:9" x14ac:dyDescent="0.25">
      <c r="A56" t="s">
        <v>64</v>
      </c>
      <c r="B56" s="2">
        <v>2115</v>
      </c>
      <c r="C56" s="2">
        <v>4700</v>
      </c>
      <c r="D56" s="2">
        <f t="shared" si="3"/>
        <v>2585</v>
      </c>
      <c r="E56" s="1">
        <v>0.55000000000000004</v>
      </c>
      <c r="F56" s="1" t="str">
        <f t="shared" si="4"/>
        <v>High Discount</v>
      </c>
      <c r="G56" s="9">
        <v>13</v>
      </c>
      <c r="H56" s="8">
        <v>2.1</v>
      </c>
      <c r="I56" t="str">
        <f t="shared" si="5"/>
        <v>Poor</v>
      </c>
    </row>
    <row r="57" spans="1:9" x14ac:dyDescent="0.25">
      <c r="A57" t="s">
        <v>76</v>
      </c>
      <c r="B57" s="2">
        <v>1570</v>
      </c>
      <c r="C57" s="2">
        <v>2988</v>
      </c>
      <c r="D57" s="2">
        <f t="shared" si="3"/>
        <v>1418</v>
      </c>
      <c r="E57" s="1">
        <v>0.47</v>
      </c>
      <c r="F57" s="1" t="str">
        <f t="shared" si="4"/>
        <v>High Discount</v>
      </c>
      <c r="G57" s="9">
        <v>7</v>
      </c>
      <c r="H57" s="8">
        <v>2.1</v>
      </c>
      <c r="I57" t="str">
        <f t="shared" si="5"/>
        <v>Poor</v>
      </c>
    </row>
    <row r="58" spans="1:9" x14ac:dyDescent="0.25">
      <c r="A58" t="s">
        <v>111</v>
      </c>
      <c r="B58" s="2">
        <v>450</v>
      </c>
      <c r="C58" s="2">
        <v>900</v>
      </c>
      <c r="D58" s="2">
        <f t="shared" si="3"/>
        <v>450</v>
      </c>
      <c r="E58" s="1">
        <v>0.5</v>
      </c>
      <c r="F58" s="1" t="str">
        <f t="shared" si="4"/>
        <v>High Discount</v>
      </c>
      <c r="G58" s="9">
        <v>1</v>
      </c>
      <c r="H58" s="8">
        <v>2</v>
      </c>
      <c r="I58" t="str">
        <f t="shared" si="5"/>
        <v>Poor</v>
      </c>
    </row>
    <row r="59" spans="1:9" x14ac:dyDescent="0.25">
      <c r="A59" t="s">
        <v>33</v>
      </c>
      <c r="B59" s="2">
        <v>2200</v>
      </c>
      <c r="C59" s="2">
        <v>4080</v>
      </c>
      <c r="D59" s="2">
        <f t="shared" si="3"/>
        <v>1880</v>
      </c>
      <c r="E59" s="1">
        <v>0.46</v>
      </c>
      <c r="F59" s="1" t="str">
        <f t="shared" si="4"/>
        <v>High Discount</v>
      </c>
      <c r="G59" s="9">
        <v>0</v>
      </c>
      <c r="H59" s="8">
        <v>0</v>
      </c>
      <c r="I59" t="str">
        <f t="shared" si="5"/>
        <v>Not Rated</v>
      </c>
    </row>
    <row r="60" spans="1:9" x14ac:dyDescent="0.25">
      <c r="A60" t="s">
        <v>43</v>
      </c>
      <c r="B60" s="2">
        <v>2750</v>
      </c>
      <c r="C60" s="2">
        <v>4471</v>
      </c>
      <c r="D60" s="2">
        <f t="shared" si="3"/>
        <v>1721</v>
      </c>
      <c r="E60" s="1">
        <v>0.38</v>
      </c>
      <c r="F60" s="1" t="str">
        <f t="shared" si="4"/>
        <v>Medium Discount</v>
      </c>
      <c r="G60" s="9">
        <v>0</v>
      </c>
      <c r="H60" s="8">
        <v>0</v>
      </c>
      <c r="I60" t="str">
        <f t="shared" si="5"/>
        <v>Not Rated</v>
      </c>
    </row>
    <row r="61" spans="1:9" x14ac:dyDescent="0.25">
      <c r="A61" t="s">
        <v>25</v>
      </c>
      <c r="B61" s="2">
        <v>1860</v>
      </c>
      <c r="C61" s="2">
        <v>3220</v>
      </c>
      <c r="D61" s="2">
        <f t="shared" si="3"/>
        <v>1360</v>
      </c>
      <c r="E61" s="1">
        <v>0.42</v>
      </c>
      <c r="F61" s="1" t="str">
        <f t="shared" si="4"/>
        <v>High Discount</v>
      </c>
      <c r="G61" s="9">
        <v>0</v>
      </c>
      <c r="H61" s="8">
        <v>0</v>
      </c>
      <c r="I61" t="str">
        <f t="shared" si="5"/>
        <v>Not Rated</v>
      </c>
    </row>
    <row r="62" spans="1:9" x14ac:dyDescent="0.25">
      <c r="A62" t="s">
        <v>92</v>
      </c>
      <c r="B62" s="2">
        <v>1300</v>
      </c>
      <c r="C62" s="2">
        <v>2500</v>
      </c>
      <c r="D62" s="2">
        <f t="shared" si="3"/>
        <v>1200</v>
      </c>
      <c r="E62" s="1">
        <v>0.48</v>
      </c>
      <c r="F62" s="1" t="str">
        <f t="shared" si="4"/>
        <v>High Discount</v>
      </c>
      <c r="G62" s="9">
        <v>0</v>
      </c>
      <c r="H62" s="8">
        <v>0</v>
      </c>
      <c r="I62" t="str">
        <f t="shared" si="5"/>
        <v>Not Rated</v>
      </c>
    </row>
    <row r="63" spans="1:9" x14ac:dyDescent="0.25">
      <c r="A63" t="s">
        <v>95</v>
      </c>
      <c r="B63" s="2">
        <v>1200</v>
      </c>
      <c r="C63" s="2">
        <v>2400</v>
      </c>
      <c r="D63" s="2">
        <f t="shared" si="3"/>
        <v>1200</v>
      </c>
      <c r="E63" s="1">
        <v>0.5</v>
      </c>
      <c r="F63" s="1" t="str">
        <f t="shared" si="4"/>
        <v>High Discount</v>
      </c>
      <c r="G63" s="9">
        <v>0</v>
      </c>
      <c r="H63" s="8">
        <v>0</v>
      </c>
      <c r="I63" t="str">
        <f t="shared" si="5"/>
        <v>Not Rated</v>
      </c>
    </row>
    <row r="64" spans="1:9" x14ac:dyDescent="0.25">
      <c r="A64" t="s">
        <v>61</v>
      </c>
      <c r="B64" s="2">
        <v>2799</v>
      </c>
      <c r="C64" s="2">
        <v>3810</v>
      </c>
      <c r="D64" s="2">
        <f t="shared" si="3"/>
        <v>1011</v>
      </c>
      <c r="E64" s="1">
        <v>0.27</v>
      </c>
      <c r="F64" s="1" t="str">
        <f t="shared" si="4"/>
        <v>Medium Discount</v>
      </c>
      <c r="G64" s="9">
        <v>0</v>
      </c>
      <c r="H64" s="8">
        <v>0</v>
      </c>
      <c r="I64" t="str">
        <f t="shared" si="5"/>
        <v>Not Rated</v>
      </c>
    </row>
    <row r="65" spans="1:9" x14ac:dyDescent="0.25">
      <c r="A65" t="s">
        <v>48</v>
      </c>
      <c r="B65" s="2">
        <v>999</v>
      </c>
      <c r="C65" s="2">
        <v>2000</v>
      </c>
      <c r="D65" s="2">
        <f t="shared" si="3"/>
        <v>1001</v>
      </c>
      <c r="E65" s="1">
        <v>0.5</v>
      </c>
      <c r="F65" s="1" t="str">
        <f t="shared" si="4"/>
        <v>High Discount</v>
      </c>
      <c r="G65" s="9">
        <v>0</v>
      </c>
      <c r="H65" s="8">
        <v>0</v>
      </c>
      <c r="I65" t="str">
        <f t="shared" si="5"/>
        <v>Not Rated</v>
      </c>
    </row>
    <row r="66" spans="1:9" x14ac:dyDescent="0.25">
      <c r="A66" t="s">
        <v>103</v>
      </c>
      <c r="B66" s="2">
        <v>1420</v>
      </c>
      <c r="C66" s="2">
        <v>2420</v>
      </c>
      <c r="D66" s="2">
        <f t="shared" ref="D66:D97" si="6">C66 - B66</f>
        <v>1000</v>
      </c>
      <c r="E66" s="1">
        <v>0.41</v>
      </c>
      <c r="F66" s="1" t="str">
        <f t="shared" ref="F66:F97" si="7">IF(E66&gt;40%,"High Discount",IF(E66&lt;20%,"Low Discount","Medium Discount"))</f>
        <v>High Discount</v>
      </c>
      <c r="G66" s="9">
        <v>0</v>
      </c>
      <c r="H66" s="8">
        <v>0</v>
      </c>
      <c r="I66" t="str">
        <f t="shared" ref="I66:I97" si="8">IF(H66=0,"Not Rated",IF(H66&gt;4.4,"Excellent",IF(H66&lt;2.9,"Poor","Average")))</f>
        <v>Not Rated</v>
      </c>
    </row>
    <row r="67" spans="1:9" x14ac:dyDescent="0.25">
      <c r="A67" t="s">
        <v>91</v>
      </c>
      <c r="B67" s="2">
        <v>850</v>
      </c>
      <c r="C67" s="2">
        <v>1700</v>
      </c>
      <c r="D67" s="2">
        <f t="shared" si="6"/>
        <v>850</v>
      </c>
      <c r="E67" s="1">
        <v>0.5</v>
      </c>
      <c r="F67" s="1" t="str">
        <f t="shared" si="7"/>
        <v>High Discount</v>
      </c>
      <c r="G67" s="9">
        <v>0</v>
      </c>
      <c r="H67" s="8">
        <v>0</v>
      </c>
      <c r="I67" t="str">
        <f t="shared" si="8"/>
        <v>Not Rated</v>
      </c>
    </row>
    <row r="68" spans="1:9" x14ac:dyDescent="0.25">
      <c r="A68" t="s">
        <v>83</v>
      </c>
      <c r="B68" s="2">
        <v>1460</v>
      </c>
      <c r="C68" s="2">
        <v>2290</v>
      </c>
      <c r="D68" s="2">
        <f t="shared" si="6"/>
        <v>830</v>
      </c>
      <c r="E68" s="1">
        <v>0.36</v>
      </c>
      <c r="F68" s="1" t="str">
        <f t="shared" si="7"/>
        <v>Medium Discount</v>
      </c>
      <c r="G68" s="9">
        <v>0</v>
      </c>
      <c r="H68" s="8">
        <v>0</v>
      </c>
      <c r="I68" t="str">
        <f t="shared" si="8"/>
        <v>Not Rated</v>
      </c>
    </row>
    <row r="69" spans="1:9" x14ac:dyDescent="0.25">
      <c r="A69" t="s">
        <v>94</v>
      </c>
      <c r="B69" s="2">
        <v>899</v>
      </c>
      <c r="C69" s="2">
        <v>1699</v>
      </c>
      <c r="D69" s="2">
        <f t="shared" si="6"/>
        <v>800</v>
      </c>
      <c r="E69" s="1">
        <v>0.47</v>
      </c>
      <c r="F69" s="1" t="str">
        <f t="shared" si="7"/>
        <v>High Discount</v>
      </c>
      <c r="G69" s="9">
        <v>0</v>
      </c>
      <c r="H69" s="8">
        <v>0</v>
      </c>
      <c r="I69" t="str">
        <f t="shared" si="8"/>
        <v>Not Rated</v>
      </c>
    </row>
    <row r="70" spans="1:9" x14ac:dyDescent="0.25">
      <c r="A70" t="s">
        <v>101</v>
      </c>
      <c r="B70" s="2">
        <v>1080</v>
      </c>
      <c r="C70" s="2">
        <v>1874</v>
      </c>
      <c r="D70" s="2">
        <f t="shared" si="6"/>
        <v>794</v>
      </c>
      <c r="E70" s="1">
        <v>0.42</v>
      </c>
      <c r="F70" s="1" t="str">
        <f t="shared" si="7"/>
        <v>High Discount</v>
      </c>
      <c r="G70" s="9">
        <v>0</v>
      </c>
      <c r="H70" s="8">
        <v>0</v>
      </c>
      <c r="I70" t="str">
        <f t="shared" si="8"/>
        <v>Not Rated</v>
      </c>
    </row>
    <row r="71" spans="1:9" x14ac:dyDescent="0.25">
      <c r="A71" t="s">
        <v>60</v>
      </c>
      <c r="B71" s="2">
        <v>799</v>
      </c>
      <c r="C71" s="2">
        <v>1567</v>
      </c>
      <c r="D71" s="2">
        <f t="shared" si="6"/>
        <v>768</v>
      </c>
      <c r="E71" s="1">
        <v>0.49</v>
      </c>
      <c r="F71" s="1" t="str">
        <f t="shared" si="7"/>
        <v>High Discount</v>
      </c>
      <c r="G71" s="9">
        <v>0</v>
      </c>
      <c r="H71" s="8">
        <v>0</v>
      </c>
      <c r="I71" t="str">
        <f t="shared" si="8"/>
        <v>Not Rated</v>
      </c>
    </row>
    <row r="72" spans="1:9" x14ac:dyDescent="0.25">
      <c r="A72" t="s">
        <v>51</v>
      </c>
      <c r="B72" s="2">
        <v>1200</v>
      </c>
      <c r="C72" s="2">
        <v>1950</v>
      </c>
      <c r="D72" s="2">
        <f t="shared" si="6"/>
        <v>750</v>
      </c>
      <c r="E72" s="1">
        <v>0.38</v>
      </c>
      <c r="F72" s="1" t="str">
        <f t="shared" si="7"/>
        <v>Medium Discount</v>
      </c>
      <c r="G72" s="9">
        <v>0</v>
      </c>
      <c r="H72" s="8">
        <v>0</v>
      </c>
      <c r="I72" t="str">
        <f t="shared" si="8"/>
        <v>Not Rated</v>
      </c>
    </row>
    <row r="73" spans="1:9" x14ac:dyDescent="0.25">
      <c r="A73" t="s">
        <v>77</v>
      </c>
      <c r="B73" s="2">
        <v>790</v>
      </c>
      <c r="C73" s="2">
        <v>1485</v>
      </c>
      <c r="D73" s="2">
        <f t="shared" si="6"/>
        <v>695</v>
      </c>
      <c r="E73" s="1">
        <v>0.47</v>
      </c>
      <c r="F73" s="1" t="str">
        <f t="shared" si="7"/>
        <v>High Discount</v>
      </c>
      <c r="G73" s="9">
        <v>0</v>
      </c>
      <c r="H73" s="8">
        <v>0</v>
      </c>
      <c r="I73" t="str">
        <f t="shared" si="8"/>
        <v>Not Rated</v>
      </c>
    </row>
    <row r="74" spans="1:9" x14ac:dyDescent="0.25">
      <c r="A74" t="s">
        <v>50</v>
      </c>
      <c r="B74" s="2">
        <v>671</v>
      </c>
      <c r="C74" s="2">
        <v>1316</v>
      </c>
      <c r="D74" s="2">
        <f t="shared" si="6"/>
        <v>645</v>
      </c>
      <c r="E74" s="1">
        <v>0.49</v>
      </c>
      <c r="F74" s="1" t="str">
        <f t="shared" si="7"/>
        <v>High Discount</v>
      </c>
      <c r="G74" s="9">
        <v>0</v>
      </c>
      <c r="H74" s="8">
        <v>0</v>
      </c>
      <c r="I74" t="str">
        <f t="shared" si="8"/>
        <v>Not Rated</v>
      </c>
    </row>
    <row r="75" spans="1:9" x14ac:dyDescent="0.25">
      <c r="A75" t="s">
        <v>59</v>
      </c>
      <c r="B75" s="2">
        <v>699</v>
      </c>
      <c r="C75" s="2">
        <v>1343</v>
      </c>
      <c r="D75" s="2">
        <f t="shared" si="6"/>
        <v>644</v>
      </c>
      <c r="E75" s="1">
        <v>0.48</v>
      </c>
      <c r="F75" s="1" t="str">
        <f t="shared" si="7"/>
        <v>High Discount</v>
      </c>
      <c r="G75" s="9">
        <v>0</v>
      </c>
      <c r="H75" s="8">
        <v>0</v>
      </c>
      <c r="I75" t="str">
        <f t="shared" si="8"/>
        <v>Not Rated</v>
      </c>
    </row>
    <row r="76" spans="1:9" x14ac:dyDescent="0.25">
      <c r="A76" t="s">
        <v>60</v>
      </c>
      <c r="B76" s="2">
        <v>657</v>
      </c>
      <c r="C76" s="2">
        <v>1288</v>
      </c>
      <c r="D76" s="2">
        <f t="shared" si="6"/>
        <v>631</v>
      </c>
      <c r="E76" s="1">
        <v>0.49</v>
      </c>
      <c r="F76" s="1" t="str">
        <f t="shared" si="7"/>
        <v>High Discount</v>
      </c>
      <c r="G76" s="9">
        <v>0</v>
      </c>
      <c r="H76" s="8">
        <v>0</v>
      </c>
      <c r="I76" t="str">
        <f t="shared" si="8"/>
        <v>Not Rated</v>
      </c>
    </row>
    <row r="77" spans="1:9" x14ac:dyDescent="0.25">
      <c r="A77" t="s">
        <v>107</v>
      </c>
      <c r="B77" s="2">
        <v>1190</v>
      </c>
      <c r="C77" s="2">
        <v>1810</v>
      </c>
      <c r="D77" s="2">
        <f t="shared" si="6"/>
        <v>620</v>
      </c>
      <c r="E77" s="1">
        <v>0.34</v>
      </c>
      <c r="F77" s="1" t="str">
        <f t="shared" si="7"/>
        <v>Medium Discount</v>
      </c>
      <c r="G77" s="9">
        <v>0</v>
      </c>
      <c r="H77" s="8">
        <v>0</v>
      </c>
      <c r="I77" t="str">
        <f t="shared" si="8"/>
        <v>Not Rated</v>
      </c>
    </row>
    <row r="78" spans="1:9" x14ac:dyDescent="0.25">
      <c r="A78" t="s">
        <v>49</v>
      </c>
      <c r="B78" s="2">
        <v>1190</v>
      </c>
      <c r="C78" s="2">
        <v>1785</v>
      </c>
      <c r="D78" s="2">
        <f t="shared" si="6"/>
        <v>595</v>
      </c>
      <c r="E78" s="1">
        <v>0.33</v>
      </c>
      <c r="F78" s="1" t="str">
        <f t="shared" si="7"/>
        <v>Medium Discount</v>
      </c>
      <c r="G78" s="9">
        <v>0</v>
      </c>
      <c r="H78" s="8">
        <v>0</v>
      </c>
      <c r="I78" t="str">
        <f t="shared" si="8"/>
        <v>Not Rated</v>
      </c>
    </row>
    <row r="79" spans="1:9" x14ac:dyDescent="0.25">
      <c r="A79" t="s">
        <v>106</v>
      </c>
      <c r="B79" s="2">
        <v>1150</v>
      </c>
      <c r="C79" s="2">
        <v>1737</v>
      </c>
      <c r="D79" s="2">
        <f t="shared" si="6"/>
        <v>587</v>
      </c>
      <c r="E79" s="1">
        <v>0.34</v>
      </c>
      <c r="F79" s="1" t="str">
        <f t="shared" si="7"/>
        <v>Medium Discount</v>
      </c>
      <c r="G79" s="9">
        <v>0</v>
      </c>
      <c r="H79" s="8">
        <v>0</v>
      </c>
      <c r="I79" t="str">
        <f t="shared" si="8"/>
        <v>Not Rated</v>
      </c>
    </row>
    <row r="80" spans="1:9" x14ac:dyDescent="0.25">
      <c r="A80" t="s">
        <v>57</v>
      </c>
      <c r="B80" s="2">
        <v>799</v>
      </c>
      <c r="C80" s="2">
        <v>1343</v>
      </c>
      <c r="D80" s="2">
        <f t="shared" si="6"/>
        <v>544</v>
      </c>
      <c r="E80" s="1">
        <v>0.41</v>
      </c>
      <c r="F80" s="1" t="str">
        <f t="shared" si="7"/>
        <v>High Discount</v>
      </c>
      <c r="G80" s="9">
        <v>0</v>
      </c>
      <c r="H80" s="8">
        <v>0</v>
      </c>
      <c r="I80" t="str">
        <f t="shared" si="8"/>
        <v>Not Rated</v>
      </c>
    </row>
    <row r="81" spans="1:9" x14ac:dyDescent="0.25">
      <c r="A81" t="s">
        <v>78</v>
      </c>
      <c r="B81" s="2">
        <v>690</v>
      </c>
      <c r="C81" s="2">
        <v>1200</v>
      </c>
      <c r="D81" s="2">
        <f t="shared" si="6"/>
        <v>510</v>
      </c>
      <c r="E81" s="1">
        <v>0.43</v>
      </c>
      <c r="F81" s="1" t="str">
        <f t="shared" si="7"/>
        <v>High Discount</v>
      </c>
      <c r="G81" s="9">
        <v>0</v>
      </c>
      <c r="H81" s="8">
        <v>0</v>
      </c>
      <c r="I81" t="str">
        <f t="shared" si="8"/>
        <v>Not Rated</v>
      </c>
    </row>
    <row r="82" spans="1:9" x14ac:dyDescent="0.25">
      <c r="A82" t="s">
        <v>100</v>
      </c>
      <c r="B82" s="2">
        <v>525</v>
      </c>
      <c r="C82" s="2">
        <v>1029</v>
      </c>
      <c r="D82" s="2">
        <f t="shared" si="6"/>
        <v>504</v>
      </c>
      <c r="E82" s="1">
        <v>0.49</v>
      </c>
      <c r="F82" s="1" t="str">
        <f t="shared" si="7"/>
        <v>High Discount</v>
      </c>
      <c r="G82" s="9">
        <v>0</v>
      </c>
      <c r="H82" s="8">
        <v>0</v>
      </c>
      <c r="I82" t="str">
        <f t="shared" si="8"/>
        <v>Not Rated</v>
      </c>
    </row>
    <row r="83" spans="1:9" x14ac:dyDescent="0.25">
      <c r="A83" t="s">
        <v>58</v>
      </c>
      <c r="B83" s="2">
        <v>399</v>
      </c>
      <c r="C83" s="2">
        <v>896</v>
      </c>
      <c r="D83" s="2">
        <f t="shared" si="6"/>
        <v>497</v>
      </c>
      <c r="E83" s="1">
        <v>0.55000000000000004</v>
      </c>
      <c r="F83" s="1" t="str">
        <f t="shared" si="7"/>
        <v>High Discount</v>
      </c>
      <c r="G83" s="9">
        <v>0</v>
      </c>
      <c r="H83" s="8">
        <v>0</v>
      </c>
      <c r="I83" t="str">
        <f t="shared" si="8"/>
        <v>Not Rated</v>
      </c>
    </row>
    <row r="84" spans="1:9" x14ac:dyDescent="0.25">
      <c r="A84" t="s">
        <v>90</v>
      </c>
      <c r="B84" s="2">
        <v>630</v>
      </c>
      <c r="C84" s="2">
        <v>1100</v>
      </c>
      <c r="D84" s="2">
        <f t="shared" si="6"/>
        <v>470</v>
      </c>
      <c r="E84" s="1">
        <v>0.43</v>
      </c>
      <c r="F84" s="1" t="str">
        <f t="shared" si="7"/>
        <v>High Discount</v>
      </c>
      <c r="G84" s="9">
        <v>0</v>
      </c>
      <c r="H84" s="8">
        <v>0</v>
      </c>
      <c r="I84" t="str">
        <f t="shared" si="8"/>
        <v>Not Rated</v>
      </c>
    </row>
    <row r="85" spans="1:9" x14ac:dyDescent="0.25">
      <c r="A85" t="s">
        <v>44</v>
      </c>
      <c r="B85" s="2">
        <v>475</v>
      </c>
      <c r="C85" s="2">
        <v>931</v>
      </c>
      <c r="D85" s="2">
        <f t="shared" si="6"/>
        <v>456</v>
      </c>
      <c r="E85" s="1">
        <v>0.49</v>
      </c>
      <c r="F85" s="1" t="str">
        <f t="shared" si="7"/>
        <v>High Discount</v>
      </c>
      <c r="G85" s="9">
        <v>0</v>
      </c>
      <c r="H85" s="8">
        <v>0</v>
      </c>
      <c r="I85" t="str">
        <f t="shared" si="8"/>
        <v>Not Rated</v>
      </c>
    </row>
    <row r="86" spans="1:9" x14ac:dyDescent="0.25">
      <c r="A86" t="s">
        <v>46</v>
      </c>
      <c r="B86" s="2">
        <v>610</v>
      </c>
      <c r="C86" s="2">
        <v>1060</v>
      </c>
      <c r="D86" s="2">
        <f t="shared" si="6"/>
        <v>450</v>
      </c>
      <c r="E86" s="1">
        <v>0.42</v>
      </c>
      <c r="F86" s="1" t="str">
        <f t="shared" si="7"/>
        <v>High Discount</v>
      </c>
      <c r="G86" s="9">
        <v>0</v>
      </c>
      <c r="H86" s="8">
        <v>0</v>
      </c>
      <c r="I86" t="str">
        <f t="shared" si="8"/>
        <v>Not Rated</v>
      </c>
    </row>
    <row r="87" spans="1:9" x14ac:dyDescent="0.25">
      <c r="A87" t="s">
        <v>58</v>
      </c>
      <c r="B87" s="2">
        <v>499</v>
      </c>
      <c r="C87" s="2">
        <v>900</v>
      </c>
      <c r="D87" s="2">
        <f t="shared" si="6"/>
        <v>401</v>
      </c>
      <c r="E87" s="1">
        <v>0.45</v>
      </c>
      <c r="F87" s="1" t="str">
        <f t="shared" si="7"/>
        <v>High Discount</v>
      </c>
      <c r="G87" s="9">
        <v>0</v>
      </c>
      <c r="H87" s="8">
        <v>0</v>
      </c>
      <c r="I87" t="str">
        <f t="shared" si="8"/>
        <v>Not Rated</v>
      </c>
    </row>
    <row r="88" spans="1:9" x14ac:dyDescent="0.25">
      <c r="A88" t="s">
        <v>110</v>
      </c>
      <c r="B88" s="2">
        <v>199</v>
      </c>
      <c r="C88" s="2">
        <v>553</v>
      </c>
      <c r="D88" s="2">
        <f t="shared" si="6"/>
        <v>354</v>
      </c>
      <c r="E88" s="1">
        <v>0.64</v>
      </c>
      <c r="F88" s="1" t="str">
        <f t="shared" si="7"/>
        <v>High Discount</v>
      </c>
      <c r="G88" s="9">
        <v>0</v>
      </c>
      <c r="H88" s="8">
        <v>0</v>
      </c>
      <c r="I88" t="str">
        <f t="shared" si="8"/>
        <v>Not Rated</v>
      </c>
    </row>
    <row r="89" spans="1:9" x14ac:dyDescent="0.25">
      <c r="A89" t="s">
        <v>52</v>
      </c>
      <c r="B89" s="2">
        <v>199</v>
      </c>
      <c r="C89" s="2">
        <v>504</v>
      </c>
      <c r="D89" s="2">
        <f t="shared" si="6"/>
        <v>305</v>
      </c>
      <c r="E89" s="1">
        <v>0.61</v>
      </c>
      <c r="F89" s="1" t="str">
        <f t="shared" si="7"/>
        <v>High Discount</v>
      </c>
      <c r="G89" s="9">
        <v>0</v>
      </c>
      <c r="H89" s="8">
        <v>0</v>
      </c>
      <c r="I89" t="str">
        <f t="shared" si="8"/>
        <v>Not Rated</v>
      </c>
    </row>
    <row r="90" spans="1:9" x14ac:dyDescent="0.25">
      <c r="A90" t="s">
        <v>53</v>
      </c>
      <c r="B90" s="2">
        <v>299</v>
      </c>
      <c r="C90" s="2">
        <v>600</v>
      </c>
      <c r="D90" s="2">
        <f t="shared" si="6"/>
        <v>301</v>
      </c>
      <c r="E90" s="1">
        <v>0.5</v>
      </c>
      <c r="F90" s="1" t="str">
        <f t="shared" si="7"/>
        <v>High Discount</v>
      </c>
      <c r="G90" s="9">
        <v>0</v>
      </c>
      <c r="H90" s="8">
        <v>0</v>
      </c>
      <c r="I90" t="str">
        <f t="shared" si="8"/>
        <v>Not Rated</v>
      </c>
    </row>
    <row r="91" spans="1:9" x14ac:dyDescent="0.25">
      <c r="A91" t="s">
        <v>87</v>
      </c>
      <c r="B91" s="2">
        <v>274</v>
      </c>
      <c r="C91" s="2">
        <v>537</v>
      </c>
      <c r="D91" s="2">
        <f t="shared" si="6"/>
        <v>263</v>
      </c>
      <c r="E91" s="1">
        <v>0.49</v>
      </c>
      <c r="F91" s="1" t="str">
        <f t="shared" si="7"/>
        <v>High Discount</v>
      </c>
      <c r="G91" s="9">
        <v>0</v>
      </c>
      <c r="H91" s="8">
        <v>0</v>
      </c>
      <c r="I91" t="str">
        <f t="shared" si="8"/>
        <v>Not Rated</v>
      </c>
    </row>
    <row r="92" spans="1:9" x14ac:dyDescent="0.25">
      <c r="A92" t="s">
        <v>45</v>
      </c>
      <c r="B92" s="2">
        <v>238</v>
      </c>
      <c r="C92" s="2">
        <v>476</v>
      </c>
      <c r="D92" s="2">
        <f t="shared" si="6"/>
        <v>238</v>
      </c>
      <c r="E92" s="1">
        <v>0.5</v>
      </c>
      <c r="F92" s="1" t="str">
        <f t="shared" si="7"/>
        <v>High Discount</v>
      </c>
      <c r="G92" s="9">
        <v>0</v>
      </c>
      <c r="H92" s="8">
        <v>0</v>
      </c>
      <c r="I92" t="str">
        <f t="shared" si="8"/>
        <v>Not Rated</v>
      </c>
    </row>
    <row r="93" spans="1:9" x14ac:dyDescent="0.25">
      <c r="A93" t="s">
        <v>98</v>
      </c>
      <c r="B93" s="2">
        <v>248</v>
      </c>
      <c r="C93" s="2">
        <v>486</v>
      </c>
      <c r="D93" s="2">
        <f t="shared" si="6"/>
        <v>238</v>
      </c>
      <c r="E93" s="1">
        <v>0.49</v>
      </c>
      <c r="F93" s="1" t="str">
        <f t="shared" si="7"/>
        <v>High Discount</v>
      </c>
      <c r="G93" s="9">
        <v>0</v>
      </c>
      <c r="H93" s="8">
        <v>0</v>
      </c>
      <c r="I93" t="str">
        <f t="shared" si="8"/>
        <v>Not Rated</v>
      </c>
    </row>
    <row r="94" spans="1:9" x14ac:dyDescent="0.25">
      <c r="A94" t="s">
        <v>86</v>
      </c>
      <c r="B94" s="2">
        <v>1466</v>
      </c>
      <c r="C94" s="2">
        <v>1699</v>
      </c>
      <c r="D94" s="2">
        <f t="shared" si="6"/>
        <v>233</v>
      </c>
      <c r="E94" s="1">
        <v>0.14000000000000001</v>
      </c>
      <c r="F94" s="1" t="str">
        <f t="shared" si="7"/>
        <v>Low Discount</v>
      </c>
      <c r="G94" s="9">
        <v>0</v>
      </c>
      <c r="H94" s="8">
        <v>0</v>
      </c>
      <c r="I94" t="str">
        <f t="shared" si="8"/>
        <v>Not Rated</v>
      </c>
    </row>
    <row r="95" spans="1:9" x14ac:dyDescent="0.25">
      <c r="A95" t="s">
        <v>89</v>
      </c>
      <c r="B95" s="2">
        <v>1468</v>
      </c>
      <c r="C95" s="2">
        <v>1699</v>
      </c>
      <c r="D95" s="2">
        <f t="shared" si="6"/>
        <v>231</v>
      </c>
      <c r="E95" s="1">
        <v>0.14000000000000001</v>
      </c>
      <c r="F95" s="1" t="str">
        <f t="shared" si="7"/>
        <v>Low Discount</v>
      </c>
      <c r="G95" s="9">
        <v>0</v>
      </c>
      <c r="H95" s="8">
        <v>0</v>
      </c>
      <c r="I95" t="str">
        <f t="shared" si="8"/>
        <v>Not Rated</v>
      </c>
    </row>
    <row r="96" spans="1:9" x14ac:dyDescent="0.25">
      <c r="A96" t="s">
        <v>80</v>
      </c>
      <c r="B96" s="2">
        <v>230</v>
      </c>
      <c r="C96" s="2">
        <v>450</v>
      </c>
      <c r="D96" s="2">
        <f t="shared" si="6"/>
        <v>220</v>
      </c>
      <c r="E96" s="1">
        <v>0.49</v>
      </c>
      <c r="F96" s="1" t="str">
        <f t="shared" si="7"/>
        <v>High Discount</v>
      </c>
      <c r="G96" s="9">
        <v>0</v>
      </c>
      <c r="H96" s="8">
        <v>0</v>
      </c>
      <c r="I96" t="str">
        <f t="shared" si="8"/>
        <v>Not Rated</v>
      </c>
    </row>
    <row r="97" spans="1:9" x14ac:dyDescent="0.25">
      <c r="A97" t="s">
        <v>52</v>
      </c>
      <c r="B97" s="2">
        <v>176</v>
      </c>
      <c r="C97" s="2">
        <v>345</v>
      </c>
      <c r="D97" s="2">
        <f t="shared" si="6"/>
        <v>169</v>
      </c>
      <c r="E97" s="1">
        <v>0.49</v>
      </c>
      <c r="F97" s="1" t="str">
        <f t="shared" si="7"/>
        <v>High Discount</v>
      </c>
      <c r="G97" s="9">
        <v>0</v>
      </c>
      <c r="H97" s="8">
        <v>0</v>
      </c>
      <c r="I97" t="str">
        <f t="shared" si="8"/>
        <v>Not Rated</v>
      </c>
    </row>
    <row r="98" spans="1:9" x14ac:dyDescent="0.25">
      <c r="A98" t="s">
        <v>99</v>
      </c>
      <c r="B98" s="2">
        <v>3546</v>
      </c>
      <c r="C98" s="2">
        <v>3699</v>
      </c>
      <c r="D98" s="2">
        <f t="shared" ref="D98:D113" si="9">C98 - B98</f>
        <v>153</v>
      </c>
      <c r="E98" s="1">
        <v>0.04</v>
      </c>
      <c r="F98" s="1" t="str">
        <f t="shared" ref="F98:F113" si="10">IF(E98&gt;40%,"High Discount",IF(E98&lt;20%,"Low Discount","Medium Discount"))</f>
        <v>Low Discount</v>
      </c>
      <c r="G98" s="9">
        <v>0</v>
      </c>
      <c r="H98" s="8">
        <v>0</v>
      </c>
      <c r="I98" t="str">
        <f t="shared" ref="I98:I113" si="11">IF(H98=0,"Not Rated",IF(H98&gt;4.4,"Excellent",IF(H98&lt;2.9,"Poor","Average")))</f>
        <v>Not Rated</v>
      </c>
    </row>
    <row r="99" spans="1:9" x14ac:dyDescent="0.25">
      <c r="A99" t="s">
        <v>112</v>
      </c>
      <c r="B99" s="2">
        <v>169</v>
      </c>
      <c r="C99" s="2">
        <v>320</v>
      </c>
      <c r="D99" s="2">
        <f t="shared" si="9"/>
        <v>151</v>
      </c>
      <c r="E99" s="1">
        <v>0.47</v>
      </c>
      <c r="F99" s="1" t="str">
        <f t="shared" si="10"/>
        <v>High Discount</v>
      </c>
      <c r="G99" s="9">
        <v>0</v>
      </c>
      <c r="H99" s="8">
        <v>0</v>
      </c>
      <c r="I99" t="str">
        <f t="shared" si="11"/>
        <v>Not Rated</v>
      </c>
    </row>
    <row r="100" spans="1:9" x14ac:dyDescent="0.25">
      <c r="A100" t="s">
        <v>96</v>
      </c>
      <c r="B100" s="2">
        <v>1526</v>
      </c>
      <c r="C100" s="2">
        <v>1660</v>
      </c>
      <c r="D100" s="2">
        <f t="shared" si="9"/>
        <v>134</v>
      </c>
      <c r="E100" s="1">
        <v>0.08</v>
      </c>
      <c r="F100" s="1" t="str">
        <f t="shared" si="10"/>
        <v>Low Discount</v>
      </c>
      <c r="G100" s="9">
        <v>0</v>
      </c>
      <c r="H100" s="8">
        <v>0</v>
      </c>
      <c r="I100" t="str">
        <f t="shared" si="11"/>
        <v>Not Rated</v>
      </c>
    </row>
    <row r="101" spans="1:9" x14ac:dyDescent="0.25">
      <c r="A101" t="s">
        <v>88</v>
      </c>
      <c r="B101" s="2">
        <v>799</v>
      </c>
      <c r="C101" s="2">
        <v>900</v>
      </c>
      <c r="D101" s="2">
        <f t="shared" si="9"/>
        <v>101</v>
      </c>
      <c r="E101" s="1">
        <v>0.11</v>
      </c>
      <c r="F101" s="1" t="str">
        <f t="shared" si="10"/>
        <v>Low Discount</v>
      </c>
      <c r="G101" s="9">
        <v>0</v>
      </c>
      <c r="H101" s="8">
        <v>0</v>
      </c>
      <c r="I101" t="str">
        <f t="shared" si="11"/>
        <v>Not Rated</v>
      </c>
    </row>
    <row r="102" spans="1:9" x14ac:dyDescent="0.25">
      <c r="A102" t="s">
        <v>93</v>
      </c>
      <c r="B102" s="2">
        <v>105</v>
      </c>
      <c r="C102" s="2">
        <v>200</v>
      </c>
      <c r="D102" s="2">
        <f t="shared" si="9"/>
        <v>95</v>
      </c>
      <c r="E102" s="1">
        <v>0.48</v>
      </c>
      <c r="F102" s="1" t="str">
        <f t="shared" si="10"/>
        <v>High Discount</v>
      </c>
      <c r="G102" s="9">
        <v>0</v>
      </c>
      <c r="H102" s="8">
        <v>0</v>
      </c>
      <c r="I102" t="str">
        <f t="shared" si="11"/>
        <v>Not Rated</v>
      </c>
    </row>
    <row r="103" spans="1:9" x14ac:dyDescent="0.25">
      <c r="A103" t="s">
        <v>55</v>
      </c>
      <c r="B103" s="2">
        <v>299</v>
      </c>
      <c r="C103" s="2">
        <v>384</v>
      </c>
      <c r="D103" s="2">
        <f t="shared" si="9"/>
        <v>85</v>
      </c>
      <c r="E103" s="1">
        <v>0.22</v>
      </c>
      <c r="F103" s="1" t="str">
        <f t="shared" si="10"/>
        <v>Medium Discount</v>
      </c>
      <c r="G103" s="9">
        <v>0</v>
      </c>
      <c r="H103" s="8">
        <v>0</v>
      </c>
      <c r="I103" t="str">
        <f t="shared" si="11"/>
        <v>Not Rated</v>
      </c>
    </row>
    <row r="104" spans="1:9" x14ac:dyDescent="0.25">
      <c r="A104" t="s">
        <v>79</v>
      </c>
      <c r="B104" s="2">
        <v>1732</v>
      </c>
      <c r="C104" s="2">
        <v>1799</v>
      </c>
      <c r="D104" s="2">
        <f t="shared" si="9"/>
        <v>67</v>
      </c>
      <c r="E104" s="1">
        <v>0.04</v>
      </c>
      <c r="F104" s="1" t="str">
        <f t="shared" si="10"/>
        <v>Low Discount</v>
      </c>
      <c r="G104" s="9">
        <v>0</v>
      </c>
      <c r="H104" s="8">
        <v>0</v>
      </c>
      <c r="I104" t="str">
        <f t="shared" si="11"/>
        <v>Not Rated</v>
      </c>
    </row>
    <row r="105" spans="1:9" x14ac:dyDescent="0.25">
      <c r="A105" t="s">
        <v>105</v>
      </c>
      <c r="B105" s="2">
        <v>198</v>
      </c>
      <c r="C105" s="2">
        <v>260</v>
      </c>
      <c r="D105" s="2">
        <f t="shared" si="9"/>
        <v>62</v>
      </c>
      <c r="E105" s="1">
        <v>0.24</v>
      </c>
      <c r="F105" s="1" t="str">
        <f t="shared" si="10"/>
        <v>Medium Discount</v>
      </c>
      <c r="G105" s="9">
        <v>0</v>
      </c>
      <c r="H105" s="8">
        <v>0</v>
      </c>
      <c r="I105" t="str">
        <f t="shared" si="11"/>
        <v>Not Rated</v>
      </c>
    </row>
    <row r="106" spans="1:9" x14ac:dyDescent="0.25">
      <c r="A106" t="s">
        <v>108</v>
      </c>
      <c r="B106" s="2">
        <v>1658</v>
      </c>
      <c r="C106" s="2">
        <v>1699</v>
      </c>
      <c r="D106" s="2">
        <f t="shared" si="9"/>
        <v>41</v>
      </c>
      <c r="E106" s="1">
        <v>0.02</v>
      </c>
      <c r="F106" s="1" t="str">
        <f t="shared" si="10"/>
        <v>Low Discount</v>
      </c>
      <c r="G106" s="9">
        <v>0</v>
      </c>
      <c r="H106" s="8">
        <v>0</v>
      </c>
      <c r="I106" t="str">
        <f t="shared" si="11"/>
        <v>Not Rated</v>
      </c>
    </row>
    <row r="107" spans="1:9" x14ac:dyDescent="0.25">
      <c r="A107" t="s">
        <v>56</v>
      </c>
      <c r="B107" s="2">
        <v>1459</v>
      </c>
      <c r="C107" s="2">
        <v>1499</v>
      </c>
      <c r="D107" s="2">
        <f t="shared" si="9"/>
        <v>40</v>
      </c>
      <c r="E107" s="1">
        <v>0.03</v>
      </c>
      <c r="F107" s="1" t="str">
        <f t="shared" si="10"/>
        <v>Low Discount</v>
      </c>
      <c r="G107" s="9">
        <v>0</v>
      </c>
      <c r="H107" s="8">
        <v>0</v>
      </c>
      <c r="I107" t="str">
        <f t="shared" si="11"/>
        <v>Not Rated</v>
      </c>
    </row>
    <row r="108" spans="1:9" x14ac:dyDescent="0.25">
      <c r="A108" t="s">
        <v>54</v>
      </c>
      <c r="B108" s="2">
        <v>1660</v>
      </c>
      <c r="C108" s="2">
        <v>1699</v>
      </c>
      <c r="D108" s="2">
        <f t="shared" si="9"/>
        <v>39</v>
      </c>
      <c r="E108" s="1">
        <v>0.02</v>
      </c>
      <c r="F108" s="1" t="str">
        <f t="shared" si="10"/>
        <v>Low Discount</v>
      </c>
      <c r="G108" s="9">
        <v>0</v>
      </c>
      <c r="H108" s="8">
        <v>0</v>
      </c>
      <c r="I108" t="str">
        <f t="shared" si="11"/>
        <v>Not Rated</v>
      </c>
    </row>
    <row r="109" spans="1:9" x14ac:dyDescent="0.25">
      <c r="A109" t="s">
        <v>47</v>
      </c>
      <c r="B109" s="2">
        <v>2132</v>
      </c>
      <c r="C109" s="2">
        <v>2169</v>
      </c>
      <c r="D109" s="2">
        <f t="shared" si="9"/>
        <v>37</v>
      </c>
      <c r="E109" s="1">
        <v>0.02</v>
      </c>
      <c r="F109" s="1" t="str">
        <f t="shared" si="10"/>
        <v>Low Discount</v>
      </c>
      <c r="G109" s="9">
        <v>0</v>
      </c>
      <c r="H109" s="8">
        <v>0</v>
      </c>
      <c r="I109" t="str">
        <f t="shared" si="11"/>
        <v>Not Rated</v>
      </c>
    </row>
    <row r="110" spans="1:9" x14ac:dyDescent="0.25">
      <c r="A110" t="s">
        <v>97</v>
      </c>
      <c r="B110" s="2">
        <v>1462</v>
      </c>
      <c r="C110" s="2">
        <v>1499</v>
      </c>
      <c r="D110" s="2">
        <f t="shared" si="9"/>
        <v>37</v>
      </c>
      <c r="E110" s="1">
        <v>0.02</v>
      </c>
      <c r="F110" s="1" t="str">
        <f t="shared" si="10"/>
        <v>Low Discount</v>
      </c>
      <c r="G110" s="9">
        <v>0</v>
      </c>
      <c r="H110" s="8">
        <v>0</v>
      </c>
      <c r="I110" t="str">
        <f t="shared" si="11"/>
        <v>Not Rated</v>
      </c>
    </row>
    <row r="111" spans="1:9" x14ac:dyDescent="0.25">
      <c r="A111" t="s">
        <v>84</v>
      </c>
      <c r="B111" s="2">
        <v>1666</v>
      </c>
      <c r="C111" s="2">
        <v>1699</v>
      </c>
      <c r="D111" s="2">
        <f t="shared" si="9"/>
        <v>33</v>
      </c>
      <c r="E111" s="1">
        <v>0.02</v>
      </c>
      <c r="F111" s="1" t="str">
        <f t="shared" si="10"/>
        <v>Low Discount</v>
      </c>
      <c r="G111" s="9">
        <v>0</v>
      </c>
      <c r="H111" s="8">
        <v>0</v>
      </c>
      <c r="I111" t="str">
        <f t="shared" si="11"/>
        <v>Not Rated</v>
      </c>
    </row>
    <row r="112" spans="1:9" x14ac:dyDescent="0.25">
      <c r="A112" t="s">
        <v>109</v>
      </c>
      <c r="B112" s="2">
        <v>1768</v>
      </c>
      <c r="C112" s="2">
        <v>1799</v>
      </c>
      <c r="D112" s="2">
        <f t="shared" si="9"/>
        <v>31</v>
      </c>
      <c r="E112" s="1">
        <v>0.02</v>
      </c>
      <c r="F112" s="1" t="str">
        <f t="shared" si="10"/>
        <v>Low Discount</v>
      </c>
      <c r="G112" s="9">
        <v>0</v>
      </c>
      <c r="H112" s="8">
        <v>0</v>
      </c>
      <c r="I112" t="str">
        <f t="shared" si="11"/>
        <v>Not Rated</v>
      </c>
    </row>
    <row r="113" spans="1:9" x14ac:dyDescent="0.25">
      <c r="A113" t="s">
        <v>104</v>
      </c>
      <c r="B113" s="2">
        <v>1875</v>
      </c>
      <c r="C113" s="2">
        <v>1899</v>
      </c>
      <c r="D113" s="2">
        <f t="shared" si="9"/>
        <v>24</v>
      </c>
      <c r="E113" s="1">
        <v>0.01</v>
      </c>
      <c r="F113" s="1" t="str">
        <f t="shared" si="10"/>
        <v>Low Discount</v>
      </c>
      <c r="G113" s="9">
        <v>0</v>
      </c>
      <c r="H113" s="8">
        <v>0</v>
      </c>
      <c r="I113" t="str">
        <f t="shared" si="11"/>
        <v>Not Rated</v>
      </c>
    </row>
    <row r="114" spans="1:9" x14ac:dyDescent="0.25">
      <c r="B114"/>
      <c r="C114"/>
    </row>
    <row r="115" spans="1:9" x14ac:dyDescent="0.25">
      <c r="B115"/>
      <c r="C115"/>
    </row>
    <row r="116" spans="1:9" x14ac:dyDescent="0.25">
      <c r="B116"/>
      <c r="C116"/>
    </row>
  </sheetData>
  <autoFilter ref="A1:A116" xr:uid="{0B13ED87-22DF-4C1D-A413-5E6ADADD11B4}"/>
  <sortState xmlns:xlrd2="http://schemas.microsoft.com/office/spreadsheetml/2017/richdata2" ref="A2:I113">
    <sortCondition descending="1" ref="H2:H113"/>
  </sortState>
  <conditionalFormatting sqref="A1:A113">
    <cfRule type="duplicateValues" dxfId="7"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8EAE3-7D0B-481A-A1AD-3D3543025C6C}">
  <dimension ref="A1:M38"/>
  <sheetViews>
    <sheetView topLeftCell="K8" workbookViewId="0">
      <selection activeCell="R13" sqref="R13"/>
    </sheetView>
  </sheetViews>
  <sheetFormatPr defaultRowHeight="15" x14ac:dyDescent="0.25"/>
  <cols>
    <col min="1" max="1" width="12.5703125" bestFit="1" customWidth="1"/>
    <col min="2" max="2" width="7.5703125" bestFit="1" customWidth="1"/>
    <col min="5" max="5" width="15.42578125" bestFit="1" customWidth="1"/>
    <col min="6" max="6" width="12" bestFit="1" customWidth="1"/>
    <col min="8" max="8" width="72.140625" bestFit="1" customWidth="1"/>
    <col min="9" max="9" width="19.140625" bestFit="1" customWidth="1"/>
    <col min="10" max="10" width="9.5703125" bestFit="1" customWidth="1"/>
    <col min="12" max="12" width="69.85546875" bestFit="1" customWidth="1"/>
    <col min="13" max="13" width="17.85546875" bestFit="1" customWidth="1"/>
  </cols>
  <sheetData>
    <row r="1" spans="1:13" x14ac:dyDescent="0.25">
      <c r="A1" s="18" t="s">
        <v>129</v>
      </c>
      <c r="B1" s="18"/>
      <c r="E1" s="18" t="s">
        <v>143</v>
      </c>
      <c r="F1" s="18"/>
      <c r="H1" s="17" t="s">
        <v>144</v>
      </c>
      <c r="I1" s="17"/>
      <c r="L1" s="17" t="s">
        <v>149</v>
      </c>
      <c r="M1" s="17"/>
    </row>
    <row r="2" spans="1:13" ht="15.75" x14ac:dyDescent="0.25">
      <c r="A2" t="s">
        <v>118</v>
      </c>
      <c r="B2" s="2">
        <f>AVERAGE(jumia_dataset!B2:B113)</f>
        <v>1186.8928571428571</v>
      </c>
      <c r="E2" t="s">
        <v>123</v>
      </c>
      <c r="F2">
        <f>CORREL(jumia_dataset!E2:E113,jumia_dataset!G2:G113)</f>
        <v>1.2188797350860829E-2</v>
      </c>
      <c r="H2" s="3" t="s">
        <v>0</v>
      </c>
      <c r="I2" s="7" t="s">
        <v>113</v>
      </c>
      <c r="L2" s="3" t="s">
        <v>0</v>
      </c>
      <c r="M2" s="7" t="s">
        <v>113</v>
      </c>
    </row>
    <row r="3" spans="1:13" x14ac:dyDescent="0.25">
      <c r="A3" t="s">
        <v>119</v>
      </c>
      <c r="B3" s="2">
        <f>AVERAGE(jumia_dataset!C2:C113)</f>
        <v>1811.1071428571429</v>
      </c>
      <c r="E3" t="s">
        <v>124</v>
      </c>
      <c r="F3">
        <f>CORREL(jumia_dataset!G2:G113,jumia_dataset!H2:H113)</f>
        <v>0.51530574490711645</v>
      </c>
      <c r="H3" t="s">
        <v>19</v>
      </c>
      <c r="I3" s="8">
        <v>5</v>
      </c>
      <c r="L3" t="s">
        <v>21</v>
      </c>
      <c r="M3" s="8">
        <v>5</v>
      </c>
    </row>
    <row r="4" spans="1:13" x14ac:dyDescent="0.25">
      <c r="A4" t="s">
        <v>2</v>
      </c>
      <c r="B4" s="10">
        <f>AVERAGE(jumia_dataset!E2:E113)</f>
        <v>0.36776785714285726</v>
      </c>
      <c r="H4" t="s">
        <v>20</v>
      </c>
      <c r="I4" s="8">
        <v>5</v>
      </c>
      <c r="L4" t="s">
        <v>19</v>
      </c>
      <c r="M4" s="8">
        <v>5</v>
      </c>
    </row>
    <row r="5" spans="1:13" x14ac:dyDescent="0.25">
      <c r="A5" t="s">
        <v>120</v>
      </c>
      <c r="B5" s="2">
        <f>AVERAGEIF(jumia_dataset!H2:H113,"&gt;0")</f>
        <v>3.8894736842105262</v>
      </c>
      <c r="H5" t="s">
        <v>21</v>
      </c>
      <c r="I5" s="8">
        <v>5</v>
      </c>
      <c r="L5" t="s">
        <v>40</v>
      </c>
      <c r="M5" s="8">
        <v>5</v>
      </c>
    </row>
    <row r="6" spans="1:13" x14ac:dyDescent="0.25">
      <c r="H6" t="s">
        <v>39</v>
      </c>
      <c r="I6" s="8">
        <v>5</v>
      </c>
      <c r="L6" t="s">
        <v>20</v>
      </c>
      <c r="M6" s="8">
        <v>5</v>
      </c>
    </row>
    <row r="7" spans="1:13" x14ac:dyDescent="0.25">
      <c r="A7" s="18" t="s">
        <v>126</v>
      </c>
      <c r="B7" s="18"/>
      <c r="H7" t="s">
        <v>40</v>
      </c>
      <c r="I7" s="8">
        <v>5</v>
      </c>
      <c r="L7" t="s">
        <v>39</v>
      </c>
      <c r="M7" s="8">
        <v>5</v>
      </c>
    </row>
    <row r="8" spans="1:13" x14ac:dyDescent="0.25">
      <c r="A8" t="s">
        <v>127</v>
      </c>
      <c r="B8">
        <f>COUNTA(jumia_dataset!A2:A113)</f>
        <v>112</v>
      </c>
      <c r="H8" s="17" t="s">
        <v>144</v>
      </c>
      <c r="I8" s="17"/>
      <c r="L8" t="s">
        <v>102</v>
      </c>
      <c r="M8" s="8">
        <v>5</v>
      </c>
    </row>
    <row r="9" spans="1:13" ht="15.75" x14ac:dyDescent="0.25">
      <c r="A9" t="s">
        <v>128</v>
      </c>
      <c r="B9" s="11">
        <f>SUM(jumia_dataset!G2:G113)</f>
        <v>723</v>
      </c>
      <c r="H9" s="3" t="s">
        <v>0</v>
      </c>
      <c r="I9" s="7" t="s">
        <v>113</v>
      </c>
      <c r="L9" t="s">
        <v>82</v>
      </c>
      <c r="M9" s="8">
        <v>5</v>
      </c>
    </row>
    <row r="10" spans="1:13" x14ac:dyDescent="0.25">
      <c r="H10" t="s">
        <v>111</v>
      </c>
      <c r="I10" s="8">
        <v>2</v>
      </c>
      <c r="L10" t="s">
        <v>16</v>
      </c>
      <c r="M10" s="8">
        <v>4.8</v>
      </c>
    </row>
    <row r="11" spans="1:13" x14ac:dyDescent="0.25">
      <c r="C11" t="s">
        <v>0</v>
      </c>
      <c r="H11" t="s">
        <v>64</v>
      </c>
      <c r="I11" s="8">
        <v>2.1</v>
      </c>
      <c r="L11" t="s">
        <v>12</v>
      </c>
      <c r="M11" s="8">
        <v>4.8</v>
      </c>
    </row>
    <row r="12" spans="1:13" x14ac:dyDescent="0.25">
      <c r="A12" t="s">
        <v>122</v>
      </c>
      <c r="B12" s="2">
        <f>MAX(jumia_dataset!B2:B113)</f>
        <v>3750</v>
      </c>
      <c r="H12" t="s">
        <v>76</v>
      </c>
      <c r="I12" s="8">
        <v>2.1</v>
      </c>
      <c r="L12" t="s">
        <v>8</v>
      </c>
      <c r="M12" s="8">
        <v>4.8</v>
      </c>
    </row>
    <row r="13" spans="1:13" x14ac:dyDescent="0.25">
      <c r="A13" t="s">
        <v>148</v>
      </c>
      <c r="B13" s="2">
        <f>MIN(jumia_dataset!B2:B113)</f>
        <v>38</v>
      </c>
      <c r="H13" t="s">
        <v>68</v>
      </c>
      <c r="I13" s="8">
        <v>2.2000000000000002</v>
      </c>
    </row>
    <row r="14" spans="1:13" x14ac:dyDescent="0.25">
      <c r="H14" t="s">
        <v>75</v>
      </c>
      <c r="I14" s="8">
        <v>2.2000000000000002</v>
      </c>
    </row>
    <row r="15" spans="1:13" x14ac:dyDescent="0.25">
      <c r="H15" s="17" t="s">
        <v>145</v>
      </c>
      <c r="I15" s="17"/>
    </row>
    <row r="16" spans="1:13" ht="15.75" x14ac:dyDescent="0.25">
      <c r="H16" s="3" t="s">
        <v>0</v>
      </c>
      <c r="I16" s="3" t="s">
        <v>2</v>
      </c>
    </row>
    <row r="17" spans="8:9" x14ac:dyDescent="0.25">
      <c r="H17" t="s">
        <v>64</v>
      </c>
      <c r="I17" s="1">
        <v>0.55000000000000004</v>
      </c>
    </row>
    <row r="18" spans="8:9" x14ac:dyDescent="0.25">
      <c r="H18" t="s">
        <v>28</v>
      </c>
      <c r="I18" s="1">
        <v>0.54</v>
      </c>
    </row>
    <row r="19" spans="8:9" x14ac:dyDescent="0.25">
      <c r="H19" t="s">
        <v>70</v>
      </c>
      <c r="I19" s="1">
        <v>0.39</v>
      </c>
    </row>
    <row r="20" spans="8:9" x14ac:dyDescent="0.25">
      <c r="H20" t="s">
        <v>21</v>
      </c>
      <c r="I20" s="1">
        <v>0.49</v>
      </c>
    </row>
    <row r="21" spans="8:9" x14ac:dyDescent="0.25">
      <c r="H21" t="s">
        <v>33</v>
      </c>
      <c r="I21" s="1">
        <v>0.46</v>
      </c>
    </row>
    <row r="22" spans="8:9" x14ac:dyDescent="0.25">
      <c r="H22" t="s">
        <v>43</v>
      </c>
      <c r="I22" s="1">
        <v>0.38</v>
      </c>
    </row>
    <row r="23" spans="8:9" x14ac:dyDescent="0.25">
      <c r="H23" t="s">
        <v>36</v>
      </c>
      <c r="I23" s="1">
        <v>0.48</v>
      </c>
    </row>
    <row r="24" spans="8:9" x14ac:dyDescent="0.25">
      <c r="H24" t="s">
        <v>12</v>
      </c>
      <c r="I24" s="1">
        <v>0.55000000000000004</v>
      </c>
    </row>
    <row r="25" spans="8:9" x14ac:dyDescent="0.25">
      <c r="H25" t="s">
        <v>76</v>
      </c>
      <c r="I25" s="1">
        <v>0.47</v>
      </c>
    </row>
    <row r="26" spans="8:9" x14ac:dyDescent="0.25">
      <c r="H26" t="s">
        <v>25</v>
      </c>
      <c r="I26" s="1">
        <v>0.42</v>
      </c>
    </row>
    <row r="27" spans="8:9" x14ac:dyDescent="0.25">
      <c r="H27" s="17" t="s">
        <v>147</v>
      </c>
      <c r="I27" s="17"/>
    </row>
    <row r="28" spans="8:9" ht="15.75" x14ac:dyDescent="0.25">
      <c r="H28" s="3" t="s">
        <v>0</v>
      </c>
      <c r="I28" s="5" t="s">
        <v>3</v>
      </c>
    </row>
    <row r="29" spans="8:9" x14ac:dyDescent="0.25">
      <c r="H29" t="s">
        <v>65</v>
      </c>
      <c r="I29" s="9">
        <v>69</v>
      </c>
    </row>
    <row r="30" spans="8:9" x14ac:dyDescent="0.25">
      <c r="H30" t="s">
        <v>10</v>
      </c>
      <c r="I30" s="9">
        <v>55</v>
      </c>
    </row>
    <row r="31" spans="8:9" x14ac:dyDescent="0.25">
      <c r="H31" t="s">
        <v>29</v>
      </c>
      <c r="I31" s="9">
        <v>49</v>
      </c>
    </row>
    <row r="32" spans="8:9" x14ac:dyDescent="0.25">
      <c r="H32" t="s">
        <v>23</v>
      </c>
      <c r="I32" s="9">
        <v>44</v>
      </c>
    </row>
    <row r="33" spans="8:9" x14ac:dyDescent="0.25">
      <c r="H33" t="s">
        <v>15</v>
      </c>
      <c r="I33" s="9">
        <v>39</v>
      </c>
    </row>
    <row r="34" spans="8:9" x14ac:dyDescent="0.25">
      <c r="H34" t="s">
        <v>41</v>
      </c>
      <c r="I34" s="9">
        <v>36</v>
      </c>
    </row>
    <row r="35" spans="8:9" x14ac:dyDescent="0.25">
      <c r="H35" t="s">
        <v>38</v>
      </c>
      <c r="I35" s="9">
        <v>32</v>
      </c>
    </row>
    <row r="36" spans="8:9" x14ac:dyDescent="0.25">
      <c r="H36" t="s">
        <v>6</v>
      </c>
      <c r="I36" s="9">
        <v>24</v>
      </c>
    </row>
    <row r="37" spans="8:9" x14ac:dyDescent="0.25">
      <c r="H37" t="s">
        <v>32</v>
      </c>
      <c r="I37" s="9">
        <v>20</v>
      </c>
    </row>
    <row r="38" spans="8:9" x14ac:dyDescent="0.25">
      <c r="H38" t="s">
        <v>37</v>
      </c>
      <c r="I38" s="9">
        <v>20</v>
      </c>
    </row>
  </sheetData>
  <mergeCells count="8">
    <mergeCell ref="L1:M1"/>
    <mergeCell ref="H27:I27"/>
    <mergeCell ref="A1:B1"/>
    <mergeCell ref="A7:B7"/>
    <mergeCell ref="E1:F1"/>
    <mergeCell ref="H1:I1"/>
    <mergeCell ref="H8:I8"/>
    <mergeCell ref="H15:I15"/>
  </mergeCells>
  <conditionalFormatting sqref="H2:H7">
    <cfRule type="duplicateValues" dxfId="6" priority="8"/>
  </conditionalFormatting>
  <conditionalFormatting sqref="H9">
    <cfRule type="duplicateValues" dxfId="5" priority="7"/>
  </conditionalFormatting>
  <conditionalFormatting sqref="H10:H14">
    <cfRule type="duplicateValues" dxfId="4" priority="6"/>
  </conditionalFormatting>
  <conditionalFormatting sqref="H16">
    <cfRule type="duplicateValues" dxfId="3" priority="5"/>
  </conditionalFormatting>
  <conditionalFormatting sqref="H17:H26">
    <cfRule type="duplicateValues" dxfId="2" priority="4"/>
  </conditionalFormatting>
  <conditionalFormatting sqref="H28:H38">
    <cfRule type="duplicateValues" dxfId="1" priority="3"/>
  </conditionalFormatting>
  <conditionalFormatting sqref="L2:L12">
    <cfRule type="duplicateValues" dxfId="0" priority="1"/>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E190E-9233-4646-8B38-ED62FFC42D3C}">
  <dimension ref="A1:B27"/>
  <sheetViews>
    <sheetView workbookViewId="0">
      <selection activeCell="S13" sqref="S13"/>
    </sheetView>
  </sheetViews>
  <sheetFormatPr defaultRowHeight="15" x14ac:dyDescent="0.25"/>
  <cols>
    <col min="1" max="1" width="16.7109375" bestFit="1" customWidth="1"/>
    <col min="2" max="2" width="19" bestFit="1" customWidth="1"/>
  </cols>
  <sheetData>
    <row r="1" spans="1:2" x14ac:dyDescent="0.25">
      <c r="A1" s="13" t="s">
        <v>132</v>
      </c>
      <c r="B1" t="s">
        <v>140</v>
      </c>
    </row>
    <row r="2" spans="1:2" x14ac:dyDescent="0.25">
      <c r="A2" s="14" t="s">
        <v>137</v>
      </c>
      <c r="B2" s="1">
        <v>0.48338709677419334</v>
      </c>
    </row>
    <row r="3" spans="1:2" x14ac:dyDescent="0.25">
      <c r="A3" s="14" t="s">
        <v>138</v>
      </c>
      <c r="B3" s="1">
        <v>7.2222222222222243E-2</v>
      </c>
    </row>
    <row r="4" spans="1:2" x14ac:dyDescent="0.25">
      <c r="A4" s="14" t="s">
        <v>139</v>
      </c>
      <c r="B4" s="1">
        <v>0.30999999999999994</v>
      </c>
    </row>
    <row r="5" spans="1:2" x14ac:dyDescent="0.25">
      <c r="A5" s="14" t="s">
        <v>133</v>
      </c>
      <c r="B5" s="1">
        <v>0.3677678571428572</v>
      </c>
    </row>
    <row r="22" spans="1:2" x14ac:dyDescent="0.25">
      <c r="A22" s="13" t="s">
        <v>132</v>
      </c>
      <c r="B22" t="s">
        <v>142</v>
      </c>
    </row>
    <row r="23" spans="1:2" x14ac:dyDescent="0.25">
      <c r="A23" s="14" t="s">
        <v>135</v>
      </c>
      <c r="B23">
        <v>23</v>
      </c>
    </row>
    <row r="24" spans="1:2" x14ac:dyDescent="0.25">
      <c r="A24" s="14" t="s">
        <v>134</v>
      </c>
      <c r="B24">
        <v>23</v>
      </c>
    </row>
    <row r="25" spans="1:2" x14ac:dyDescent="0.25">
      <c r="A25" s="14" t="s">
        <v>136</v>
      </c>
      <c r="B25">
        <v>11</v>
      </c>
    </row>
    <row r="26" spans="1:2" x14ac:dyDescent="0.25">
      <c r="A26" s="14" t="s">
        <v>141</v>
      </c>
      <c r="B26">
        <v>55</v>
      </c>
    </row>
    <row r="27" spans="1:2" x14ac:dyDescent="0.25">
      <c r="A27" s="14" t="s">
        <v>133</v>
      </c>
      <c r="B27">
        <v>112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Dashboard</vt:lpstr>
      <vt:lpstr>Sheet1</vt:lpstr>
      <vt:lpstr>jumia_dataset</vt:lpstr>
      <vt:lpstr>Stats</vt:lpstr>
      <vt:lpstr>Charts</vt:lpstr>
      <vt:lpstr>reviews_vs_discount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Naomi Jepkorir</dc:creator>
  <cp:lastModifiedBy>Naomi Jepkorir</cp:lastModifiedBy>
  <dcterms:created xsi:type="dcterms:W3CDTF">2025-06-10T17:47:38Z</dcterms:created>
  <dcterms:modified xsi:type="dcterms:W3CDTF">2025-06-13T20:58:56Z</dcterms:modified>
</cp:coreProperties>
</file>