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kieranmendoza/Projects/aero-stability/excel/"/>
    </mc:Choice>
  </mc:AlternateContent>
  <xr:revisionPtr revIDLastSave="0" documentId="13_ncr:1_{93BDF7D3-39AE-6A41-B76A-FEB38D9F1A3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</calcChain>
</file>

<file path=xl/sharedStrings.xml><?xml version="1.0" encoding="utf-8"?>
<sst xmlns="http://schemas.openxmlformats.org/spreadsheetml/2006/main" count="16" uniqueCount="16">
  <si>
    <t>theta/phi</t>
  </si>
  <si>
    <t>va</t>
  </si>
  <si>
    <t>error_theta_c</t>
  </si>
  <si>
    <t>error_phi_c</t>
  </si>
  <si>
    <t>error_throttle_c</t>
  </si>
  <si>
    <t>error_combined_c</t>
  </si>
  <si>
    <t>error_theta_a</t>
  </si>
  <si>
    <t>error_phi_a</t>
  </si>
  <si>
    <t>error_throttle_a</t>
  </si>
  <si>
    <t>error_combined_a</t>
  </si>
  <si>
    <t>Column1</t>
  </si>
  <si>
    <t>difference_error_theta</t>
  </si>
  <si>
    <t>difference_error_phi</t>
  </si>
  <si>
    <t>difference_error_v</t>
  </si>
  <si>
    <t>difference_error_combined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</si>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</sst>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difference_error_theta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Sheet1!$L$2:$L$20</c:f>
              <c:numCache>
                <c:formatCode>General</c:formatCode>
                <c:ptCount val="19"/>
                <c:pt idx="0">
                  <c:v>-1.4557992876605566</c:v>
                </c:pt>
                <c:pt idx="1">
                  <c:v>-2.7746844212891331</c:v>
                </c:pt>
                <c:pt idx="2">
                  <c:v>1.8653027906292152</c:v>
                </c:pt>
                <c:pt idx="3">
                  <c:v>-2.5998400312971599</c:v>
                </c:pt>
                <c:pt idx="4">
                  <c:v>-0.80400516812772604</c:v>
                </c:pt>
                <c:pt idx="5">
                  <c:v>-0.42670511624851759</c:v>
                </c:pt>
                <c:pt idx="6">
                  <c:v>-1.2108362650958346</c:v>
                </c:pt>
                <c:pt idx="7">
                  <c:v>0.53704226307217073</c:v>
                </c:pt>
                <c:pt idx="8">
                  <c:v>0.80221007992438143</c:v>
                </c:pt>
                <c:pt idx="9">
                  <c:v>-0.95029552235434167</c:v>
                </c:pt>
                <c:pt idx="10">
                  <c:v>-0.30145906205132178</c:v>
                </c:pt>
                <c:pt idx="11">
                  <c:v>-0.56109076105934008</c:v>
                </c:pt>
                <c:pt idx="12">
                  <c:v>0.19541926166070667</c:v>
                </c:pt>
                <c:pt idx="13">
                  <c:v>1.74367446486752</c:v>
                </c:pt>
                <c:pt idx="14">
                  <c:v>1.576862755375136</c:v>
                </c:pt>
                <c:pt idx="15">
                  <c:v>0.60395530460088409</c:v>
                </c:pt>
                <c:pt idx="16">
                  <c:v>2.2317690162699044</c:v>
                </c:pt>
                <c:pt idx="17">
                  <c:v>0.98871102575212877</c:v>
                </c:pt>
                <c:pt idx="18">
                  <c:v>0.4499395782803628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C-2B43-A2AE-D2FCE8E16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642656"/>
        <c:axId val="1358941488"/>
      </c:scatterChart>
      <c:valAx>
        <c:axId val="140964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941488"/>
        <c:crosses val="autoZero"/>
        <c:crossBetween val="midCat"/>
      </c:valAx>
      <c:valAx>
        <c:axId val="13589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difference_error_phi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Sheet1!$M$2:$M$20</c:f>
              <c:numCache>
                <c:formatCode>General</c:formatCode>
                <c:ptCount val="19"/>
                <c:pt idx="0">
                  <c:v>-19.679679911957923</c:v>
                </c:pt>
                <c:pt idx="1">
                  <c:v>-2.8363444497920636</c:v>
                </c:pt>
                <c:pt idx="2">
                  <c:v>-3.0922119847986398</c:v>
                </c:pt>
                <c:pt idx="3">
                  <c:v>6.3656770188958758</c:v>
                </c:pt>
                <c:pt idx="4">
                  <c:v>-7.6421330163060892</c:v>
                </c:pt>
                <c:pt idx="5">
                  <c:v>-1.0948988086492046</c:v>
                </c:pt>
                <c:pt idx="6">
                  <c:v>4.7810484972115592</c:v>
                </c:pt>
                <c:pt idx="7">
                  <c:v>4.2075724249698636</c:v>
                </c:pt>
                <c:pt idx="8">
                  <c:v>3.72691405877503</c:v>
                </c:pt>
                <c:pt idx="9">
                  <c:v>5.5834315347367136</c:v>
                </c:pt>
                <c:pt idx="10">
                  <c:v>-7.0702003338521839</c:v>
                </c:pt>
                <c:pt idx="11">
                  <c:v>3.9041491865775022</c:v>
                </c:pt>
                <c:pt idx="12">
                  <c:v>7.5353282243197057</c:v>
                </c:pt>
                <c:pt idx="13">
                  <c:v>-3.420150608437857</c:v>
                </c:pt>
                <c:pt idx="14">
                  <c:v>3.0072547691764964</c:v>
                </c:pt>
                <c:pt idx="15">
                  <c:v>5.4440574227606193</c:v>
                </c:pt>
                <c:pt idx="16">
                  <c:v>-0.92546477768470936</c:v>
                </c:pt>
                <c:pt idx="17">
                  <c:v>8.3346582757557801</c:v>
                </c:pt>
                <c:pt idx="18">
                  <c:v>7.6575046767554094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C-5D48-9BD1-A71AB55C2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469552"/>
        <c:axId val="1368835696"/>
      </c:scatterChart>
      <c:valAx>
        <c:axId val="13534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35696"/>
        <c:crosses val="autoZero"/>
        <c:crossBetween val="midCat"/>
      </c:valAx>
      <c:valAx>
        <c:axId val="13688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6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difference_error_v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Sheet1!$N$2:$N$20</c:f>
              <c:numCache>
                <c:formatCode>General</c:formatCode>
                <c:ptCount val="19"/>
                <c:pt idx="0">
                  <c:v>-1207.5132438235164</c:v>
                </c:pt>
                <c:pt idx="1">
                  <c:v>-53.409723149773413</c:v>
                </c:pt>
                <c:pt idx="2">
                  <c:v>-686.60115445478266</c:v>
                </c:pt>
                <c:pt idx="3">
                  <c:v>850.83448157123792</c:v>
                </c:pt>
                <c:pt idx="4">
                  <c:v>-467.25800175528695</c:v>
                </c:pt>
                <c:pt idx="5">
                  <c:v>299.1184849447925</c:v>
                </c:pt>
                <c:pt idx="6">
                  <c:v>389.56506321564507</c:v>
                </c:pt>
                <c:pt idx="7">
                  <c:v>-437.70302733024272</c:v>
                </c:pt>
                <c:pt idx="8">
                  <c:v>-886.84223125878691</c:v>
                </c:pt>
                <c:pt idx="9">
                  <c:v>-7.941254058851257</c:v>
                </c:pt>
                <c:pt idx="10">
                  <c:v>-941.88799549188445</c:v>
                </c:pt>
                <c:pt idx="11">
                  <c:v>491.95155927249459</c:v>
                </c:pt>
                <c:pt idx="12">
                  <c:v>48.340745775224036</c:v>
                </c:pt>
                <c:pt idx="13">
                  <c:v>-589.73662170770228</c:v>
                </c:pt>
                <c:pt idx="14">
                  <c:v>-559.4120206536661</c:v>
                </c:pt>
                <c:pt idx="15">
                  <c:v>-502.30940724331498</c:v>
                </c:pt>
                <c:pt idx="16">
                  <c:v>-526.59746968929051</c:v>
                </c:pt>
                <c:pt idx="17">
                  <c:v>401.13451580513902</c:v>
                </c:pt>
                <c:pt idx="18">
                  <c:v>1127.3051095615861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8-B446-A494-7F1D2846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649856"/>
        <c:axId val="1353667344"/>
      </c:scatterChart>
      <c:valAx>
        <c:axId val="13536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67344"/>
        <c:crosses val="autoZero"/>
        <c:crossBetween val="midCat"/>
      </c:valAx>
      <c:valAx>
        <c:axId val="1353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4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908050</xdr:colOff>
      <xdr:row>20</xdr:row>
      <xdr:rowOff>120650</xdr:rowOff>
    </xdr:from>
    <xdr:to>
      <xdr:col>10</xdr:col>
      <xdr:colOff>857250</xdr:colOff>
      <xdr:row>35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428BD-CF8A-833C-CF6E-4AA7F601F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1085850</xdr:colOff>
      <xdr:row>21</xdr:row>
      <xdr:rowOff>31750</xdr:rowOff>
    </xdr:from>
    <xdr:to>
      <xdr:col>13</xdr:col>
      <xdr:colOff>1174750</xdr:colOff>
      <xdr:row>35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A0710-997F-6B97-4F2D-242A01026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21</xdr:row>
      <xdr:rowOff>31750</xdr:rowOff>
    </xdr:from>
    <xdr:to>
      <xdr:col>19</xdr:col>
      <xdr:colOff>285750</xdr:colOff>
      <xdr:row>35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CFF67D-DC63-1A17-FB97-C65413140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14934A-EAA9-DC44-ACB7-11393ED58DA8}" name="Table2" displayName="Table2" ref="A1:P20" totalsRowShown="0" headerRowDxfId="4">
  <autoFilter ref="A1:P20" xr:uid="{BF14934A-EAA9-DC44-ACB7-11393ED58DA8}"/>
  <tableColumns count="16">
    <tableColumn id="1" xr3:uid="{9177E120-4128-AC47-BAF9-1EC411646FAE}" name="Column1" dataDxfId="5"/>
    <tableColumn id="2" xr3:uid="{28483562-0A2A-D447-B29F-B6445741F90C}" name="theta/phi"/>
    <tableColumn id="3" xr3:uid="{E18E37D0-CF9B-7D49-BF49-8434590F7494}" name="va"/>
    <tableColumn id="4" xr3:uid="{F067F0F8-9BB2-1F42-8478-CEE0D51C0082}" name="error_theta_c"/>
    <tableColumn id="5" xr3:uid="{4E8E88E0-150F-2D40-9E68-D9FEFECFA45A}" name="error_phi_c"/>
    <tableColumn id="6" xr3:uid="{BB0B1C2C-F9DC-4248-9166-7311AE5DB4A2}" name="error_throttle_c"/>
    <tableColumn id="7" xr3:uid="{9CE29DEE-C628-314C-ACAB-4B703643831F}" name="error_combined_c"/>
    <tableColumn id="8" xr3:uid="{1FA246E9-BC64-CC46-ABF4-73D3CCB882A7}" name="error_theta_a"/>
    <tableColumn id="9" xr3:uid="{4F8FB182-C982-AA42-8C72-BB4B81234F20}" name="error_phi_a"/>
    <tableColumn id="10" xr3:uid="{6BDBF400-DCE5-6B4F-92BA-95FF803A0E73}" name="error_throttle_a"/>
    <tableColumn id="11" xr3:uid="{5EBAF880-4C2B-EB47-B9FD-499729A4CC0E}" name="error_combined_a"/>
    <tableColumn id="12" xr3:uid="{EA2D8A94-3358-6B49-BEEA-B64DE70C8B35}" name="difference_error_theta" dataDxfId="3">
      <calculatedColumnFormula>Table2[[#This Row],[error_theta_c]]-Table2[[#This Row],[error_theta_a]]</calculatedColumnFormula>
    </tableColumn>
    <tableColumn id="13" xr3:uid="{2CB8F921-5EBE-BC4D-919C-EBF75A37DC60}" name="difference_error_phi" dataDxfId="2">
      <calculatedColumnFormula>Table2[[#This Row],[error_phi_c]]-Table2[[#This Row],[error_phi_a]]</calculatedColumnFormula>
    </tableColumn>
    <tableColumn id="14" xr3:uid="{C6C1F1E0-66D7-804C-B40D-18BB6DF1FE8B}" name="difference_error_v" dataDxfId="1">
      <calculatedColumnFormula>Table2[[#This Row],[error_throttle_c]]-Table2[[#This Row],[error_throttle_a]]</calculatedColumnFormula>
    </tableColumn>
    <tableColumn id="15" xr3:uid="{D6738CE9-6F2C-CB45-B22D-8B4AA5BEA195}" name="difference_error_combined" dataDxfId="0">
      <calculatedColumnFormula>Table2[[#This Row],[error_combined_c]]-Table2[[#This Row],[error_combined_a]]</calculatedColumnFormula>
    </tableColumn>
    <tableColumn id="16" xr3:uid="{DD4CBB85-06B0-5A4D-8C58-E14D76767958}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topLeftCell="E1" workbookViewId="0">
      <selection activeCell="N1" sqref="N1:N1048576"/>
    </sheetView>
  </sheetViews>
  <sheetFormatPr baseColWidth="10" defaultColWidth="8.83203125" defaultRowHeight="15" x14ac:dyDescent="0.2"/>
  <cols>
    <col min="1" max="1" width="10.5" customWidth="1"/>
    <col min="2" max="2" width="11" customWidth="1"/>
    <col min="4" max="4" width="14.1640625" customWidth="1"/>
    <col min="5" max="5" width="12.5" customWidth="1"/>
    <col min="6" max="6" width="16.1640625" customWidth="1"/>
    <col min="7" max="7" width="17.83203125" customWidth="1"/>
    <col min="8" max="8" width="14.1640625" customWidth="1"/>
    <col min="9" max="9" width="12.5" customWidth="1"/>
    <col min="10" max="10" width="16.1640625" customWidth="1"/>
    <col min="11" max="11" width="17.83203125" customWidth="1"/>
    <col min="12" max="12" width="21.33203125" customWidth="1"/>
    <col min="13" max="13" width="19.6640625" customWidth="1"/>
    <col min="14" max="14" width="18" customWidth="1"/>
    <col min="15" max="15" width="25" customWidth="1"/>
    <col min="16" max="16" width="10.5" customWidth="1"/>
  </cols>
  <sheetData>
    <row r="1" spans="1:16" x14ac:dyDescent="0.2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15</v>
      </c>
    </row>
    <row r="2" spans="1:16" x14ac:dyDescent="0.2">
      <c r="A2" s="1">
        <v>0</v>
      </c>
      <c r="B2">
        <v>0.01</v>
      </c>
      <c r="C2">
        <v>22</v>
      </c>
      <c r="D2">
        <v>5.5838531156676758</v>
      </c>
      <c r="E2">
        <v>3.4063218463848068</v>
      </c>
      <c r="F2">
        <v>290.76700247353449</v>
      </c>
      <c r="G2">
        <v>299.75717743558698</v>
      </c>
      <c r="H2">
        <v>7.0396524033282324</v>
      </c>
      <c r="I2">
        <v>23.086001758342729</v>
      </c>
      <c r="J2">
        <v>1498.280246297051</v>
      </c>
      <c r="K2">
        <v>1528.405900458722</v>
      </c>
      <c r="L2">
        <f>Table2[[#This Row],[error_theta_c]]-Table2[[#This Row],[error_theta_a]]</f>
        <v>-1.4557992876605566</v>
      </c>
      <c r="M2">
        <f>Table2[[#This Row],[error_phi_c]]-Table2[[#This Row],[error_phi_a]]</f>
        <v>-19.679679911957923</v>
      </c>
      <c r="N2">
        <f>Table2[[#This Row],[error_throttle_c]]-Table2[[#This Row],[error_throttle_a]]</f>
        <v>-1207.5132438235164</v>
      </c>
      <c r="O2">
        <f>Table2[[#This Row],[error_combined_c]]-Table2[[#This Row],[error_combined_a]]</f>
        <v>-1228.6487230231351</v>
      </c>
    </row>
    <row r="3" spans="1:16" x14ac:dyDescent="0.2">
      <c r="A3" s="1">
        <v>0</v>
      </c>
      <c r="B3">
        <v>0.02</v>
      </c>
      <c r="C3">
        <v>22</v>
      </c>
      <c r="D3">
        <v>5.4893812290923174</v>
      </c>
      <c r="E3">
        <v>3.442514754908796</v>
      </c>
      <c r="F3">
        <v>362.01249202000741</v>
      </c>
      <c r="G3">
        <v>370.94438800400849</v>
      </c>
      <c r="H3">
        <v>8.2640656503814505</v>
      </c>
      <c r="I3">
        <v>6.2788592047008596</v>
      </c>
      <c r="J3">
        <v>415.42221516978083</v>
      </c>
      <c r="K3">
        <v>429.96514002486322</v>
      </c>
      <c r="L3">
        <f>Table2[[#This Row],[error_theta_c]]-Table2[[#This Row],[error_theta_a]]</f>
        <v>-2.7746844212891331</v>
      </c>
      <c r="M3">
        <f>Table2[[#This Row],[error_phi_c]]-Table2[[#This Row],[error_phi_a]]</f>
        <v>-2.8363444497920636</v>
      </c>
      <c r="N3">
        <f>Table2[[#This Row],[error_throttle_c]]-Table2[[#This Row],[error_throttle_a]]</f>
        <v>-53.409723149773413</v>
      </c>
      <c r="O3">
        <f>Table2[[#This Row],[error_combined_c]]-Table2[[#This Row],[error_combined_a]]</f>
        <v>-59.020752020854729</v>
      </c>
    </row>
    <row r="4" spans="1:16" x14ac:dyDescent="0.2">
      <c r="A4" s="1">
        <v>0</v>
      </c>
      <c r="B4">
        <v>0.03</v>
      </c>
      <c r="C4">
        <v>22</v>
      </c>
      <c r="D4">
        <v>5.9704096107376738</v>
      </c>
      <c r="E4">
        <v>6.9924394455698007</v>
      </c>
      <c r="F4">
        <v>605.63880760536324</v>
      </c>
      <c r="G4">
        <v>618.60165666167075</v>
      </c>
      <c r="H4">
        <v>4.1051068201084586</v>
      </c>
      <c r="I4">
        <v>10.08465143036844</v>
      </c>
      <c r="J4">
        <v>1292.2399620601459</v>
      </c>
      <c r="K4">
        <v>1306.429720310623</v>
      </c>
      <c r="L4">
        <f>Table2[[#This Row],[error_theta_c]]-Table2[[#This Row],[error_theta_a]]</f>
        <v>1.8653027906292152</v>
      </c>
      <c r="M4">
        <f>Table2[[#This Row],[error_phi_c]]-Table2[[#This Row],[error_phi_a]]</f>
        <v>-3.0922119847986398</v>
      </c>
      <c r="N4">
        <f>Table2[[#This Row],[error_throttle_c]]-Table2[[#This Row],[error_throttle_a]]</f>
        <v>-686.60115445478266</v>
      </c>
      <c r="O4">
        <f>Table2[[#This Row],[error_combined_c]]-Table2[[#This Row],[error_combined_a]]</f>
        <v>-687.82806364895225</v>
      </c>
    </row>
    <row r="5" spans="1:16" x14ac:dyDescent="0.2">
      <c r="A5" s="1">
        <v>0</v>
      </c>
      <c r="B5">
        <v>0.04</v>
      </c>
      <c r="C5">
        <v>22</v>
      </c>
      <c r="D5">
        <v>5.6928753330227524</v>
      </c>
      <c r="E5">
        <v>10.00490329291711</v>
      </c>
      <c r="F5">
        <v>1047.1719667347729</v>
      </c>
      <c r="G5">
        <v>1062.8697453607131</v>
      </c>
      <c r="H5">
        <v>8.2927153643199123</v>
      </c>
      <c r="I5">
        <v>3.639226274021234</v>
      </c>
      <c r="J5">
        <v>196.33748516353501</v>
      </c>
      <c r="K5">
        <v>208.26942680187619</v>
      </c>
      <c r="L5">
        <f>Table2[[#This Row],[error_theta_c]]-Table2[[#This Row],[error_theta_a]]</f>
        <v>-2.5998400312971599</v>
      </c>
      <c r="M5">
        <f>Table2[[#This Row],[error_phi_c]]-Table2[[#This Row],[error_phi_a]]</f>
        <v>6.3656770188958758</v>
      </c>
      <c r="N5">
        <f>Table2[[#This Row],[error_throttle_c]]-Table2[[#This Row],[error_throttle_a]]</f>
        <v>850.83448157123792</v>
      </c>
      <c r="O5">
        <f>Table2[[#This Row],[error_combined_c]]-Table2[[#This Row],[error_combined_a]]</f>
        <v>854.60031855883688</v>
      </c>
    </row>
    <row r="6" spans="1:16" x14ac:dyDescent="0.2">
      <c r="A6" s="1">
        <v>0</v>
      </c>
      <c r="B6">
        <v>0.05</v>
      </c>
      <c r="C6">
        <v>22</v>
      </c>
      <c r="D6">
        <v>5.8249165159712799</v>
      </c>
      <c r="E6">
        <v>5.9052200953623304</v>
      </c>
      <c r="F6">
        <v>1022.52248227486</v>
      </c>
      <c r="G6">
        <v>1034.2526188861941</v>
      </c>
      <c r="H6">
        <v>6.628921684099006</v>
      </c>
      <c r="I6">
        <v>13.54735311166842</v>
      </c>
      <c r="J6">
        <v>1489.7804840301469</v>
      </c>
      <c r="K6">
        <v>1509.956758825914</v>
      </c>
      <c r="L6">
        <f>Table2[[#This Row],[error_theta_c]]-Table2[[#This Row],[error_theta_a]]</f>
        <v>-0.80400516812772604</v>
      </c>
      <c r="M6">
        <f>Table2[[#This Row],[error_phi_c]]-Table2[[#This Row],[error_phi_a]]</f>
        <v>-7.6421330163060892</v>
      </c>
      <c r="N6">
        <f>Table2[[#This Row],[error_throttle_c]]-Table2[[#This Row],[error_throttle_a]]</f>
        <v>-467.25800175528695</v>
      </c>
      <c r="O6">
        <f>Table2[[#This Row],[error_combined_c]]-Table2[[#This Row],[error_combined_a]]</f>
        <v>-475.70413993971988</v>
      </c>
    </row>
    <row r="7" spans="1:16" x14ac:dyDescent="0.2">
      <c r="A7" s="1">
        <v>0</v>
      </c>
      <c r="B7">
        <v>0.06</v>
      </c>
      <c r="C7">
        <v>22</v>
      </c>
      <c r="D7">
        <v>5.8391207002035408</v>
      </c>
      <c r="E7">
        <v>3.9254995706140901</v>
      </c>
      <c r="F7">
        <v>352.9406711232391</v>
      </c>
      <c r="G7">
        <v>362.70529139405681</v>
      </c>
      <c r="H7">
        <v>6.2658258164520584</v>
      </c>
      <c r="I7">
        <v>5.0203983792632947</v>
      </c>
      <c r="J7">
        <v>53.822186178446628</v>
      </c>
      <c r="K7">
        <v>65.108410374161977</v>
      </c>
      <c r="L7">
        <f>Table2[[#This Row],[error_theta_c]]-Table2[[#This Row],[error_theta_a]]</f>
        <v>-0.42670511624851759</v>
      </c>
      <c r="M7">
        <f>Table2[[#This Row],[error_phi_c]]-Table2[[#This Row],[error_phi_a]]</f>
        <v>-1.0948988086492046</v>
      </c>
      <c r="N7">
        <f>Table2[[#This Row],[error_throttle_c]]-Table2[[#This Row],[error_throttle_a]]</f>
        <v>299.1184849447925</v>
      </c>
      <c r="O7">
        <f>Table2[[#This Row],[error_combined_c]]-Table2[[#This Row],[error_combined_a]]</f>
        <v>297.59688101989485</v>
      </c>
    </row>
    <row r="8" spans="1:16" x14ac:dyDescent="0.2">
      <c r="A8" s="1">
        <v>0</v>
      </c>
      <c r="B8">
        <v>7.0000000000000007E-2</v>
      </c>
      <c r="C8">
        <v>22</v>
      </c>
      <c r="D8">
        <v>6.8775002242337466</v>
      </c>
      <c r="E8">
        <v>10.57517629650699</v>
      </c>
      <c r="F8">
        <v>1443.4118554163031</v>
      </c>
      <c r="G8">
        <v>1460.8645319370439</v>
      </c>
      <c r="H8">
        <v>8.0883364893295813</v>
      </c>
      <c r="I8">
        <v>5.7941277992954312</v>
      </c>
      <c r="J8">
        <v>1053.846792200658</v>
      </c>
      <c r="K8">
        <v>1067.729256489283</v>
      </c>
      <c r="L8">
        <f>Table2[[#This Row],[error_theta_c]]-Table2[[#This Row],[error_theta_a]]</f>
        <v>-1.2108362650958346</v>
      </c>
      <c r="M8">
        <f>Table2[[#This Row],[error_phi_c]]-Table2[[#This Row],[error_phi_a]]</f>
        <v>4.7810484972115592</v>
      </c>
      <c r="N8">
        <f>Table2[[#This Row],[error_throttle_c]]-Table2[[#This Row],[error_throttle_a]]</f>
        <v>389.56506321564507</v>
      </c>
      <c r="O8">
        <f>Table2[[#This Row],[error_combined_c]]-Table2[[#This Row],[error_combined_a]]</f>
        <v>393.13527544776093</v>
      </c>
    </row>
    <row r="9" spans="1:16" x14ac:dyDescent="0.2">
      <c r="A9" s="1">
        <v>0</v>
      </c>
      <c r="B9">
        <v>0.08</v>
      </c>
      <c r="C9">
        <v>22</v>
      </c>
      <c r="D9">
        <v>6.4462710460363217</v>
      </c>
      <c r="E9">
        <v>9.3289786214293748</v>
      </c>
      <c r="F9">
        <v>292.96825278162072</v>
      </c>
      <c r="G9">
        <v>308.74350244908629</v>
      </c>
      <c r="H9">
        <v>5.909228782964151</v>
      </c>
      <c r="I9">
        <v>5.1214061964595112</v>
      </c>
      <c r="J9">
        <v>730.67128011186344</v>
      </c>
      <c r="K9">
        <v>741.70191509128711</v>
      </c>
      <c r="L9">
        <f>Table2[[#This Row],[error_theta_c]]-Table2[[#This Row],[error_theta_a]]</f>
        <v>0.53704226307217073</v>
      </c>
      <c r="M9">
        <f>Table2[[#This Row],[error_phi_c]]-Table2[[#This Row],[error_phi_a]]</f>
        <v>4.2075724249698636</v>
      </c>
      <c r="N9">
        <f>Table2[[#This Row],[error_throttle_c]]-Table2[[#This Row],[error_throttle_a]]</f>
        <v>-437.70302733024272</v>
      </c>
      <c r="O9">
        <f>Table2[[#This Row],[error_combined_c]]-Table2[[#This Row],[error_combined_a]]</f>
        <v>-432.95841264220081</v>
      </c>
    </row>
    <row r="10" spans="1:16" x14ac:dyDescent="0.2">
      <c r="A10" s="1">
        <v>0</v>
      </c>
      <c r="B10">
        <v>0.09</v>
      </c>
      <c r="C10">
        <v>22</v>
      </c>
      <c r="D10">
        <v>6.4304054121128864</v>
      </c>
      <c r="E10">
        <v>13.032554099081841</v>
      </c>
      <c r="F10">
        <v>419.5044107710811</v>
      </c>
      <c r="G10">
        <v>438.96737028227579</v>
      </c>
      <c r="H10">
        <v>5.628195332188505</v>
      </c>
      <c r="I10">
        <v>9.3056400403068107</v>
      </c>
      <c r="J10">
        <v>1306.346642029868</v>
      </c>
      <c r="K10">
        <v>1321.280477402363</v>
      </c>
      <c r="L10">
        <f>Table2[[#This Row],[error_theta_c]]-Table2[[#This Row],[error_theta_a]]</f>
        <v>0.80221007992438143</v>
      </c>
      <c r="M10">
        <f>Table2[[#This Row],[error_phi_c]]-Table2[[#This Row],[error_phi_a]]</f>
        <v>3.72691405877503</v>
      </c>
      <c r="N10">
        <f>Table2[[#This Row],[error_throttle_c]]-Table2[[#This Row],[error_throttle_a]]</f>
        <v>-886.84223125878691</v>
      </c>
      <c r="O10">
        <f>Table2[[#This Row],[error_combined_c]]-Table2[[#This Row],[error_combined_a]]</f>
        <v>-882.31310712008712</v>
      </c>
    </row>
    <row r="11" spans="1:16" x14ac:dyDescent="0.2">
      <c r="A11" s="1">
        <v>0</v>
      </c>
      <c r="B11">
        <v>0.1</v>
      </c>
      <c r="C11">
        <v>22</v>
      </c>
      <c r="D11">
        <v>6.0581978654388751</v>
      </c>
      <c r="E11">
        <v>11.48235719157767</v>
      </c>
      <c r="F11">
        <v>286.35627223971602</v>
      </c>
      <c r="G11">
        <v>303.89682729673251</v>
      </c>
      <c r="H11">
        <v>7.0084933877932167</v>
      </c>
      <c r="I11">
        <v>5.898925656840956</v>
      </c>
      <c r="J11">
        <v>294.29752629856728</v>
      </c>
      <c r="K11">
        <v>307.20494534320147</v>
      </c>
      <c r="L11">
        <f>Table2[[#This Row],[error_theta_c]]-Table2[[#This Row],[error_theta_a]]</f>
        <v>-0.95029552235434167</v>
      </c>
      <c r="M11">
        <f>Table2[[#This Row],[error_phi_c]]-Table2[[#This Row],[error_phi_a]]</f>
        <v>5.5834315347367136</v>
      </c>
      <c r="N11">
        <f>Table2[[#This Row],[error_throttle_c]]-Table2[[#This Row],[error_throttle_a]]</f>
        <v>-7.941254058851257</v>
      </c>
      <c r="O11">
        <f>Table2[[#This Row],[error_combined_c]]-Table2[[#This Row],[error_combined_a]]</f>
        <v>-3.3081180464689623</v>
      </c>
    </row>
    <row r="12" spans="1:16" x14ac:dyDescent="0.2">
      <c r="A12" s="1">
        <v>0</v>
      </c>
      <c r="B12">
        <v>0.11</v>
      </c>
      <c r="C12">
        <v>22</v>
      </c>
      <c r="D12">
        <v>6.0609532239953881</v>
      </c>
      <c r="E12">
        <v>5.4070368139687153</v>
      </c>
      <c r="F12">
        <v>554.58776431093554</v>
      </c>
      <c r="G12">
        <v>566.05575434889965</v>
      </c>
      <c r="H12">
        <v>6.3624122860467098</v>
      </c>
      <c r="I12">
        <v>12.477237147820899</v>
      </c>
      <c r="J12">
        <v>1496.47575980282</v>
      </c>
      <c r="K12">
        <v>1515.3154092366869</v>
      </c>
      <c r="L12">
        <f>Table2[[#This Row],[error_theta_c]]-Table2[[#This Row],[error_theta_a]]</f>
        <v>-0.30145906205132178</v>
      </c>
      <c r="M12">
        <f>Table2[[#This Row],[error_phi_c]]-Table2[[#This Row],[error_phi_a]]</f>
        <v>-7.0702003338521839</v>
      </c>
      <c r="N12">
        <f>Table2[[#This Row],[error_throttle_c]]-Table2[[#This Row],[error_throttle_a]]</f>
        <v>-941.88799549188445</v>
      </c>
      <c r="O12">
        <f>Table2[[#This Row],[error_combined_c]]-Table2[[#This Row],[error_combined_a]]</f>
        <v>-949.25965488778729</v>
      </c>
    </row>
    <row r="13" spans="1:16" x14ac:dyDescent="0.2">
      <c r="A13" s="1">
        <v>0</v>
      </c>
      <c r="B13">
        <v>0.12</v>
      </c>
      <c r="C13">
        <v>22</v>
      </c>
      <c r="D13">
        <v>6.3997656494915676</v>
      </c>
      <c r="E13">
        <v>10.1400623384159</v>
      </c>
      <c r="F13">
        <v>895.48316826037171</v>
      </c>
      <c r="G13">
        <v>912.02299624827913</v>
      </c>
      <c r="H13">
        <v>6.9608564105509076</v>
      </c>
      <c r="I13">
        <v>6.2359131518383979</v>
      </c>
      <c r="J13">
        <v>403.53160898787712</v>
      </c>
      <c r="K13">
        <v>416.72837855026643</v>
      </c>
      <c r="L13">
        <f>Table2[[#This Row],[error_theta_c]]-Table2[[#This Row],[error_theta_a]]</f>
        <v>-0.56109076105934008</v>
      </c>
      <c r="M13">
        <f>Table2[[#This Row],[error_phi_c]]-Table2[[#This Row],[error_phi_a]]</f>
        <v>3.9041491865775022</v>
      </c>
      <c r="N13">
        <f>Table2[[#This Row],[error_throttle_c]]-Table2[[#This Row],[error_throttle_a]]</f>
        <v>491.95155927249459</v>
      </c>
      <c r="O13">
        <f>Table2[[#This Row],[error_combined_c]]-Table2[[#This Row],[error_combined_a]]</f>
        <v>495.2946176980127</v>
      </c>
    </row>
    <row r="14" spans="1:16" x14ac:dyDescent="0.2">
      <c r="A14" s="1">
        <v>0</v>
      </c>
      <c r="B14">
        <v>0.13</v>
      </c>
      <c r="C14">
        <v>22</v>
      </c>
      <c r="D14">
        <v>6.6348006814234353</v>
      </c>
      <c r="E14">
        <v>15.72492912298091</v>
      </c>
      <c r="F14">
        <v>911.25053465219696</v>
      </c>
      <c r="G14">
        <v>933.61026445660127</v>
      </c>
      <c r="H14">
        <v>6.4393814197627286</v>
      </c>
      <c r="I14">
        <v>8.1896008986612046</v>
      </c>
      <c r="J14">
        <v>862.90978887697293</v>
      </c>
      <c r="K14">
        <v>877.53877119539686</v>
      </c>
      <c r="L14">
        <f>Table2[[#This Row],[error_theta_c]]-Table2[[#This Row],[error_theta_a]]</f>
        <v>0.19541926166070667</v>
      </c>
      <c r="M14">
        <f>Table2[[#This Row],[error_phi_c]]-Table2[[#This Row],[error_phi_a]]</f>
        <v>7.5353282243197057</v>
      </c>
      <c r="N14">
        <f>Table2[[#This Row],[error_throttle_c]]-Table2[[#This Row],[error_throttle_a]]</f>
        <v>48.340745775224036</v>
      </c>
      <c r="O14">
        <f>Table2[[#This Row],[error_combined_c]]-Table2[[#This Row],[error_combined_a]]</f>
        <v>56.071493261204409</v>
      </c>
    </row>
    <row r="15" spans="1:16" x14ac:dyDescent="0.2">
      <c r="A15" s="1">
        <v>0</v>
      </c>
      <c r="B15">
        <v>0.14000000000000001</v>
      </c>
      <c r="C15">
        <v>22</v>
      </c>
      <c r="D15">
        <v>6.5302849789948381</v>
      </c>
      <c r="E15">
        <v>6.3570942390000633</v>
      </c>
      <c r="F15">
        <v>535.63679273913283</v>
      </c>
      <c r="G15">
        <v>548.52417195712769</v>
      </c>
      <c r="H15">
        <v>4.7866105141273181</v>
      </c>
      <c r="I15">
        <v>9.7772448474379203</v>
      </c>
      <c r="J15">
        <v>1125.3734144468351</v>
      </c>
      <c r="K15">
        <v>1139.9372698084001</v>
      </c>
      <c r="L15">
        <f>Table2[[#This Row],[error_theta_c]]-Table2[[#This Row],[error_theta_a]]</f>
        <v>1.74367446486752</v>
      </c>
      <c r="M15">
        <f>Table2[[#This Row],[error_phi_c]]-Table2[[#This Row],[error_phi_a]]</f>
        <v>-3.420150608437857</v>
      </c>
      <c r="N15">
        <f>Table2[[#This Row],[error_throttle_c]]-Table2[[#This Row],[error_throttle_a]]</f>
        <v>-589.73662170770228</v>
      </c>
      <c r="O15">
        <f>Table2[[#This Row],[error_combined_c]]-Table2[[#This Row],[error_combined_a]]</f>
        <v>-591.41309785127237</v>
      </c>
    </row>
    <row r="16" spans="1:16" x14ac:dyDescent="0.2">
      <c r="A16" s="1">
        <v>0</v>
      </c>
      <c r="B16">
        <v>0.15</v>
      </c>
      <c r="C16">
        <v>22</v>
      </c>
      <c r="D16">
        <v>7.5488089830274863</v>
      </c>
      <c r="E16">
        <v>11.16162895492727</v>
      </c>
      <c r="F16">
        <v>449.40256397891989</v>
      </c>
      <c r="G16">
        <v>468.11300191687462</v>
      </c>
      <c r="H16">
        <v>5.9719462276523503</v>
      </c>
      <c r="I16">
        <v>8.1543741857507737</v>
      </c>
      <c r="J16">
        <v>1008.814584632586</v>
      </c>
      <c r="K16">
        <v>1022.940905045989</v>
      </c>
      <c r="L16">
        <f>Table2[[#This Row],[error_theta_c]]-Table2[[#This Row],[error_theta_a]]</f>
        <v>1.576862755375136</v>
      </c>
      <c r="M16">
        <f>Table2[[#This Row],[error_phi_c]]-Table2[[#This Row],[error_phi_a]]</f>
        <v>3.0072547691764964</v>
      </c>
      <c r="N16">
        <f>Table2[[#This Row],[error_throttle_c]]-Table2[[#This Row],[error_throttle_a]]</f>
        <v>-559.4120206536661</v>
      </c>
      <c r="O16">
        <f>Table2[[#This Row],[error_combined_c]]-Table2[[#This Row],[error_combined_a]]</f>
        <v>-554.82790312911436</v>
      </c>
    </row>
    <row r="17" spans="1:15" x14ac:dyDescent="0.2">
      <c r="A17" s="1">
        <v>0</v>
      </c>
      <c r="B17">
        <v>0.16</v>
      </c>
      <c r="C17">
        <v>22</v>
      </c>
      <c r="D17">
        <v>6.1741507431598661</v>
      </c>
      <c r="E17">
        <v>12.536254610439389</v>
      </c>
      <c r="F17">
        <v>284.31443076717852</v>
      </c>
      <c r="G17">
        <v>303.02483612077771</v>
      </c>
      <c r="H17">
        <v>5.570195438558982</v>
      </c>
      <c r="I17">
        <v>7.0921971876787699</v>
      </c>
      <c r="J17">
        <v>786.6238380104935</v>
      </c>
      <c r="K17">
        <v>799.28623063673126</v>
      </c>
      <c r="L17">
        <f>Table2[[#This Row],[error_theta_c]]-Table2[[#This Row],[error_theta_a]]</f>
        <v>0.60395530460088409</v>
      </c>
      <c r="M17">
        <f>Table2[[#This Row],[error_phi_c]]-Table2[[#This Row],[error_phi_a]]</f>
        <v>5.4440574227606193</v>
      </c>
      <c r="N17">
        <f>Table2[[#This Row],[error_throttle_c]]-Table2[[#This Row],[error_throttle_a]]</f>
        <v>-502.30940724331498</v>
      </c>
      <c r="O17">
        <f>Table2[[#This Row],[error_combined_c]]-Table2[[#This Row],[error_combined_a]]</f>
        <v>-496.26139451595355</v>
      </c>
    </row>
    <row r="18" spans="1:15" x14ac:dyDescent="0.2">
      <c r="A18" s="1">
        <v>0</v>
      </c>
      <c r="B18">
        <v>0.17</v>
      </c>
      <c r="C18">
        <v>22</v>
      </c>
      <c r="D18">
        <v>6.896639003165304</v>
      </c>
      <c r="E18">
        <v>8.4614141404043615</v>
      </c>
      <c r="F18">
        <v>280.15752246718569</v>
      </c>
      <c r="G18">
        <v>295.51557561075538</v>
      </c>
      <c r="H18">
        <v>4.6648699868953996</v>
      </c>
      <c r="I18">
        <v>9.3868789180890708</v>
      </c>
      <c r="J18">
        <v>806.75499215647619</v>
      </c>
      <c r="K18">
        <v>820.80674106146068</v>
      </c>
      <c r="L18">
        <f>Table2[[#This Row],[error_theta_c]]-Table2[[#This Row],[error_theta_a]]</f>
        <v>2.2317690162699044</v>
      </c>
      <c r="M18">
        <f>Table2[[#This Row],[error_phi_c]]-Table2[[#This Row],[error_phi_a]]</f>
        <v>-0.92546477768470936</v>
      </c>
      <c r="N18">
        <f>Table2[[#This Row],[error_throttle_c]]-Table2[[#This Row],[error_throttle_a]]</f>
        <v>-526.59746968929051</v>
      </c>
      <c r="O18">
        <f>Table2[[#This Row],[error_combined_c]]-Table2[[#This Row],[error_combined_a]]</f>
        <v>-525.29116545070531</v>
      </c>
    </row>
    <row r="19" spans="1:15" x14ac:dyDescent="0.2">
      <c r="A19" s="1">
        <v>0</v>
      </c>
      <c r="B19">
        <v>0.18</v>
      </c>
      <c r="C19">
        <v>22</v>
      </c>
      <c r="D19">
        <v>5.9234578476078266</v>
      </c>
      <c r="E19">
        <v>17.484561681953949</v>
      </c>
      <c r="F19">
        <v>1512.161051912517</v>
      </c>
      <c r="G19">
        <v>1535.569071442078</v>
      </c>
      <c r="H19">
        <v>4.9347468218556978</v>
      </c>
      <c r="I19">
        <v>9.1499034061981686</v>
      </c>
      <c r="J19">
        <v>1111.026536107378</v>
      </c>
      <c r="K19">
        <v>1125.111186335432</v>
      </c>
      <c r="L19">
        <f>Table2[[#This Row],[error_theta_c]]-Table2[[#This Row],[error_theta_a]]</f>
        <v>0.98871102575212877</v>
      </c>
      <c r="M19">
        <f>Table2[[#This Row],[error_phi_c]]-Table2[[#This Row],[error_phi_a]]</f>
        <v>8.3346582757557801</v>
      </c>
      <c r="N19">
        <f>Table2[[#This Row],[error_throttle_c]]-Table2[[#This Row],[error_throttle_a]]</f>
        <v>401.13451580513902</v>
      </c>
      <c r="O19">
        <f>Table2[[#This Row],[error_combined_c]]-Table2[[#This Row],[error_combined_a]]</f>
        <v>410.45788510664602</v>
      </c>
    </row>
    <row r="20" spans="1:15" x14ac:dyDescent="0.2">
      <c r="A20" s="1">
        <v>0</v>
      </c>
      <c r="B20">
        <v>0.19</v>
      </c>
      <c r="C20">
        <v>22</v>
      </c>
      <c r="D20">
        <v>6.1800231756457134</v>
      </c>
      <c r="E20">
        <v>14.92096000839258</v>
      </c>
      <c r="F20">
        <v>1316.1268439502251</v>
      </c>
      <c r="G20">
        <v>1337.227827134263</v>
      </c>
      <c r="H20">
        <v>5.7300835973653506</v>
      </c>
      <c r="I20">
        <v>7.2634553316371706</v>
      </c>
      <c r="J20">
        <v>188.82173438863899</v>
      </c>
      <c r="K20">
        <v>201.8152733176415</v>
      </c>
      <c r="L20">
        <f>Table2[[#This Row],[error_theta_c]]-Table2[[#This Row],[error_theta_a]]</f>
        <v>0.4499395782803628</v>
      </c>
      <c r="M20">
        <f>Table2[[#This Row],[error_phi_c]]-Table2[[#This Row],[error_phi_a]]</f>
        <v>7.6575046767554094</v>
      </c>
      <c r="N20">
        <f>Table2[[#This Row],[error_throttle_c]]-Table2[[#This Row],[error_throttle_a]]</f>
        <v>1127.3051095615861</v>
      </c>
      <c r="O20">
        <f>Table2[[#This Row],[error_combined_c]]-Table2[[#This Row],[error_combined_a]]</f>
        <v>1135.4125538166215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MENDOZA, KIERAN MAJEL</cp:lastModifiedBy>
  <dcterms:created xsi:type="dcterms:W3CDTF">2022-04-25T04:41:23Z</dcterms:created>
  <dcterms:modified xsi:type="dcterms:W3CDTF">2022-04-25T04:55:17Z</dcterms:modified>
</cp:coreProperties>
</file>