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70"/>
  </bookViews>
  <sheets>
    <sheet name="EWMA_MLE" sheetId="1" r:id="rId1"/>
    <sheet name="EWMA_RMSE" sheetId="2" r:id="rId2"/>
    <sheet name="GARCH(1,1)" sheetId="3" r:id="rId3"/>
  </sheets>
  <definedNames>
    <definedName name="solver_adj" localSheetId="0" hidden="1">EWMA_MLE!$C$4</definedName>
    <definedName name="solver_adj" localSheetId="1" hidden="1">EWMA_RMSE!#REF!</definedName>
    <definedName name="solver_adj" localSheetId="2" hidden="1">'GARCH(1,1)'!$I$6:$I$8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EWMA_MLE!$C$4</definedName>
    <definedName name="solver_lhs1" localSheetId="1" hidden="1">EWMA_RMSE!#REF!</definedName>
    <definedName name="solver_lhs1" localSheetId="2" hidden="1">'GARCH(1,1)'!$I$6</definedName>
    <definedName name="solver_lhs2" localSheetId="0" hidden="1">EWMA_MLE!#REF!</definedName>
    <definedName name="solver_lhs2" localSheetId="2" hidden="1">'GARCH(1,1)'!$I$7</definedName>
    <definedName name="solver_lhs3" localSheetId="0" hidden="1">EWMA_MLE!#REF!</definedName>
    <definedName name="solver_lhs3" localSheetId="2" hidden="1">'GARCH(1,1)'!$I$8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um" localSheetId="0" hidden="1">1</definedName>
    <definedName name="solver_num" localSheetId="1" hidden="1">1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EWMA_MLE!$G$7</definedName>
    <definedName name="solver_opt" localSheetId="1" hidden="1">EWMA_RMSE!#REF!</definedName>
    <definedName name="solver_opt" localSheetId="2" hidden="1">'GARCH(1,1)'!$J$13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2" hidden="1">1</definedName>
    <definedName name="solver_rel3" localSheetId="0" hidden="1">1</definedName>
    <definedName name="solver_rel3" localSheetId="2" hidden="1">1</definedName>
    <definedName name="solver_rhs1" localSheetId="0" hidden="1">1</definedName>
    <definedName name="solver_rhs1" localSheetId="1" hidden="1">2</definedName>
    <definedName name="solver_rhs1" localSheetId="2" hidden="1">0</definedName>
    <definedName name="solver_rhs2" localSheetId="0" hidden="1">0.0005</definedName>
    <definedName name="solver_rhs2" localSheetId="2" hidden="1">1</definedName>
    <definedName name="solver_rhs3" localSheetId="0" hidden="1">1</definedName>
    <definedName name="solver_rhs3" localSheetId="2" hidden="1">1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124519"/>
</workbook>
</file>

<file path=xl/calcChain.xml><?xml version="1.0" encoding="utf-8"?>
<calcChain xmlns="http://schemas.openxmlformats.org/spreadsheetml/2006/main">
  <c r="I10" i="3"/>
  <c r="I9"/>
  <c r="J15"/>
  <c r="I15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D15"/>
  <c r="I5" s="1"/>
  <c r="I16" s="1"/>
  <c r="J16" s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14"/>
  <c r="E15" s="1"/>
  <c r="E9" i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8"/>
  <c r="H14" i="3"/>
  <c r="C9"/>
  <c r="C10" s="1"/>
  <c r="I9" i="2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J256" s="1"/>
  <c r="H9"/>
  <c r="J9" s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8"/>
  <c r="I9" i="1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8"/>
  <c r="J9" s="1"/>
  <c r="J10" s="1"/>
  <c r="E9" i="2"/>
  <c r="E10" s="1"/>
  <c r="G10" s="1"/>
  <c r="D9"/>
  <c r="G9" s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8"/>
  <c r="F9" i="1"/>
  <c r="I17" i="3" l="1"/>
  <c r="E16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F262" s="1"/>
  <c r="F15"/>
  <c r="J11" i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K256" s="1"/>
  <c r="K9"/>
  <c r="J10" i="2"/>
  <c r="J254"/>
  <c r="J246"/>
  <c r="J238"/>
  <c r="J230"/>
  <c r="J222"/>
  <c r="J218"/>
  <c r="J210"/>
  <c r="J202"/>
  <c r="J194"/>
  <c r="J186"/>
  <c r="J178"/>
  <c r="J170"/>
  <c r="J166"/>
  <c r="J158"/>
  <c r="J154"/>
  <c r="J150"/>
  <c r="J146"/>
  <c r="J142"/>
  <c r="J138"/>
  <c r="J134"/>
  <c r="J130"/>
  <c r="J126"/>
  <c r="J122"/>
  <c r="J118"/>
  <c r="J114"/>
  <c r="J110"/>
  <c r="J106"/>
  <c r="J102"/>
  <c r="J98"/>
  <c r="J94"/>
  <c r="J90"/>
  <c r="J86"/>
  <c r="J82"/>
  <c r="J78"/>
  <c r="J74"/>
  <c r="J70"/>
  <c r="J66"/>
  <c r="J62"/>
  <c r="J58"/>
  <c r="J54"/>
  <c r="J50"/>
  <c r="J46"/>
  <c r="J42"/>
  <c r="J38"/>
  <c r="J34"/>
  <c r="J30"/>
  <c r="J26"/>
  <c r="J22"/>
  <c r="J18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59"/>
  <c r="J55"/>
  <c r="J51"/>
  <c r="J47"/>
  <c r="J43"/>
  <c r="J39"/>
  <c r="J35"/>
  <c r="J31"/>
  <c r="J27"/>
  <c r="J23"/>
  <c r="J19"/>
  <c r="J11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12"/>
  <c r="J250"/>
  <c r="J242"/>
  <c r="J234"/>
  <c r="J226"/>
  <c r="J214"/>
  <c r="J206"/>
  <c r="J198"/>
  <c r="J190"/>
  <c r="J182"/>
  <c r="J174"/>
  <c r="J162"/>
  <c r="J14"/>
  <c r="J15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13"/>
  <c r="K10" i="1"/>
  <c r="G9"/>
  <c r="F10"/>
  <c r="G10" s="1"/>
  <c r="E11" i="2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I18" i="3" l="1"/>
  <c r="J17"/>
  <c r="F54"/>
  <c r="F150"/>
  <c r="F73"/>
  <c r="F40"/>
  <c r="F23"/>
  <c r="F16"/>
  <c r="F38"/>
  <c r="F118"/>
  <c r="F57"/>
  <c r="F24"/>
  <c r="F128"/>
  <c r="F19"/>
  <c r="F22"/>
  <c r="F86"/>
  <c r="F41"/>
  <c r="F121"/>
  <c r="F88"/>
  <c r="F51"/>
  <c r="F70"/>
  <c r="F25"/>
  <c r="F89"/>
  <c r="F56"/>
  <c r="F87"/>
  <c r="F46"/>
  <c r="F78"/>
  <c r="F110"/>
  <c r="F142"/>
  <c r="F198"/>
  <c r="F17"/>
  <c r="F49"/>
  <c r="F81"/>
  <c r="F113"/>
  <c r="F161"/>
  <c r="F225"/>
  <c r="F48"/>
  <c r="F80"/>
  <c r="F112"/>
  <c r="F176"/>
  <c r="F55"/>
  <c r="F20"/>
  <c r="F179"/>
  <c r="F127"/>
  <c r="F139"/>
  <c r="F214"/>
  <c r="F177"/>
  <c r="F192"/>
  <c r="F191"/>
  <c r="F102"/>
  <c r="F134"/>
  <c r="F182"/>
  <c r="F246"/>
  <c r="F105"/>
  <c r="F145"/>
  <c r="F209"/>
  <c r="F72"/>
  <c r="F104"/>
  <c r="F160"/>
  <c r="F183"/>
  <c r="F115"/>
  <c r="F95"/>
  <c r="F75"/>
  <c r="F30"/>
  <c r="F62"/>
  <c r="F94"/>
  <c r="F126"/>
  <c r="F166"/>
  <c r="F230"/>
  <c r="F33"/>
  <c r="F65"/>
  <c r="F97"/>
  <c r="F129"/>
  <c r="F193"/>
  <c r="F32"/>
  <c r="F64"/>
  <c r="F96"/>
  <c r="F144"/>
  <c r="F208"/>
  <c r="F119"/>
  <c r="F83"/>
  <c r="F63"/>
  <c r="F43"/>
  <c r="F18"/>
  <c r="F34"/>
  <c r="F50"/>
  <c r="F66"/>
  <c r="F82"/>
  <c r="F98"/>
  <c r="F114"/>
  <c r="F130"/>
  <c r="F146"/>
  <c r="F162"/>
  <c r="F178"/>
  <c r="F194"/>
  <c r="F210"/>
  <c r="F226"/>
  <c r="F242"/>
  <c r="F258"/>
  <c r="F29"/>
  <c r="F45"/>
  <c r="F61"/>
  <c r="F77"/>
  <c r="F93"/>
  <c r="F109"/>
  <c r="F125"/>
  <c r="F141"/>
  <c r="F157"/>
  <c r="F173"/>
  <c r="F189"/>
  <c r="F205"/>
  <c r="F221"/>
  <c r="F237"/>
  <c r="F253"/>
  <c r="F28"/>
  <c r="F44"/>
  <c r="F60"/>
  <c r="F76"/>
  <c r="F92"/>
  <c r="F108"/>
  <c r="F124"/>
  <c r="F140"/>
  <c r="F156"/>
  <c r="F172"/>
  <c r="F188"/>
  <c r="F204"/>
  <c r="F220"/>
  <c r="F236"/>
  <c r="F252"/>
  <c r="F39"/>
  <c r="F103"/>
  <c r="F167"/>
  <c r="F231"/>
  <c r="F35"/>
  <c r="F99"/>
  <c r="F163"/>
  <c r="F227"/>
  <c r="F47"/>
  <c r="F111"/>
  <c r="F175"/>
  <c r="F239"/>
  <c r="F59"/>
  <c r="F123"/>
  <c r="F187"/>
  <c r="F251"/>
  <c r="F241"/>
  <c r="F257"/>
  <c r="F224"/>
  <c r="F240"/>
  <c r="F256"/>
  <c r="F247"/>
  <c r="F243"/>
  <c r="F255"/>
  <c r="F203"/>
  <c r="F158"/>
  <c r="F174"/>
  <c r="F190"/>
  <c r="F206"/>
  <c r="F222"/>
  <c r="F238"/>
  <c r="F254"/>
  <c r="F137"/>
  <c r="F153"/>
  <c r="F169"/>
  <c r="F185"/>
  <c r="F201"/>
  <c r="F217"/>
  <c r="F233"/>
  <c r="F249"/>
  <c r="F120"/>
  <c r="F136"/>
  <c r="F152"/>
  <c r="F168"/>
  <c r="F184"/>
  <c r="F200"/>
  <c r="F216"/>
  <c r="F232"/>
  <c r="F248"/>
  <c r="F151"/>
  <c r="F215"/>
  <c r="F147"/>
  <c r="F211"/>
  <c r="F159"/>
  <c r="F223"/>
  <c r="F107"/>
  <c r="F171"/>
  <c r="F235"/>
  <c r="F26"/>
  <c r="F42"/>
  <c r="F58"/>
  <c r="F74"/>
  <c r="F90"/>
  <c r="F106"/>
  <c r="F122"/>
  <c r="F138"/>
  <c r="F154"/>
  <c r="F170"/>
  <c r="F186"/>
  <c r="F202"/>
  <c r="F218"/>
  <c r="F234"/>
  <c r="F250"/>
  <c r="F21"/>
  <c r="F37"/>
  <c r="F53"/>
  <c r="F69"/>
  <c r="F85"/>
  <c r="F101"/>
  <c r="F117"/>
  <c r="F133"/>
  <c r="F149"/>
  <c r="F165"/>
  <c r="F181"/>
  <c r="F197"/>
  <c r="F213"/>
  <c r="F229"/>
  <c r="F245"/>
  <c r="F261"/>
  <c r="F36"/>
  <c r="F52"/>
  <c r="F68"/>
  <c r="F84"/>
  <c r="F100"/>
  <c r="F116"/>
  <c r="F132"/>
  <c r="F148"/>
  <c r="F164"/>
  <c r="F180"/>
  <c r="F196"/>
  <c r="F212"/>
  <c r="F228"/>
  <c r="F244"/>
  <c r="F260"/>
  <c r="F71"/>
  <c r="F135"/>
  <c r="F199"/>
  <c r="F31"/>
  <c r="F67"/>
  <c r="F131"/>
  <c r="F195"/>
  <c r="F259"/>
  <c r="F79"/>
  <c r="F143"/>
  <c r="F207"/>
  <c r="F27"/>
  <c r="F91"/>
  <c r="F155"/>
  <c r="F219"/>
  <c r="K39" i="1"/>
  <c r="K36"/>
  <c r="K23"/>
  <c r="K30"/>
  <c r="K49"/>
  <c r="K52"/>
  <c r="K46"/>
  <c r="K61"/>
  <c r="K20"/>
  <c r="K70"/>
  <c r="K71"/>
  <c r="K69"/>
  <c r="K68"/>
  <c r="K55"/>
  <c r="K66"/>
  <c r="K73"/>
  <c r="K16"/>
  <c r="K48"/>
  <c r="K58"/>
  <c r="K35"/>
  <c r="K67"/>
  <c r="K26"/>
  <c r="K62"/>
  <c r="K33"/>
  <c r="K45"/>
  <c r="K12"/>
  <c r="K28"/>
  <c r="K44"/>
  <c r="K60"/>
  <c r="K14"/>
  <c r="K15"/>
  <c r="K31"/>
  <c r="K47"/>
  <c r="K63"/>
  <c r="K22"/>
  <c r="K38"/>
  <c r="K54"/>
  <c r="K37"/>
  <c r="K17"/>
  <c r="K13"/>
  <c r="K41"/>
  <c r="K32"/>
  <c r="K64"/>
  <c r="K19"/>
  <c r="K51"/>
  <c r="K42"/>
  <c r="K53"/>
  <c r="K25"/>
  <c r="K24"/>
  <c r="K40"/>
  <c r="K56"/>
  <c r="K72"/>
  <c r="K11"/>
  <c r="K27"/>
  <c r="K43"/>
  <c r="K59"/>
  <c r="K18"/>
  <c r="K34"/>
  <c r="K50"/>
  <c r="K21"/>
  <c r="K29"/>
  <c r="K65"/>
  <c r="K57"/>
  <c r="K80"/>
  <c r="K112"/>
  <c r="K104"/>
  <c r="K98"/>
  <c r="K103"/>
  <c r="K133"/>
  <c r="K176"/>
  <c r="K182"/>
  <c r="K167"/>
  <c r="K150"/>
  <c r="K119"/>
  <c r="K96"/>
  <c r="K192"/>
  <c r="K82"/>
  <c r="K79"/>
  <c r="K141"/>
  <c r="K88"/>
  <c r="K128"/>
  <c r="K114"/>
  <c r="K87"/>
  <c r="K86"/>
  <c r="K113"/>
  <c r="K125"/>
  <c r="K160"/>
  <c r="K151"/>
  <c r="K146"/>
  <c r="K144"/>
  <c r="K135"/>
  <c r="K118"/>
  <c r="K76"/>
  <c r="K92"/>
  <c r="K108"/>
  <c r="K124"/>
  <c r="K140"/>
  <c r="K156"/>
  <c r="K172"/>
  <c r="K188"/>
  <c r="K204"/>
  <c r="K220"/>
  <c r="K236"/>
  <c r="K252"/>
  <c r="K74"/>
  <c r="K106"/>
  <c r="K142"/>
  <c r="K174"/>
  <c r="K210"/>
  <c r="K242"/>
  <c r="K83"/>
  <c r="K99"/>
  <c r="K115"/>
  <c r="K131"/>
  <c r="K147"/>
  <c r="K163"/>
  <c r="K179"/>
  <c r="K195"/>
  <c r="K211"/>
  <c r="K227"/>
  <c r="K243"/>
  <c r="K78"/>
  <c r="K110"/>
  <c r="K138"/>
  <c r="K170"/>
  <c r="K198"/>
  <c r="K230"/>
  <c r="K137"/>
  <c r="K153"/>
  <c r="K169"/>
  <c r="K185"/>
  <c r="K201"/>
  <c r="K217"/>
  <c r="K233"/>
  <c r="K249"/>
  <c r="K117"/>
  <c r="K97"/>
  <c r="K109"/>
  <c r="K89"/>
  <c r="K208"/>
  <c r="K224"/>
  <c r="K240"/>
  <c r="K218"/>
  <c r="K250"/>
  <c r="K183"/>
  <c r="K199"/>
  <c r="K215"/>
  <c r="K231"/>
  <c r="K247"/>
  <c r="K178"/>
  <c r="K206"/>
  <c r="K238"/>
  <c r="K157"/>
  <c r="K173"/>
  <c r="K189"/>
  <c r="K205"/>
  <c r="K221"/>
  <c r="K237"/>
  <c r="K253"/>
  <c r="K120"/>
  <c r="K136"/>
  <c r="K152"/>
  <c r="K168"/>
  <c r="K184"/>
  <c r="K200"/>
  <c r="K216"/>
  <c r="K232"/>
  <c r="K248"/>
  <c r="K134"/>
  <c r="K166"/>
  <c r="K202"/>
  <c r="K234"/>
  <c r="K95"/>
  <c r="K111"/>
  <c r="K127"/>
  <c r="K143"/>
  <c r="K159"/>
  <c r="K175"/>
  <c r="K191"/>
  <c r="K207"/>
  <c r="K223"/>
  <c r="K239"/>
  <c r="K255"/>
  <c r="K102"/>
  <c r="K130"/>
  <c r="K162"/>
  <c r="K190"/>
  <c r="K222"/>
  <c r="K254"/>
  <c r="K149"/>
  <c r="K165"/>
  <c r="K181"/>
  <c r="K197"/>
  <c r="K213"/>
  <c r="K229"/>
  <c r="K245"/>
  <c r="K101"/>
  <c r="K81"/>
  <c r="K93"/>
  <c r="K121"/>
  <c r="K84"/>
  <c r="K100"/>
  <c r="K116"/>
  <c r="K132"/>
  <c r="K148"/>
  <c r="K164"/>
  <c r="K180"/>
  <c r="K196"/>
  <c r="K212"/>
  <c r="K228"/>
  <c r="K244"/>
  <c r="K90"/>
  <c r="K126"/>
  <c r="K158"/>
  <c r="K194"/>
  <c r="K226"/>
  <c r="K75"/>
  <c r="K91"/>
  <c r="K107"/>
  <c r="K123"/>
  <c r="K139"/>
  <c r="K155"/>
  <c r="K171"/>
  <c r="K187"/>
  <c r="K203"/>
  <c r="K219"/>
  <c r="K235"/>
  <c r="K251"/>
  <c r="K94"/>
  <c r="K122"/>
  <c r="K154"/>
  <c r="K186"/>
  <c r="K214"/>
  <c r="K246"/>
  <c r="K145"/>
  <c r="K161"/>
  <c r="K177"/>
  <c r="K193"/>
  <c r="K209"/>
  <c r="K225"/>
  <c r="K241"/>
  <c r="K85"/>
  <c r="K129"/>
  <c r="K77"/>
  <c r="K105"/>
  <c r="F11"/>
  <c r="G11" s="1"/>
  <c r="G11" i="2"/>
  <c r="I19" i="3" l="1"/>
  <c r="J18"/>
  <c r="F13"/>
  <c r="K7" i="1"/>
  <c r="F12"/>
  <c r="G12" s="1"/>
  <c r="G12" i="2"/>
  <c r="I20" i="3" l="1"/>
  <c r="J19"/>
  <c r="F13" i="1"/>
  <c r="G13" s="1"/>
  <c r="G13" i="2"/>
  <c r="I21" i="3" l="1"/>
  <c r="J20"/>
  <c r="F14" i="1"/>
  <c r="G14" s="1"/>
  <c r="G14" i="2"/>
  <c r="I22" i="3" l="1"/>
  <c r="J21"/>
  <c r="F15" i="1"/>
  <c r="G15" s="1"/>
  <c r="G15" i="2"/>
  <c r="I23" i="3" l="1"/>
  <c r="J22"/>
  <c r="F16" i="1"/>
  <c r="G16" s="1"/>
  <c r="G16" i="2"/>
  <c r="I24" i="3" l="1"/>
  <c r="J23"/>
  <c r="F17" i="1"/>
  <c r="G17" s="1"/>
  <c r="G17" i="2"/>
  <c r="I25" i="3" l="1"/>
  <c r="J24"/>
  <c r="F18" i="1"/>
  <c r="G18" s="1"/>
  <c r="G18" i="2"/>
  <c r="I26" i="3" l="1"/>
  <c r="J25"/>
  <c r="F19" i="1"/>
  <c r="G19" s="1"/>
  <c r="G19" i="2"/>
  <c r="I27" i="3" l="1"/>
  <c r="J26"/>
  <c r="F20" i="1"/>
  <c r="G20" s="1"/>
  <c r="G20" i="2"/>
  <c r="I28" i="3" l="1"/>
  <c r="J27"/>
  <c r="F21" i="1"/>
  <c r="G21" s="1"/>
  <c r="G21" i="2"/>
  <c r="I29" i="3" l="1"/>
  <c r="J28"/>
  <c r="F22" i="1"/>
  <c r="G22" s="1"/>
  <c r="G22" i="2"/>
  <c r="I30" i="3" l="1"/>
  <c r="J29"/>
  <c r="F23" i="1"/>
  <c r="G23" s="1"/>
  <c r="G23" i="2"/>
  <c r="I31" i="3" l="1"/>
  <c r="J30"/>
  <c r="F24" i="1"/>
  <c r="G24" s="1"/>
  <c r="G24" i="2"/>
  <c r="I32" i="3" l="1"/>
  <c r="J31"/>
  <c r="F25" i="1"/>
  <c r="G25" s="1"/>
  <c r="G25" i="2"/>
  <c r="I33" i="3" l="1"/>
  <c r="J32"/>
  <c r="F26" i="1"/>
  <c r="G26" s="1"/>
  <c r="G26" i="2"/>
  <c r="I34" i="3" l="1"/>
  <c r="J33"/>
  <c r="F27" i="1"/>
  <c r="G27" s="1"/>
  <c r="G27" i="2"/>
  <c r="I35" i="3" l="1"/>
  <c r="J34"/>
  <c r="F28" i="1"/>
  <c r="G28" s="1"/>
  <c r="G28" i="2"/>
  <c r="I36" i="3" l="1"/>
  <c r="J35"/>
  <c r="F29" i="1"/>
  <c r="G29" s="1"/>
  <c r="G29" i="2"/>
  <c r="I37" i="3" l="1"/>
  <c r="J36"/>
  <c r="F30" i="1"/>
  <c r="G30" s="1"/>
  <c r="G30" i="2"/>
  <c r="I38" i="3" l="1"/>
  <c r="J37"/>
  <c r="F31" i="1"/>
  <c r="G31" s="1"/>
  <c r="G31" i="2"/>
  <c r="I39" i="3" l="1"/>
  <c r="J38"/>
  <c r="F32" i="1"/>
  <c r="G32" s="1"/>
  <c r="G32" i="2"/>
  <c r="I40" i="3" l="1"/>
  <c r="J39"/>
  <c r="F33" i="1"/>
  <c r="G33" s="1"/>
  <c r="G33" i="2"/>
  <c r="I41" i="3" l="1"/>
  <c r="J40"/>
  <c r="F34" i="1"/>
  <c r="G34" s="1"/>
  <c r="G34" i="2"/>
  <c r="I42" i="3" l="1"/>
  <c r="J41"/>
  <c r="F35" i="1"/>
  <c r="G35" s="1"/>
  <c r="G35" i="2"/>
  <c r="I43" i="3" l="1"/>
  <c r="J42"/>
  <c r="F36" i="1"/>
  <c r="G36" s="1"/>
  <c r="G36" i="2"/>
  <c r="I44" i="3" l="1"/>
  <c r="J43"/>
  <c r="F37" i="1"/>
  <c r="G37" s="1"/>
  <c r="G37" i="2"/>
  <c r="I45" i="3" l="1"/>
  <c r="J44"/>
  <c r="F38" i="1"/>
  <c r="G38" s="1"/>
  <c r="G38" i="2"/>
  <c r="I46" i="3" l="1"/>
  <c r="J45"/>
  <c r="F39" i="1"/>
  <c r="G39" s="1"/>
  <c r="G39" i="2"/>
  <c r="I47" i="3" l="1"/>
  <c r="J46"/>
  <c r="F40" i="1"/>
  <c r="G40" s="1"/>
  <c r="G40" i="2"/>
  <c r="I48" i="3" l="1"/>
  <c r="J47"/>
  <c r="F41" i="1"/>
  <c r="G41" s="1"/>
  <c r="G41" i="2"/>
  <c r="I49" i="3" l="1"/>
  <c r="J48"/>
  <c r="F42" i="1"/>
  <c r="G42" s="1"/>
  <c r="G42" i="2"/>
  <c r="I50" i="3" l="1"/>
  <c r="J49"/>
  <c r="F43" i="1"/>
  <c r="G43" s="1"/>
  <c r="G43" i="2"/>
  <c r="I51" i="3" l="1"/>
  <c r="J50"/>
  <c r="F44" i="1"/>
  <c r="G44" s="1"/>
  <c r="G44" i="2"/>
  <c r="I52" i="3" l="1"/>
  <c r="J51"/>
  <c r="F45" i="1"/>
  <c r="G45" s="1"/>
  <c r="G45" i="2"/>
  <c r="I53" i="3" l="1"/>
  <c r="J52"/>
  <c r="F46" i="1"/>
  <c r="G46" s="1"/>
  <c r="G46" i="2"/>
  <c r="I54" i="3" l="1"/>
  <c r="J53"/>
  <c r="F47" i="1"/>
  <c r="G47" s="1"/>
  <c r="G47" i="2"/>
  <c r="I55" i="3" l="1"/>
  <c r="J54"/>
  <c r="F48" i="1"/>
  <c r="G48" s="1"/>
  <c r="G48" i="2"/>
  <c r="I56" i="3" l="1"/>
  <c r="J55"/>
  <c r="F49" i="1"/>
  <c r="G49" s="1"/>
  <c r="G49" i="2"/>
  <c r="I57" i="3" l="1"/>
  <c r="J56"/>
  <c r="F50" i="1"/>
  <c r="G50" s="1"/>
  <c r="G50" i="2"/>
  <c r="I58" i="3" l="1"/>
  <c r="J57"/>
  <c r="F51" i="1"/>
  <c r="G51" s="1"/>
  <c r="G51" i="2"/>
  <c r="I59" i="3" l="1"/>
  <c r="J58"/>
  <c r="F52" i="1"/>
  <c r="G52" s="1"/>
  <c r="G52" i="2"/>
  <c r="I60" i="3" l="1"/>
  <c r="J59"/>
  <c r="F53" i="1"/>
  <c r="G53" s="1"/>
  <c r="G53" i="2"/>
  <c r="I61" i="3" l="1"/>
  <c r="J60"/>
  <c r="F54" i="1"/>
  <c r="G54" s="1"/>
  <c r="G54" i="2"/>
  <c r="I62" i="3" l="1"/>
  <c r="J61"/>
  <c r="F55" i="1"/>
  <c r="G55" s="1"/>
  <c r="G55" i="2"/>
  <c r="I63" i="3" l="1"/>
  <c r="J62"/>
  <c r="F56" i="1"/>
  <c r="G56" s="1"/>
  <c r="G56" i="2"/>
  <c r="I64" i="3" l="1"/>
  <c r="J63"/>
  <c r="F57" i="1"/>
  <c r="G57" s="1"/>
  <c r="G57" i="2"/>
  <c r="I65" i="3" l="1"/>
  <c r="J64"/>
  <c r="F58" i="1"/>
  <c r="G58" s="1"/>
  <c r="G58" i="2"/>
  <c r="I66" i="3" l="1"/>
  <c r="J65"/>
  <c r="F59" i="1"/>
  <c r="G59" s="1"/>
  <c r="G59" i="2"/>
  <c r="I67" i="3" l="1"/>
  <c r="J66"/>
  <c r="F60" i="1"/>
  <c r="G60" s="1"/>
  <c r="G60" i="2"/>
  <c r="I68" i="3" l="1"/>
  <c r="J67"/>
  <c r="F61" i="1"/>
  <c r="G61" s="1"/>
  <c r="G61" i="2"/>
  <c r="I69" i="3" l="1"/>
  <c r="J68"/>
  <c r="F62" i="1"/>
  <c r="G62" s="1"/>
  <c r="G62" i="2"/>
  <c r="I70" i="3" l="1"/>
  <c r="J69"/>
  <c r="F63" i="1"/>
  <c r="G63" s="1"/>
  <c r="G63" i="2"/>
  <c r="I71" i="3" l="1"/>
  <c r="J70"/>
  <c r="F64" i="1"/>
  <c r="G64" s="1"/>
  <c r="G64" i="2"/>
  <c r="I72" i="3" l="1"/>
  <c r="J71"/>
  <c r="F65" i="1"/>
  <c r="G65" s="1"/>
  <c r="G65" i="2"/>
  <c r="I73" i="3" l="1"/>
  <c r="J72"/>
  <c r="F66" i="1"/>
  <c r="G66" s="1"/>
  <c r="G66" i="2"/>
  <c r="I74" i="3" l="1"/>
  <c r="J73"/>
  <c r="F67" i="1"/>
  <c r="G67" s="1"/>
  <c r="G67" i="2"/>
  <c r="I75" i="3" l="1"/>
  <c r="J74"/>
  <c r="F68" i="1"/>
  <c r="G68" s="1"/>
  <c r="G68" i="2"/>
  <c r="I76" i="3" l="1"/>
  <c r="J75"/>
  <c r="F69" i="1"/>
  <c r="G69" s="1"/>
  <c r="G69" i="2"/>
  <c r="I77" i="3" l="1"/>
  <c r="J76"/>
  <c r="F70" i="1"/>
  <c r="G70" s="1"/>
  <c r="G70" i="2"/>
  <c r="I78" i="3" l="1"/>
  <c r="J77"/>
  <c r="F71" i="1"/>
  <c r="G71" s="1"/>
  <c r="G71" i="2"/>
  <c r="I79" i="3" l="1"/>
  <c r="J78"/>
  <c r="F72" i="1"/>
  <c r="G72" s="1"/>
  <c r="G72" i="2"/>
  <c r="I80" i="3" l="1"/>
  <c r="J79"/>
  <c r="F73" i="1"/>
  <c r="G73" s="1"/>
  <c r="G73" i="2"/>
  <c r="I81" i="3" l="1"/>
  <c r="J80"/>
  <c r="F74" i="1"/>
  <c r="G74" s="1"/>
  <c r="G74" i="2"/>
  <c r="I82" i="3" l="1"/>
  <c r="J81"/>
  <c r="F75" i="1"/>
  <c r="G75" s="1"/>
  <c r="G75" i="2"/>
  <c r="I83" i="3" l="1"/>
  <c r="J82"/>
  <c r="F76" i="1"/>
  <c r="G76" s="1"/>
  <c r="G76" i="2"/>
  <c r="I84" i="3" l="1"/>
  <c r="J83"/>
  <c r="F77" i="1"/>
  <c r="G77" s="1"/>
  <c r="G77" i="2"/>
  <c r="I85" i="3" l="1"/>
  <c r="J84"/>
  <c r="F78" i="1"/>
  <c r="G78" s="1"/>
  <c r="G78" i="2"/>
  <c r="I86" i="3" l="1"/>
  <c r="J85"/>
  <c r="F79" i="1"/>
  <c r="G79" s="1"/>
  <c r="G79" i="2"/>
  <c r="I87" i="3" l="1"/>
  <c r="J86"/>
  <c r="F80" i="1"/>
  <c r="G80" s="1"/>
  <c r="G80" i="2"/>
  <c r="I88" i="3" l="1"/>
  <c r="J87"/>
  <c r="F81" i="1"/>
  <c r="G81" s="1"/>
  <c r="G81" i="2"/>
  <c r="I89" i="3" l="1"/>
  <c r="J88"/>
  <c r="F82" i="1"/>
  <c r="G82" s="1"/>
  <c r="G82" i="2"/>
  <c r="I90" i="3" l="1"/>
  <c r="J89"/>
  <c r="F83" i="1"/>
  <c r="G83" s="1"/>
  <c r="G83" i="2"/>
  <c r="I91" i="3" l="1"/>
  <c r="J90"/>
  <c r="F84" i="1"/>
  <c r="G84" s="1"/>
  <c r="G84" i="2"/>
  <c r="I92" i="3" l="1"/>
  <c r="J91"/>
  <c r="F85" i="1"/>
  <c r="G85" s="1"/>
  <c r="G85" i="2"/>
  <c r="I93" i="3" l="1"/>
  <c r="J92"/>
  <c r="F86" i="1"/>
  <c r="G86" s="1"/>
  <c r="G86" i="2"/>
  <c r="I94" i="3" l="1"/>
  <c r="J93"/>
  <c r="F87" i="1"/>
  <c r="G87" s="1"/>
  <c r="G87" i="2"/>
  <c r="I95" i="3" l="1"/>
  <c r="J94"/>
  <c r="F88" i="1"/>
  <c r="G88" s="1"/>
  <c r="G88" i="2"/>
  <c r="I96" i="3" l="1"/>
  <c r="J95"/>
  <c r="F89" i="1"/>
  <c r="G89" s="1"/>
  <c r="G89" i="2"/>
  <c r="I97" i="3" l="1"/>
  <c r="J96"/>
  <c r="F90" i="1"/>
  <c r="G90" s="1"/>
  <c r="G90" i="2"/>
  <c r="I98" i="3" l="1"/>
  <c r="J97"/>
  <c r="F91" i="1"/>
  <c r="G91" s="1"/>
  <c r="G91" i="2"/>
  <c r="I99" i="3" l="1"/>
  <c r="J98"/>
  <c r="F92" i="1"/>
  <c r="G92" s="1"/>
  <c r="G92" i="2"/>
  <c r="I100" i="3" l="1"/>
  <c r="J99"/>
  <c r="F93" i="1"/>
  <c r="G93" s="1"/>
  <c r="G93" i="2"/>
  <c r="I101" i="3" l="1"/>
  <c r="J100"/>
  <c r="F94" i="1"/>
  <c r="G94" s="1"/>
  <c r="G94" i="2"/>
  <c r="I102" i="3" l="1"/>
  <c r="J101"/>
  <c r="F95" i="1"/>
  <c r="G95" s="1"/>
  <c r="G95" i="2"/>
  <c r="I103" i="3" l="1"/>
  <c r="J102"/>
  <c r="F96" i="1"/>
  <c r="G96" s="1"/>
  <c r="G96" i="2"/>
  <c r="I104" i="3" l="1"/>
  <c r="J103"/>
  <c r="F97" i="1"/>
  <c r="G97" s="1"/>
  <c r="G97" i="2"/>
  <c r="I105" i="3" l="1"/>
  <c r="J104"/>
  <c r="F98" i="1"/>
  <c r="G98" s="1"/>
  <c r="G98" i="2"/>
  <c r="I106" i="3" l="1"/>
  <c r="J105"/>
  <c r="F99" i="1"/>
  <c r="G99" s="1"/>
  <c r="G99" i="2"/>
  <c r="I107" i="3" l="1"/>
  <c r="J106"/>
  <c r="F100" i="1"/>
  <c r="G100" s="1"/>
  <c r="G100" i="2"/>
  <c r="I108" i="3" l="1"/>
  <c r="J107"/>
  <c r="F101" i="1"/>
  <c r="G101" s="1"/>
  <c r="G101" i="2"/>
  <c r="I109" i="3" l="1"/>
  <c r="J108"/>
  <c r="F102" i="1"/>
  <c r="G102" s="1"/>
  <c r="G102" i="2"/>
  <c r="I110" i="3" l="1"/>
  <c r="J109"/>
  <c r="F103" i="1"/>
  <c r="G103" s="1"/>
  <c r="G103" i="2"/>
  <c r="I111" i="3" l="1"/>
  <c r="J110"/>
  <c r="F104" i="1"/>
  <c r="G104" s="1"/>
  <c r="G104" i="2"/>
  <c r="I112" i="3" l="1"/>
  <c r="J111"/>
  <c r="F105" i="1"/>
  <c r="G105" s="1"/>
  <c r="G105" i="2"/>
  <c r="I113" i="3" l="1"/>
  <c r="J112"/>
  <c r="F106" i="1"/>
  <c r="G106" s="1"/>
  <c r="G106" i="2"/>
  <c r="I114" i="3" l="1"/>
  <c r="J113"/>
  <c r="F107" i="1"/>
  <c r="G107" s="1"/>
  <c r="G107" i="2"/>
  <c r="I115" i="3" l="1"/>
  <c r="J114"/>
  <c r="F108" i="1"/>
  <c r="G108" s="1"/>
  <c r="G108" i="2"/>
  <c r="I116" i="3" l="1"/>
  <c r="J115"/>
  <c r="F109" i="1"/>
  <c r="G109" s="1"/>
  <c r="G109" i="2"/>
  <c r="I117" i="3" l="1"/>
  <c r="J116"/>
  <c r="F110" i="1"/>
  <c r="G110" s="1"/>
  <c r="G110" i="2"/>
  <c r="I118" i="3" l="1"/>
  <c r="J117"/>
  <c r="F111" i="1"/>
  <c r="G111" s="1"/>
  <c r="G111" i="2"/>
  <c r="I119" i="3" l="1"/>
  <c r="J118"/>
  <c r="F112" i="1"/>
  <c r="G112" s="1"/>
  <c r="G112" i="2"/>
  <c r="I120" i="3" l="1"/>
  <c r="J119"/>
  <c r="F113" i="1"/>
  <c r="G113" s="1"/>
  <c r="G113" i="2"/>
  <c r="I121" i="3" l="1"/>
  <c r="J120"/>
  <c r="F114" i="1"/>
  <c r="G114" s="1"/>
  <c r="G114" i="2"/>
  <c r="I122" i="3" l="1"/>
  <c r="J121"/>
  <c r="F115" i="1"/>
  <c r="G115" s="1"/>
  <c r="G115" i="2"/>
  <c r="I123" i="3" l="1"/>
  <c r="J122"/>
  <c r="F116" i="1"/>
  <c r="G116" s="1"/>
  <c r="G116" i="2"/>
  <c r="I124" i="3" l="1"/>
  <c r="J123"/>
  <c r="F117" i="1"/>
  <c r="G117" s="1"/>
  <c r="G117" i="2"/>
  <c r="I125" i="3" l="1"/>
  <c r="J124"/>
  <c r="F118" i="1"/>
  <c r="G118" s="1"/>
  <c r="G118" i="2"/>
  <c r="I126" i="3" l="1"/>
  <c r="J125"/>
  <c r="F119" i="1"/>
  <c r="G119" s="1"/>
  <c r="G119" i="2"/>
  <c r="I127" i="3" l="1"/>
  <c r="J126"/>
  <c r="F120" i="1"/>
  <c r="G120" s="1"/>
  <c r="G120" i="2"/>
  <c r="I128" i="3" l="1"/>
  <c r="J127"/>
  <c r="F121" i="1"/>
  <c r="G121" s="1"/>
  <c r="G121" i="2"/>
  <c r="I129" i="3" l="1"/>
  <c r="J128"/>
  <c r="F122" i="1"/>
  <c r="G122" s="1"/>
  <c r="G122" i="2"/>
  <c r="I130" i="3" l="1"/>
  <c r="J129"/>
  <c r="F123" i="1"/>
  <c r="G123" s="1"/>
  <c r="G123" i="2"/>
  <c r="I131" i="3" l="1"/>
  <c r="J130"/>
  <c r="F124" i="1"/>
  <c r="G124" s="1"/>
  <c r="G124" i="2"/>
  <c r="I132" i="3" l="1"/>
  <c r="J131"/>
  <c r="F125" i="1"/>
  <c r="G125" s="1"/>
  <c r="G125" i="2"/>
  <c r="I133" i="3" l="1"/>
  <c r="J132"/>
  <c r="F126" i="1"/>
  <c r="G126" s="1"/>
  <c r="G126" i="2"/>
  <c r="I134" i="3" l="1"/>
  <c r="J133"/>
  <c r="F127" i="1"/>
  <c r="G127" s="1"/>
  <c r="G127" i="2"/>
  <c r="I135" i="3" l="1"/>
  <c r="J134"/>
  <c r="F128" i="1"/>
  <c r="G128" s="1"/>
  <c r="G128" i="2"/>
  <c r="I136" i="3" l="1"/>
  <c r="J135"/>
  <c r="F129" i="1"/>
  <c r="G129" s="1"/>
  <c r="G129" i="2"/>
  <c r="I137" i="3" l="1"/>
  <c r="J136"/>
  <c r="F130" i="1"/>
  <c r="G130" s="1"/>
  <c r="G130" i="2"/>
  <c r="I138" i="3" l="1"/>
  <c r="J137"/>
  <c r="F131" i="1"/>
  <c r="G131" s="1"/>
  <c r="G131" i="2"/>
  <c r="I139" i="3" l="1"/>
  <c r="J138"/>
  <c r="F132" i="1"/>
  <c r="G132" s="1"/>
  <c r="G132" i="2"/>
  <c r="I140" i="3" l="1"/>
  <c r="J139"/>
  <c r="F133" i="1"/>
  <c r="G133" s="1"/>
  <c r="G133" i="2"/>
  <c r="I141" i="3" l="1"/>
  <c r="J140"/>
  <c r="F134" i="1"/>
  <c r="G134" s="1"/>
  <c r="G134" i="2"/>
  <c r="I142" i="3" l="1"/>
  <c r="J141"/>
  <c r="F135" i="1"/>
  <c r="G135" s="1"/>
  <c r="G135" i="2"/>
  <c r="I143" i="3" l="1"/>
  <c r="J142"/>
  <c r="F136" i="1"/>
  <c r="G136" s="1"/>
  <c r="G136" i="2"/>
  <c r="I144" i="3" l="1"/>
  <c r="J143"/>
  <c r="F137" i="1"/>
  <c r="G137" s="1"/>
  <c r="G137" i="2"/>
  <c r="I145" i="3" l="1"/>
  <c r="J144"/>
  <c r="F138" i="1"/>
  <c r="G138" s="1"/>
  <c r="G138" i="2"/>
  <c r="I146" i="3" l="1"/>
  <c r="J145"/>
  <c r="F139" i="1"/>
  <c r="G139" s="1"/>
  <c r="G139" i="2"/>
  <c r="I147" i="3" l="1"/>
  <c r="J146"/>
  <c r="F140" i="1"/>
  <c r="G140" s="1"/>
  <c r="G140" i="2"/>
  <c r="I148" i="3" l="1"/>
  <c r="J147"/>
  <c r="F141" i="1"/>
  <c r="G141" s="1"/>
  <c r="G141" i="2"/>
  <c r="I149" i="3" l="1"/>
  <c r="J148"/>
  <c r="F142" i="1"/>
  <c r="G142" s="1"/>
  <c r="G142" i="2"/>
  <c r="I150" i="3" l="1"/>
  <c r="J149"/>
  <c r="F143" i="1"/>
  <c r="G143" s="1"/>
  <c r="G143" i="2"/>
  <c r="I151" i="3" l="1"/>
  <c r="J150"/>
  <c r="F144" i="1"/>
  <c r="G144" s="1"/>
  <c r="G144" i="2"/>
  <c r="I152" i="3" l="1"/>
  <c r="J151"/>
  <c r="F145" i="1"/>
  <c r="G145" s="1"/>
  <c r="G145" i="2"/>
  <c r="I153" i="3" l="1"/>
  <c r="J152"/>
  <c r="F146" i="1"/>
  <c r="G146" s="1"/>
  <c r="G146" i="2"/>
  <c r="I154" i="3" l="1"/>
  <c r="J153"/>
  <c r="F147" i="1"/>
  <c r="G147" s="1"/>
  <c r="G147" i="2"/>
  <c r="I155" i="3" l="1"/>
  <c r="J154"/>
  <c r="F148" i="1"/>
  <c r="G148" s="1"/>
  <c r="G148" i="2"/>
  <c r="I156" i="3" l="1"/>
  <c r="J155"/>
  <c r="F149" i="1"/>
  <c r="G149" s="1"/>
  <c r="G149" i="2"/>
  <c r="I157" i="3" l="1"/>
  <c r="J156"/>
  <c r="F150" i="1"/>
  <c r="G150" s="1"/>
  <c r="G150" i="2"/>
  <c r="I158" i="3" l="1"/>
  <c r="J157"/>
  <c r="F151" i="1"/>
  <c r="G151" s="1"/>
  <c r="G151" i="2"/>
  <c r="I159" i="3" l="1"/>
  <c r="J158"/>
  <c r="F152" i="1"/>
  <c r="G152" s="1"/>
  <c r="G152" i="2"/>
  <c r="I160" i="3" l="1"/>
  <c r="J159"/>
  <c r="F153" i="1"/>
  <c r="G153" s="1"/>
  <c r="G153" i="2"/>
  <c r="I161" i="3" l="1"/>
  <c r="J160"/>
  <c r="F154" i="1"/>
  <c r="G154" s="1"/>
  <c r="G154" i="2"/>
  <c r="I162" i="3" l="1"/>
  <c r="J161"/>
  <c r="F155" i="1"/>
  <c r="G155" s="1"/>
  <c r="G155" i="2"/>
  <c r="I163" i="3" l="1"/>
  <c r="J162"/>
  <c r="F156" i="1"/>
  <c r="G156" s="1"/>
  <c r="G156" i="2"/>
  <c r="I164" i="3" l="1"/>
  <c r="J163"/>
  <c r="F157" i="1"/>
  <c r="G157" s="1"/>
  <c r="G157" i="2"/>
  <c r="I165" i="3" l="1"/>
  <c r="J164"/>
  <c r="F158" i="1"/>
  <c r="G158" s="1"/>
  <c r="G158" i="2"/>
  <c r="I166" i="3" l="1"/>
  <c r="J165"/>
  <c r="F159" i="1"/>
  <c r="G159" s="1"/>
  <c r="G159" i="2"/>
  <c r="I167" i="3" l="1"/>
  <c r="J166"/>
  <c r="F160" i="1"/>
  <c r="G160" s="1"/>
  <c r="G160" i="2"/>
  <c r="I168" i="3" l="1"/>
  <c r="J167"/>
  <c r="F161" i="1"/>
  <c r="G161" s="1"/>
  <c r="G161" i="2"/>
  <c r="I169" i="3" l="1"/>
  <c r="J168"/>
  <c r="F162" i="1"/>
  <c r="G162" s="1"/>
  <c r="G162" i="2"/>
  <c r="I170" i="3" l="1"/>
  <c r="J169"/>
  <c r="F163" i="1"/>
  <c r="G163" s="1"/>
  <c r="G163" i="2"/>
  <c r="I171" i="3" l="1"/>
  <c r="J170"/>
  <c r="F164" i="1"/>
  <c r="G164" s="1"/>
  <c r="G164" i="2"/>
  <c r="I172" i="3" l="1"/>
  <c r="J171"/>
  <c r="F165" i="1"/>
  <c r="G165" s="1"/>
  <c r="G165" i="2"/>
  <c r="I173" i="3" l="1"/>
  <c r="J172"/>
  <c r="F166" i="1"/>
  <c r="G166" s="1"/>
  <c r="G166" i="2"/>
  <c r="I174" i="3" l="1"/>
  <c r="J173"/>
  <c r="F167" i="1"/>
  <c r="G167" s="1"/>
  <c r="G167" i="2"/>
  <c r="I175" i="3" l="1"/>
  <c r="J174"/>
  <c r="F168" i="1"/>
  <c r="G168" s="1"/>
  <c r="G168" i="2"/>
  <c r="I176" i="3" l="1"/>
  <c r="J175"/>
  <c r="F169" i="1"/>
  <c r="G169" s="1"/>
  <c r="G169" i="2"/>
  <c r="I177" i="3" l="1"/>
  <c r="J176"/>
  <c r="F170" i="1"/>
  <c r="G170" s="1"/>
  <c r="G170" i="2"/>
  <c r="I178" i="3" l="1"/>
  <c r="J177"/>
  <c r="F171" i="1"/>
  <c r="G171" s="1"/>
  <c r="G171" i="2"/>
  <c r="I179" i="3" l="1"/>
  <c r="J178"/>
  <c r="F172" i="1"/>
  <c r="G172" s="1"/>
  <c r="G172" i="2"/>
  <c r="I180" i="3" l="1"/>
  <c r="J179"/>
  <c r="F173" i="1"/>
  <c r="G173" s="1"/>
  <c r="G173" i="2"/>
  <c r="I181" i="3" l="1"/>
  <c r="J180"/>
  <c r="F174" i="1"/>
  <c r="G174" s="1"/>
  <c r="G174" i="2"/>
  <c r="I182" i="3" l="1"/>
  <c r="J181"/>
  <c r="F175" i="1"/>
  <c r="G175" s="1"/>
  <c r="G175" i="2"/>
  <c r="I183" i="3" l="1"/>
  <c r="J182"/>
  <c r="F176" i="1"/>
  <c r="G176" s="1"/>
  <c r="G176" i="2"/>
  <c r="I184" i="3" l="1"/>
  <c r="J183"/>
  <c r="F177" i="1"/>
  <c r="G177" s="1"/>
  <c r="G177" i="2"/>
  <c r="I185" i="3" l="1"/>
  <c r="J184"/>
  <c r="F178" i="1"/>
  <c r="G178" s="1"/>
  <c r="G178" i="2"/>
  <c r="I186" i="3" l="1"/>
  <c r="J185"/>
  <c r="F179" i="1"/>
  <c r="G179" s="1"/>
  <c r="G179" i="2"/>
  <c r="I187" i="3" l="1"/>
  <c r="J186"/>
  <c r="F180" i="1"/>
  <c r="G180" s="1"/>
  <c r="G180" i="2"/>
  <c r="I188" i="3" l="1"/>
  <c r="J187"/>
  <c r="F181" i="1"/>
  <c r="G181" s="1"/>
  <c r="G181" i="2"/>
  <c r="I189" i="3" l="1"/>
  <c r="J188"/>
  <c r="F182" i="1"/>
  <c r="G182" s="1"/>
  <c r="G182" i="2"/>
  <c r="I190" i="3" l="1"/>
  <c r="J189"/>
  <c r="F183" i="1"/>
  <c r="G183" s="1"/>
  <c r="G183" i="2"/>
  <c r="I191" i="3" l="1"/>
  <c r="J190"/>
  <c r="F184" i="1"/>
  <c r="G184" s="1"/>
  <c r="G184" i="2"/>
  <c r="I192" i="3" l="1"/>
  <c r="J191"/>
  <c r="F185" i="1"/>
  <c r="G185" s="1"/>
  <c r="G185" i="2"/>
  <c r="I193" i="3" l="1"/>
  <c r="J192"/>
  <c r="F186" i="1"/>
  <c r="G186" s="1"/>
  <c r="G186" i="2"/>
  <c r="I194" i="3" l="1"/>
  <c r="J193"/>
  <c r="F187" i="1"/>
  <c r="G187" s="1"/>
  <c r="G187" i="2"/>
  <c r="I195" i="3" l="1"/>
  <c r="J194"/>
  <c r="F188" i="1"/>
  <c r="G188" s="1"/>
  <c r="G188" i="2"/>
  <c r="I196" i="3" l="1"/>
  <c r="J195"/>
  <c r="F189" i="1"/>
  <c r="G189" s="1"/>
  <c r="G189" i="2"/>
  <c r="I197" i="3" l="1"/>
  <c r="J196"/>
  <c r="F190" i="1"/>
  <c r="G190" s="1"/>
  <c r="G190" i="2"/>
  <c r="I198" i="3" l="1"/>
  <c r="J197"/>
  <c r="F191" i="1"/>
  <c r="G191" s="1"/>
  <c r="G191" i="2"/>
  <c r="I199" i="3" l="1"/>
  <c r="J198"/>
  <c r="F192" i="1"/>
  <c r="G192" s="1"/>
  <c r="G192" i="2"/>
  <c r="I200" i="3" l="1"/>
  <c r="J199"/>
  <c r="F193" i="1"/>
  <c r="G193" s="1"/>
  <c r="G193" i="2"/>
  <c r="I201" i="3" l="1"/>
  <c r="J200"/>
  <c r="F194" i="1"/>
  <c r="G194" s="1"/>
  <c r="G194" i="2"/>
  <c r="I202" i="3" l="1"/>
  <c r="J201"/>
  <c r="F195" i="1"/>
  <c r="G195" s="1"/>
  <c r="G195" i="2"/>
  <c r="I203" i="3" l="1"/>
  <c r="J202"/>
  <c r="F196" i="1"/>
  <c r="G196" s="1"/>
  <c r="G196" i="2"/>
  <c r="I204" i="3" l="1"/>
  <c r="J203"/>
  <c r="F197" i="1"/>
  <c r="G197" s="1"/>
  <c r="G197" i="2"/>
  <c r="I205" i="3" l="1"/>
  <c r="J204"/>
  <c r="F198" i="1"/>
  <c r="G198" s="1"/>
  <c r="G198" i="2"/>
  <c r="I206" i="3" l="1"/>
  <c r="J205"/>
  <c r="F199" i="1"/>
  <c r="G199" s="1"/>
  <c r="G199" i="2"/>
  <c r="I207" i="3" l="1"/>
  <c r="J206"/>
  <c r="F200" i="1"/>
  <c r="G200" s="1"/>
  <c r="G200" i="2"/>
  <c r="I208" i="3" l="1"/>
  <c r="J207"/>
  <c r="F201" i="1"/>
  <c r="G201" s="1"/>
  <c r="G201" i="2"/>
  <c r="I209" i="3" l="1"/>
  <c r="J208"/>
  <c r="F202" i="1"/>
  <c r="G202" s="1"/>
  <c r="G202" i="2"/>
  <c r="I210" i="3" l="1"/>
  <c r="J209"/>
  <c r="F203" i="1"/>
  <c r="G203" s="1"/>
  <c r="G203" i="2"/>
  <c r="I211" i="3" l="1"/>
  <c r="J210"/>
  <c r="F204" i="1"/>
  <c r="G204" s="1"/>
  <c r="G204" i="2"/>
  <c r="I212" i="3" l="1"/>
  <c r="J211"/>
  <c r="F205" i="1"/>
  <c r="G205" s="1"/>
  <c r="G205" i="2"/>
  <c r="I213" i="3" l="1"/>
  <c r="J212"/>
  <c r="F206" i="1"/>
  <c r="G206" s="1"/>
  <c r="G206" i="2"/>
  <c r="I214" i="3" l="1"/>
  <c r="J213"/>
  <c r="F207" i="1"/>
  <c r="G207" s="1"/>
  <c r="G207" i="2"/>
  <c r="I215" i="3" l="1"/>
  <c r="J214"/>
  <c r="F208" i="1"/>
  <c r="G208" s="1"/>
  <c r="G208" i="2"/>
  <c r="I216" i="3" l="1"/>
  <c r="J215"/>
  <c r="F209" i="1"/>
  <c r="G209" s="1"/>
  <c r="G209" i="2"/>
  <c r="I217" i="3" l="1"/>
  <c r="J216"/>
  <c r="F210" i="1"/>
  <c r="G210" s="1"/>
  <c r="G210" i="2"/>
  <c r="I218" i="3" l="1"/>
  <c r="J217"/>
  <c r="F211" i="1"/>
  <c r="G211" s="1"/>
  <c r="G211" i="2"/>
  <c r="I219" i="3" l="1"/>
  <c r="J218"/>
  <c r="F212" i="1"/>
  <c r="G212" s="1"/>
  <c r="G212" i="2"/>
  <c r="I220" i="3" l="1"/>
  <c r="J219"/>
  <c r="F213" i="1"/>
  <c r="G213" s="1"/>
  <c r="G213" i="2"/>
  <c r="I221" i="3" l="1"/>
  <c r="J220"/>
  <c r="F214" i="1"/>
  <c r="G214" s="1"/>
  <c r="G214" i="2"/>
  <c r="I222" i="3" l="1"/>
  <c r="J221"/>
  <c r="F215" i="1"/>
  <c r="G215" s="1"/>
  <c r="G215" i="2"/>
  <c r="I223" i="3" l="1"/>
  <c r="J222"/>
  <c r="F216" i="1"/>
  <c r="G216" s="1"/>
  <c r="G216" i="2"/>
  <c r="I224" i="3" l="1"/>
  <c r="J223"/>
  <c r="F217" i="1"/>
  <c r="G217" s="1"/>
  <c r="G217" i="2"/>
  <c r="I225" i="3" l="1"/>
  <c r="J224"/>
  <c r="F218" i="1"/>
  <c r="G218" s="1"/>
  <c r="G218" i="2"/>
  <c r="I226" i="3" l="1"/>
  <c r="J225"/>
  <c r="F219" i="1"/>
  <c r="G219" s="1"/>
  <c r="G219" i="2"/>
  <c r="I227" i="3" l="1"/>
  <c r="J226"/>
  <c r="F220" i="1"/>
  <c r="G220" s="1"/>
  <c r="G220" i="2"/>
  <c r="I228" i="3" l="1"/>
  <c r="J227"/>
  <c r="F221" i="1"/>
  <c r="G221" s="1"/>
  <c r="G221" i="2"/>
  <c r="I229" i="3" l="1"/>
  <c r="J228"/>
  <c r="F222" i="1"/>
  <c r="G222" s="1"/>
  <c r="G222" i="2"/>
  <c r="I230" i="3" l="1"/>
  <c r="J229"/>
  <c r="F223" i="1"/>
  <c r="G223" s="1"/>
  <c r="G223" i="2"/>
  <c r="I231" i="3" l="1"/>
  <c r="J230"/>
  <c r="F224" i="1"/>
  <c r="G224" s="1"/>
  <c r="G224" i="2"/>
  <c r="I232" i="3" l="1"/>
  <c r="J231"/>
  <c r="F225" i="1"/>
  <c r="G225" s="1"/>
  <c r="G225" i="2"/>
  <c r="I233" i="3" l="1"/>
  <c r="J232"/>
  <c r="F226" i="1"/>
  <c r="G226" s="1"/>
  <c r="G226" i="2"/>
  <c r="I234" i="3" l="1"/>
  <c r="J233"/>
  <c r="F227" i="1"/>
  <c r="G227" s="1"/>
  <c r="G227" i="2"/>
  <c r="I235" i="3" l="1"/>
  <c r="J234"/>
  <c r="F228" i="1"/>
  <c r="G228" s="1"/>
  <c r="G228" i="2"/>
  <c r="I236" i="3" l="1"/>
  <c r="J235"/>
  <c r="F229" i="1"/>
  <c r="G229" s="1"/>
  <c r="G229" i="2"/>
  <c r="I237" i="3" l="1"/>
  <c r="J236"/>
  <c r="F230" i="1"/>
  <c r="G230" s="1"/>
  <c r="G230" i="2"/>
  <c r="I238" i="3" l="1"/>
  <c r="J237"/>
  <c r="F231" i="1"/>
  <c r="G231" s="1"/>
  <c r="G231" i="2"/>
  <c r="I239" i="3" l="1"/>
  <c r="J238"/>
  <c r="F232" i="1"/>
  <c r="G232" s="1"/>
  <c r="G232" i="2"/>
  <c r="I240" i="3" l="1"/>
  <c r="J239"/>
  <c r="F233" i="1"/>
  <c r="G233" s="1"/>
  <c r="G233" i="2"/>
  <c r="I241" i="3" l="1"/>
  <c r="J240"/>
  <c r="F234" i="1"/>
  <c r="G234" s="1"/>
  <c r="G234" i="2"/>
  <c r="I242" i="3" l="1"/>
  <c r="J241"/>
  <c r="F235" i="1"/>
  <c r="G235" s="1"/>
  <c r="G235" i="2"/>
  <c r="I243" i="3" l="1"/>
  <c r="J242"/>
  <c r="F236" i="1"/>
  <c r="G236" s="1"/>
  <c r="G236" i="2"/>
  <c r="I244" i="3" l="1"/>
  <c r="J243"/>
  <c r="F237" i="1"/>
  <c r="G237" s="1"/>
  <c r="G237" i="2"/>
  <c r="I245" i="3" l="1"/>
  <c r="J244"/>
  <c r="F238" i="1"/>
  <c r="G238" s="1"/>
  <c r="G238" i="2"/>
  <c r="I246" i="3" l="1"/>
  <c r="J245"/>
  <c r="F239" i="1"/>
  <c r="G239" s="1"/>
  <c r="G239" i="2"/>
  <c r="I247" i="3" l="1"/>
  <c r="J246"/>
  <c r="F240" i="1"/>
  <c r="G240" s="1"/>
  <c r="G240" i="2"/>
  <c r="I248" i="3" l="1"/>
  <c r="J247"/>
  <c r="F241" i="1"/>
  <c r="G241" s="1"/>
  <c r="G241" i="2"/>
  <c r="I249" i="3" l="1"/>
  <c r="J248"/>
  <c r="F242" i="1"/>
  <c r="G242" s="1"/>
  <c r="G242" i="2"/>
  <c r="I250" i="3" l="1"/>
  <c r="J249"/>
  <c r="F243" i="1"/>
  <c r="G243" s="1"/>
  <c r="G243" i="2"/>
  <c r="I251" i="3" l="1"/>
  <c r="J250"/>
  <c r="F244" i="1"/>
  <c r="G244" s="1"/>
  <c r="G244" i="2"/>
  <c r="I252" i="3" l="1"/>
  <c r="J251"/>
  <c r="F245" i="1"/>
  <c r="G245" s="1"/>
  <c r="G245" i="2"/>
  <c r="I253" i="3" l="1"/>
  <c r="J252"/>
  <c r="F246" i="1"/>
  <c r="G246" s="1"/>
  <c r="G246" i="2"/>
  <c r="I254" i="3" l="1"/>
  <c r="J253"/>
  <c r="F247" i="1"/>
  <c r="G247" s="1"/>
  <c r="G247" i="2"/>
  <c r="I255" i="3" l="1"/>
  <c r="J254"/>
  <c r="F248" i="1"/>
  <c r="G248" s="1"/>
  <c r="G248" i="2"/>
  <c r="I256" i="3" l="1"/>
  <c r="J255"/>
  <c r="F249" i="1"/>
  <c r="G249" s="1"/>
  <c r="G249" i="2"/>
  <c r="I257" i="3" l="1"/>
  <c r="J256"/>
  <c r="F250" i="1"/>
  <c r="G250" s="1"/>
  <c r="G250" i="2"/>
  <c r="I258" i="3" l="1"/>
  <c r="J257"/>
  <c r="F251" i="1"/>
  <c r="G251" s="1"/>
  <c r="G251" i="2"/>
  <c r="I259" i="3" l="1"/>
  <c r="J258"/>
  <c r="F252" i="1"/>
  <c r="G252" s="1"/>
  <c r="G252" i="2"/>
  <c r="I260" i="3" l="1"/>
  <c r="J259"/>
  <c r="F253" i="1"/>
  <c r="G253" s="1"/>
  <c r="G253" i="2"/>
  <c r="I261" i="3" l="1"/>
  <c r="J260"/>
  <c r="F254" i="1"/>
  <c r="G254" s="1"/>
  <c r="G254" i="2"/>
  <c r="I262" i="3" l="1"/>
  <c r="J262" s="1"/>
  <c r="J13" s="1"/>
  <c r="J261"/>
  <c r="F255" i="1"/>
  <c r="G255" s="1"/>
  <c r="G256" i="2"/>
  <c r="G7" s="1"/>
  <c r="G255"/>
  <c r="F256" i="1" l="1"/>
  <c r="G256" s="1"/>
  <c r="G7" s="1"/>
  <c r="J7" i="2"/>
  <c r="K258" i="1" l="1"/>
</calcChain>
</file>

<file path=xl/sharedStrings.xml><?xml version="1.0" encoding="utf-8"?>
<sst xmlns="http://schemas.openxmlformats.org/spreadsheetml/2006/main" count="49" uniqueCount="27">
  <si>
    <t>data</t>
    <phoneticPr fontId="1" type="noConversion"/>
  </si>
  <si>
    <t>kospi</t>
    <phoneticPr fontId="1" type="noConversion"/>
  </si>
  <si>
    <t>likelihood</t>
    <phoneticPr fontId="1" type="noConversion"/>
  </si>
  <si>
    <t>likelihood</t>
    <phoneticPr fontId="1" type="noConversion"/>
  </si>
  <si>
    <t>장기평균분산</t>
    <phoneticPr fontId="1" type="noConversion"/>
  </si>
  <si>
    <t>log_return</t>
    <phoneticPr fontId="1" type="noConversion"/>
  </si>
  <si>
    <t>diff_return</t>
    <phoneticPr fontId="1" type="noConversion"/>
  </si>
  <si>
    <t>EWMA 최소제곱법으로 람다 추정</t>
    <phoneticPr fontId="1" type="noConversion"/>
  </si>
  <si>
    <t>RMSE</t>
    <phoneticPr fontId="1" type="noConversion"/>
  </si>
  <si>
    <t>lambda</t>
    <phoneticPr fontId="1" type="noConversion"/>
  </si>
  <si>
    <t>i_date</t>
    <phoneticPr fontId="1" type="noConversion"/>
  </si>
  <si>
    <t>log_return</t>
    <phoneticPr fontId="1" type="noConversion"/>
  </si>
  <si>
    <t>diff_return</t>
    <phoneticPr fontId="1" type="noConversion"/>
  </si>
  <si>
    <t>EWMA 최대우도법으로 람다 추정</t>
    <phoneticPr fontId="1" type="noConversion"/>
  </si>
  <si>
    <t>log</t>
    <phoneticPr fontId="1" type="noConversion"/>
  </si>
  <si>
    <t>diff</t>
    <phoneticPr fontId="1" type="noConversion"/>
  </si>
  <si>
    <t>log_variance(변동성)</t>
    <phoneticPr fontId="1" type="noConversion"/>
  </si>
  <si>
    <t>diff_variance(변동성)</t>
    <phoneticPr fontId="1" type="noConversion"/>
  </si>
  <si>
    <t>diff_variance(변동성)</t>
    <phoneticPr fontId="1" type="noConversion"/>
  </si>
  <si>
    <t>β</t>
  </si>
  <si>
    <t>α</t>
    <phoneticPr fontId="1" type="noConversion"/>
  </si>
  <si>
    <t>ω</t>
    <phoneticPr fontId="1" type="noConversion"/>
  </si>
  <si>
    <t>장기평균 일별 변동성</t>
    <phoneticPr fontId="1" type="noConversion"/>
  </si>
  <si>
    <t>2. 분산 표적법(Variance targeting)</t>
    <phoneticPr fontId="1" type="noConversion"/>
  </si>
  <si>
    <t>분산표적값</t>
    <phoneticPr fontId="1" type="noConversion"/>
  </si>
  <si>
    <t>GARCH로 추정하기</t>
    <phoneticPr fontId="1" type="noConversion"/>
  </si>
  <si>
    <t>1.GARCH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</si>
</sst>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##,##0.00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8"/>
  <sheetViews>
    <sheetView tabSelected="1" workbookViewId="0"/>
  </sheetViews>
  <sheetFormatPr defaultRowHeight="13.5"/>
  <cols>
    <col min="1" max="1" width="6.5" style="1" customWidth="1"/>
    <col min="2" max="3" width="9" style="2"/>
    <col min="4" max="4" width="2.875" style="2" customWidth="1"/>
    <col min="5" max="5" width="10.375" style="2" customWidth="1"/>
    <col min="6" max="6" width="17.875" style="2" customWidth="1"/>
    <col min="7" max="7" width="11.5" style="2" customWidth="1"/>
    <col min="8" max="8" width="3.875" style="2" customWidth="1"/>
    <col min="9" max="9" width="11.5" style="2" customWidth="1"/>
    <col min="10" max="10" width="16.25" style="1" customWidth="1"/>
    <col min="11" max="11" width="12.5" style="1" customWidth="1"/>
    <col min="12" max="12" width="9.625" style="1" customWidth="1"/>
    <col min="13" max="16384" width="9" style="5"/>
  </cols>
  <sheetData>
    <row r="1" spans="1:11" ht="14.25" thickBot="1"/>
    <row r="2" spans="1:11" ht="14.25" thickBot="1">
      <c r="B2" s="18" t="s">
        <v>13</v>
      </c>
      <c r="C2" s="19"/>
      <c r="D2" s="19"/>
      <c r="E2" s="20"/>
    </row>
    <row r="3" spans="1:11" ht="17.25" customHeight="1" thickBot="1">
      <c r="B3" s="17"/>
      <c r="C3" s="21" t="s">
        <v>14</v>
      </c>
      <c r="D3" s="21"/>
      <c r="E3" s="8" t="s">
        <v>15</v>
      </c>
    </row>
    <row r="4" spans="1:11" ht="17.25" customHeight="1" thickBot="1">
      <c r="B4" s="9" t="s">
        <v>9</v>
      </c>
      <c r="C4" s="9">
        <v>0.88911627833977602</v>
      </c>
      <c r="D4" s="23"/>
      <c r="E4" s="22">
        <v>0.88873121956204415</v>
      </c>
    </row>
    <row r="6" spans="1:11">
      <c r="A6" s="1" t="s">
        <v>10</v>
      </c>
      <c r="B6" s="1" t="s">
        <v>0</v>
      </c>
      <c r="C6" s="1" t="s">
        <v>1</v>
      </c>
      <c r="D6" s="1"/>
      <c r="E6" s="2" t="s">
        <v>11</v>
      </c>
      <c r="F6" s="2" t="s">
        <v>16</v>
      </c>
      <c r="G6" s="2" t="s">
        <v>3</v>
      </c>
      <c r="I6" s="2" t="s">
        <v>12</v>
      </c>
      <c r="J6" s="2" t="s">
        <v>18</v>
      </c>
      <c r="K6" s="1" t="s">
        <v>2</v>
      </c>
    </row>
    <row r="7" spans="1:11">
      <c r="A7" s="1">
        <v>1</v>
      </c>
      <c r="B7" s="3">
        <v>40728</v>
      </c>
      <c r="C7" s="4">
        <v>2145.3000000000002</v>
      </c>
      <c r="D7" s="4"/>
      <c r="G7" s="2">
        <f>SUM(G9:G256)</f>
        <v>1845.7853947879064</v>
      </c>
      <c r="K7" s="1">
        <f>SUM(K9:K256)</f>
        <v>1847.7721891494134</v>
      </c>
    </row>
    <row r="8" spans="1:11">
      <c r="A8" s="1">
        <v>2</v>
      </c>
      <c r="B8" s="3">
        <v>40729</v>
      </c>
      <c r="C8" s="4">
        <v>2161.75</v>
      </c>
      <c r="D8" s="4"/>
      <c r="E8" s="2">
        <f>LN(C8/C7)</f>
        <v>7.6386761180796464E-3</v>
      </c>
      <c r="I8" s="2">
        <f>(C8-C7)/C7</f>
        <v>7.6679252319022126E-3</v>
      </c>
    </row>
    <row r="9" spans="1:11">
      <c r="A9" s="1">
        <v>3</v>
      </c>
      <c r="B9" s="3">
        <v>40730</v>
      </c>
      <c r="C9" s="4">
        <v>2171.19</v>
      </c>
      <c r="D9" s="4"/>
      <c r="E9" s="2">
        <f t="shared" ref="E9:E72" si="0">LN(C9/C8)</f>
        <v>4.3573254814851699E-3</v>
      </c>
      <c r="F9" s="2">
        <f>E8*E8</f>
        <v>5.8349372836920334E-5</v>
      </c>
      <c r="G9" s="2">
        <f>-LN(F9)-E9*E9/F9</f>
        <v>9.4236722402332394</v>
      </c>
      <c r="I9" s="2">
        <f t="shared" ref="I9:I72" si="1">(C9-C8)/C8</f>
        <v>4.3668324274315044E-3</v>
      </c>
      <c r="J9" s="6">
        <f>I8*I8</f>
        <v>5.87970773620426E-5</v>
      </c>
      <c r="K9" s="1">
        <f>-LN(J9)-I9*I9/J9</f>
        <v>9.4170957333924257</v>
      </c>
    </row>
    <row r="10" spans="1:11">
      <c r="A10" s="1">
        <v>4</v>
      </c>
      <c r="B10" s="3">
        <v>40731</v>
      </c>
      <c r="C10" s="4">
        <v>2180.59</v>
      </c>
      <c r="D10" s="4"/>
      <c r="E10" s="2">
        <f t="shared" si="0"/>
        <v>4.3200780459508471E-3</v>
      </c>
      <c r="F10" s="2">
        <f>$C$4*F9+(1-$C$4)*E9*E9</f>
        <v>5.3984647200511022E-5</v>
      </c>
      <c r="G10" s="2">
        <f>-LN(F10)-E10*E10/F10</f>
        <v>9.4811000860489507</v>
      </c>
      <c r="I10" s="2">
        <f t="shared" si="1"/>
        <v>4.3294230352940513E-3</v>
      </c>
      <c r="J10" s="1">
        <f>$E$4*J9+(1-$E$4)*I9*I9</f>
        <v>5.4376607730288385E-5</v>
      </c>
      <c r="K10" s="1">
        <f t="shared" ref="K10:K73" si="2">-LN(J10)-I10*I10/J10</f>
        <v>9.4748712210715578</v>
      </c>
    </row>
    <row r="11" spans="1:11">
      <c r="A11" s="1">
        <v>5</v>
      </c>
      <c r="B11" s="3">
        <v>40732</v>
      </c>
      <c r="C11" s="4">
        <v>2180.35</v>
      </c>
      <c r="D11" s="4"/>
      <c r="E11" s="2">
        <f t="shared" si="0"/>
        <v>-1.1006801297089587E-4</v>
      </c>
      <c r="F11" s="2">
        <f>$C$4*F10+(1-$C$4)*E10*E10</f>
        <v>5.006805974497158E-5</v>
      </c>
      <c r="G11" s="2">
        <f>-LN(F11)-E11*E11/F11</f>
        <v>9.9018853132413494</v>
      </c>
      <c r="I11" s="2">
        <f t="shared" si="1"/>
        <v>-1.1006195570934309E-4</v>
      </c>
      <c r="J11" s="1">
        <f>$E$4*J10+(1-$E$4)*I10*I10</f>
        <v>5.0411800222320776E-5</v>
      </c>
      <c r="K11" s="1">
        <f t="shared" si="2"/>
        <v>9.8950449852736266</v>
      </c>
    </row>
    <row r="12" spans="1:11">
      <c r="A12" s="1">
        <v>6</v>
      </c>
      <c r="B12" s="3">
        <v>40735</v>
      </c>
      <c r="C12" s="4">
        <v>2157.16</v>
      </c>
      <c r="D12" s="4"/>
      <c r="E12" s="2">
        <f t="shared" si="0"/>
        <v>-1.0692872619012236E-2</v>
      </c>
      <c r="F12" s="2">
        <f>$C$4*F11+(1-$C$4)*E11*E11</f>
        <v>4.451767029682459E-5</v>
      </c>
      <c r="G12" s="2">
        <f>-LN(F12)-E12*E12/F12</f>
        <v>7.451261640607326</v>
      </c>
      <c r="I12" s="2">
        <f t="shared" si="1"/>
        <v>-1.0635907079138696E-2</v>
      </c>
      <c r="J12" s="1">
        <f>$E$4*J11+(1-$E$4)*I11*I11</f>
        <v>4.4803888561193643E-5</v>
      </c>
      <c r="K12" s="1">
        <f t="shared" si="2"/>
        <v>7.4883785389672965</v>
      </c>
    </row>
    <row r="13" spans="1:11">
      <c r="A13" s="1">
        <v>7</v>
      </c>
      <c r="B13" s="3">
        <v>40736</v>
      </c>
      <c r="C13" s="4">
        <v>2109.73</v>
      </c>
      <c r="D13" s="4"/>
      <c r="E13" s="2">
        <f t="shared" si="0"/>
        <v>-2.2232564539034487E-2</v>
      </c>
      <c r="F13" s="2">
        <f>$C$4*F12+(1-$C$4)*E12*E12</f>
        <v>5.2259555615059429E-5</v>
      </c>
      <c r="G13" s="2">
        <f>-LN(F13)-E13*E13/F13</f>
        <v>0.40098070000072461</v>
      </c>
      <c r="I13" s="2">
        <f t="shared" si="1"/>
        <v>-2.1987242485490107E-2</v>
      </c>
      <c r="J13" s="1">
        <f>$E$4*J12+(1-$E$4)*I12*I12</f>
        <v>5.2405619295381548E-5</v>
      </c>
      <c r="K13" s="1">
        <f t="shared" si="2"/>
        <v>0.63155409197584689</v>
      </c>
    </row>
    <row r="14" spans="1:11">
      <c r="A14" s="1">
        <v>8</v>
      </c>
      <c r="B14" s="3">
        <v>40737</v>
      </c>
      <c r="C14" s="4">
        <v>2129.64</v>
      </c>
      <c r="D14" s="4"/>
      <c r="E14" s="2">
        <f t="shared" si="0"/>
        <v>9.3929741375157541E-3</v>
      </c>
      <c r="F14" s="2">
        <f>$C$4*F13+(1-$C$4)*E13*E13</f>
        <v>1.01273195517065E-4</v>
      </c>
      <c r="G14" s="2">
        <f>-LN(F14)-E14*E14/F14</f>
        <v>8.3265010780596018</v>
      </c>
      <c r="I14" s="2">
        <f t="shared" si="1"/>
        <v>9.4372265645366257E-3</v>
      </c>
      <c r="J14" s="1">
        <f>$E$4*J13+(1-$E$4)*I13*I13</f>
        <v>1.0036615921415684E-4</v>
      </c>
      <c r="K14" s="1">
        <f t="shared" si="2"/>
        <v>8.3193221772888499</v>
      </c>
    </row>
    <row r="15" spans="1:11">
      <c r="A15" s="1">
        <v>9</v>
      </c>
      <c r="B15" s="3">
        <v>40738</v>
      </c>
      <c r="C15" s="4">
        <v>2130.0700000000002</v>
      </c>
      <c r="D15" s="4"/>
      <c r="E15" s="2">
        <f t="shared" si="0"/>
        <v>2.0189167875797891E-4</v>
      </c>
      <c r="F15" s="2">
        <f>$C$4*F14+(1-$C$4)*E14*E14</f>
        <v>9.9826691602065062E-5</v>
      </c>
      <c r="G15" s="2">
        <f>-LN(F15)-E15*E15/F15</f>
        <v>9.2116666493477126</v>
      </c>
      <c r="I15" s="2">
        <f t="shared" si="1"/>
        <v>2.0191206025445195E-4</v>
      </c>
      <c r="J15" s="1">
        <f>$E$4*J14+(1-$E$4)*I14*I14</f>
        <v>9.9108275222227753E-5</v>
      </c>
      <c r="K15" s="1">
        <f t="shared" si="2"/>
        <v>9.2188862634216697</v>
      </c>
    </row>
    <row r="16" spans="1:11">
      <c r="A16" s="1">
        <v>10</v>
      </c>
      <c r="B16" s="3">
        <v>40739</v>
      </c>
      <c r="C16" s="4">
        <v>2145.1999999999998</v>
      </c>
      <c r="D16" s="4"/>
      <c r="E16" s="2">
        <f t="shared" si="0"/>
        <v>7.0779450955382904E-3</v>
      </c>
      <c r="F16" s="2">
        <f>$C$4*F15+(1-$C$4)*E15*E15</f>
        <v>8.8762056164411109E-5</v>
      </c>
      <c r="G16" s="2">
        <f>-LN(F16)-E16*E16/F16</f>
        <v>8.7651512690841553</v>
      </c>
      <c r="I16" s="2">
        <f t="shared" si="1"/>
        <v>7.1030529513112966E-3</v>
      </c>
      <c r="J16" s="1">
        <f>$E$4*J15+(1-$E$4)*I15*I15</f>
        <v>8.8085154565999574E-5</v>
      </c>
      <c r="K16" s="1">
        <f t="shared" si="2"/>
        <v>8.7644271543880095</v>
      </c>
    </row>
    <row r="17" spans="1:11">
      <c r="A17" s="1">
        <v>11</v>
      </c>
      <c r="B17" s="3">
        <v>40742</v>
      </c>
      <c r="C17" s="4">
        <v>2130.48</v>
      </c>
      <c r="D17" s="4"/>
      <c r="E17" s="2">
        <f t="shared" si="0"/>
        <v>-6.8854816805964478E-3</v>
      </c>
      <c r="F17" s="2">
        <f>$C$4*F16+(1-$C$4)*E16*E16</f>
        <v>8.4474764855103736E-5</v>
      </c>
      <c r="G17" s="2">
        <f>-LN(F17)-E17*E17/F17</f>
        <v>8.8178266945356949</v>
      </c>
      <c r="I17" s="2">
        <f t="shared" si="1"/>
        <v>-6.8618310647024991E-3</v>
      </c>
      <c r="J17" s="1">
        <f>$E$4*J16+(1-$E$4)*I16*I16</f>
        <v>8.3897910815713134E-5</v>
      </c>
      <c r="K17" s="1">
        <f t="shared" si="2"/>
        <v>8.824695327914597</v>
      </c>
    </row>
    <row r="18" spans="1:11">
      <c r="A18" s="1">
        <v>12</v>
      </c>
      <c r="B18" s="3">
        <v>40743</v>
      </c>
      <c r="C18" s="4">
        <v>2130.21</v>
      </c>
      <c r="D18" s="4"/>
      <c r="E18" s="2">
        <f t="shared" si="0"/>
        <v>-1.2674003523441233E-4</v>
      </c>
      <c r="F18" s="2">
        <f>$C$4*F17+(1-$C$4)*E17*E17</f>
        <v>8.0364870037118378E-5</v>
      </c>
      <c r="G18" s="2">
        <f>-LN(F18)-E18*E18/F18</f>
        <v>9.4287335407566939</v>
      </c>
      <c r="I18" s="2">
        <f t="shared" si="1"/>
        <v>-1.267320040554156E-4</v>
      </c>
      <c r="J18" s="1">
        <f>$E$4*J17+(1-$E$4)*I17*I17</f>
        <v>7.9801752588330838E-5</v>
      </c>
      <c r="K18" s="1">
        <f t="shared" si="2"/>
        <v>9.4357638302352083</v>
      </c>
    </row>
    <row r="19" spans="1:11">
      <c r="A19" s="1">
        <v>13</v>
      </c>
      <c r="B19" s="3">
        <v>40744</v>
      </c>
      <c r="C19" s="4">
        <v>2154.9499999999998</v>
      </c>
      <c r="D19" s="4"/>
      <c r="E19" s="2">
        <f t="shared" si="0"/>
        <v>1.1546955019593224E-2</v>
      </c>
      <c r="F19" s="2">
        <f>$C$4*F18+(1-$C$4)*E18*E18</f>
        <v>7.1455495285934213E-5</v>
      </c>
      <c r="G19" s="2">
        <f>-LN(F19)-E19*E19/F19</f>
        <v>7.6804887013618881</v>
      </c>
      <c r="I19" s="2">
        <f t="shared" si="1"/>
        <v>1.1613878443909183E-2</v>
      </c>
      <c r="J19" s="1">
        <f>$E$4*J18+(1-$E$4)*I18*I18</f>
        <v>7.092409598899319E-5</v>
      </c>
      <c r="K19" s="1">
        <f t="shared" si="2"/>
        <v>7.652118275541703</v>
      </c>
    </row>
    <row r="20" spans="1:11">
      <c r="A20" s="1">
        <v>14</v>
      </c>
      <c r="B20" s="3">
        <v>40745</v>
      </c>
      <c r="C20" s="4">
        <v>2145.04</v>
      </c>
      <c r="D20" s="4"/>
      <c r="E20" s="2">
        <f t="shared" si="0"/>
        <v>-4.6093212056392005E-3</v>
      </c>
      <c r="F20" s="2">
        <f>$C$4*F19+(1-$C$4)*E19*E19</f>
        <v>7.8316611287083303E-5</v>
      </c>
      <c r="G20" s="2">
        <f>-LN(F20)-E20*E20/F20</f>
        <v>9.183469402369731</v>
      </c>
      <c r="I20" s="2">
        <f t="shared" si="1"/>
        <v>-4.5987145873453471E-3</v>
      </c>
      <c r="J20" s="1">
        <f>$E$4*J19+(1-$E$4)*I19*I19</f>
        <v>7.8040633162631772E-5</v>
      </c>
      <c r="K20" s="1">
        <f t="shared" si="2"/>
        <v>9.1872916378573208</v>
      </c>
    </row>
    <row r="21" spans="1:11">
      <c r="A21" s="1">
        <v>15</v>
      </c>
      <c r="B21" s="3">
        <v>40746</v>
      </c>
      <c r="C21" s="4">
        <v>2171.23</v>
      </c>
      <c r="D21" s="4"/>
      <c r="E21" s="2">
        <f t="shared" si="0"/>
        <v>1.2135627022174746E-2</v>
      </c>
      <c r="F21" s="2">
        <f>$C$4*F20+(1-$C$4)*E20*E20</f>
        <v>7.1988391987942027E-5</v>
      </c>
      <c r="G21" s="2">
        <f>-LN(F21)-E21*E21/F21</f>
        <v>7.4932113573017762</v>
      </c>
      <c r="I21" s="2">
        <f t="shared" si="1"/>
        <v>1.2209562525640573E-2</v>
      </c>
      <c r="J21" s="1">
        <f>$E$4*J20+(1-$E$4)*I20*I20</f>
        <v>7.1710278821989127E-5</v>
      </c>
      <c r="K21" s="1">
        <f t="shared" si="2"/>
        <v>7.4640473244708714</v>
      </c>
    </row>
    <row r="22" spans="1:11">
      <c r="A22" s="1">
        <v>16</v>
      </c>
      <c r="B22" s="3">
        <v>40749</v>
      </c>
      <c r="C22" s="4">
        <v>2150.48</v>
      </c>
      <c r="D22" s="4"/>
      <c r="E22" s="2">
        <f t="shared" si="0"/>
        <v>-9.6027542112764683E-3</v>
      </c>
      <c r="F22" s="2">
        <f>$C$4*F21+(1-$C$4)*E21*E21</f>
        <v>8.0336278654081591E-5</v>
      </c>
      <c r="G22" s="2">
        <f>-LN(F22)-E22*E22/F22</f>
        <v>8.2814530546788774</v>
      </c>
      <c r="I22" s="2">
        <f t="shared" si="1"/>
        <v>-9.5567949963845378E-3</v>
      </c>
      <c r="J22" s="1">
        <f>$E$4*J21+(1-$E$4)*I21*I21</f>
        <v>8.0318380865423061E-5</v>
      </c>
      <c r="K22" s="1">
        <f t="shared" si="2"/>
        <v>8.2923834282122009</v>
      </c>
    </row>
    <row r="23" spans="1:11">
      <c r="A23" s="1">
        <v>17</v>
      </c>
      <c r="B23" s="3">
        <v>40750</v>
      </c>
      <c r="C23" s="4">
        <v>2168.6999999999998</v>
      </c>
      <c r="D23" s="4"/>
      <c r="E23" s="2">
        <f t="shared" si="0"/>
        <v>8.4368366565696074E-3</v>
      </c>
      <c r="F23" s="2">
        <f>$C$4*F22+(1-$C$4)*E22*E22</f>
        <v>8.1653201348093064E-5</v>
      </c>
      <c r="G23" s="2">
        <f>-LN(F23)-E23*E23/F23</f>
        <v>8.5412913556007588</v>
      </c>
      <c r="I23" s="2">
        <f t="shared" si="1"/>
        <v>8.4725270637252149E-3</v>
      </c>
      <c r="J23" s="1">
        <f>$E$4*J22+(1-$E$4)*I22*I22</f>
        <v>8.1543889620519343E-5</v>
      </c>
      <c r="K23" s="1">
        <f t="shared" si="2"/>
        <v>8.5340614483782957</v>
      </c>
    </row>
    <row r="24" spans="1:11">
      <c r="A24" s="1">
        <v>18</v>
      </c>
      <c r="B24" s="3">
        <v>40751</v>
      </c>
      <c r="C24" s="4">
        <v>2174.31</v>
      </c>
      <c r="D24" s="4"/>
      <c r="E24" s="2">
        <f t="shared" si="0"/>
        <v>2.5834631374215683E-3</v>
      </c>
      <c r="F24" s="2">
        <f>$C$4*F23+(1-$C$4)*E23*E23</f>
        <v>8.0491917397608793E-5</v>
      </c>
      <c r="G24" s="2">
        <f>-LN(F24)-E24*E24/F24</f>
        <v>9.3444351254307438</v>
      </c>
      <c r="I24" s="2">
        <f t="shared" si="1"/>
        <v>2.5868031539632626E-3</v>
      </c>
      <c r="J24" s="1">
        <f>$E$4*J23+(1-$E$4)*I23*I23</f>
        <v>8.0457886876447897E-5</v>
      </c>
      <c r="K24" s="1">
        <f t="shared" si="2"/>
        <v>9.3446082941138346</v>
      </c>
    </row>
    <row r="25" spans="1:11">
      <c r="A25" s="1">
        <v>19</v>
      </c>
      <c r="B25" s="3">
        <v>40752</v>
      </c>
      <c r="C25" s="4">
        <v>2155.85</v>
      </c>
      <c r="D25" s="4"/>
      <c r="E25" s="2">
        <f t="shared" si="0"/>
        <v>-8.5262954870870024E-3</v>
      </c>
      <c r="F25" s="2">
        <f>$C$4*F24+(1-$C$4)*E24*E24</f>
        <v>7.2306743236437939E-5</v>
      </c>
      <c r="G25" s="2">
        <f>-LN(F25)-E25*E25/F25</f>
        <v>8.5291860421167787</v>
      </c>
      <c r="I25" s="2">
        <f t="shared" si="1"/>
        <v>-8.4900497169217073E-3</v>
      </c>
      <c r="J25" s="1">
        <f>$E$4*J24+(1-$E$4)*I24*I24</f>
        <v>7.2249996596846259E-5</v>
      </c>
      <c r="K25" s="1">
        <f t="shared" si="2"/>
        <v>8.5377181038044032</v>
      </c>
    </row>
    <row r="26" spans="1:11">
      <c r="A26" s="1">
        <v>20</v>
      </c>
      <c r="B26" s="3">
        <v>40753</v>
      </c>
      <c r="C26" s="4">
        <v>2133.21</v>
      </c>
      <c r="D26" s="4"/>
      <c r="E26" s="2">
        <f t="shared" si="0"/>
        <v>-1.0557189816248999E-2</v>
      </c>
      <c r="F26" s="2">
        <f>$C$4*F25+(1-$C$4)*E25*E25</f>
        <v>7.2350095611053129E-5</v>
      </c>
      <c r="G26" s="2">
        <f>-LN(F26)-E26*E26/F26</f>
        <v>7.9935085100024388</v>
      </c>
      <c r="I26" s="2">
        <f t="shared" si="1"/>
        <v>-1.0501658278637138E-2</v>
      </c>
      <c r="J26" s="1">
        <f>$E$4*J25+(1-$E$4)*I25*I25</f>
        <v>7.2231186342351997E-5</v>
      </c>
      <c r="K26" s="1">
        <f t="shared" si="2"/>
        <v>8.0088074936351656</v>
      </c>
    </row>
    <row r="27" spans="1:11">
      <c r="A27" s="1">
        <v>21</v>
      </c>
      <c r="B27" s="3">
        <v>40756</v>
      </c>
      <c r="C27" s="4">
        <v>2172.31</v>
      </c>
      <c r="D27" s="4"/>
      <c r="E27" s="2">
        <f t="shared" si="0"/>
        <v>1.8163229959576963E-2</v>
      </c>
      <c r="F27" s="2">
        <f>$C$4*F26+(1-$C$4)*E26*E26</f>
        <v>7.668611053789354E-5</v>
      </c>
      <c r="G27" s="2">
        <f>-LN(F27)-E27*E27/F27</f>
        <v>5.1737994078794332</v>
      </c>
      <c r="I27" s="2">
        <f t="shared" si="1"/>
        <v>1.832918465598788E-2</v>
      </c>
      <c r="J27" s="1">
        <f>$E$4*J26+(1-$E$4)*I26*I26</f>
        <v>7.6465368485186273E-5</v>
      </c>
      <c r="K27" s="1">
        <f t="shared" si="2"/>
        <v>5.0850625861745371</v>
      </c>
    </row>
    <row r="28" spans="1:11">
      <c r="A28" s="1">
        <v>22</v>
      </c>
      <c r="B28" s="3">
        <v>40757</v>
      </c>
      <c r="C28" s="4">
        <v>2121.27</v>
      </c>
      <c r="D28" s="4"/>
      <c r="E28" s="2">
        <f t="shared" si="0"/>
        <v>-2.3776151560970387E-2</v>
      </c>
      <c r="F28" s="2">
        <f>$C$4*F27+(1-$C$4)*E27*E27</f>
        <v>1.0476373304233816E-4</v>
      </c>
      <c r="G28" s="2">
        <f>-LN(F28)-E28*E28/F28</f>
        <v>3.7678002363044865</v>
      </c>
      <c r="I28" s="2">
        <f t="shared" si="1"/>
        <v>-2.3495725748166683E-2</v>
      </c>
      <c r="J28" s="1">
        <f>$E$4*J27+(1-$E$4)*I27*I27</f>
        <v>1.0533890952500139E-4</v>
      </c>
      <c r="K28" s="1">
        <f t="shared" si="2"/>
        <v>3.9176323923272598</v>
      </c>
    </row>
    <row r="29" spans="1:11">
      <c r="A29" s="1">
        <v>23</v>
      </c>
      <c r="B29" s="3">
        <v>40758</v>
      </c>
      <c r="C29" s="4">
        <v>2066.2600000000002</v>
      </c>
      <c r="D29" s="4"/>
      <c r="E29" s="2">
        <f t="shared" si="0"/>
        <v>-2.6274756098109951E-2</v>
      </c>
      <c r="F29" s="2">
        <f>$C$4*F28+(1-$C$4)*E28*E28</f>
        <v>1.5583030517475404E-4</v>
      </c>
      <c r="G29" s="2">
        <f>-LN(F29)-E29*E29/F29</f>
        <v>4.3365211755003532</v>
      </c>
      <c r="I29" s="2">
        <f t="shared" si="1"/>
        <v>-2.5932578125368182E-2</v>
      </c>
      <c r="J29" s="1">
        <f>$E$4*J28+(1-$E$4)*I28*I28</f>
        <v>1.5504381079207367E-4</v>
      </c>
      <c r="K29" s="1">
        <f t="shared" si="2"/>
        <v>4.434328120868507</v>
      </c>
    </row>
    <row r="30" spans="1:11">
      <c r="A30" s="1">
        <v>24</v>
      </c>
      <c r="B30" s="3">
        <v>40759</v>
      </c>
      <c r="C30" s="4">
        <v>2018.47</v>
      </c>
      <c r="D30" s="4"/>
      <c r="E30" s="2">
        <f t="shared" si="0"/>
        <v>-2.3400411148070597E-2</v>
      </c>
      <c r="F30" s="2">
        <f>$C$4*F29+(1-$C$4)*E29*E29</f>
        <v>2.1510125843805317E-4</v>
      </c>
      <c r="G30" s="2">
        <f>-LN(F30)-E30*E30/F30</f>
        <v>5.8987204145266947</v>
      </c>
      <c r="I30" s="2">
        <f t="shared" si="1"/>
        <v>-2.3128744688471047E-2</v>
      </c>
      <c r="J30" s="1">
        <f>$E$4*J29+(1-$E$4)*I29*I29</f>
        <v>2.1262037503457477E-4</v>
      </c>
      <c r="K30" s="1">
        <f t="shared" si="2"/>
        <v>5.9400682581876101</v>
      </c>
    </row>
    <row r="31" spans="1:11">
      <c r="A31" s="1">
        <v>25</v>
      </c>
      <c r="B31" s="3">
        <v>40760</v>
      </c>
      <c r="C31" s="4">
        <v>1943.75</v>
      </c>
      <c r="D31" s="4"/>
      <c r="E31" s="2">
        <f t="shared" si="0"/>
        <v>-3.7720701733328366E-2</v>
      </c>
      <c r="F31" s="2">
        <f>$C$4*F30+(1-$C$4)*E30*E30</f>
        <v>2.5196765461426126E-4</v>
      </c>
      <c r="G31" s="2">
        <f>-LN(F31)-E31*E31/F31</f>
        <v>2.6392495462397418</v>
      </c>
      <c r="I31" s="2">
        <f t="shared" si="1"/>
        <v>-3.7018137500185795E-2</v>
      </c>
      <c r="J31" s="1">
        <f>$E$4*J30+(1-$E$4)*I30*I30</f>
        <v>2.4848435652741321E-4</v>
      </c>
      <c r="K31" s="1">
        <f t="shared" si="2"/>
        <v>2.7853267438093132</v>
      </c>
    </row>
    <row r="32" spans="1:11">
      <c r="A32" s="1">
        <v>26</v>
      </c>
      <c r="B32" s="3">
        <v>40763</v>
      </c>
      <c r="C32" s="4">
        <v>1869.45</v>
      </c>
      <c r="D32" s="4"/>
      <c r="E32" s="2">
        <f t="shared" si="0"/>
        <v>-3.8974826987048655E-2</v>
      </c>
      <c r="F32" s="2">
        <f>$C$4*F31+(1-$C$4)*E31*E31</f>
        <v>3.817995951984315E-4</v>
      </c>
      <c r="G32" s="2">
        <f>-LN(F32)-E32*E32/F32</f>
        <v>3.8919904292238545</v>
      </c>
      <c r="I32" s="2">
        <f t="shared" si="1"/>
        <v>-3.8225080385852067E-2</v>
      </c>
      <c r="J32" s="1">
        <f>$E$4*J31+(1-$E$4)*I31*I31</f>
        <v>3.7331214441914314E-4</v>
      </c>
      <c r="K32" s="1">
        <f t="shared" si="2"/>
        <v>3.9790607167911056</v>
      </c>
    </row>
    <row r="33" spans="1:11">
      <c r="A33" s="1">
        <v>27</v>
      </c>
      <c r="B33" s="3">
        <v>40764</v>
      </c>
      <c r="C33" s="4">
        <v>1801.35</v>
      </c>
      <c r="D33" s="4"/>
      <c r="E33" s="2">
        <f t="shared" si="0"/>
        <v>-3.7107886165693646E-2</v>
      </c>
      <c r="F33" s="2">
        <f>$C$4*F32+(1-$C$4)*E32*E32</f>
        <v>5.0790072643033151E-4</v>
      </c>
      <c r="G33" s="2">
        <f>-LN(F33)-E33*E33/F33</f>
        <v>4.874074232462517</v>
      </c>
      <c r="I33" s="2">
        <f t="shared" si="1"/>
        <v>-3.642782636604356E-2</v>
      </c>
      <c r="J33" s="1">
        <f>$E$4*J32+(1-$E$4)*I32*I32</f>
        <v>4.9435528926968409E-4</v>
      </c>
      <c r="K33" s="1">
        <f t="shared" si="2"/>
        <v>4.9279790883345198</v>
      </c>
    </row>
    <row r="34" spans="1:11">
      <c r="A34" s="1">
        <v>28</v>
      </c>
      <c r="B34" s="3">
        <v>40765</v>
      </c>
      <c r="C34" s="4">
        <v>1806.24</v>
      </c>
      <c r="D34" s="4"/>
      <c r="E34" s="2">
        <f t="shared" si="0"/>
        <v>2.710952738434903E-3</v>
      </c>
      <c r="F34" s="2">
        <f>$C$4*F33+(1-$C$4)*E33*E33</f>
        <v>6.0426915787340028E-4</v>
      </c>
      <c r="G34" s="2">
        <f>-LN(F34)-E34*E34/F34</f>
        <v>7.3993285966063596</v>
      </c>
      <c r="I34" s="2">
        <f t="shared" si="1"/>
        <v>2.7146306936464875E-3</v>
      </c>
      <c r="J34" s="1">
        <f>$E$4*J33+(1-$E$4)*I33*I33</f>
        <v>5.8700115239806018E-4</v>
      </c>
      <c r="K34" s="1">
        <f t="shared" si="2"/>
        <v>7.4279297624418046</v>
      </c>
    </row>
    <row r="35" spans="1:11">
      <c r="A35" s="1">
        <v>29</v>
      </c>
      <c r="B35" s="3">
        <v>40766</v>
      </c>
      <c r="C35" s="4">
        <v>1817.44</v>
      </c>
      <c r="D35" s="4"/>
      <c r="E35" s="2">
        <f t="shared" si="0"/>
        <v>6.1815809698747021E-3</v>
      </c>
      <c r="F35" s="2">
        <f>$C$4*F34+(1-$C$4)*E34*E34</f>
        <v>5.3808045859085759E-4</v>
      </c>
      <c r="G35" s="2">
        <f>-LN(F35)-E35*E35/F35</f>
        <v>7.4564871612382717</v>
      </c>
      <c r="I35" s="2">
        <f t="shared" si="1"/>
        <v>6.2007263708034619E-3</v>
      </c>
      <c r="J35" s="1">
        <f>$E$4*J34+(1-$E$4)*I34*I34</f>
        <v>5.2250621415529989E-4</v>
      </c>
      <c r="K35" s="1">
        <f t="shared" si="2"/>
        <v>7.4832879389660825</v>
      </c>
    </row>
    <row r="36" spans="1:11">
      <c r="A36" s="1">
        <v>30</v>
      </c>
      <c r="B36" s="3">
        <v>40767</v>
      </c>
      <c r="C36" s="4">
        <v>1793.31</v>
      </c>
      <c r="D36" s="4"/>
      <c r="E36" s="2">
        <f t="shared" si="0"/>
        <v>-1.3365843232453226E-2</v>
      </c>
      <c r="F36" s="2">
        <f>$C$4*F35+(1-$C$4)*E35*E35</f>
        <v>4.826531772732082E-4</v>
      </c>
      <c r="G36" s="2">
        <f>-LN(F36)-E36*E36/F36</f>
        <v>7.2660794354284182</v>
      </c>
      <c r="I36" s="2">
        <f t="shared" si="1"/>
        <v>-1.3276916982128769E-2</v>
      </c>
      <c r="J36" s="1">
        <f>$E$4*J35+(1-$E$4)*I35*I35</f>
        <v>4.6864575911140704E-4</v>
      </c>
      <c r="K36" s="1">
        <f t="shared" si="2"/>
        <v>7.2895231539885144</v>
      </c>
    </row>
    <row r="37" spans="1:11">
      <c r="A37" s="1">
        <v>31</v>
      </c>
      <c r="B37" s="3">
        <v>40771</v>
      </c>
      <c r="C37" s="4">
        <v>1879.87</v>
      </c>
      <c r="D37" s="4"/>
      <c r="E37" s="2">
        <f t="shared" si="0"/>
        <v>4.7139551246268417E-2</v>
      </c>
      <c r="F37" s="2">
        <f>$C$4*F36+(1-$C$4)*E36*E36</f>
        <v>4.4894370402293553E-4</v>
      </c>
      <c r="G37" s="2">
        <f>-LN(F37)-E37*E37/F37</f>
        <v>2.758911633538486</v>
      </c>
      <c r="I37" s="2">
        <f t="shared" si="1"/>
        <v>4.8268286018591289E-2</v>
      </c>
      <c r="J37" s="1">
        <f>$E$4*J36+(1-$E$4)*I36*I36</f>
        <v>4.3611419094421837E-4</v>
      </c>
      <c r="K37" s="1">
        <f t="shared" si="2"/>
        <v>2.3953647009983667</v>
      </c>
    </row>
    <row r="38" spans="1:11">
      <c r="A38" s="1">
        <v>32</v>
      </c>
      <c r="B38" s="3">
        <v>40772</v>
      </c>
      <c r="C38" s="4">
        <v>1892.67</v>
      </c>
      <c r="D38" s="4"/>
      <c r="E38" s="2">
        <f t="shared" si="0"/>
        <v>6.7859050498446779E-3</v>
      </c>
      <c r="F38" s="2">
        <f>$C$4*F37+(1-$C$4)*E37*E37</f>
        <v>6.4556200824856505E-4</v>
      </c>
      <c r="G38" s="2">
        <f>-LN(F38)-E38*E38/F38</f>
        <v>7.2740584080759012</v>
      </c>
      <c r="I38" s="2">
        <f t="shared" si="1"/>
        <v>6.8089814721231691E-3</v>
      </c>
      <c r="J38" s="1">
        <f>$E$4*J37+(1-$E$4)*I37*I37</f>
        <v>6.4682535412870809E-4</v>
      </c>
      <c r="K38" s="1">
        <f t="shared" si="2"/>
        <v>7.2717576525521501</v>
      </c>
    </row>
    <row r="39" spans="1:11">
      <c r="A39" s="1">
        <v>33</v>
      </c>
      <c r="B39" s="3">
        <v>40773</v>
      </c>
      <c r="C39" s="4">
        <v>1860.58</v>
      </c>
      <c r="D39" s="4"/>
      <c r="E39" s="2">
        <f t="shared" si="0"/>
        <v>-1.7100263490767865E-2</v>
      </c>
      <c r="F39" s="2">
        <f>$C$4*F38+(1-$C$4)*E38*E38</f>
        <v>5.7908572008288396E-4</v>
      </c>
      <c r="G39" s="2">
        <f>-LN(F39)-E39*E39/F39</f>
        <v>6.9490933318532591</v>
      </c>
      <c r="I39" s="2">
        <f t="shared" si="1"/>
        <v>-1.69548838413459E-2</v>
      </c>
      <c r="J39" s="1">
        <f>$E$4*J38+(1-$E$4)*I38*I38</f>
        <v>5.8001255446292563E-4</v>
      </c>
      <c r="K39" s="1">
        <f t="shared" si="2"/>
        <v>6.9568369059605866</v>
      </c>
    </row>
    <row r="40" spans="1:11">
      <c r="A40" s="1">
        <v>34</v>
      </c>
      <c r="B40" s="3">
        <v>40774</v>
      </c>
      <c r="C40" s="4">
        <v>1744.88</v>
      </c>
      <c r="D40" s="4"/>
      <c r="E40" s="2">
        <f t="shared" si="0"/>
        <v>-6.4202481692406332E-2</v>
      </c>
      <c r="F40" s="2">
        <f>$C$4*F39+(1-$C$4)*E39*E39</f>
        <v>5.4729904855399178E-4</v>
      </c>
      <c r="G40" s="2">
        <f>-LN(F40)-E40*E40/F40</f>
        <v>-2.0940714844103425E-2</v>
      </c>
      <c r="I40" s="2">
        <f t="shared" si="1"/>
        <v>-6.2184910081802353E-2</v>
      </c>
      <c r="J40" s="1">
        <f>$E$4*J39+(1-$E$4)*I39*I39</f>
        <v>5.4746148824136775E-4</v>
      </c>
      <c r="K40" s="1">
        <f t="shared" si="2"/>
        <v>0.44677539420538981</v>
      </c>
    </row>
    <row r="41" spans="1:11">
      <c r="A41" s="1">
        <v>35</v>
      </c>
      <c r="B41" s="3">
        <v>40777</v>
      </c>
      <c r="C41" s="4">
        <v>1710.7</v>
      </c>
      <c r="D41" s="4"/>
      <c r="E41" s="2">
        <f t="shared" si="0"/>
        <v>-1.9783141905350913E-2</v>
      </c>
      <c r="F41" s="2">
        <f>$C$4*F40+(1-$C$4)*E40*E40</f>
        <v>9.4367060943662136E-4</v>
      </c>
      <c r="G41" s="2">
        <f>-LN(F41)-E41*E41/F41</f>
        <v>6.5509989413793974</v>
      </c>
      <c r="I41" s="2">
        <f t="shared" si="1"/>
        <v>-1.9588739626793854E-2</v>
      </c>
      <c r="J41" s="1">
        <f>$E$4*J40+(1-$E$4)*I40*I40</f>
        <v>9.1681837777684324E-4</v>
      </c>
      <c r="K41" s="1">
        <f t="shared" si="2"/>
        <v>6.5760681949298272</v>
      </c>
    </row>
    <row r="42" spans="1:11">
      <c r="A42" s="1">
        <v>36</v>
      </c>
      <c r="B42" s="3">
        <v>40778</v>
      </c>
      <c r="C42" s="4">
        <v>1776.68</v>
      </c>
      <c r="D42" s="4"/>
      <c r="E42" s="2">
        <f t="shared" si="0"/>
        <v>3.7843810695805898E-2</v>
      </c>
      <c r="F42" s="2">
        <f>$C$4*F41+(1-$C$4)*E41*E41</f>
        <v>8.8242976217754829E-4</v>
      </c>
      <c r="G42" s="2">
        <f>-LN(F42)-E42*E42/F42</f>
        <v>5.4098647878532891</v>
      </c>
      <c r="I42" s="2">
        <f t="shared" si="1"/>
        <v>3.8569006839305559E-2</v>
      </c>
      <c r="J42" s="1">
        <f>$E$4*J41+(1-$E$4)*I41*I41</f>
        <v>8.5750102902262891E-4</v>
      </c>
      <c r="K42" s="1">
        <f t="shared" si="2"/>
        <v>5.3267167463021963</v>
      </c>
    </row>
    <row r="43" spans="1:11">
      <c r="A43" s="1">
        <v>37</v>
      </c>
      <c r="B43" s="3">
        <v>40779</v>
      </c>
      <c r="C43" s="4">
        <v>1754.78</v>
      </c>
      <c r="D43" s="4"/>
      <c r="E43" s="2">
        <f t="shared" si="0"/>
        <v>-1.2402961237177755E-2</v>
      </c>
      <c r="F43" s="2">
        <f>$C$4*F42+(1-$C$4)*E42*E42</f>
        <v>9.4338523243898314E-4</v>
      </c>
      <c r="G43" s="2">
        <f>-LN(F43)-E43*E43/F43</f>
        <v>6.8029704861898947</v>
      </c>
      <c r="I43" s="2">
        <f t="shared" si="1"/>
        <v>-1.2326361528243741E-2</v>
      </c>
      <c r="J43" s="1">
        <f>$E$4*J42+(1-$E$4)*I42*I42</f>
        <v>9.2760784458639431E-4</v>
      </c>
      <c r="K43" s="1">
        <f t="shared" si="2"/>
        <v>6.819104704458586</v>
      </c>
    </row>
    <row r="44" spans="1:11">
      <c r="A44" s="1">
        <v>38</v>
      </c>
      <c r="B44" s="3">
        <v>40780</v>
      </c>
      <c r="C44" s="4">
        <v>1764.58</v>
      </c>
      <c r="D44" s="4"/>
      <c r="E44" s="2">
        <f t="shared" si="0"/>
        <v>5.5692087935254363E-3</v>
      </c>
      <c r="F44" s="2">
        <f>$C$4*F43+(1-$C$4)*E43*E43</f>
        <v>8.558367920760353E-4</v>
      </c>
      <c r="G44" s="2">
        <f>-LN(F44)-E44*E44/F44</f>
        <v>7.027190207683236</v>
      </c>
      <c r="I44" s="2">
        <f t="shared" si="1"/>
        <v>5.5847456661233625E-3</v>
      </c>
      <c r="J44" s="1">
        <f>$E$4*J43+(1-$E$4)*I43*I43</f>
        <v>8.4130013920249102E-4</v>
      </c>
      <c r="K44" s="1">
        <f t="shared" si="2"/>
        <v>7.043489239488415</v>
      </c>
    </row>
    <row r="45" spans="1:11">
      <c r="A45" s="1">
        <v>39</v>
      </c>
      <c r="B45" s="3">
        <v>40781</v>
      </c>
      <c r="C45" s="4">
        <v>1778.95</v>
      </c>
      <c r="D45" s="4"/>
      <c r="E45" s="2">
        <f t="shared" si="0"/>
        <v>8.1106008831166258E-3</v>
      </c>
      <c r="F45" s="2">
        <f>$C$4*F44+(1-$C$4)*E44*E44</f>
        <v>7.6437760254887549E-4</v>
      </c>
      <c r="G45" s="2">
        <f>-LN(F45)-E45*E45/F45</f>
        <v>7.0903892874921342</v>
      </c>
      <c r="I45" s="2">
        <f t="shared" si="1"/>
        <v>8.143580908771559E-3</v>
      </c>
      <c r="J45" s="1">
        <f>$E$4*J44+(1-$E$4)*I44*I44</f>
        <v>7.5116010346871662E-4</v>
      </c>
      <c r="K45" s="1">
        <f t="shared" si="2"/>
        <v>7.1056044250853656</v>
      </c>
    </row>
    <row r="46" spans="1:11">
      <c r="A46" s="1">
        <v>40</v>
      </c>
      <c r="B46" s="3">
        <v>40784</v>
      </c>
      <c r="C46" s="4">
        <v>1829.5</v>
      </c>
      <c r="D46" s="4"/>
      <c r="E46" s="2">
        <f t="shared" si="0"/>
        <v>2.801940286574512E-2</v>
      </c>
      <c r="F46" s="2">
        <f>$C$4*F45+(1-$C$4)*E45*E45</f>
        <v>6.8691470520267528E-4</v>
      </c>
      <c r="G46" s="2">
        <f>-LN(F46)-E46*E46/F46</f>
        <v>6.1403827842439398</v>
      </c>
      <c r="I46" s="2">
        <f t="shared" si="1"/>
        <v>2.8415638438404649E-2</v>
      </c>
      <c r="J46" s="1">
        <f>$E$4*J45+(1-$E$4)*I45*I45</f>
        <v>6.7495854781096838E-4</v>
      </c>
      <c r="K46" s="1">
        <f t="shared" si="2"/>
        <v>6.1045658028197574</v>
      </c>
    </row>
    <row r="47" spans="1:11">
      <c r="A47" s="1">
        <v>41</v>
      </c>
      <c r="B47" s="3">
        <v>40785</v>
      </c>
      <c r="C47" s="4">
        <v>1843.82</v>
      </c>
      <c r="D47" s="4"/>
      <c r="E47" s="2">
        <f t="shared" si="0"/>
        <v>7.7968010098691514E-3</v>
      </c>
      <c r="F47" s="2">
        <f>$C$4*F46+(1-$C$4)*E46*E46</f>
        <v>6.978004076228331E-4</v>
      </c>
      <c r="G47" s="2">
        <f>-LN(F47)-E47*E47/F47</f>
        <v>7.1804606917231606</v>
      </c>
      <c r="I47" s="2">
        <f t="shared" si="1"/>
        <v>7.8272752118064698E-3</v>
      </c>
      <c r="J47" s="1">
        <f>$E$4*J46+(1-$E$4)*I46*I46</f>
        <v>6.8970054408613575E-4</v>
      </c>
      <c r="K47" s="1">
        <f t="shared" si="2"/>
        <v>7.1904228486971018</v>
      </c>
    </row>
    <row r="48" spans="1:11">
      <c r="A48" s="1">
        <v>42</v>
      </c>
      <c r="B48" s="3">
        <v>40786</v>
      </c>
      <c r="C48" s="4">
        <v>1880.11</v>
      </c>
      <c r="D48" s="4"/>
      <c r="E48" s="2">
        <f t="shared" si="0"/>
        <v>1.9490779281481491E-2</v>
      </c>
      <c r="F48" s="2">
        <f>$C$4*F47+(1-$C$4)*E47*E47</f>
        <v>6.2716633464160519E-4</v>
      </c>
      <c r="G48" s="2">
        <f>-LN(F48)-E48*E48/F48</f>
        <v>6.7685735285092212</v>
      </c>
      <c r="I48" s="2">
        <f t="shared" si="1"/>
        <v>1.9681964616936557E-2</v>
      </c>
      <c r="J48" s="1">
        <f>$E$4*J47+(1-$E$4)*I47*I47</f>
        <v>6.1977542517814544E-4</v>
      </c>
      <c r="K48" s="1">
        <f t="shared" si="2"/>
        <v>6.761120947309637</v>
      </c>
    </row>
    <row r="49" spans="1:11">
      <c r="A49" s="1">
        <v>43</v>
      </c>
      <c r="B49" s="3">
        <v>40787</v>
      </c>
      <c r="C49" s="4">
        <v>1880.7</v>
      </c>
      <c r="D49" s="4"/>
      <c r="E49" s="2">
        <f t="shared" si="0"/>
        <v>3.1376219742053417E-4</v>
      </c>
      <c r="F49" s="2">
        <f>$C$4*F48+(1-$C$4)*E48*E48</f>
        <v>5.9974746726951689E-4</v>
      </c>
      <c r="G49" s="2">
        <f>-LN(F49)-E49*E49/F49</f>
        <v>7.4188377322820864</v>
      </c>
      <c r="I49" s="2">
        <f t="shared" si="1"/>
        <v>3.1381142592728378E-4</v>
      </c>
      <c r="J49" s="1">
        <f>$E$4*J48+(1-$E$4)*I48*I48</f>
        <v>5.9391703972820013E-4</v>
      </c>
      <c r="K49" s="1">
        <f t="shared" si="2"/>
        <v>7.4286051017310806</v>
      </c>
    </row>
    <row r="50" spans="1:11">
      <c r="A50" s="1">
        <v>44</v>
      </c>
      <c r="B50" s="3">
        <v>40788</v>
      </c>
      <c r="C50" s="4">
        <v>1867.75</v>
      </c>
      <c r="D50" s="4"/>
      <c r="E50" s="2">
        <f t="shared" si="0"/>
        <v>-6.9095500921218973E-3</v>
      </c>
      <c r="F50" s="2">
        <f>$C$4*F49+(1-$C$4)*E49*E49</f>
        <v>5.3325615218069358E-4</v>
      </c>
      <c r="G50" s="2">
        <f>-LN(F50)-E50*E50/F50</f>
        <v>7.4469796777393995</v>
      </c>
      <c r="I50" s="2">
        <f t="shared" si="1"/>
        <v>-6.8857340351996836E-3</v>
      </c>
      <c r="J50" s="1">
        <f>$E$4*J49+(1-$E$4)*I49*I49</f>
        <v>5.2784357252000347E-4</v>
      </c>
      <c r="K50" s="1">
        <f t="shared" si="2"/>
        <v>7.4568859909597682</v>
      </c>
    </row>
    <row r="51" spans="1:11">
      <c r="A51" s="1">
        <v>45</v>
      </c>
      <c r="B51" s="3">
        <v>40791</v>
      </c>
      <c r="C51" s="4">
        <v>1785.83</v>
      </c>
      <c r="D51" s="4"/>
      <c r="E51" s="2">
        <f t="shared" si="0"/>
        <v>-4.4851204720260753E-2</v>
      </c>
      <c r="F51" s="2">
        <f>$C$4*F50+(1-$C$4)*E50*E50</f>
        <v>4.7942052303664062E-4</v>
      </c>
      <c r="G51" s="2">
        <f>-LN(F51)-E51*E51/F51</f>
        <v>3.4469698676645519</v>
      </c>
      <c r="I51" s="2">
        <f t="shared" si="1"/>
        <v>-4.3860259670726848E-2</v>
      </c>
      <c r="J51" s="1">
        <f>$E$4*J50+(1-$E$4)*I50*I50</f>
        <v>4.7438668570574168E-4</v>
      </c>
      <c r="K51" s="1">
        <f t="shared" si="2"/>
        <v>3.5983099300665859</v>
      </c>
    </row>
    <row r="52" spans="1:11">
      <c r="A52" s="1">
        <v>46</v>
      </c>
      <c r="B52" s="3">
        <v>40792</v>
      </c>
      <c r="C52" s="4">
        <v>1766.71</v>
      </c>
      <c r="D52" s="4"/>
      <c r="E52" s="2">
        <f t="shared" si="0"/>
        <v>-1.076423326247338E-2</v>
      </c>
      <c r="F52" s="2">
        <f>$C$4*F51+(1-$C$4)*E51*E51</f>
        <v>6.4931767483904245E-4</v>
      </c>
      <c r="G52" s="2">
        <f>-LN(F52)-E52*E52/F52</f>
        <v>7.1611415904759941</v>
      </c>
      <c r="I52" s="2">
        <f t="shared" si="1"/>
        <v>-1.0706506218396987E-2</v>
      </c>
      <c r="J52" s="1">
        <f>$E$4*J51+(1-$E$4)*I51*I51</f>
        <v>6.3565250067520562E-4</v>
      </c>
      <c r="K52" s="1">
        <f t="shared" si="2"/>
        <v>7.1805252858336246</v>
      </c>
    </row>
    <row r="53" spans="1:11">
      <c r="A53" s="1">
        <v>47</v>
      </c>
      <c r="B53" s="3">
        <v>40793</v>
      </c>
      <c r="C53" s="4">
        <v>1833.46</v>
      </c>
      <c r="D53" s="4"/>
      <c r="E53" s="2">
        <f t="shared" si="0"/>
        <v>3.7085832201700093E-2</v>
      </c>
      <c r="F53" s="2">
        <f>$C$4*F52+(1-$C$4)*E52*E52</f>
        <v>5.9016686915890884E-4</v>
      </c>
      <c r="G53" s="2">
        <f>-LN(F53)-E53*E53/F53</f>
        <v>5.104647488632672</v>
      </c>
      <c r="I53" s="2">
        <f t="shared" si="1"/>
        <v>3.7782092137362666E-2</v>
      </c>
      <c r="J53" s="1">
        <f>$E$4*J52+(1-$E$4)*I52*I52</f>
        <v>5.7767888181949208E-4</v>
      </c>
      <c r="K53" s="1">
        <f t="shared" si="2"/>
        <v>4.9854197598542989</v>
      </c>
    </row>
    <row r="54" spans="1:11">
      <c r="A54" s="1">
        <v>48</v>
      </c>
      <c r="B54" s="3">
        <v>40794</v>
      </c>
      <c r="C54" s="4">
        <v>1846.64</v>
      </c>
      <c r="D54" s="4"/>
      <c r="E54" s="2">
        <f t="shared" si="0"/>
        <v>7.162879460866127E-3</v>
      </c>
      <c r="F54" s="2">
        <f>$C$4*F53+(1-$C$4)*E53*E53</f>
        <v>6.7723188931097841E-4</v>
      </c>
      <c r="G54" s="2">
        <f>-LN(F54)-E54*E54/F54</f>
        <v>7.2217371817625295</v>
      </c>
      <c r="I54" s="2">
        <f t="shared" si="1"/>
        <v>7.1885942425796382E-3</v>
      </c>
      <c r="J54" s="1">
        <f>$E$4*J53+(1-$E$4)*I53*I53</f>
        <v>6.7223593757428652E-4</v>
      </c>
      <c r="K54" s="1">
        <f t="shared" si="2"/>
        <v>7.2280295292882641</v>
      </c>
    </row>
    <row r="55" spans="1:11">
      <c r="A55" s="1">
        <v>49</v>
      </c>
      <c r="B55" s="3">
        <v>40795</v>
      </c>
      <c r="C55" s="4">
        <v>1812.93</v>
      </c>
      <c r="D55" s="4"/>
      <c r="E55" s="2">
        <f t="shared" si="0"/>
        <v>-1.8423450564888495E-2</v>
      </c>
      <c r="F55" s="2">
        <f>$C$4*F54+(1-$C$4)*E54*E54</f>
        <v>6.0782699060373511E-4</v>
      </c>
      <c r="G55" s="2">
        <f>-LN(F55)-E55*E55/F55</f>
        <v>6.8471989838427758</v>
      </c>
      <c r="I55" s="2">
        <f t="shared" si="1"/>
        <v>-1.8254776242256226E-2</v>
      </c>
      <c r="J55" s="1">
        <f>$E$4*J54+(1-$E$4)*I54*I54</f>
        <v>6.0318697757889286E-4</v>
      </c>
      <c r="K55" s="1">
        <f t="shared" si="2"/>
        <v>6.8608230352629489</v>
      </c>
    </row>
    <row r="56" spans="1:11">
      <c r="A56" s="1">
        <v>50</v>
      </c>
      <c r="B56" s="3">
        <v>40800</v>
      </c>
      <c r="C56" s="4">
        <v>1749.16</v>
      </c>
      <c r="D56" s="4"/>
      <c r="E56" s="2">
        <f t="shared" si="0"/>
        <v>-3.5808648290171843E-2</v>
      </c>
      <c r="F56" s="2">
        <f>$C$4*F55+(1-$C$4)*E55*E55</f>
        <v>5.7806541606500114E-4</v>
      </c>
      <c r="G56" s="2">
        <f>-LN(F56)-E56*E56/F56</f>
        <v>5.2376328840497584</v>
      </c>
      <c r="I56" s="2">
        <f t="shared" si="1"/>
        <v>-3.5175103285841142E-2</v>
      </c>
      <c r="J56" s="1">
        <f>$E$4*J55+(1-$E$4)*I55*I55</f>
        <v>5.7314995673332625E-4</v>
      </c>
      <c r="K56" s="1">
        <f t="shared" si="2"/>
        <v>5.3056124344857274</v>
      </c>
    </row>
    <row r="57" spans="1:11">
      <c r="A57" s="1">
        <v>51</v>
      </c>
      <c r="B57" s="3">
        <v>40801</v>
      </c>
      <c r="C57" s="4">
        <v>1774.08</v>
      </c>
      <c r="D57" s="4"/>
      <c r="E57" s="2">
        <f t="shared" si="0"/>
        <v>1.4146306000691729E-2</v>
      </c>
      <c r="F57" s="2">
        <f>$C$4*F56+(1-$C$4)*E56*E56</f>
        <v>6.5614905383995308E-4</v>
      </c>
      <c r="G57" s="2">
        <f>-LN(F57)-E57*E57/F57</f>
        <v>7.0241339905844953</v>
      </c>
      <c r="I57" s="2">
        <f t="shared" si="1"/>
        <v>1.4246838482471498E-2</v>
      </c>
      <c r="J57" s="1">
        <f>$E$4*J56+(1-$E$4)*I56*I56</f>
        <v>6.4704777474063264E-4</v>
      </c>
      <c r="K57" s="1">
        <f t="shared" si="2"/>
        <v>7.0294004407974926</v>
      </c>
    </row>
    <row r="58" spans="1:11">
      <c r="A58" s="1">
        <v>52</v>
      </c>
      <c r="B58" s="3">
        <v>40802</v>
      </c>
      <c r="C58" s="4">
        <v>1840.1</v>
      </c>
      <c r="D58" s="4"/>
      <c r="E58" s="2">
        <f t="shared" si="0"/>
        <v>3.6537939270954244E-2</v>
      </c>
      <c r="F58" s="2">
        <f>$C$4*F57+(1-$C$4)*E57*E57</f>
        <v>6.0558263045526852E-4</v>
      </c>
      <c r="G58" s="2">
        <f>-LN(F58)-E58*E58/F58</f>
        <v>5.2047962588466223</v>
      </c>
      <c r="I58" s="2">
        <f t="shared" si="1"/>
        <v>3.7213654401154393E-2</v>
      </c>
      <c r="J58" s="1">
        <f>$E$4*J57+(1-$E$4)*I57*I57</f>
        <v>5.9763605012129234E-4</v>
      </c>
      <c r="K58" s="1">
        <f t="shared" si="2"/>
        <v>5.1053054791190178</v>
      </c>
    </row>
    <row r="59" spans="1:11">
      <c r="A59" s="1">
        <v>53</v>
      </c>
      <c r="B59" s="3">
        <v>40805</v>
      </c>
      <c r="C59" s="4">
        <v>1820.94</v>
      </c>
      <c r="D59" s="4"/>
      <c r="E59" s="2">
        <f t="shared" si="0"/>
        <v>-1.0467066696708334E-2</v>
      </c>
      <c r="F59" s="2">
        <f>$C$4*F58+(1-$C$4)*E58*E58</f>
        <v>6.8646547227607831E-4</v>
      </c>
      <c r="G59" s="2">
        <f>-LN(F59)-E59*E59/F59</f>
        <v>7.1243552180504812</v>
      </c>
      <c r="I59" s="2">
        <f t="shared" si="1"/>
        <v>-1.041247758273999E-2</v>
      </c>
      <c r="J59" s="1">
        <f>$E$4*J58+(1-$E$4)*I58*I58</f>
        <v>6.8522906210221463E-4</v>
      </c>
      <c r="K59" s="1">
        <f t="shared" si="2"/>
        <v>7.1275333691928751</v>
      </c>
    </row>
    <row r="60" spans="1:11">
      <c r="A60" s="1">
        <v>54</v>
      </c>
      <c r="B60" s="3">
        <v>40806</v>
      </c>
      <c r="C60" s="4">
        <v>1837.97</v>
      </c>
      <c r="D60" s="4"/>
      <c r="E60" s="2">
        <f t="shared" si="0"/>
        <v>9.3088504375779153E-3</v>
      </c>
      <c r="F60" s="2">
        <f>$C$4*F59+(1-$C$4)*E59*E59</f>
        <v>6.224959893847146E-4</v>
      </c>
      <c r="G60" s="2">
        <f>-LN(F60)-E60*E60/F60</f>
        <v>7.2425681438589748</v>
      </c>
      <c r="I60" s="2">
        <f t="shared" si="1"/>
        <v>9.3523125418739621E-3</v>
      </c>
      <c r="J60" s="1">
        <f>$E$4*J59+(1-$E$4)*I59*I59</f>
        <v>6.2104818665768781E-4</v>
      </c>
      <c r="K60" s="1">
        <f t="shared" si="2"/>
        <v>7.243266193795745</v>
      </c>
    </row>
    <row r="61" spans="1:11">
      <c r="A61" s="1">
        <v>55</v>
      </c>
      <c r="B61" s="3">
        <v>40807</v>
      </c>
      <c r="C61" s="4">
        <v>1854.28</v>
      </c>
      <c r="D61" s="4"/>
      <c r="E61" s="2">
        <f t="shared" si="0"/>
        <v>8.8347788407225989E-3</v>
      </c>
      <c r="F61" s="2">
        <f>$C$4*F60+(1-$C$4)*E60*E60</f>
        <v>5.6307991260701553E-4</v>
      </c>
      <c r="G61" s="2">
        <f>-LN(F61)-E61*E61/F61</f>
        <v>7.3434704560564796</v>
      </c>
      <c r="I61" s="2">
        <f t="shared" si="1"/>
        <v>8.8739206842331185E-3</v>
      </c>
      <c r="J61" s="1">
        <f>$E$4*J60+(1-$E$4)*I60*I60</f>
        <v>5.6167711965442115E-4</v>
      </c>
      <c r="K61" s="1">
        <f t="shared" si="2"/>
        <v>7.3443845752927723</v>
      </c>
    </row>
    <row r="62" spans="1:11">
      <c r="A62" s="1">
        <v>56</v>
      </c>
      <c r="B62" s="3">
        <v>40808</v>
      </c>
      <c r="C62" s="4">
        <v>1800.55</v>
      </c>
      <c r="D62" s="4"/>
      <c r="E62" s="2">
        <f t="shared" si="0"/>
        <v>-2.9404306766700805E-2</v>
      </c>
      <c r="F62" s="2">
        <f>$C$4*F61+(1-$C$4)*E61*E61</f>
        <v>5.0929835860015937E-4</v>
      </c>
      <c r="G62" s="2">
        <f>-LN(F62)-E62*E62/F62</f>
        <v>5.8848208568450868</v>
      </c>
      <c r="I62" s="2">
        <f t="shared" si="1"/>
        <v>-2.897620639817073E-2</v>
      </c>
      <c r="J62" s="1">
        <f>$E$4*J61+(1-$E$4)*I61*I61</f>
        <v>5.0794201504322648E-4</v>
      </c>
      <c r="K62" s="1">
        <f t="shared" si="2"/>
        <v>5.9321582497018195</v>
      </c>
    </row>
    <row r="63" spans="1:11">
      <c r="A63" s="1">
        <v>57</v>
      </c>
      <c r="B63" s="3">
        <v>40809</v>
      </c>
      <c r="C63" s="4">
        <v>1697.44</v>
      </c>
      <c r="D63" s="4"/>
      <c r="E63" s="2">
        <f t="shared" si="0"/>
        <v>-5.8970940056258504E-2</v>
      </c>
      <c r="F63" s="2">
        <f>$C$4*F62+(1-$C$4)*E62*E62</f>
        <v>5.4869699683288175E-4</v>
      </c>
      <c r="G63" s="2">
        <f>-LN(F63)-E63*E63/F63</f>
        <v>1.1700913881572514</v>
      </c>
      <c r="I63" s="2">
        <f t="shared" si="1"/>
        <v>-5.7265835439171311E-2</v>
      </c>
      <c r="J63" s="1">
        <f>$E$4*J62+(1-$E$4)*I62*I62</f>
        <v>5.4484747970434439E-4</v>
      </c>
      <c r="K63" s="1">
        <f t="shared" si="2"/>
        <v>1.4961167459276021</v>
      </c>
    </row>
    <row r="64" spans="1:11">
      <c r="A64" s="1">
        <v>58</v>
      </c>
      <c r="B64" s="3">
        <v>40812</v>
      </c>
      <c r="C64" s="4">
        <v>1652.71</v>
      </c>
      <c r="D64" s="4"/>
      <c r="E64" s="2">
        <f t="shared" si="0"/>
        <v>-2.6704868877579249E-2</v>
      </c>
      <c r="F64" s="2">
        <f>$C$4*F63+(1-$C$4)*E63*E63</f>
        <v>8.7346153208245662E-4</v>
      </c>
      <c r="G64" s="2">
        <f>-LN(F64)-E64*E64/F64</f>
        <v>6.2265823245785485</v>
      </c>
      <c r="I64" s="2">
        <f t="shared" si="1"/>
        <v>-2.635144688472053E-2</v>
      </c>
      <c r="J64" s="1">
        <f>$E$4*J63+(1-$E$4)*I63*I63</f>
        <v>8.4911512305450268E-4</v>
      </c>
      <c r="K64" s="1">
        <f t="shared" si="2"/>
        <v>6.2535247267013094</v>
      </c>
    </row>
    <row r="65" spans="1:11">
      <c r="A65" s="1">
        <v>59</v>
      </c>
      <c r="B65" s="3">
        <v>40813</v>
      </c>
      <c r="C65" s="4">
        <v>1735.71</v>
      </c>
      <c r="D65" s="4"/>
      <c r="E65" s="2">
        <f t="shared" si="0"/>
        <v>4.9000186741148165E-2</v>
      </c>
      <c r="F65" s="2">
        <f>$C$4*F64+(1-$C$4)*E64*E64</f>
        <v>8.5568559519389592E-4</v>
      </c>
      <c r="G65" s="2">
        <f>-LN(F65)-E65*E65/F65</f>
        <v>4.2576490078071796</v>
      </c>
      <c r="I65" s="2">
        <f t="shared" si="1"/>
        <v>5.0220546859400618E-2</v>
      </c>
      <c r="J65" s="1">
        <f>$E$4*J64+(1-$E$4)*I64*I64</f>
        <v>8.3190002123565419E-4</v>
      </c>
      <c r="K65" s="1">
        <f t="shared" si="2"/>
        <v>4.0600597859472334</v>
      </c>
    </row>
    <row r="66" spans="1:11">
      <c r="A66" s="1">
        <v>60</v>
      </c>
      <c r="B66" s="3">
        <v>40814</v>
      </c>
      <c r="C66" s="4">
        <v>1723.09</v>
      </c>
      <c r="D66" s="4"/>
      <c r="E66" s="2">
        <f t="shared" si="0"/>
        <v>-7.2973609360202285E-3</v>
      </c>
      <c r="F66" s="2">
        <f>$C$4*F65+(1-$C$4)*E65*E65</f>
        <v>1.0270378367800599E-3</v>
      </c>
      <c r="G66" s="2">
        <f>-LN(F66)-E66*E66/F66</f>
        <v>6.8292269304187476</v>
      </c>
      <c r="I66" s="2">
        <f t="shared" si="1"/>
        <v>-7.2707998455963947E-3</v>
      </c>
      <c r="J66" s="1">
        <f>$E$4*J65+(1-$E$4)*I65*I65</f>
        <v>1.0199668817443711E-3</v>
      </c>
      <c r="K66" s="1">
        <f t="shared" si="2"/>
        <v>6.8361554672652192</v>
      </c>
    </row>
    <row r="67" spans="1:11">
      <c r="A67" s="1">
        <v>61</v>
      </c>
      <c r="B67" s="3">
        <v>40815</v>
      </c>
      <c r="C67" s="4">
        <v>1769.29</v>
      </c>
      <c r="D67" s="4"/>
      <c r="E67" s="2">
        <f t="shared" si="0"/>
        <v>2.6459145511724826E-2</v>
      </c>
      <c r="F67" s="2">
        <f>$C$4*F66+(1-$C$4)*E66*E66</f>
        <v>9.1906078106471949E-4</v>
      </c>
      <c r="G67" s="2">
        <f>-LN(F67)-E67*E67/F67</f>
        <v>6.2304171876982046</v>
      </c>
      <c r="I67" s="2">
        <f t="shared" si="1"/>
        <v>2.6812296513821127E-2</v>
      </c>
      <c r="J67" s="1">
        <f>$E$4*J66+(1-$E$4)*I66*I66</f>
        <v>9.1235858255101637E-4</v>
      </c>
      <c r="K67" s="1">
        <f t="shared" si="2"/>
        <v>6.2115205582150583</v>
      </c>
    </row>
    <row r="68" spans="1:11">
      <c r="A68" s="1">
        <v>62</v>
      </c>
      <c r="B68" s="3">
        <v>40816</v>
      </c>
      <c r="C68" s="4">
        <v>1769.65</v>
      </c>
      <c r="D68" s="4"/>
      <c r="E68" s="2">
        <f t="shared" si="0"/>
        <v>2.034507514915897E-4</v>
      </c>
      <c r="F68" s="2">
        <f>$C$4*F67+(1-$C$4)*E67*E67</f>
        <v>8.9478008466058385E-4</v>
      </c>
      <c r="G68" s="2">
        <f>-LN(F68)-E68*E68/F68</f>
        <v>7.018886325701323</v>
      </c>
      <c r="I68" s="2">
        <f t="shared" si="1"/>
        <v>2.0347144899938809E-4</v>
      </c>
      <c r="J68" s="1">
        <f>$E$4*J67+(1-$E$4)*I67*I67</f>
        <v>8.9083259792450606E-4</v>
      </c>
      <c r="K68" s="1">
        <f t="shared" si="2"/>
        <v>7.0233075551768458</v>
      </c>
    </row>
    <row r="69" spans="1:11">
      <c r="A69" s="1">
        <v>63</v>
      </c>
      <c r="B69" s="3">
        <v>40820</v>
      </c>
      <c r="C69" s="4">
        <v>1706.19</v>
      </c>
      <c r="D69" s="4"/>
      <c r="E69" s="2">
        <f t="shared" si="0"/>
        <v>-3.6518972421919003E-2</v>
      </c>
      <c r="F69" s="2">
        <f>$C$4*F68+(1-$C$4)*E68*E68</f>
        <v>7.955681285280701E-4</v>
      </c>
      <c r="G69" s="2">
        <f>-LN(F69)-E69*E69/F69</f>
        <v>5.4601232847750971</v>
      </c>
      <c r="I69" s="2">
        <f t="shared" si="1"/>
        <v>-3.5860198344305393E-2</v>
      </c>
      <c r="J69" s="1">
        <f>$E$4*J68+(1-$E$4)*I68*I68</f>
        <v>7.9171534777674199E-4</v>
      </c>
      <c r="K69" s="1">
        <f t="shared" si="2"/>
        <v>5.5170457924947973</v>
      </c>
    </row>
    <row r="70" spans="1:11">
      <c r="A70" s="1">
        <v>64</v>
      </c>
      <c r="B70" s="3">
        <v>40821</v>
      </c>
      <c r="C70" s="4">
        <v>1666.52</v>
      </c>
      <c r="D70" s="4"/>
      <c r="E70" s="2">
        <f t="shared" si="0"/>
        <v>-2.3525194603907239E-2</v>
      </c>
      <c r="F70" s="2">
        <f>$C$4*F69+(1-$C$4)*E69*E69</f>
        <v>8.5523102418820095E-4</v>
      </c>
      <c r="G70" s="2">
        <f>-LN(F70)-E70*E70/F70</f>
        <v>6.4170216336034738</v>
      </c>
      <c r="I70" s="2">
        <f t="shared" si="1"/>
        <v>-2.3250634454544963E-2</v>
      </c>
      <c r="J70" s="1">
        <f>$E$4*J69+(1-$E$4)*I69*I69</f>
        <v>8.4670866041547963E-4</v>
      </c>
      <c r="K70" s="1">
        <f t="shared" si="2"/>
        <v>6.4356910648101522</v>
      </c>
    </row>
    <row r="71" spans="1:11">
      <c r="A71" s="1">
        <v>65</v>
      </c>
      <c r="B71" s="3">
        <v>40822</v>
      </c>
      <c r="C71" s="4">
        <v>1710.32</v>
      </c>
      <c r="D71" s="4"/>
      <c r="E71" s="2">
        <f t="shared" si="0"/>
        <v>2.5942867616251863E-2</v>
      </c>
      <c r="F71" s="2">
        <f>$C$4*F70+(1-$C$4)*E70*E70</f>
        <v>8.2176673357724098E-4</v>
      </c>
      <c r="G71" s="2">
        <f>-LN(F71)-E71*E71/F71</f>
        <v>6.2850473802225002</v>
      </c>
      <c r="I71" s="2">
        <f t="shared" si="1"/>
        <v>2.6282312843530203E-2</v>
      </c>
      <c r="J71" s="1">
        <f>$E$4*J70+(1-$E$4)*I70*I70</f>
        <v>8.1264743322180663E-4</v>
      </c>
      <c r="K71" s="1">
        <f t="shared" si="2"/>
        <v>6.2652013289751816</v>
      </c>
    </row>
    <row r="72" spans="1:11">
      <c r="A72" s="1">
        <v>66</v>
      </c>
      <c r="B72" s="3">
        <v>40823</v>
      </c>
      <c r="C72" s="4">
        <v>1759.77</v>
      </c>
      <c r="D72" s="4"/>
      <c r="E72" s="2">
        <f t="shared" si="0"/>
        <v>2.8502631182250337E-2</v>
      </c>
      <c r="F72" s="2">
        <f>$C$4*F71+(1-$C$4)*E71*E71</f>
        <v>8.052745149309859E-4</v>
      </c>
      <c r="G72" s="2">
        <f>-LN(F72)-E72*E72/F72</f>
        <v>6.1154788290290529</v>
      </c>
      <c r="I72" s="2">
        <f t="shared" si="1"/>
        <v>2.8912718087843237E-2</v>
      </c>
      <c r="J72" s="1">
        <f>$E$4*J71+(1-$E$4)*I71*I71</f>
        <v>7.9908516366098781E-4</v>
      </c>
      <c r="K72" s="1">
        <f t="shared" si="2"/>
        <v>6.0859151512847518</v>
      </c>
    </row>
    <row r="73" spans="1:11">
      <c r="A73" s="1">
        <v>67</v>
      </c>
      <c r="B73" s="3">
        <v>40826</v>
      </c>
      <c r="C73" s="4">
        <v>1766.44</v>
      </c>
      <c r="D73" s="4"/>
      <c r="E73" s="2">
        <f t="shared" ref="E73:E136" si="3">LN(C73/C72)</f>
        <v>3.7831030795169975E-3</v>
      </c>
      <c r="F73" s="2">
        <f>$C$4*F72+(1-$C$4)*E72*E72</f>
        <v>8.0606461349446096E-4</v>
      </c>
      <c r="G73" s="2">
        <f>-LN(F73)-E73*E73/F73</f>
        <v>7.1055914152256374</v>
      </c>
      <c r="I73" s="2">
        <f t="shared" ref="I73:I136" si="4">(C73-C72)/C72</f>
        <v>3.7902680463924678E-3</v>
      </c>
      <c r="J73" s="1">
        <f>$E$4*J72+(1-$E$4)*I72*I72</f>
        <v>8.031865424316056E-4</v>
      </c>
      <c r="K73" s="1">
        <f t="shared" si="2"/>
        <v>7.1090371440740094</v>
      </c>
    </row>
    <row r="74" spans="1:11">
      <c r="A74" s="1">
        <v>68</v>
      </c>
      <c r="B74" s="3">
        <v>40827</v>
      </c>
      <c r="C74" s="4">
        <v>1795.02</v>
      </c>
      <c r="D74" s="4"/>
      <c r="E74" s="2">
        <f t="shared" si="3"/>
        <v>1.6049942167668408E-2</v>
      </c>
      <c r="F74" s="2">
        <f>$C$4*F73+(1-$C$4)*E73*E73</f>
        <v>7.1827212254026694E-4</v>
      </c>
      <c r="G74" s="2">
        <f>-LN(F74)-E74*E74/F74</f>
        <v>6.8800227149301749</v>
      </c>
      <c r="I74" s="2">
        <f t="shared" si="4"/>
        <v>1.6179434342519377E-2</v>
      </c>
      <c r="J74" s="1">
        <f>$E$4*J73+(1-$E$4)*I73*I73</f>
        <v>7.154154573631253E-4</v>
      </c>
      <c r="K74" s="1">
        <f t="shared" ref="K74:K137" si="5">-LN(J74)-I74*I74/J74</f>
        <v>6.8767421209722901</v>
      </c>
    </row>
    <row r="75" spans="1:11">
      <c r="A75" s="1">
        <v>69</v>
      </c>
      <c r="B75" s="3">
        <v>40828</v>
      </c>
      <c r="C75" s="4">
        <v>1809.5</v>
      </c>
      <c r="D75" s="4"/>
      <c r="E75" s="2">
        <f t="shared" si="3"/>
        <v>8.0344000822088722E-3</v>
      </c>
      <c r="F75" s="2">
        <f>$C$4*F74+(1-$C$4)*E74*E74</f>
        <v>6.6719115449104282E-4</v>
      </c>
      <c r="G75" s="2">
        <f>-LN(F75)-E75*E75/F75</f>
        <v>7.2156827049300194</v>
      </c>
      <c r="I75" s="2">
        <f t="shared" si="4"/>
        <v>8.0667624873260561E-3</v>
      </c>
      <c r="J75" s="1">
        <f>$E$4*J74+(1-$E$4)*I74*I74</f>
        <v>6.6493933628841294E-4</v>
      </c>
      <c r="K75" s="1">
        <f t="shared" si="5"/>
        <v>7.2179521981301979</v>
      </c>
    </row>
    <row r="76" spans="1:11">
      <c r="A76" s="1">
        <v>70</v>
      </c>
      <c r="B76" s="3">
        <v>40829</v>
      </c>
      <c r="C76" s="4">
        <v>1823.1</v>
      </c>
      <c r="D76" s="4"/>
      <c r="E76" s="2">
        <f t="shared" si="3"/>
        <v>7.4877848056220673E-3</v>
      </c>
      <c r="F76" s="2">
        <f>$C$4*F75+(1-$C$4)*E75*E75</f>
        <v>6.0036823617078876E-4</v>
      </c>
      <c r="G76" s="2">
        <f>-LN(F76)-E76*E76/F76</f>
        <v>7.3245798096837023</v>
      </c>
      <c r="I76" s="2">
        <f t="shared" si="4"/>
        <v>7.5158883669521467E-3</v>
      </c>
      <c r="J76" s="1">
        <f>$E$4*J75+(1-$E$4)*I75*I75</f>
        <v>5.9819290246162138E-4</v>
      </c>
      <c r="K76" s="1">
        <f t="shared" si="5"/>
        <v>7.3271652335687403</v>
      </c>
    </row>
    <row r="77" spans="1:11">
      <c r="A77" s="1">
        <v>71</v>
      </c>
      <c r="B77" s="3">
        <v>40830</v>
      </c>
      <c r="C77" s="4">
        <v>1835.4</v>
      </c>
      <c r="D77" s="4"/>
      <c r="E77" s="2">
        <f t="shared" si="3"/>
        <v>6.724092575493717E-3</v>
      </c>
      <c r="F77" s="2">
        <f>$C$4*F76+(1-$C$4)*E76*E76</f>
        <v>5.4001408067284168E-4</v>
      </c>
      <c r="G77" s="2">
        <f>-LN(F77)-E77*E77/F77</f>
        <v>7.4401889692774485</v>
      </c>
      <c r="I77" s="2">
        <f t="shared" si="4"/>
        <v>6.7467500411388199E-3</v>
      </c>
      <c r="J77" s="1">
        <f>$E$4*J76+(1-$E$4)*I76*I76</f>
        <v>5.3791812291463308E-4</v>
      </c>
      <c r="K77" s="1">
        <f t="shared" si="5"/>
        <v>7.4431841888045076</v>
      </c>
    </row>
    <row r="78" spans="1:11">
      <c r="A78" s="1">
        <v>72</v>
      </c>
      <c r="B78" s="3">
        <v>40833</v>
      </c>
      <c r="C78" s="4">
        <v>1865.18</v>
      </c>
      <c r="D78" s="4"/>
      <c r="E78" s="2">
        <f t="shared" si="3"/>
        <v>1.6095121781063038E-2</v>
      </c>
      <c r="F78" s="2">
        <f>$C$4*F77+(1-$C$4)*E77*E77</f>
        <v>4.851487420443702E-4</v>
      </c>
      <c r="G78" s="2">
        <f>-LN(F78)-E78*E78/F78</f>
        <v>7.0970890047799786</v>
      </c>
      <c r="I78" s="2">
        <f t="shared" si="4"/>
        <v>1.622534597362971E-2</v>
      </c>
      <c r="J78" s="1">
        <f>$E$4*J77+(1-$E$4)*I77*I77</f>
        <v>4.8312943253045259E-4</v>
      </c>
      <c r="K78" s="1">
        <f t="shared" si="5"/>
        <v>7.0903163926545005</v>
      </c>
    </row>
    <row r="79" spans="1:11">
      <c r="A79" s="1">
        <v>73</v>
      </c>
      <c r="B79" s="3">
        <v>40834</v>
      </c>
      <c r="C79" s="4">
        <v>1838.9</v>
      </c>
      <c r="D79" s="4"/>
      <c r="E79" s="2">
        <f t="shared" si="3"/>
        <v>-1.4189996419168342E-2</v>
      </c>
      <c r="F79" s="2">
        <f>$C$4*F78+(1-$C$4)*E78*E78</f>
        <v>4.6007839863268334E-4</v>
      </c>
      <c r="G79" s="2">
        <f>-LN(F79)-E79*E79/F79</f>
        <v>7.2464578104177866</v>
      </c>
      <c r="I79" s="2">
        <f t="shared" si="4"/>
        <v>-1.4089792942236123E-2</v>
      </c>
      <c r="J79" s="1">
        <f>$E$4*J78+(1-$E$4)*I78*I78</f>
        <v>4.5866503498297737E-4</v>
      </c>
      <c r="K79" s="1">
        <f t="shared" si="5"/>
        <v>7.2543641398309102</v>
      </c>
    </row>
    <row r="80" spans="1:11">
      <c r="A80" s="1">
        <v>74</v>
      </c>
      <c r="B80" s="3">
        <v>40835</v>
      </c>
      <c r="C80" s="4">
        <v>1855.92</v>
      </c>
      <c r="D80" s="4"/>
      <c r="E80" s="2">
        <f t="shared" si="3"/>
        <v>9.2129632220822946E-3</v>
      </c>
      <c r="F80" s="2">
        <f>$C$4*F79+(1-$C$4)*E79*E79</f>
        <v>4.3139029601535733E-4</v>
      </c>
      <c r="G80" s="2">
        <f>-LN(F80)-E80*E80/F80</f>
        <v>7.5517411741337943</v>
      </c>
      <c r="I80" s="2">
        <f t="shared" si="4"/>
        <v>9.2555331991951602E-3</v>
      </c>
      <c r="J80" s="1">
        <f>$E$4*J79+(1-$E$4)*I79*I79</f>
        <v>4.2971926624447613E-4</v>
      </c>
      <c r="K80" s="1">
        <f t="shared" si="5"/>
        <v>7.5530275960824582</v>
      </c>
    </row>
    <row r="81" spans="1:11">
      <c r="A81" s="1">
        <v>75</v>
      </c>
      <c r="B81" s="3">
        <v>40836</v>
      </c>
      <c r="C81" s="4">
        <v>1805.09</v>
      </c>
      <c r="D81" s="4"/>
      <c r="E81" s="2">
        <f t="shared" si="3"/>
        <v>-2.7770077949106679E-2</v>
      </c>
      <c r="F81" s="2">
        <f>$C$4*F80+(1-$C$4)*E80*E80</f>
        <v>3.9296779968954839E-4</v>
      </c>
      <c r="G81" s="2">
        <f>-LN(F81)-E81*E81/F81</f>
        <v>5.8793390657642979</v>
      </c>
      <c r="I81" s="2">
        <f t="shared" si="4"/>
        <v>-2.7388033966981418E-2</v>
      </c>
      <c r="J81" s="1">
        <f>$E$4*J80+(1-$E$4)*I80*I80</f>
        <v>3.9143675592965801E-4</v>
      </c>
      <c r="K81" s="1">
        <f t="shared" si="5"/>
        <v>5.9294015455627793</v>
      </c>
    </row>
    <row r="82" spans="1:11">
      <c r="A82" s="1">
        <v>76</v>
      </c>
      <c r="B82" s="3">
        <v>40837</v>
      </c>
      <c r="C82" s="4">
        <v>1838.38</v>
      </c>
      <c r="D82" s="4"/>
      <c r="E82" s="2">
        <f t="shared" si="3"/>
        <v>1.8274296990291809E-2</v>
      </c>
      <c r="F82" s="2">
        <f>$C$4*F81+(1-$C$4)*E81*E81</f>
        <v>4.3490506881168603E-4</v>
      </c>
      <c r="G82" s="2">
        <f>-LN(F82)-E82*E82/F82</f>
        <v>6.9725142197118259</v>
      </c>
      <c r="I82" s="2">
        <f t="shared" si="4"/>
        <v>1.844229373604651E-2</v>
      </c>
      <c r="J82" s="1">
        <f>$E$4*J81+(1-$E$4)*I81*I81</f>
        <v>4.3134526777714445E-4</v>
      </c>
      <c r="K82" s="1">
        <f t="shared" si="5"/>
        <v>6.9600960126492728</v>
      </c>
    </row>
    <row r="83" spans="1:11">
      <c r="A83" s="1">
        <v>77</v>
      </c>
      <c r="B83" s="3">
        <v>40840</v>
      </c>
      <c r="C83" s="4">
        <v>1898.32</v>
      </c>
      <c r="D83" s="4"/>
      <c r="E83" s="2">
        <f t="shared" si="3"/>
        <v>3.2084535473427038E-2</v>
      </c>
      <c r="F83" s="2">
        <f>$C$4*F82+(1-$C$4)*E82*E82</f>
        <v>4.2371078735378693E-4</v>
      </c>
      <c r="G83" s="2">
        <f>-LN(F83)-E83*E83/F83</f>
        <v>5.33693098109873</v>
      </c>
      <c r="I83" s="2">
        <f t="shared" si="4"/>
        <v>3.2604793350667342E-2</v>
      </c>
      <c r="J83" s="1">
        <f>$E$4*J82+(1-$E$4)*I82*I82</f>
        <v>4.2119454300755445E-4</v>
      </c>
      <c r="K83" s="1">
        <f t="shared" si="5"/>
        <v>5.2484690987641756</v>
      </c>
    </row>
    <row r="84" spans="1:11">
      <c r="A84" s="1">
        <v>78</v>
      </c>
      <c r="B84" s="3">
        <v>40841</v>
      </c>
      <c r="C84" s="4">
        <v>1888.65</v>
      </c>
      <c r="D84" s="4"/>
      <c r="E84" s="2">
        <f t="shared" si="3"/>
        <v>-5.10699636768276E-3</v>
      </c>
      <c r="F84" s="2">
        <f>$C$4*F83+(1-$C$4)*E83*E83</f>
        <v>4.9087379263284419E-4</v>
      </c>
      <c r="G84" s="2">
        <f>-LN(F84)-E84*E84/F84</f>
        <v>7.5661908822314325</v>
      </c>
      <c r="I84" s="2">
        <f t="shared" si="4"/>
        <v>-5.0939778330312303E-3</v>
      </c>
      <c r="J84" s="1">
        <f>$E$4*J83+(1-$E$4)*I83*I83</f>
        <v>4.9261552597320798E-4</v>
      </c>
      <c r="K84" s="1">
        <f t="shared" si="5"/>
        <v>7.5631063770716693</v>
      </c>
    </row>
    <row r="85" spans="1:11">
      <c r="A85" s="1">
        <v>79</v>
      </c>
      <c r="B85" s="3">
        <v>40842</v>
      </c>
      <c r="C85" s="4">
        <v>1894.31</v>
      </c>
      <c r="D85" s="4"/>
      <c r="E85" s="2">
        <f t="shared" si="3"/>
        <v>2.9923679993592218E-3</v>
      </c>
      <c r="F85" s="2">
        <f>$C$4*F84+(1-$C$4)*E84*E84</f>
        <v>4.3933588365781799E-4</v>
      </c>
      <c r="G85" s="2">
        <f>-LN(F85)-E85*E85/F85</f>
        <v>7.7098649587742489</v>
      </c>
      <c r="I85" s="2">
        <f t="shared" si="4"/>
        <v>2.99684960156718E-3</v>
      </c>
      <c r="J85" s="1">
        <f>$E$4*J84+(1-$E$4)*I84*I84</f>
        <v>4.4069006738030992E-4</v>
      </c>
      <c r="K85" s="1">
        <f t="shared" si="5"/>
        <v>7.7067890787279465</v>
      </c>
    </row>
    <row r="86" spans="1:11">
      <c r="A86" s="1">
        <v>80</v>
      </c>
      <c r="B86" s="3">
        <v>40843</v>
      </c>
      <c r="C86" s="4">
        <v>1922.04</v>
      </c>
      <c r="D86" s="4"/>
      <c r="E86" s="2">
        <f t="shared" si="3"/>
        <v>1.4532465853026309E-2</v>
      </c>
      <c r="F86" s="2">
        <f>$C$4*F85+(1-$C$4)*E85*E85</f>
        <v>3.9161356818478158E-4</v>
      </c>
      <c r="G86" s="2">
        <f>-LN(F86)-E86*E86/F86</f>
        <v>7.3059468317880203</v>
      </c>
      <c r="I86" s="2">
        <f t="shared" si="4"/>
        <v>1.4638575523541563E-2</v>
      </c>
      <c r="J86" s="1">
        <f>$E$4*J85+(1-$E$4)*I85*I85</f>
        <v>3.9265433791411855E-4</v>
      </c>
      <c r="K86" s="1">
        <f t="shared" si="5"/>
        <v>7.2968390595137285</v>
      </c>
    </row>
    <row r="87" spans="1:11">
      <c r="A87" s="1">
        <v>81</v>
      </c>
      <c r="B87" s="3">
        <v>40844</v>
      </c>
      <c r="C87" s="4">
        <v>1929.48</v>
      </c>
      <c r="D87" s="4"/>
      <c r="E87" s="2">
        <f t="shared" si="3"/>
        <v>3.8634145761156269E-3</v>
      </c>
      <c r="F87" s="2">
        <f>$C$4*F86+(1-$C$4)*E86*E86</f>
        <v>3.7160781574952564E-4</v>
      </c>
      <c r="G87" s="2">
        <f>-LN(F87)-E87*E87/F87</f>
        <v>7.8575055921240091</v>
      </c>
      <c r="I87" s="2">
        <f t="shared" si="4"/>
        <v>3.8708871823687615E-3</v>
      </c>
      <c r="J87" s="1">
        <f>$E$4*J86+(1-$E$4)*I86*I86</f>
        <v>3.7280772115735281E-4</v>
      </c>
      <c r="K87" s="1">
        <f t="shared" si="5"/>
        <v>7.8542560869292339</v>
      </c>
    </row>
    <row r="88" spans="1:11">
      <c r="A88" s="1">
        <v>82</v>
      </c>
      <c r="B88" s="3">
        <v>40847</v>
      </c>
      <c r="C88" s="4">
        <v>1909.03</v>
      </c>
      <c r="D88" s="4"/>
      <c r="E88" s="2">
        <f t="shared" si="3"/>
        <v>-1.0655276908003528E-2</v>
      </c>
      <c r="F88" s="2">
        <f>$C$4*F87+(1-$C$4)*E87*E87</f>
        <v>3.3205760548667666E-4</v>
      </c>
      <c r="G88" s="2">
        <f>-LN(F88)-E88*E88/F88</f>
        <v>7.6682887505195323</v>
      </c>
      <c r="I88" s="2">
        <f t="shared" si="4"/>
        <v>-1.0598710533407989E-2</v>
      </c>
      <c r="J88" s="1">
        <f>$E$4*J87+(1-$E$4)*I87*I87</f>
        <v>3.3299308623116025E-4</v>
      </c>
      <c r="K88" s="1">
        <f t="shared" si="5"/>
        <v>7.6700464961001096</v>
      </c>
    </row>
    <row r="89" spans="1:11">
      <c r="A89" s="1">
        <v>83</v>
      </c>
      <c r="B89" s="3">
        <v>40848</v>
      </c>
      <c r="C89" s="4">
        <v>1909.63</v>
      </c>
      <c r="D89" s="4"/>
      <c r="E89" s="2">
        <f t="shared" si="3"/>
        <v>3.1424636125631735E-4</v>
      </c>
      <c r="F89" s="2">
        <f>$C$4*F88+(1-$C$4)*E88*E88</f>
        <v>3.0782699751650319E-4</v>
      </c>
      <c r="G89" s="2">
        <f>-LN(F89)-E89*E89/F89</f>
        <v>8.0856518295830497</v>
      </c>
      <c r="I89" s="2">
        <f t="shared" si="4"/>
        <v>3.1429574181659608E-4</v>
      </c>
      <c r="J89" s="1">
        <f>$E$4*J88+(1-$E$4)*I88*I88</f>
        <v>3.0844047026661368E-4</v>
      </c>
      <c r="K89" s="1">
        <f t="shared" si="5"/>
        <v>8.0836614361723491</v>
      </c>
    </row>
    <row r="90" spans="1:11">
      <c r="A90" s="1">
        <v>84</v>
      </c>
      <c r="B90" s="3">
        <v>40849</v>
      </c>
      <c r="C90" s="4">
        <v>1898.01</v>
      </c>
      <c r="D90" s="4"/>
      <c r="E90" s="2">
        <f t="shared" si="3"/>
        <v>-6.1035371376809899E-3</v>
      </c>
      <c r="F90" s="2">
        <f>$C$4*F89+(1-$C$4)*E89*E89</f>
        <v>2.7370494425789198E-4</v>
      </c>
      <c r="G90" s="2">
        <f>-LN(F90)-E90*E90/F90</f>
        <v>8.0673528529294956</v>
      </c>
      <c r="I90" s="2">
        <f t="shared" si="4"/>
        <v>-6.0849483931442834E-3</v>
      </c>
      <c r="J90" s="1">
        <f>$E$4*J89+(1-$E$4)*I89*I89</f>
        <v>2.7413166663423603E-4</v>
      </c>
      <c r="K90" s="1">
        <f t="shared" si="5"/>
        <v>8.0668333715744343</v>
      </c>
    </row>
    <row r="91" spans="1:11">
      <c r="A91" s="1">
        <v>85</v>
      </c>
      <c r="B91" s="3">
        <v>40850</v>
      </c>
      <c r="C91" s="4">
        <v>1869.96</v>
      </c>
      <c r="D91" s="4"/>
      <c r="E91" s="2">
        <f t="shared" si="3"/>
        <v>-1.4888928614368973E-2</v>
      </c>
      <c r="F91" s="2">
        <f>$C$4*F90+(1-$C$4)*E90*E90</f>
        <v>2.474862910461331E-4</v>
      </c>
      <c r="G91" s="2">
        <f>-LN(F91)-E91*E91/F91</f>
        <v>7.4084281964295169</v>
      </c>
      <c r="I91" s="2">
        <f t="shared" si="4"/>
        <v>-1.4778636571988532E-2</v>
      </c>
      <c r="J91" s="1">
        <f>$E$4*J90+(1-$E$4)*I90*I90</f>
        <v>2.4774927469450625E-4</v>
      </c>
      <c r="K91" s="1">
        <f t="shared" si="5"/>
        <v>7.4215242373182351</v>
      </c>
    </row>
    <row r="92" spans="1:11">
      <c r="A92" s="1">
        <v>86</v>
      </c>
      <c r="B92" s="3">
        <v>40851</v>
      </c>
      <c r="C92" s="4">
        <v>1928.41</v>
      </c>
      <c r="D92" s="4"/>
      <c r="E92" s="2">
        <f t="shared" si="3"/>
        <v>3.0778788918629979E-2</v>
      </c>
      <c r="F92" s="2">
        <f>$C$4*F91+(1-$C$4)*E91*E91</f>
        <v>2.4462481510648272E-4</v>
      </c>
      <c r="G92" s="2">
        <f>-LN(F92)-E92*E92/F92</f>
        <v>4.4431857534132142</v>
      </c>
      <c r="I92" s="2">
        <f t="shared" si="4"/>
        <v>3.1257353098462025E-2</v>
      </c>
      <c r="J92" s="1">
        <f>$E$4*J91+(1-$E$4)*I91*I91</f>
        <v>2.444845178502309E-4</v>
      </c>
      <c r="K92" s="1">
        <f t="shared" si="5"/>
        <v>4.3201050213276133</v>
      </c>
    </row>
    <row r="93" spans="1:11">
      <c r="A93" s="1">
        <v>87</v>
      </c>
      <c r="B93" s="3">
        <v>40854</v>
      </c>
      <c r="C93" s="4">
        <v>1919.1</v>
      </c>
      <c r="D93" s="4"/>
      <c r="E93" s="2">
        <f t="shared" si="3"/>
        <v>-4.8395030399517912E-3</v>
      </c>
      <c r="F93" s="2">
        <f>$C$4*F92+(1-$C$4)*E92*E92</f>
        <v>3.2254380784008568E-4</v>
      </c>
      <c r="G93" s="2">
        <f>-LN(F93)-E93*E93/F93</f>
        <v>7.9666588526389495</v>
      </c>
      <c r="I93" s="2">
        <f t="shared" si="4"/>
        <v>-4.8278115131119275E-3</v>
      </c>
      <c r="J93" s="1">
        <f>$E$4*J92+(1-$E$4)*I92*I92</f>
        <v>3.2599308376924643E-4</v>
      </c>
      <c r="K93" s="1">
        <f t="shared" si="5"/>
        <v>7.9571366667914818</v>
      </c>
    </row>
    <row r="94" spans="1:11">
      <c r="A94" s="1">
        <v>88</v>
      </c>
      <c r="B94" s="3">
        <v>40855</v>
      </c>
      <c r="C94" s="4">
        <v>1903.14</v>
      </c>
      <c r="D94" s="4"/>
      <c r="E94" s="2">
        <f t="shared" si="3"/>
        <v>-8.3511724836016661E-3</v>
      </c>
      <c r="F94" s="2">
        <f>$C$4*F93+(1-$C$4)*E93*E93</f>
        <v>2.8937593435155839E-4</v>
      </c>
      <c r="G94" s="2">
        <f>-LN(F94)-E94*E94/F94</f>
        <v>7.9067753283231648</v>
      </c>
      <c r="I94" s="2">
        <f t="shared" si="4"/>
        <v>-8.3163983117085141E-3</v>
      </c>
      <c r="J94" s="1">
        <f>$E$4*J93+(1-$E$4)*I93*I93</f>
        <v>2.9231365738273244E-4</v>
      </c>
      <c r="K94" s="1">
        <f t="shared" si="5"/>
        <v>7.9010795041982798</v>
      </c>
    </row>
    <row r="95" spans="1:11">
      <c r="A95" s="1">
        <v>89</v>
      </c>
      <c r="B95" s="3">
        <v>40856</v>
      </c>
      <c r="C95" s="4">
        <v>1907.53</v>
      </c>
      <c r="D95" s="4"/>
      <c r="E95" s="2">
        <f t="shared" si="3"/>
        <v>2.3040577862121214E-3</v>
      </c>
      <c r="F95" s="2">
        <f>$C$4*F94+(1-$C$4)*E94*E94</f>
        <v>2.6502211538370889E-4</v>
      </c>
      <c r="G95" s="2">
        <f>-LN(F95)-E95*E95/F95</f>
        <v>8.2156661895332395</v>
      </c>
      <c r="I95" s="2">
        <f t="shared" si="4"/>
        <v>2.30671416711323E-3</v>
      </c>
      <c r="J95" s="1">
        <f>$E$4*J94+(1-$E$4)*I94*I94</f>
        <v>2.6748389811986575E-4</v>
      </c>
      <c r="K95" s="1">
        <f t="shared" si="5"/>
        <v>8.2065586619420472</v>
      </c>
    </row>
    <row r="96" spans="1:11">
      <c r="A96" s="1">
        <v>90</v>
      </c>
      <c r="B96" s="3">
        <v>40857</v>
      </c>
      <c r="C96" s="4">
        <v>1813.25</v>
      </c>
      <c r="D96" s="4"/>
      <c r="E96" s="2">
        <f t="shared" si="3"/>
        <v>-5.0688396183290324E-2</v>
      </c>
      <c r="F96" s="2">
        <f>$C$4*F95+(1-$C$4)*E95*E95</f>
        <v>2.362241233562605E-4</v>
      </c>
      <c r="G96" s="2">
        <f>-LN(F96)-E96*E96/F96</f>
        <v>-2.5258628836695109</v>
      </c>
      <c r="I96" s="2">
        <f t="shared" si="4"/>
        <v>-4.9425172867530245E-2</v>
      </c>
      <c r="J96" s="1">
        <f>$E$4*J95+(1-$E$4)*I95*I95</f>
        <v>2.383133444088529E-4</v>
      </c>
      <c r="K96" s="1">
        <f t="shared" si="5"/>
        <v>-1.9086462181595287</v>
      </c>
    </row>
    <row r="97" spans="1:11">
      <c r="A97" s="1">
        <v>91</v>
      </c>
      <c r="B97" s="3">
        <v>40858</v>
      </c>
      <c r="C97" s="4">
        <v>1863.45</v>
      </c>
      <c r="D97" s="4"/>
      <c r="E97" s="2">
        <f t="shared" si="3"/>
        <v>2.7308793084273971E-2</v>
      </c>
      <c r="F97" s="2">
        <f>$C$4*F96+(1-$C$4)*E96*E96</f>
        <v>4.94925757250959E-4</v>
      </c>
      <c r="G97" s="2">
        <f>-LN(F97)-E97*E97/F97</f>
        <v>6.1042703655286852</v>
      </c>
      <c r="I97" s="2">
        <f t="shared" si="4"/>
        <v>2.7685095822418335E-2</v>
      </c>
      <c r="J97" s="1">
        <f>$E$4*J96+(1-$E$4)*I96*I96</f>
        <v>4.8360919503390745E-4</v>
      </c>
      <c r="K97" s="1">
        <f t="shared" si="5"/>
        <v>6.0493493114738266</v>
      </c>
    </row>
    <row r="98" spans="1:11">
      <c r="A98" s="1">
        <v>92</v>
      </c>
      <c r="B98" s="3">
        <v>40861</v>
      </c>
      <c r="C98" s="4">
        <v>1902.81</v>
      </c>
      <c r="D98" s="4"/>
      <c r="E98" s="2">
        <f t="shared" si="3"/>
        <v>2.0902132629596549E-2</v>
      </c>
      <c r="F98" s="2">
        <f>$C$4*F97+(1-$C$4)*E97*E97</f>
        <v>5.2274032037200133E-4</v>
      </c>
      <c r="G98" s="2">
        <f>-LN(F98)-E98*E98/F98</f>
        <v>6.7206395317604066</v>
      </c>
      <c r="I98" s="2">
        <f t="shared" si="4"/>
        <v>2.1122112211221067E-2</v>
      </c>
      <c r="J98" s="1">
        <f>$E$4*J97+(1-$E$4)*I97*I97</f>
        <v>5.1508216327345111E-4</v>
      </c>
      <c r="K98" s="1">
        <f t="shared" si="5"/>
        <v>6.7050240176243356</v>
      </c>
    </row>
    <row r="99" spans="1:11">
      <c r="A99" s="1">
        <v>93</v>
      </c>
      <c r="B99" s="3">
        <v>40862</v>
      </c>
      <c r="C99" s="4">
        <v>1886.12</v>
      </c>
      <c r="D99" s="4"/>
      <c r="E99" s="2">
        <f t="shared" si="3"/>
        <v>-8.8099320648598167E-3</v>
      </c>
      <c r="F99" s="2">
        <f>$C$4*F98+(1-$C$4)*E98*E98</f>
        <v>5.1322193175930514E-4</v>
      </c>
      <c r="G99" s="2">
        <f>-LN(F99)-E99*E99/F99</f>
        <v>7.4235715083810039</v>
      </c>
      <c r="I99" s="2">
        <f t="shared" si="4"/>
        <v>-8.7712383264750837E-3</v>
      </c>
      <c r="J99" s="1">
        <f>$E$4*J98+(1-$E$4)*I98*I98</f>
        <v>5.074114561126298E-4</v>
      </c>
      <c r="K99" s="1">
        <f t="shared" si="5"/>
        <v>7.4345665655742517</v>
      </c>
    </row>
    <row r="100" spans="1:11">
      <c r="A100" s="1">
        <v>94</v>
      </c>
      <c r="B100" s="3">
        <v>40863</v>
      </c>
      <c r="C100" s="4">
        <v>1856.07</v>
      </c>
      <c r="D100" s="4"/>
      <c r="E100" s="2">
        <f t="shared" si="3"/>
        <v>-1.6060459740357465E-2</v>
      </c>
      <c r="F100" s="2">
        <f>$C$4*F99+(1-$C$4)*E99*E99</f>
        <v>4.6492020322772904E-4</v>
      </c>
      <c r="G100" s="2">
        <f>-LN(F100)-E100*E100/F100</f>
        <v>7.1188434000960532</v>
      </c>
      <c r="I100" s="2">
        <f t="shared" si="4"/>
        <v>-1.5932178228320552E-2</v>
      </c>
      <c r="J100" s="1">
        <f>$E$4*J99+(1-$E$4)*I99*I99</f>
        <v>4.595128237496267E-4</v>
      </c>
      <c r="K100" s="1">
        <f t="shared" si="5"/>
        <v>7.1329449723239806</v>
      </c>
    </row>
    <row r="101" spans="1:11">
      <c r="A101" s="1">
        <v>95</v>
      </c>
      <c r="B101" s="3">
        <v>40864</v>
      </c>
      <c r="C101" s="4">
        <v>1876.67</v>
      </c>
      <c r="D101" s="4"/>
      <c r="E101" s="2">
        <f t="shared" si="3"/>
        <v>1.1037580510808167E-2</v>
      </c>
      <c r="F101" s="2">
        <f>$C$4*F100+(1-$C$4)*E100*E100</f>
        <v>4.4196928691867551E-4</v>
      </c>
      <c r="G101" s="2">
        <f>-LN(F101)-E101*E101/F101</f>
        <v>7.4486216365205262</v>
      </c>
      <c r="I101" s="2">
        <f t="shared" si="4"/>
        <v>1.1098719337094042E-2</v>
      </c>
      <c r="J101" s="1">
        <f>$E$4*J100+(1-$E$4)*I100*I100</f>
        <v>4.3662722559454536E-4</v>
      </c>
      <c r="K101" s="1">
        <f t="shared" si="5"/>
        <v>7.4543100749891105</v>
      </c>
    </row>
    <row r="102" spans="1:11">
      <c r="A102" s="1">
        <v>96</v>
      </c>
      <c r="B102" s="3">
        <v>40865</v>
      </c>
      <c r="C102" s="4">
        <v>1839.17</v>
      </c>
      <c r="D102" s="4"/>
      <c r="E102" s="2">
        <f t="shared" si="3"/>
        <v>-2.0184546786800858E-2</v>
      </c>
      <c r="F102" s="2">
        <f>$C$4*F101+(1-$C$4)*E101*E101</f>
        <v>4.0647084991881385E-4</v>
      </c>
      <c r="G102" s="2">
        <f>-LN(F102)-E102*E102/F102</f>
        <v>6.8056732569721543</v>
      </c>
      <c r="I102" s="2">
        <f t="shared" si="4"/>
        <v>-1.9982202518290377E-2</v>
      </c>
      <c r="J102" s="1">
        <f>$E$4*J101+(1-$E$4)*I101*I101</f>
        <v>4.0175050986573094E-4</v>
      </c>
      <c r="K102" s="1">
        <f t="shared" si="5"/>
        <v>6.8258076955835811</v>
      </c>
    </row>
    <row r="103" spans="1:11">
      <c r="A103" s="1">
        <v>97</v>
      </c>
      <c r="B103" s="3">
        <v>40868</v>
      </c>
      <c r="C103" s="4">
        <v>1820.03</v>
      </c>
      <c r="D103" s="4"/>
      <c r="E103" s="2">
        <f t="shared" si="3"/>
        <v>-1.046139842470952E-2</v>
      </c>
      <c r="F103" s="2">
        <f>$C$4*F102+(1-$C$4)*E102*E102</f>
        <v>4.0657564380332966E-4</v>
      </c>
      <c r="G103" s="2">
        <f>-LN(F103)-E103*E103/F103</f>
        <v>7.5385634501665741</v>
      </c>
      <c r="I103" s="2">
        <f t="shared" si="4"/>
        <v>-1.0406868315598939E-2</v>
      </c>
      <c r="J103" s="1">
        <f>$E$4*J102+(1-$E$4)*I102*I102</f>
        <v>4.0147655584886428E-4</v>
      </c>
      <c r="K103" s="1">
        <f t="shared" si="5"/>
        <v>7.5505999420584251</v>
      </c>
    </row>
    <row r="104" spans="1:11">
      <c r="A104" s="1">
        <v>98</v>
      </c>
      <c r="B104" s="3">
        <v>40869</v>
      </c>
      <c r="C104" s="4">
        <v>1826.28</v>
      </c>
      <c r="D104" s="4"/>
      <c r="E104" s="2">
        <f t="shared" si="3"/>
        <v>3.4281265832358421E-3</v>
      </c>
      <c r="F104" s="2">
        <f>$C$4*F103+(1-$C$4)*E103*E103</f>
        <v>3.7362823280791632E-4</v>
      </c>
      <c r="G104" s="2">
        <f>-LN(F104)-E104*E104/F104</f>
        <v>7.8607954201830132</v>
      </c>
      <c r="I104" s="2">
        <f t="shared" si="4"/>
        <v>3.4340093295165464E-3</v>
      </c>
      <c r="J104" s="1">
        <f>$E$4*J103+(1-$E$4)*I103*I103</f>
        <v>3.6885548161155366E-4</v>
      </c>
      <c r="K104" s="1">
        <f t="shared" si="5"/>
        <v>7.873135340278079</v>
      </c>
    </row>
    <row r="105" spans="1:11">
      <c r="A105" s="1">
        <v>99</v>
      </c>
      <c r="B105" s="3">
        <v>40870</v>
      </c>
      <c r="C105" s="4">
        <v>1783.1</v>
      </c>
      <c r="D105" s="4"/>
      <c r="E105" s="2">
        <f t="shared" si="3"/>
        <v>-2.392768849470767E-2</v>
      </c>
      <c r="F105" s="2">
        <f>$C$4*F104+(1-$C$4)*E104*E104</f>
        <v>3.3350205508540787E-4</v>
      </c>
      <c r="G105" s="2">
        <f>-LN(F105)-E105*E105/F105</f>
        <v>6.2891276513969085</v>
      </c>
      <c r="I105" s="2">
        <f t="shared" si="4"/>
        <v>-2.3643691000284767E-2</v>
      </c>
      <c r="J105" s="1">
        <f>$E$4*J104+(1-$E$4)*I104*I104</f>
        <v>3.2912551021496152E-4</v>
      </c>
      <c r="K105" s="1">
        <f t="shared" si="5"/>
        <v>6.320557884395396</v>
      </c>
    </row>
    <row r="106" spans="1:11">
      <c r="A106" s="1">
        <v>100</v>
      </c>
      <c r="B106" s="3">
        <v>40871</v>
      </c>
      <c r="C106" s="4">
        <v>1795.06</v>
      </c>
      <c r="D106" s="4"/>
      <c r="E106" s="2">
        <f t="shared" si="3"/>
        <v>6.6850250075798784E-3</v>
      </c>
      <c r="F106" s="2">
        <f>$C$4*F105+(1-$C$4)*E105*E105</f>
        <v>3.6000683741471928E-4</v>
      </c>
      <c r="G106" s="2">
        <f>-LN(F106)-E106*E106/F106</f>
        <v>7.8052522266886157</v>
      </c>
      <c r="I106" s="2">
        <f t="shared" si="4"/>
        <v>6.7074196623857531E-3</v>
      </c>
      <c r="J106" s="1">
        <f>$E$4*J105+(1-$E$4)*I105*I105</f>
        <v>3.547060486082119E-4</v>
      </c>
      <c r="K106" s="1">
        <f t="shared" si="5"/>
        <v>7.8173851939207228</v>
      </c>
    </row>
    <row r="107" spans="1:11">
      <c r="A107" s="1">
        <v>101</v>
      </c>
      <c r="B107" s="3">
        <v>40872</v>
      </c>
      <c r="C107" s="4">
        <v>1776.4</v>
      </c>
      <c r="D107" s="4"/>
      <c r="E107" s="2">
        <f t="shared" si="3"/>
        <v>-1.0449603129633523E-2</v>
      </c>
      <c r="F107" s="2">
        <f>$C$4*F106+(1-$C$4)*E106*E106</f>
        <v>3.2504328411934975E-4</v>
      </c>
      <c r="G107" s="2">
        <f>-LN(F107)-E107*E107/F107</f>
        <v>7.6956147724089998</v>
      </c>
      <c r="I107" s="2">
        <f t="shared" si="4"/>
        <v>-1.0395195703764695E-2</v>
      </c>
      <c r="J107" s="1">
        <f>$E$4*J106+(1-$E$4)*I106*I106</f>
        <v>3.2024426357388875E-4</v>
      </c>
      <c r="K107" s="1">
        <f t="shared" si="5"/>
        <v>7.7089963052885091</v>
      </c>
    </row>
    <row r="108" spans="1:11">
      <c r="A108" s="1">
        <v>102</v>
      </c>
      <c r="B108" s="3">
        <v>40875</v>
      </c>
      <c r="C108" s="4">
        <v>1815.28</v>
      </c>
      <c r="D108" s="4"/>
      <c r="E108" s="2">
        <f t="shared" si="3"/>
        <v>2.1650881355067084E-2</v>
      </c>
      <c r="F108" s="2">
        <f>$C$4*F107+(1-$C$4)*E107*E107</f>
        <v>3.0110913497251817E-4</v>
      </c>
      <c r="G108" s="2">
        <f>-LN(F108)-E108*E108/F108</f>
        <v>6.5512578363819323</v>
      </c>
      <c r="I108" s="2">
        <f t="shared" si="4"/>
        <v>2.1886962395856722E-2</v>
      </c>
      <c r="J108" s="1">
        <f>$E$4*J107+(1-$E$4)*I107*I107</f>
        <v>2.9663478976595841E-4</v>
      </c>
      <c r="K108" s="1">
        <f t="shared" si="5"/>
        <v>6.508096700654038</v>
      </c>
    </row>
    <row r="109" spans="1:11">
      <c r="A109" s="1">
        <v>103</v>
      </c>
      <c r="B109" s="3">
        <v>40876</v>
      </c>
      <c r="C109" s="4">
        <v>1856.52</v>
      </c>
      <c r="D109" s="4"/>
      <c r="E109" s="2">
        <f t="shared" si="3"/>
        <v>2.2464041745963163E-2</v>
      </c>
      <c r="F109" s="2">
        <f>$C$4*F108+(1-$C$4)*E108*E108</f>
        <v>3.1969896039225849E-4</v>
      </c>
      <c r="G109" s="2">
        <f>-LN(F109)-E109*E109/F109</f>
        <v>6.4696671548921563</v>
      </c>
      <c r="I109" s="2">
        <f t="shared" si="4"/>
        <v>2.2718258340311142E-2</v>
      </c>
      <c r="J109" s="1">
        <f>$E$4*J108+(1-$E$4)*I108*I108</f>
        <v>3.169306974623453E-4</v>
      </c>
      <c r="K109" s="1">
        <f t="shared" si="5"/>
        <v>6.428334933723268</v>
      </c>
    </row>
    <row r="110" spans="1:11">
      <c r="A110" s="1">
        <v>104</v>
      </c>
      <c r="B110" s="3">
        <v>40877</v>
      </c>
      <c r="C110" s="4">
        <v>1847.51</v>
      </c>
      <c r="D110" s="4"/>
      <c r="E110" s="2">
        <f t="shared" si="3"/>
        <v>-4.8649809913776628E-3</v>
      </c>
      <c r="F110" s="2">
        <f>$C$4*F109+(1-$C$4)*E109*E109</f>
        <v>3.4020515398932059E-4</v>
      </c>
      <c r="G110" s="2">
        <f>-LN(F110)-E110*E110/F110</f>
        <v>7.9163918238161477</v>
      </c>
      <c r="I110" s="2">
        <f t="shared" si="4"/>
        <v>-4.8531661387973147E-3</v>
      </c>
      <c r="J110" s="1">
        <f>$E$4*J109+(1-$E$4)*I109*I109</f>
        <v>3.3909416611754178E-4</v>
      </c>
      <c r="K110" s="1">
        <f t="shared" si="5"/>
        <v>7.9197734774108506</v>
      </c>
    </row>
    <row r="111" spans="1:11">
      <c r="A111" s="1">
        <v>105</v>
      </c>
      <c r="B111" s="3">
        <v>40878</v>
      </c>
      <c r="C111" s="4">
        <v>1916.18</v>
      </c>
      <c r="D111" s="4"/>
      <c r="E111" s="2">
        <f t="shared" si="3"/>
        <v>3.6494834310833814E-2</v>
      </c>
      <c r="F111" s="2">
        <f>$C$4*F110+(1-$C$4)*E110*E110</f>
        <v>3.0510634075175047E-4</v>
      </c>
      <c r="G111" s="2">
        <f>-LN(F111)-E111*E111/F111</f>
        <v>3.7295756763724244</v>
      </c>
      <c r="I111" s="2">
        <f t="shared" si="4"/>
        <v>3.7168946311522032E-2</v>
      </c>
      <c r="J111" s="1">
        <f>$E$4*J110+(1-$E$4)*I110*I110</f>
        <v>3.0398431003958172E-4</v>
      </c>
      <c r="K111" s="1">
        <f t="shared" si="5"/>
        <v>3.5537914539873015</v>
      </c>
    </row>
    <row r="112" spans="1:11">
      <c r="A112" s="1">
        <v>106</v>
      </c>
      <c r="B112" s="3">
        <v>40879</v>
      </c>
      <c r="C112" s="4">
        <v>1916.04</v>
      </c>
      <c r="D112" s="4"/>
      <c r="E112" s="2">
        <f t="shared" si="3"/>
        <v>-7.3064698823384011E-5</v>
      </c>
      <c r="F112" s="2">
        <f>$C$4*F111+(1-$C$4)*E111*E111</f>
        <v>4.1895804159645966E-4</v>
      </c>
      <c r="G112" s="2">
        <f>-LN(F112)-E112*E112/F112</f>
        <v>7.7777270402370489</v>
      </c>
      <c r="I112" s="2">
        <f t="shared" si="4"/>
        <v>-7.3062029663236249E-5</v>
      </c>
      <c r="J112" s="1">
        <f>$E$4*J111+(1-$E$4)*I111*I111</f>
        <v>4.2388156824071108E-4</v>
      </c>
      <c r="K112" s="1">
        <f t="shared" si="5"/>
        <v>7.7660438686543376</v>
      </c>
    </row>
    <row r="113" spans="1:11">
      <c r="A113" s="1">
        <v>107</v>
      </c>
      <c r="B113" s="3">
        <v>40882</v>
      </c>
      <c r="C113" s="4">
        <v>1922.9</v>
      </c>
      <c r="D113" s="4"/>
      <c r="E113" s="2">
        <f t="shared" si="3"/>
        <v>3.5739070169313776E-3</v>
      </c>
      <c r="F113" s="2">
        <f>$C$4*F112+(1-$C$4)*E112*E112</f>
        <v>3.7250300667199292E-4</v>
      </c>
      <c r="G113" s="2">
        <f>-LN(F113)-E113*E113/F113</f>
        <v>7.8609762988579384</v>
      </c>
      <c r="I113" s="2">
        <f t="shared" si="4"/>
        <v>3.5803010375566936E-3</v>
      </c>
      <c r="J113" s="1">
        <f>$E$4*J112+(1-$E$4)*I112*I112</f>
        <v>3.7671737705188499E-4</v>
      </c>
      <c r="K113" s="1">
        <f t="shared" si="5"/>
        <v>7.8499883323504536</v>
      </c>
    </row>
    <row r="114" spans="1:11">
      <c r="A114" s="1">
        <v>108</v>
      </c>
      <c r="B114" s="3">
        <v>40883</v>
      </c>
      <c r="C114" s="4">
        <v>1902.82</v>
      </c>
      <c r="D114" s="4"/>
      <c r="E114" s="2">
        <f t="shared" si="3"/>
        <v>-1.049746682750256E-2</v>
      </c>
      <c r="F114" s="2">
        <f>$C$4*F113+(1-$C$4)*E113*E113</f>
        <v>3.3261478382286871E-4</v>
      </c>
      <c r="G114" s="2">
        <f>-LN(F114)-E114*E114/F114</f>
        <v>7.6772209372661084</v>
      </c>
      <c r="I114" s="2">
        <f t="shared" si="4"/>
        <v>-1.0442560715585913E-2</v>
      </c>
      <c r="J114" s="1">
        <f>$E$4*J113+(1-$E$4)*I113*I113</f>
        <v>3.3622679897717046E-4</v>
      </c>
      <c r="K114" s="1">
        <f t="shared" si="5"/>
        <v>7.6733986837945221</v>
      </c>
    </row>
    <row r="115" spans="1:11">
      <c r="A115" s="1">
        <v>109</v>
      </c>
      <c r="B115" s="3">
        <v>40884</v>
      </c>
      <c r="C115" s="4">
        <v>1919.42</v>
      </c>
      <c r="D115" s="4"/>
      <c r="E115" s="2">
        <f t="shared" si="3"/>
        <v>8.6860607230939517E-3</v>
      </c>
      <c r="F115" s="2">
        <f>$C$4*F114+(1-$C$4)*E114*E114</f>
        <v>3.0795225109847796E-4</v>
      </c>
      <c r="G115" s="2">
        <f>-LN(F115)-E115*E115/F115</f>
        <v>7.8405679286850791</v>
      </c>
      <c r="I115" s="2">
        <f t="shared" si="4"/>
        <v>8.7238940099432088E-3</v>
      </c>
      <c r="J115" s="1">
        <f>$E$4*J114+(1-$E$4)*I114*I114</f>
        <v>3.1094878807196626E-4</v>
      </c>
      <c r="K115" s="1">
        <f t="shared" si="5"/>
        <v>7.8311271475972282</v>
      </c>
    </row>
    <row r="116" spans="1:11">
      <c r="A116" s="1">
        <v>110</v>
      </c>
      <c r="B116" s="3">
        <v>40885</v>
      </c>
      <c r="C116" s="4">
        <v>1912.39</v>
      </c>
      <c r="D116" s="4"/>
      <c r="E116" s="2">
        <f t="shared" si="3"/>
        <v>-3.6692883454393483E-3</v>
      </c>
      <c r="F116" s="2">
        <f>$C$4*F115+(1-$C$4)*E115*E115</f>
        <v>2.8217127572371551E-4</v>
      </c>
      <c r="G116" s="2">
        <f>-LN(F116)-E116*E116/F116</f>
        <v>8.1252817552933045</v>
      </c>
      <c r="I116" s="2">
        <f t="shared" si="4"/>
        <v>-3.6625647330964417E-3</v>
      </c>
      <c r="J116" s="1">
        <f>$E$4*J115+(1-$E$4)*I115*I115</f>
        <v>2.848181537996952E-4</v>
      </c>
      <c r="K116" s="1">
        <f t="shared" si="5"/>
        <v>8.1165615854607083</v>
      </c>
    </row>
    <row r="117" spans="1:11">
      <c r="A117" s="1">
        <v>111</v>
      </c>
      <c r="B117" s="3">
        <v>40886</v>
      </c>
      <c r="C117" s="4">
        <v>1874.75</v>
      </c>
      <c r="D117" s="4"/>
      <c r="E117" s="2">
        <f t="shared" si="3"/>
        <v>-1.9878451525194855E-2</v>
      </c>
      <c r="F117" s="2">
        <f>$C$4*F116+(1-$C$4)*E116*E116</f>
        <v>2.5237597713463172E-4</v>
      </c>
      <c r="G117" s="2">
        <f>-LN(F117)-E117*E117/F117</f>
        <v>6.7188598315343651</v>
      </c>
      <c r="I117" s="2">
        <f t="shared" si="4"/>
        <v>-1.9682177798461663E-2</v>
      </c>
      <c r="J117" s="1">
        <f>$E$4*J116+(1-$E$4)*I116*I116</f>
        <v>2.5461938692993583E-4</v>
      </c>
      <c r="K117" s="1">
        <f t="shared" si="5"/>
        <v>6.7543007169658384</v>
      </c>
    </row>
    <row r="118" spans="1:11">
      <c r="A118" s="1">
        <v>112</v>
      </c>
      <c r="B118" s="3">
        <v>40889</v>
      </c>
      <c r="C118" s="4">
        <v>1899.76</v>
      </c>
      <c r="D118" s="4"/>
      <c r="E118" s="2">
        <f t="shared" si="3"/>
        <v>1.325224520504819E-2</v>
      </c>
      <c r="F118" s="2">
        <f>$C$4*F117+(1-$C$4)*E117*E117</f>
        <v>2.6820760650607888E-4</v>
      </c>
      <c r="G118" s="2">
        <f>-LN(F118)-E118*E118/F118</f>
        <v>7.5689504855419871</v>
      </c>
      <c r="I118" s="2">
        <f t="shared" si="4"/>
        <v>1.3340445392719025E-2</v>
      </c>
      <c r="J118" s="1">
        <f>$E$4*J117+(1-$E$4)*I117*I117</f>
        <v>2.6939240226052976E-4</v>
      </c>
      <c r="K118" s="1">
        <f t="shared" si="5"/>
        <v>7.558716023424747</v>
      </c>
    </row>
    <row r="119" spans="1:11">
      <c r="A119" s="1">
        <v>113</v>
      </c>
      <c r="B119" s="3">
        <v>40890</v>
      </c>
      <c r="C119" s="4">
        <v>1864.06</v>
      </c>
      <c r="D119" s="4"/>
      <c r="E119" s="2">
        <f t="shared" si="3"/>
        <v>-1.8970657817858321E-2</v>
      </c>
      <c r="F119" s="2">
        <f>$C$4*F118+(1-$C$4)*E118*E118</f>
        <v>2.5794137021436413E-4</v>
      </c>
      <c r="G119" s="2">
        <f>-LN(F119)-E119*E119/F119</f>
        <v>6.8675547589036494</v>
      </c>
      <c r="I119" s="2">
        <f t="shared" si="4"/>
        <v>-1.8791847391249446E-2</v>
      </c>
      <c r="J119" s="1">
        <f>$E$4*J118+(1-$E$4)*I118*I118</f>
        <v>2.5921966302349536E-4</v>
      </c>
      <c r="K119" s="1">
        <f t="shared" si="5"/>
        <v>6.8955402083610942</v>
      </c>
    </row>
    <row r="120" spans="1:11">
      <c r="A120" s="1">
        <v>114</v>
      </c>
      <c r="B120" s="3">
        <v>40891</v>
      </c>
      <c r="C120" s="4">
        <v>1857.75</v>
      </c>
      <c r="D120" s="4"/>
      <c r="E120" s="2">
        <f t="shared" si="3"/>
        <v>-3.3908265311099624E-3</v>
      </c>
      <c r="F120" s="2">
        <f>$C$4*F119+(1-$C$4)*E119*E119</f>
        <v>2.6924535442746761E-4</v>
      </c>
      <c r="G120" s="2">
        <f>-LN(F120)-E120*E120/F120</f>
        <v>8.1771840494173684</v>
      </c>
      <c r="I120" s="2">
        <f t="shared" si="4"/>
        <v>-3.3850841711103429E-3</v>
      </c>
      <c r="J120" s="1">
        <f>$E$4*J119+(1-$E$4)*I119*I119</f>
        <v>2.6966934428748388E-4</v>
      </c>
      <c r="K120" s="1">
        <f t="shared" si="5"/>
        <v>8.1758219814570392</v>
      </c>
    </row>
    <row r="121" spans="1:11">
      <c r="A121" s="1">
        <v>115</v>
      </c>
      <c r="B121" s="3">
        <v>40892</v>
      </c>
      <c r="C121" s="4">
        <v>1819.11</v>
      </c>
      <c r="D121" s="4"/>
      <c r="E121" s="2">
        <f t="shared" si="3"/>
        <v>-2.1018707560615982E-2</v>
      </c>
      <c r="F121" s="2">
        <f>$C$4*F120+(1-$C$4)*E120*E120</f>
        <v>2.4066533576143877E-4</v>
      </c>
      <c r="G121" s="2">
        <f>-LN(F121)-E121*E121/F121</f>
        <v>6.496416905519375</v>
      </c>
      <c r="I121" s="2">
        <f t="shared" si="4"/>
        <v>-2.0799354057327465E-2</v>
      </c>
      <c r="J121" s="1">
        <f>$E$4*J120+(1-$E$4)*I120*I120</f>
        <v>2.4093857135486002E-4</v>
      </c>
      <c r="K121" s="1">
        <f t="shared" si="5"/>
        <v>6.5354356581686268</v>
      </c>
    </row>
    <row r="122" spans="1:11">
      <c r="A122" s="1">
        <v>116</v>
      </c>
      <c r="B122" s="3">
        <v>40893</v>
      </c>
      <c r="C122" s="4">
        <v>1839.96</v>
      </c>
      <c r="D122" s="4"/>
      <c r="E122" s="2">
        <f t="shared" si="3"/>
        <v>1.13964617593356E-2</v>
      </c>
      <c r="F122" s="2">
        <f>$C$4*F121+(1-$C$4)*E121*E121</f>
        <v>2.6296635100171099E-4</v>
      </c>
      <c r="G122" s="2">
        <f>-LN(F122)-E122*E122/F122</f>
        <v>7.7495834886973158</v>
      </c>
      <c r="I122" s="2">
        <f t="shared" si="4"/>
        <v>1.1461648828273243E-2</v>
      </c>
      <c r="J122" s="1">
        <f>$E$4*J121+(1-$E$4)*I121*I121</f>
        <v>2.622659656475029E-4</v>
      </c>
      <c r="K122" s="1">
        <f t="shared" si="5"/>
        <v>7.7452500158976685</v>
      </c>
    </row>
    <row r="123" spans="1:11">
      <c r="A123" s="1">
        <v>117</v>
      </c>
      <c r="B123" s="3">
        <v>40896</v>
      </c>
      <c r="C123" s="4">
        <v>1776.93</v>
      </c>
      <c r="D123" s="4"/>
      <c r="E123" s="2">
        <f t="shared" si="3"/>
        <v>-3.4856676091643703E-2</v>
      </c>
      <c r="F123" s="2">
        <f>$C$4*F122+(1-$C$4)*E122*E122</f>
        <v>2.4820916798728445E-4</v>
      </c>
      <c r="G123" s="2">
        <f>-LN(F123)-E123*E123/F123</f>
        <v>3.4062226693574846</v>
      </c>
      <c r="I123" s="2">
        <f t="shared" si="4"/>
        <v>-3.4256179482162641E-2</v>
      </c>
      <c r="J123" s="1">
        <f>$E$4*J122+(1-$E$4)*I122*I122</f>
        <v>2.4770126374149383E-4</v>
      </c>
      <c r="K123" s="1">
        <f t="shared" si="5"/>
        <v>3.5657826959481946</v>
      </c>
    </row>
    <row r="124" spans="1:11">
      <c r="A124" s="1">
        <v>118</v>
      </c>
      <c r="B124" s="3">
        <v>40897</v>
      </c>
      <c r="C124" s="4">
        <v>1793.06</v>
      </c>
      <c r="D124" s="4"/>
      <c r="E124" s="2">
        <f t="shared" si="3"/>
        <v>9.0365013696353403E-3</v>
      </c>
      <c r="F124" s="2">
        <f>$C$4*F123+(1-$C$4)*E123*E123</f>
        <v>3.5540918828402124E-4</v>
      </c>
      <c r="G124" s="2">
        <f>-LN(F124)-E124*E124/F124</f>
        <v>7.7124820781458698</v>
      </c>
      <c r="I124" s="2">
        <f t="shared" si="4"/>
        <v>9.0774538107859515E-3</v>
      </c>
      <c r="J124" s="1">
        <f>$E$4*J123+(1-$E$4)*I123*I123</f>
        <v>3.5071218367935887E-4</v>
      </c>
      <c r="K124" s="1">
        <f t="shared" si="5"/>
        <v>7.7205936905603778</v>
      </c>
    </row>
    <row r="125" spans="1:11">
      <c r="A125" s="1">
        <v>119</v>
      </c>
      <c r="B125" s="3">
        <v>40898</v>
      </c>
      <c r="C125" s="4">
        <v>1848.41</v>
      </c>
      <c r="D125" s="4"/>
      <c r="E125" s="2">
        <f t="shared" si="3"/>
        <v>3.040215255158446E-2</v>
      </c>
      <c r="F125" s="2">
        <f>$C$4*F124+(1-$C$4)*E124*E124</f>
        <v>3.2505467730404826E-4</v>
      </c>
      <c r="G125" s="2">
        <f>-LN(F125)-E125*E125/F125</f>
        <v>5.188023597439634</v>
      </c>
      <c r="I125" s="2">
        <f t="shared" si="4"/>
        <v>3.0869017210801722E-2</v>
      </c>
      <c r="J125" s="1">
        <f>$E$4*J124+(1-$E$4)*I124*I124</f>
        <v>3.2085743288303451E-4</v>
      </c>
      <c r="K125" s="1">
        <f t="shared" si="5"/>
        <v>5.0746705976401465</v>
      </c>
    </row>
    <row r="126" spans="1:11">
      <c r="A126" s="1">
        <v>120</v>
      </c>
      <c r="B126" s="3">
        <v>40899</v>
      </c>
      <c r="C126" s="4">
        <v>1847.49</v>
      </c>
      <c r="D126" s="4"/>
      <c r="E126" s="2">
        <f t="shared" si="3"/>
        <v>-4.9784897805798091E-4</v>
      </c>
      <c r="F126" s="2">
        <f>$C$4*F125+(1-$C$4)*E125*E125</f>
        <v>3.9150021758699186E-4</v>
      </c>
      <c r="G126" s="2">
        <f>-LN(F126)-E126*E126/F126</f>
        <v>7.8448913999941228</v>
      </c>
      <c r="I126" s="2">
        <f t="shared" si="4"/>
        <v>-4.9772507181852115E-4</v>
      </c>
      <c r="J126" s="1">
        <f>$E$4*J125+(1-$E$4)*I125*I125</f>
        <v>3.911836183112269E-4</v>
      </c>
      <c r="K126" s="1">
        <f t="shared" si="5"/>
        <v>7.8457002123659931</v>
      </c>
    </row>
    <row r="127" spans="1:11">
      <c r="A127" s="1">
        <v>121</v>
      </c>
      <c r="B127" s="3">
        <v>40900</v>
      </c>
      <c r="C127" s="4">
        <v>1867.22</v>
      </c>
      <c r="D127" s="4"/>
      <c r="E127" s="2">
        <f t="shared" si="3"/>
        <v>1.0622732612474782E-2</v>
      </c>
      <c r="F127" s="2">
        <f>$C$4*F126+(1-$C$4)*E126*E126</f>
        <v>3.4811669936030284E-4</v>
      </c>
      <c r="G127" s="2">
        <f>-LN(F127)-E127*E127/F127</f>
        <v>7.6388215847553269</v>
      </c>
      <c r="I127" s="2">
        <f t="shared" si="4"/>
        <v>1.0679354150766726E-2</v>
      </c>
      <c r="J127" s="1">
        <f>$E$4*J126+(1-$E$4)*I126*I126</f>
        <v>3.4768465881690415E-4</v>
      </c>
      <c r="K127" s="1">
        <f t="shared" si="5"/>
        <v>7.6361915260869848</v>
      </c>
    </row>
    <row r="128" spans="1:11">
      <c r="A128" s="1">
        <v>122</v>
      </c>
      <c r="B128" s="3">
        <v>40903</v>
      </c>
      <c r="C128" s="4">
        <v>1856.7</v>
      </c>
      <c r="D128" s="4"/>
      <c r="E128" s="2">
        <f t="shared" si="3"/>
        <v>-5.6499752868654062E-3</v>
      </c>
      <c r="F128" s="2">
        <f>$C$4*F127+(1-$C$4)*E127*E127</f>
        <v>3.2202861477596232E-4</v>
      </c>
      <c r="G128" s="2">
        <f>-LN(F128)-E128*E128/F128</f>
        <v>7.9417416282387121</v>
      </c>
      <c r="I128" s="2">
        <f t="shared" si="4"/>
        <v>-5.6340441940424708E-3</v>
      </c>
      <c r="J128" s="1">
        <f>$E$4*J127+(1-$E$4)*I127*I127</f>
        <v>3.2168826005098377E-4</v>
      </c>
      <c r="K128" s="1">
        <f t="shared" si="5"/>
        <v>7.9432530377642845</v>
      </c>
    </row>
    <row r="129" spans="1:11">
      <c r="A129" s="1">
        <v>123</v>
      </c>
      <c r="B129" s="3">
        <v>40904</v>
      </c>
      <c r="C129" s="4">
        <v>1842.02</v>
      </c>
      <c r="D129" s="4"/>
      <c r="E129" s="2">
        <f t="shared" si="3"/>
        <v>-7.9379228938176831E-3</v>
      </c>
      <c r="F129" s="2">
        <f>$C$4*F128+(1-$C$4)*E128*E128</f>
        <v>2.8986053812807023E-4</v>
      </c>
      <c r="G129" s="2">
        <f>-LN(F129)-E129*E129/F129</f>
        <v>7.9287281141990249</v>
      </c>
      <c r="I129" s="2">
        <f t="shared" si="4"/>
        <v>-7.9065007809554933E-3</v>
      </c>
      <c r="J129" s="1">
        <f>$E$4*J128+(1-$E$4)*I128*I128</f>
        <v>2.8942634381641253E-4</v>
      </c>
      <c r="K129" s="1">
        <f t="shared" si="5"/>
        <v>7.9316212439190048</v>
      </c>
    </row>
    <row r="130" spans="1:11">
      <c r="A130" s="1">
        <v>124</v>
      </c>
      <c r="B130" s="3">
        <v>40905</v>
      </c>
      <c r="C130" s="4">
        <v>1825.12</v>
      </c>
      <c r="D130" s="4"/>
      <c r="E130" s="2">
        <f t="shared" si="3"/>
        <v>-9.2170572400200844E-3</v>
      </c>
      <c r="F130" s="2">
        <f>$C$4*F129+(1-$C$4)*E129*E129</f>
        <v>2.6470657493309768E-4</v>
      </c>
      <c r="G130" s="2">
        <f>-LN(F130)-E130*E130/F130</f>
        <v>7.9159515715959996</v>
      </c>
      <c r="I130" s="2">
        <f t="shared" si="4"/>
        <v>-9.1747103723087108E-3</v>
      </c>
      <c r="J130" s="1">
        <f>$E$4*J129+(1-$E$4)*I129*I129</f>
        <v>2.6417794547941957E-4</v>
      </c>
      <c r="K130" s="1">
        <f t="shared" si="5"/>
        <v>7.9202565419894508</v>
      </c>
    </row>
    <row r="131" spans="1:11">
      <c r="A131" s="1">
        <v>125</v>
      </c>
      <c r="B131" s="3">
        <v>40906</v>
      </c>
      <c r="C131" s="4">
        <v>1825.74</v>
      </c>
      <c r="D131" s="4"/>
      <c r="E131" s="2">
        <f t="shared" si="3"/>
        <v>3.3964600448126939E-4</v>
      </c>
      <c r="F131" s="2">
        <f>$C$4*F130+(1-$C$4)*E130*E130</f>
        <v>2.4477495643214871E-4</v>
      </c>
      <c r="G131" s="2">
        <f>-LN(F131)-E131*E131/F131</f>
        <v>8.3147000270886053</v>
      </c>
      <c r="I131" s="2">
        <f t="shared" si="4"/>
        <v>3.3970369071629168E-4</v>
      </c>
      <c r="J131" s="1">
        <f>$E$4*J130+(1-$E$4)*I130*I130</f>
        <v>2.4414927180026652E-4</v>
      </c>
      <c r="K131" s="1">
        <f t="shared" si="5"/>
        <v>8.317258094137518</v>
      </c>
    </row>
    <row r="132" spans="1:11">
      <c r="A132" s="1">
        <v>126</v>
      </c>
      <c r="B132" s="3">
        <v>40910</v>
      </c>
      <c r="C132" s="4">
        <v>1826.37</v>
      </c>
      <c r="D132" s="4"/>
      <c r="E132" s="2">
        <f t="shared" si="3"/>
        <v>3.4500604102777641E-4</v>
      </c>
      <c r="F132" s="2">
        <f>$C$4*F131+(1-$C$4)*E131*E131</f>
        <v>2.1764618977426038E-4</v>
      </c>
      <c r="G132" s="2">
        <f>-LN(F132)-E132*E132/F132</f>
        <v>8.4320929033680354</v>
      </c>
      <c r="I132" s="2">
        <f t="shared" si="4"/>
        <v>3.4506556245680203E-4</v>
      </c>
      <c r="J132" s="1">
        <f>$E$4*J131+(1-$E$4)*I131*I131</f>
        <v>2.1699592034344243E-4</v>
      </c>
      <c r="K132" s="1">
        <f t="shared" si="5"/>
        <v>8.435083283750636</v>
      </c>
    </row>
    <row r="133" spans="1:11">
      <c r="A133" s="1">
        <v>127</v>
      </c>
      <c r="B133" s="3">
        <v>40911</v>
      </c>
      <c r="C133" s="4">
        <v>1875.41</v>
      </c>
      <c r="D133" s="4"/>
      <c r="E133" s="2">
        <f t="shared" si="3"/>
        <v>2.6496911842010293E-2</v>
      </c>
      <c r="F133" s="2">
        <f>$C$4*F132+(1-$C$4)*E132*E132</f>
        <v>1.935259686440953E-4</v>
      </c>
      <c r="G133" s="2">
        <f>-LN(F133)-E133*E133/F133</f>
        <v>4.9222325633417583</v>
      </c>
      <c r="I133" s="2">
        <f t="shared" si="4"/>
        <v>2.6851076178430546E-2</v>
      </c>
      <c r="J133" s="1">
        <f>$E$4*J132+(1-$E$4)*I132*I132</f>
        <v>1.9286429772747335E-4</v>
      </c>
      <c r="K133" s="1">
        <f t="shared" si="5"/>
        <v>4.8152460959574892</v>
      </c>
    </row>
    <row r="134" spans="1:11">
      <c r="A134" s="1">
        <v>128</v>
      </c>
      <c r="B134" s="3">
        <v>40912</v>
      </c>
      <c r="C134" s="4">
        <v>1866.22</v>
      </c>
      <c r="D134" s="4"/>
      <c r="E134" s="2">
        <f t="shared" si="3"/>
        <v>-4.9123074596560965E-3</v>
      </c>
      <c r="F134" s="2">
        <f>$C$4*F133+(1-$C$4)*E133*E133</f>
        <v>2.4991703499439589E-4</v>
      </c>
      <c r="G134" s="2">
        <f>-LN(F134)-E134*E134/F134</f>
        <v>8.1978264541113823</v>
      </c>
      <c r="I134" s="2">
        <f t="shared" si="4"/>
        <v>-4.9002618094177025E-3</v>
      </c>
      <c r="J134" s="1">
        <f>$E$4*J133+(1-$E$4)*I133*I133</f>
        <v>2.5162712033326644E-4</v>
      </c>
      <c r="K134" s="1">
        <f t="shared" si="5"/>
        <v>8.1921330832103223</v>
      </c>
    </row>
    <row r="135" spans="1:11">
      <c r="A135" s="1">
        <v>129</v>
      </c>
      <c r="B135" s="3">
        <v>40913</v>
      </c>
      <c r="C135" s="4">
        <v>1863.74</v>
      </c>
      <c r="D135" s="4"/>
      <c r="E135" s="2">
        <f t="shared" si="3"/>
        <v>-1.3297731693895157E-3</v>
      </c>
      <c r="F135" s="2">
        <f>$C$4*F134+(1-$C$4)*E134*E134</f>
        <v>2.2488101303086558E-4</v>
      </c>
      <c r="G135" s="2">
        <f>-LN(F135)-E135*E135/F135</f>
        <v>8.3920758719169921</v>
      </c>
      <c r="I135" s="2">
        <f t="shared" si="4"/>
        <v>-1.3288894128237925E-3</v>
      </c>
      <c r="J135" s="1">
        <f>$E$4*J134+(1-$E$4)*I134*I134</f>
        <v>2.2630072644051451E-4</v>
      </c>
      <c r="K135" s="1">
        <f t="shared" si="5"/>
        <v>8.3858422539237427</v>
      </c>
    </row>
    <row r="136" spans="1:11">
      <c r="A136" s="1">
        <v>130</v>
      </c>
      <c r="B136" s="3">
        <v>40914</v>
      </c>
      <c r="C136" s="4">
        <v>1843.14</v>
      </c>
      <c r="D136" s="4"/>
      <c r="E136" s="2">
        <f t="shared" si="3"/>
        <v>-1.1114582649653103E-2</v>
      </c>
      <c r="F136" s="2">
        <f>$C$4*F135+(1-$C$4)*E135*E135</f>
        <v>2.0014144469238459E-4</v>
      </c>
      <c r="G136" s="2">
        <f>-LN(F136)-E136*E136/F136</f>
        <v>7.8992530023506582</v>
      </c>
      <c r="I136" s="2">
        <f t="shared" si="4"/>
        <v>-1.1053043879511042E-2</v>
      </c>
      <c r="J136" s="1">
        <f>$E$4*J135+(1-$E$4)*I135*I135</f>
        <v>2.0131701537422046E-4</v>
      </c>
      <c r="K136" s="1">
        <f t="shared" si="5"/>
        <v>7.9037769782676444</v>
      </c>
    </row>
    <row r="137" spans="1:11">
      <c r="A137" s="1">
        <v>131</v>
      </c>
      <c r="B137" s="3">
        <v>40917</v>
      </c>
      <c r="C137" s="4">
        <v>1826.49</v>
      </c>
      <c r="D137" s="4"/>
      <c r="E137" s="2">
        <f t="shared" ref="E137:E200" si="6">LN(C137/C136)</f>
        <v>-9.0745466201527965E-3</v>
      </c>
      <c r="F137" s="2">
        <f>$C$4*F136+(1-$C$4)*E136*E136</f>
        <v>1.9164692029395325E-4</v>
      </c>
      <c r="G137" s="2">
        <f>-LN(F137)-E137*E137/F137</f>
        <v>8.1301729780999867</v>
      </c>
      <c r="I137" s="2">
        <f t="shared" ref="I137:I200" si="7">(C137-C136)/C136</f>
        <v>-9.0334971841531785E-3</v>
      </c>
      <c r="J137" s="1">
        <f>$E$4*J136+(1-$E$4)*I136*I136</f>
        <v>1.9251039890809298E-4</v>
      </c>
      <c r="K137" s="1">
        <f t="shared" si="5"/>
        <v>8.1314660303928434</v>
      </c>
    </row>
    <row r="138" spans="1:11">
      <c r="A138" s="1">
        <v>132</v>
      </c>
      <c r="B138" s="3">
        <v>40918</v>
      </c>
      <c r="C138" s="4">
        <v>1853.22</v>
      </c>
      <c r="D138" s="4"/>
      <c r="E138" s="2">
        <f t="shared" si="6"/>
        <v>1.4528574359322694E-2</v>
      </c>
      <c r="F138" s="2">
        <f>$C$4*F137+(1-$C$4)*E137*E137</f>
        <v>1.7952738230461287E-4</v>
      </c>
      <c r="G138" s="2">
        <f>-LN(F138)-E138*E138/F138</f>
        <v>7.449431960829088</v>
      </c>
      <c r="I138" s="2">
        <f t="shared" si="7"/>
        <v>1.4634627071596351E-2</v>
      </c>
      <c r="J138" s="1">
        <f>$E$4*J137+(1-$E$4)*I137*I137</f>
        <v>1.8016998710075599E-4</v>
      </c>
      <c r="K138" s="1">
        <f t="shared" ref="K138:K201" si="8">-LN(J138)-I138*I138/J138</f>
        <v>7.4328862140862819</v>
      </c>
    </row>
    <row r="139" spans="1:11">
      <c r="A139" s="1">
        <v>133</v>
      </c>
      <c r="B139" s="3">
        <v>40919</v>
      </c>
      <c r="C139" s="4">
        <v>1845.55</v>
      </c>
      <c r="D139" s="4"/>
      <c r="E139" s="2">
        <f t="shared" si="6"/>
        <v>-4.1473305957861932E-3</v>
      </c>
      <c r="F139" s="2">
        <f>$C$4*F138+(1-$C$4)*E138*E138</f>
        <v>1.8302599553758321E-4</v>
      </c>
      <c r="G139" s="2">
        <f>-LN(F139)-E139*E139/F139</f>
        <v>8.5119047233585032</v>
      </c>
      <c r="I139" s="2">
        <f t="shared" si="7"/>
        <v>-4.1387422971908743E-3</v>
      </c>
      <c r="J139" s="1">
        <f>$E$4*J138+(1-$E$4)*I138*I138</f>
        <v>1.839533840489265E-4</v>
      </c>
      <c r="K139" s="1">
        <f t="shared" si="8"/>
        <v>8.5077111770774625</v>
      </c>
    </row>
    <row r="140" spans="1:11">
      <c r="A140" s="1">
        <v>134</v>
      </c>
      <c r="B140" s="3">
        <v>40920</v>
      </c>
      <c r="C140" s="4">
        <v>1864.57</v>
      </c>
      <c r="D140" s="4"/>
      <c r="E140" s="2">
        <f t="shared" si="6"/>
        <v>1.0253127459707559E-2</v>
      </c>
      <c r="F140" s="2">
        <f>$C$4*F139+(1-$C$4)*E139*E139</f>
        <v>1.64638630932395E-4</v>
      </c>
      <c r="G140" s="2">
        <f>-LN(F140)-E140*E140/F140</f>
        <v>8.0732281013440019</v>
      </c>
      <c r="I140" s="2">
        <f t="shared" si="7"/>
        <v>1.0305870878599866E-2</v>
      </c>
      <c r="J140" s="1">
        <f>$E$4*J139+(1-$E$4)*I139*I139</f>
        <v>1.6539105918505072E-4</v>
      </c>
      <c r="K140" s="1">
        <f t="shared" si="8"/>
        <v>8.0650169608033284</v>
      </c>
    </row>
    <row r="141" spans="1:11">
      <c r="A141" s="1">
        <v>135</v>
      </c>
      <c r="B141" s="3">
        <v>40921</v>
      </c>
      <c r="C141" s="4">
        <v>1875.68</v>
      </c>
      <c r="D141" s="4"/>
      <c r="E141" s="2">
        <f t="shared" si="6"/>
        <v>5.9407968320186058E-3</v>
      </c>
      <c r="F141" s="2">
        <f>$C$4*F140+(1-$C$4)*E140*E140</f>
        <v>1.5803971797666858E-4</v>
      </c>
      <c r="G141" s="2">
        <f>-LN(F141)-E141*E141/F141</f>
        <v>8.529346472675817</v>
      </c>
      <c r="I141" s="2">
        <f t="shared" si="7"/>
        <v>5.9584783623034413E-3</v>
      </c>
      <c r="J141" s="1">
        <f>$E$4*J140+(1-$E$4)*I140*I140</f>
        <v>1.5880616334331538E-4</v>
      </c>
      <c r="K141" s="1">
        <f t="shared" si="8"/>
        <v>8.5242614215487134</v>
      </c>
    </row>
    <row r="142" spans="1:11">
      <c r="A142" s="1">
        <v>136</v>
      </c>
      <c r="B142" s="3">
        <v>40924</v>
      </c>
      <c r="C142" s="4">
        <v>1859.27</v>
      </c>
      <c r="D142" s="4"/>
      <c r="E142" s="2">
        <f t="shared" si="6"/>
        <v>-8.7873227722825454E-3</v>
      </c>
      <c r="F142" s="2">
        <f>$C$4*F141+(1-$C$4)*E141*E141</f>
        <v>1.4442911249497187E-4</v>
      </c>
      <c r="G142" s="2">
        <f>-LN(F142)-E142*E142/F142</f>
        <v>8.3080854750697455</v>
      </c>
      <c r="I142" s="2">
        <f t="shared" si="7"/>
        <v>-8.7488270920413301E-3</v>
      </c>
      <c r="J142" s="1">
        <f>$E$4*J141+(1-$E$4)*I141*I141</f>
        <v>1.4508642240652089E-4</v>
      </c>
      <c r="K142" s="1">
        <f t="shared" si="8"/>
        <v>8.3106197187498356</v>
      </c>
    </row>
    <row r="143" spans="1:11">
      <c r="A143" s="1">
        <v>137</v>
      </c>
      <c r="B143" s="3">
        <v>40925</v>
      </c>
      <c r="C143" s="4">
        <v>1892.74</v>
      </c>
      <c r="D143" s="4"/>
      <c r="E143" s="2">
        <f t="shared" si="6"/>
        <v>1.7841577100299998E-2</v>
      </c>
      <c r="F143" s="2">
        <f>$C$4*F142+(1-$C$4)*E142*E142</f>
        <v>1.3697638792303226E-4</v>
      </c>
      <c r="G143" s="2">
        <f>-LN(F143)-E143*E143/F143</f>
        <v>6.5717841442442246</v>
      </c>
      <c r="I143" s="2">
        <f t="shared" si="7"/>
        <v>1.8001688834865311E-2</v>
      </c>
      <c r="J143" s="1">
        <f>$E$4*J142+(1-$E$4)*I142*I142</f>
        <v>1.374595653919289E-4</v>
      </c>
      <c r="K143" s="1">
        <f t="shared" si="8"/>
        <v>6.5346816597326942</v>
      </c>
    </row>
    <row r="144" spans="1:11">
      <c r="A144" s="1">
        <v>138</v>
      </c>
      <c r="B144" s="3">
        <v>40926</v>
      </c>
      <c r="C144" s="4">
        <v>1892.39</v>
      </c>
      <c r="D144" s="4"/>
      <c r="E144" s="2">
        <f t="shared" si="6"/>
        <v>-1.8493420357952473E-4</v>
      </c>
      <c r="F144" s="2">
        <f>$C$4*F143+(1-$C$4)*E143*E143</f>
        <v>1.5708465026187591E-4</v>
      </c>
      <c r="G144" s="2">
        <f>-LN(F144)-E144*E144/F144</f>
        <v>8.7585080030683429</v>
      </c>
      <c r="I144" s="2">
        <f t="shared" si="7"/>
        <v>-1.8491710430376546E-4</v>
      </c>
      <c r="J144" s="1">
        <f>$E$4*J143+(1-$E$4)*I143*I143</f>
        <v>1.5822245729594161E-4</v>
      </c>
      <c r="K144" s="1">
        <f t="shared" si="8"/>
        <v>8.7512924420477773</v>
      </c>
    </row>
    <row r="145" spans="1:11">
      <c r="A145" s="1">
        <v>139</v>
      </c>
      <c r="B145" s="3">
        <v>40927</v>
      </c>
      <c r="C145" s="4">
        <v>1914.97</v>
      </c>
      <c r="D145" s="4"/>
      <c r="E145" s="2">
        <f t="shared" si="6"/>
        <v>1.1861376247735707E-2</v>
      </c>
      <c r="F145" s="2">
        <f>$C$4*F144+(1-$C$4)*E144*E144</f>
        <v>1.3967031192157006E-4</v>
      </c>
      <c r="G145" s="2">
        <f>-LN(F145)-E145*E145/F145</f>
        <v>7.8689090643858064</v>
      </c>
      <c r="I145" s="2">
        <f t="shared" si="7"/>
        <v>1.1932001331649357E-2</v>
      </c>
      <c r="J145" s="1">
        <f>$E$4*J144+(1-$E$4)*I144*I144</f>
        <v>1.406210421967306E-4</v>
      </c>
      <c r="K145" s="1">
        <f t="shared" si="8"/>
        <v>7.856985660402926</v>
      </c>
    </row>
    <row r="146" spans="1:11">
      <c r="A146" s="1">
        <v>140</v>
      </c>
      <c r="B146" s="3">
        <v>40928</v>
      </c>
      <c r="C146" s="4">
        <v>1949.89</v>
      </c>
      <c r="D146" s="4"/>
      <c r="E146" s="2">
        <f t="shared" si="6"/>
        <v>1.8071004014572067E-2</v>
      </c>
      <c r="F146" s="2">
        <f>$C$4*F145+(1-$C$4)*E145*E145</f>
        <v>1.3978362782984948E-4</v>
      </c>
      <c r="G146" s="2">
        <f>-LN(F146)-E146*E146/F146</f>
        <v>6.5392243270597197</v>
      </c>
      <c r="I146" s="2">
        <f t="shared" si="7"/>
        <v>1.8235272615236831E-2</v>
      </c>
      <c r="J146" s="1">
        <f>$E$4*J145+(1-$E$4)*I145*I145</f>
        <v>1.4081594210377065E-4</v>
      </c>
      <c r="K146" s="1">
        <f t="shared" si="8"/>
        <v>6.5066398401098002</v>
      </c>
    </row>
    <row r="147" spans="1:11">
      <c r="A147" s="1">
        <v>141</v>
      </c>
      <c r="B147" s="3">
        <v>40933</v>
      </c>
      <c r="C147" s="4">
        <v>1952.23</v>
      </c>
      <c r="D147" s="4"/>
      <c r="E147" s="2">
        <f t="shared" si="6"/>
        <v>1.1993481904681753E-3</v>
      </c>
      <c r="F147" s="2">
        <f>$C$4*F146+(1-$C$4)*E146*E146</f>
        <v>1.6049421861286318E-4</v>
      </c>
      <c r="G147" s="2">
        <f>-LN(F147)-E147*E147/F147</f>
        <v>8.7282900957266918</v>
      </c>
      <c r="I147" s="2">
        <f t="shared" si="7"/>
        <v>1.2000676961264061E-3</v>
      </c>
      <c r="J147" s="1">
        <f>$E$4*J146+(1-$E$4)*I146*I146</f>
        <v>1.621471937958472E-4</v>
      </c>
      <c r="K147" s="1">
        <f t="shared" si="8"/>
        <v>8.7181242098174483</v>
      </c>
    </row>
    <row r="148" spans="1:11">
      <c r="A148" s="1">
        <v>142</v>
      </c>
      <c r="B148" s="3">
        <v>40934</v>
      </c>
      <c r="C148" s="4">
        <v>1957.18</v>
      </c>
      <c r="D148" s="4"/>
      <c r="E148" s="2">
        <f t="shared" si="6"/>
        <v>2.5323527822786449E-3</v>
      </c>
      <c r="F148" s="2">
        <f>$C$4*F147+(1-$C$4)*E147*E147</f>
        <v>1.4285752149425951E-4</v>
      </c>
      <c r="G148" s="2">
        <f>-LN(F148)-E148*E148/F148</f>
        <v>8.8087732222617081</v>
      </c>
      <c r="I148" s="2">
        <f t="shared" si="7"/>
        <v>2.5355618958831927E-3</v>
      </c>
      <c r="J148" s="1">
        <f>$E$4*J147+(1-$E$4)*I147*I147</f>
        <v>1.4426551841300399E-4</v>
      </c>
      <c r="K148" s="1">
        <f t="shared" si="8"/>
        <v>8.7992909011661773</v>
      </c>
    </row>
    <row r="149" spans="1:11">
      <c r="A149" s="1">
        <v>143</v>
      </c>
      <c r="B149" s="3">
        <v>40935</v>
      </c>
      <c r="C149" s="4">
        <v>1964.83</v>
      </c>
      <c r="D149" s="4"/>
      <c r="E149" s="2">
        <f t="shared" si="6"/>
        <v>3.9010658828882447E-3</v>
      </c>
      <c r="F149" s="2">
        <f>$C$4*F148+(1-$C$4)*E148*E148</f>
        <v>1.2772802415099359E-4</v>
      </c>
      <c r="G149" s="2">
        <f>-LN(F149)-E149*E149/F149</f>
        <v>8.846461116565548</v>
      </c>
      <c r="I149" s="2">
        <f t="shared" si="7"/>
        <v>3.9086849446652141E-3</v>
      </c>
      <c r="J149" s="1">
        <f>$E$4*J148+(1-$E$4)*I148*I148</f>
        <v>1.2892862535749118E-4</v>
      </c>
      <c r="K149" s="1">
        <f t="shared" si="8"/>
        <v>8.8377533367620877</v>
      </c>
    </row>
    <row r="150" spans="1:11">
      <c r="A150" s="1">
        <v>144</v>
      </c>
      <c r="B150" s="3">
        <v>40938</v>
      </c>
      <c r="C150" s="4">
        <v>1940.55</v>
      </c>
      <c r="D150" s="4"/>
      <c r="E150" s="2">
        <f t="shared" si="6"/>
        <v>-1.2434289533878509E-2</v>
      </c>
      <c r="F150" s="2">
        <f>$C$4*F149+(1-$C$4)*E149*E149</f>
        <v>1.1525252887993187E-4</v>
      </c>
      <c r="G150" s="2">
        <f>-LN(F150)-E150*E150/F150</f>
        <v>7.726882428662404</v>
      </c>
      <c r="I150" s="2">
        <f t="shared" si="7"/>
        <v>-1.2357303176356211E-2</v>
      </c>
      <c r="J150" s="1">
        <f>$E$4*J149+(1-$E$4)*I149*I149</f>
        <v>1.1628283862666161E-4</v>
      </c>
      <c r="K150" s="1">
        <f t="shared" si="8"/>
        <v>7.7462823349387202</v>
      </c>
    </row>
    <row r="151" spans="1:11">
      <c r="A151" s="1">
        <v>145</v>
      </c>
      <c r="B151" s="3">
        <v>40939</v>
      </c>
      <c r="C151" s="4">
        <v>1955.79</v>
      </c>
      <c r="D151" s="4"/>
      <c r="E151" s="2">
        <f t="shared" si="6"/>
        <v>7.8227658358437594E-3</v>
      </c>
      <c r="F151" s="2">
        <f>$C$4*F150+(1-$C$4)*E150*E150</f>
        <v>1.1961680431147361E-4</v>
      </c>
      <c r="G151" s="2">
        <f>-LN(F151)-E151*E151/F151</f>
        <v>8.5196196611908199</v>
      </c>
      <c r="I151" s="2">
        <f t="shared" si="7"/>
        <v>7.8534436113473025E-3</v>
      </c>
      <c r="J151" s="1">
        <f>$E$4*J150+(1-$E$4)*I150*I150</f>
        <v>1.20335259089336E-4</v>
      </c>
      <c r="K151" s="1">
        <f t="shared" si="8"/>
        <v>8.5126893597304889</v>
      </c>
    </row>
    <row r="152" spans="1:11">
      <c r="A152" s="1">
        <v>146</v>
      </c>
      <c r="B152" s="3">
        <v>40940</v>
      </c>
      <c r="C152" s="4">
        <v>1959.24</v>
      </c>
      <c r="D152" s="4"/>
      <c r="E152" s="2">
        <f t="shared" si="6"/>
        <v>1.7624390582090606E-3</v>
      </c>
      <c r="F152" s="2">
        <f>$C$4*F151+(1-$C$4)*E151*E151</f>
        <v>1.1313885099674082E-4</v>
      </c>
      <c r="G152" s="2">
        <f>-LN(F152)-E152*E152/F152</f>
        <v>9.0594400394092709</v>
      </c>
      <c r="I152" s="2">
        <f t="shared" si="7"/>
        <v>1.7639930667403174E-3</v>
      </c>
      <c r="J152" s="1">
        <f>$E$4*J151+(1-$E$4)*I151*I151</f>
        <v>1.1380837902182255E-4</v>
      </c>
      <c r="K152" s="1">
        <f t="shared" si="8"/>
        <v>9.05365308759594</v>
      </c>
    </row>
    <row r="153" spans="1:11">
      <c r="A153" s="1">
        <v>147</v>
      </c>
      <c r="B153" s="3">
        <v>40941</v>
      </c>
      <c r="C153" s="4">
        <v>1984.3</v>
      </c>
      <c r="D153" s="4"/>
      <c r="E153" s="2">
        <f t="shared" si="6"/>
        <v>1.2709564165133042E-2</v>
      </c>
      <c r="F153" s="2">
        <f>$C$4*F152+(1-$C$4)*E152*E152</f>
        <v>1.0093802020024069E-4</v>
      </c>
      <c r="G153" s="2">
        <f>-LN(F153)-E153*E153/F153</f>
        <v>7.6006849927304998</v>
      </c>
      <c r="I153" s="2">
        <f t="shared" si="7"/>
        <v>1.2790673934791014E-2</v>
      </c>
      <c r="J153" s="1">
        <f>$E$4*J152+(1-$E$4)*I152*I152</f>
        <v>1.0149129138176825E-4</v>
      </c>
      <c r="K153" s="1">
        <f t="shared" si="8"/>
        <v>7.5835633970992049</v>
      </c>
    </row>
    <row r="154" spans="1:11">
      <c r="A154" s="1">
        <v>148</v>
      </c>
      <c r="B154" s="3">
        <v>40942</v>
      </c>
      <c r="C154" s="4">
        <v>1972.34</v>
      </c>
      <c r="D154" s="4"/>
      <c r="E154" s="2">
        <f t="shared" si="6"/>
        <v>-6.045551997072126E-3</v>
      </c>
      <c r="F154" s="2">
        <f>$C$4*F153+(1-$C$4)*E153*E153</f>
        <v>1.076570194325985E-4</v>
      </c>
      <c r="G154" s="2">
        <f>-LN(F154)-E154*E154/F154</f>
        <v>8.7970681106359532</v>
      </c>
      <c r="I154" s="2">
        <f t="shared" si="7"/>
        <v>-6.0273144181827529E-3</v>
      </c>
      <c r="J154" s="1">
        <f>$E$4*J153+(1-$E$4)*I153*I153</f>
        <v>1.0840220071176384E-4</v>
      </c>
      <c r="K154" s="1">
        <f t="shared" si="8"/>
        <v>8.7945350310728685</v>
      </c>
    </row>
    <row r="155" spans="1:11">
      <c r="A155" s="1">
        <v>149</v>
      </c>
      <c r="B155" s="3">
        <v>40945</v>
      </c>
      <c r="C155" s="4">
        <v>1973.13</v>
      </c>
      <c r="D155" s="4"/>
      <c r="E155" s="2">
        <f t="shared" si="6"/>
        <v>4.0045926622578034E-4</v>
      </c>
      <c r="F155" s="2">
        <f>$C$4*F154+(1-$C$4)*E154*E154</f>
        <v>9.9772264216402737E-5</v>
      </c>
      <c r="G155" s="2">
        <f>-LN(F155)-E155*E155/F155</f>
        <v>9.2110129902153783</v>
      </c>
      <c r="I155" s="2">
        <f t="shared" si="7"/>
        <v>4.0053946074215959E-4</v>
      </c>
      <c r="J155" s="1">
        <f>$E$4*J154+(1-$E$4)*I154*I154</f>
        <v>1.0038265005666353E-4</v>
      </c>
      <c r="K155" s="1">
        <f t="shared" si="8"/>
        <v>9.2049229707691058</v>
      </c>
    </row>
    <row r="156" spans="1:11">
      <c r="A156" s="1">
        <v>150</v>
      </c>
      <c r="B156" s="3">
        <v>40946</v>
      </c>
      <c r="C156" s="4">
        <v>1981.59</v>
      </c>
      <c r="D156" s="4"/>
      <c r="E156" s="2">
        <f t="shared" si="6"/>
        <v>4.2784383749269756E-3</v>
      </c>
      <c r="F156" s="2">
        <f>$C$4*F155+(1-$C$4)*E155*E155</f>
        <v>8.8726926400593326E-5</v>
      </c>
      <c r="G156" s="2">
        <f>-LN(F156)-E156*E156/F156</f>
        <v>9.1236395962393892</v>
      </c>
      <c r="I156" s="2">
        <f t="shared" si="7"/>
        <v>4.2876039591916437E-3</v>
      </c>
      <c r="J156" s="1">
        <f>$E$4*J155+(1-$E$4)*I155*I155</f>
        <v>8.9231046065090869E-5</v>
      </c>
      <c r="K156" s="1">
        <f t="shared" si="8"/>
        <v>9.1182596506004572</v>
      </c>
    </row>
    <row r="157" spans="1:11">
      <c r="A157" s="1">
        <v>151</v>
      </c>
      <c r="B157" s="3">
        <v>40947</v>
      </c>
      <c r="C157" s="4">
        <v>2003.73</v>
      </c>
      <c r="D157" s="4"/>
      <c r="E157" s="2">
        <f t="shared" si="6"/>
        <v>1.1110890853571904E-2</v>
      </c>
      <c r="F157" s="2">
        <f>$C$4*F156+(1-$C$4)*E156*E156</f>
        <v>8.091828498776509E-5</v>
      </c>
      <c r="G157" s="2">
        <f>-LN(F157)-E157*E157/F157</f>
        <v>7.8964341599136256</v>
      </c>
      <c r="I157" s="2">
        <f t="shared" si="7"/>
        <v>1.1172846047870701E-2</v>
      </c>
      <c r="J157" s="1">
        <f>$E$4*J156+(1-$E$4)*I156*I156</f>
        <v>8.1347931326137282E-5</v>
      </c>
      <c r="K157" s="1">
        <f t="shared" si="8"/>
        <v>7.8822248983218559</v>
      </c>
    </row>
    <row r="158" spans="1:11">
      <c r="A158" s="1">
        <v>152</v>
      </c>
      <c r="B158" s="3">
        <v>40948</v>
      </c>
      <c r="C158" s="4">
        <v>2014.62</v>
      </c>
      <c r="D158" s="4"/>
      <c r="E158" s="2">
        <f t="shared" si="6"/>
        <v>5.4201483994821709E-3</v>
      </c>
      <c r="F158" s="2">
        <f>$C$4*F157+(1-$C$4)*E157*E157</f>
        <v>8.5634570023659785E-5</v>
      </c>
      <c r="G158" s="2">
        <f>-LN(F158)-E158*E158/F158</f>
        <v>9.0223590126791162</v>
      </c>
      <c r="I158" s="2">
        <f t="shared" si="7"/>
        <v>5.4348639786796988E-3</v>
      </c>
      <c r="J158" s="1">
        <f>$E$4*J157+(1-$E$4)*I157*I157</f>
        <v>8.6186405005186321E-5</v>
      </c>
      <c r="K158" s="1">
        <f t="shared" si="8"/>
        <v>9.0162787832274276</v>
      </c>
    </row>
    <row r="159" spans="1:11">
      <c r="A159" s="1">
        <v>153</v>
      </c>
      <c r="B159" s="3">
        <v>40949</v>
      </c>
      <c r="C159" s="4">
        <v>1993.71</v>
      </c>
      <c r="D159" s="4"/>
      <c r="E159" s="2">
        <f t="shared" si="6"/>
        <v>-1.0433367352369738E-2</v>
      </c>
      <c r="F159" s="2">
        <f>$C$4*F158+(1-$C$4)*E158*E158</f>
        <v>7.9396633133226385E-5</v>
      </c>
      <c r="G159" s="2">
        <f>-LN(F159)-E159*E159/F159</f>
        <v>8.0700247407666605</v>
      </c>
      <c r="I159" s="2">
        <f t="shared" si="7"/>
        <v>-1.0379128570152116E-2</v>
      </c>
      <c r="J159" s="1">
        <f>$E$4*J158+(1-$E$4)*I158*I158</f>
        <v>7.9883177856168331E-5</v>
      </c>
      <c r="K159" s="1">
        <f t="shared" si="8"/>
        <v>8.0863971403440242</v>
      </c>
    </row>
    <row r="160" spans="1:11">
      <c r="A160" s="1">
        <v>154</v>
      </c>
      <c r="B160" s="3">
        <v>40952</v>
      </c>
      <c r="C160" s="4">
        <v>2005.74</v>
      </c>
      <c r="D160" s="4"/>
      <c r="E160" s="2">
        <f t="shared" si="6"/>
        <v>6.0158453191559045E-3</v>
      </c>
      <c r="F160" s="2">
        <f>$C$4*F159+(1-$C$4)*E159*E159</f>
        <v>8.2663103595857524E-5</v>
      </c>
      <c r="G160" s="2">
        <f>-LN(F160)-E160*E160/F160</f>
        <v>8.9629312977675699</v>
      </c>
      <c r="I160" s="2">
        <f t="shared" si="7"/>
        <v>6.0339768572159301E-3</v>
      </c>
      <c r="J160" s="1">
        <f>$E$4*J159+(1-$E$4)*I159*I159</f>
        <v>8.2981249199559951E-5</v>
      </c>
      <c r="K160" s="1">
        <f t="shared" si="8"/>
        <v>8.9581356019602865</v>
      </c>
    </row>
    <row r="161" spans="1:11">
      <c r="A161" s="1">
        <v>155</v>
      </c>
      <c r="B161" s="3">
        <v>40953</v>
      </c>
      <c r="C161" s="4">
        <v>2002.64</v>
      </c>
      <c r="D161" s="4"/>
      <c r="E161" s="2">
        <f t="shared" si="6"/>
        <v>-1.5467598471470565E-3</v>
      </c>
      <c r="F161" s="2">
        <f>$C$4*F160+(1-$C$4)*E160*E160</f>
        <v>7.7510036700474021E-5</v>
      </c>
      <c r="G161" s="2">
        <f>-LN(F161)-E161*E161/F161</f>
        <v>9.4342365922212945</v>
      </c>
      <c r="I161" s="2">
        <f t="shared" si="7"/>
        <v>-1.5455642306579662E-3</v>
      </c>
      <c r="J161" s="1">
        <f>$E$4*J160+(1-$E$4)*I160*I160</f>
        <v>7.779919811092467E-5</v>
      </c>
      <c r="K161" s="1">
        <f t="shared" si="8"/>
        <v>9.4306751483825959</v>
      </c>
    </row>
    <row r="162" spans="1:11">
      <c r="A162" s="1">
        <v>156</v>
      </c>
      <c r="B162" s="3">
        <v>40954</v>
      </c>
      <c r="C162" s="4">
        <v>2025.32</v>
      </c>
      <c r="D162" s="4"/>
      <c r="E162" s="2">
        <f t="shared" si="6"/>
        <v>1.1261402639431014E-2</v>
      </c>
      <c r="F162" s="2">
        <f>$C$4*F161+(1-$C$4)*E161*E161</f>
        <v>6.9180720901874436E-5</v>
      </c>
      <c r="G162" s="2">
        <f>-LN(F162)-E162*E162/F162</f>
        <v>7.7456303708401828</v>
      </c>
      <c r="I162" s="2">
        <f t="shared" si="7"/>
        <v>1.1325050932768662E-2</v>
      </c>
      <c r="J162" s="1">
        <f>$E$4*J161+(1-$E$4)*I161*I161</f>
        <v>6.9408371608203922E-5</v>
      </c>
      <c r="K162" s="1">
        <f t="shared" si="8"/>
        <v>7.7276455896693044</v>
      </c>
    </row>
    <row r="163" spans="1:11">
      <c r="A163" s="1">
        <v>157</v>
      </c>
      <c r="B163" s="3">
        <v>40955</v>
      </c>
      <c r="C163" s="4">
        <v>1997.45</v>
      </c>
      <c r="D163" s="4"/>
      <c r="E163" s="2">
        <f t="shared" si="6"/>
        <v>-1.3856345709380727E-2</v>
      </c>
      <c r="F163" s="2">
        <f>$C$4*F162+(1-$C$4)*E162*E162</f>
        <v>7.5571888800560913E-5</v>
      </c>
      <c r="G163" s="2">
        <f>-LN(F163)-E163*E163/F163</f>
        <v>6.9498212133535766</v>
      </c>
      <c r="I163" s="2">
        <f t="shared" si="7"/>
        <v>-1.3760788418620214E-2</v>
      </c>
      <c r="J163" s="1">
        <f>$E$4*J162+(1-$E$4)*I162*I162</f>
        <v>7.5956362088213839E-5</v>
      </c>
      <c r="K163" s="1">
        <f t="shared" si="8"/>
        <v>6.9923504173942135</v>
      </c>
    </row>
    <row r="164" spans="1:11">
      <c r="A164" s="1">
        <v>158</v>
      </c>
      <c r="B164" s="3">
        <v>40956</v>
      </c>
      <c r="C164" s="4">
        <v>2023.47</v>
      </c>
      <c r="D164" s="4"/>
      <c r="E164" s="2">
        <f t="shared" si="6"/>
        <v>1.2942492371100013E-2</v>
      </c>
      <c r="F164" s="2">
        <f>$C$4*F163+(1-$C$4)*E163*E163</f>
        <v>8.8481684394373241E-5</v>
      </c>
      <c r="G164" s="2">
        <f>-LN(F164)-E164*E164/F164</f>
        <v>7.439576195122438</v>
      </c>
      <c r="I164" s="2">
        <f t="shared" si="7"/>
        <v>1.3026608926381127E-2</v>
      </c>
      <c r="J164" s="1">
        <f>$E$4*J163+(1-$E$4)*I163*I163</f>
        <v>8.8574568454301191E-5</v>
      </c>
      <c r="K164" s="1">
        <f t="shared" si="8"/>
        <v>7.4158501780441828</v>
      </c>
    </row>
    <row r="165" spans="1:11">
      <c r="A165" s="1">
        <v>159</v>
      </c>
      <c r="B165" s="3">
        <v>40959</v>
      </c>
      <c r="C165" s="4">
        <v>2024.9</v>
      </c>
      <c r="D165" s="4"/>
      <c r="E165" s="2">
        <f t="shared" si="6"/>
        <v>7.0645719609314537E-4</v>
      </c>
      <c r="F165" s="2">
        <f>$C$4*F164+(1-$C$4)*E164*E164</f>
        <v>9.7244428439306283E-5</v>
      </c>
      <c r="G165" s="2">
        <f>-LN(F165)-E165*E165/F165</f>
        <v>9.2331506279675217</v>
      </c>
      <c r="I165" s="2">
        <f t="shared" si="7"/>
        <v>7.0670679575188342E-4</v>
      </c>
      <c r="J165" s="1">
        <f>$E$4*J164+(1-$E$4)*I164*I164</f>
        <v>9.7600466233241237E-5</v>
      </c>
      <c r="K165" s="1">
        <f t="shared" si="8"/>
        <v>9.2295111553084208</v>
      </c>
    </row>
    <row r="166" spans="1:11">
      <c r="A166" s="1">
        <v>160</v>
      </c>
      <c r="B166" s="3">
        <v>40960</v>
      </c>
      <c r="C166" s="4">
        <v>2024.24</v>
      </c>
      <c r="D166" s="4"/>
      <c r="E166" s="2">
        <f t="shared" si="6"/>
        <v>-3.2599515247434661E-4</v>
      </c>
      <c r="F166" s="2">
        <f>$C$4*F165+(1-$C$4)*E165*E165</f>
        <v>8.6516944347295264E-5</v>
      </c>
      <c r="G166" s="2">
        <f>-LN(F166)-E166*E166/F166</f>
        <v>9.3539419276818396</v>
      </c>
      <c r="I166" s="2">
        <f t="shared" si="7"/>
        <v>-3.2594202182827884E-4</v>
      </c>
      <c r="J166" s="1">
        <f>$E$4*J165+(1-$E$4)*I165*I165</f>
        <v>8.6796152852477908E-5</v>
      </c>
      <c r="K166" s="1">
        <f t="shared" si="8"/>
        <v>9.3507242625916565</v>
      </c>
    </row>
    <row r="167" spans="1:11">
      <c r="A167" s="1">
        <v>161</v>
      </c>
      <c r="B167" s="3">
        <v>40961</v>
      </c>
      <c r="C167" s="4">
        <v>2028.65</v>
      </c>
      <c r="D167" s="4"/>
      <c r="E167" s="2">
        <f t="shared" si="6"/>
        <v>2.1762257255759439E-3</v>
      </c>
      <c r="F167" s="2">
        <f>$C$4*F166+(1-$C$4)*E166*E166</f>
        <v>7.6935407499344836E-5</v>
      </c>
      <c r="G167" s="2">
        <f>-LN(F167)-E167*E167/F167</f>
        <v>9.4109867600134454</v>
      </c>
      <c r="I167" s="2">
        <f t="shared" si="7"/>
        <v>2.1785954234676136E-3</v>
      </c>
      <c r="J167" s="1">
        <f>$E$4*J166+(1-$E$4)*I166*I166</f>
        <v>7.7150271773003521E-5</v>
      </c>
      <c r="K167" s="1">
        <f t="shared" si="8"/>
        <v>9.4082355433517684</v>
      </c>
    </row>
    <row r="168" spans="1:11">
      <c r="A168" s="1">
        <v>162</v>
      </c>
      <c r="B168" s="3">
        <v>40962</v>
      </c>
      <c r="C168" s="4">
        <v>2007.8</v>
      </c>
      <c r="D168" s="4"/>
      <c r="E168" s="2">
        <f t="shared" si="6"/>
        <v>-1.0330951920899079E-2</v>
      </c>
      <c r="F168" s="2">
        <f>$C$4*F167+(1-$C$4)*E167*E167</f>
        <v>6.892966388235167E-5</v>
      </c>
      <c r="G168" s="2">
        <f>-LN(F168)-E168*E168/F168</f>
        <v>8.0340547507856996</v>
      </c>
      <c r="I168" s="2">
        <f t="shared" si="7"/>
        <v>-1.0277770931407653E-2</v>
      </c>
      <c r="J168" s="1">
        <f>$E$4*J167+(1-$E$4)*I167*I167</f>
        <v>6.9093967689175316E-5</v>
      </c>
      <c r="K168" s="1">
        <f t="shared" si="8"/>
        <v>8.0512182716033713</v>
      </c>
    </row>
    <row r="169" spans="1:11">
      <c r="A169" s="1">
        <v>163</v>
      </c>
      <c r="B169" s="3">
        <v>40963</v>
      </c>
      <c r="C169" s="4">
        <v>2019.89</v>
      </c>
      <c r="D169" s="4"/>
      <c r="E169" s="2">
        <f t="shared" si="6"/>
        <v>6.0034592095282672E-3</v>
      </c>
      <c r="F169" s="2">
        <f>$C$4*F168+(1-$C$4)*E168*E168</f>
        <v>7.3120947000345971E-5</v>
      </c>
      <c r="G169" s="2">
        <f>-LN(F169)-E169*E169/F169</f>
        <v>9.030492839030595</v>
      </c>
      <c r="I169" s="2">
        <f t="shared" si="7"/>
        <v>6.0215160872597595E-3</v>
      </c>
      <c r="J169" s="1">
        <f>$E$4*J168+(1-$E$4)*I168*I168</f>
        <v>7.3159573998989936E-5</v>
      </c>
      <c r="K169" s="1">
        <f t="shared" si="8"/>
        <v>9.0272570171443363</v>
      </c>
    </row>
    <row r="170" spans="1:11">
      <c r="A170" s="1">
        <v>164</v>
      </c>
      <c r="B170" s="3">
        <v>40966</v>
      </c>
      <c r="C170" s="4">
        <v>1991.16</v>
      </c>
      <c r="D170" s="4"/>
      <c r="E170" s="2">
        <f t="shared" si="6"/>
        <v>-1.4325671004257608E-2</v>
      </c>
      <c r="F170" s="2">
        <f>$C$4*F169+(1-$C$4)*E169*E169</f>
        <v>6.9009442412562737E-5</v>
      </c>
      <c r="G170" s="2">
        <f>-LN(F170)-E170*E170/F170</f>
        <v>6.6074009951495833</v>
      </c>
      <c r="I170" s="2">
        <f t="shared" si="7"/>
        <v>-1.4223546826807409E-2</v>
      </c>
      <c r="J170" s="1">
        <f>$E$4*J169+(1-$E$4)*I169*I169</f>
        <v>6.9053653854991612E-5</v>
      </c>
      <c r="K170" s="1">
        <f t="shared" si="8"/>
        <v>6.6508862929408039</v>
      </c>
    </row>
    <row r="171" spans="1:11">
      <c r="A171" s="1">
        <v>165</v>
      </c>
      <c r="B171" s="3">
        <v>40967</v>
      </c>
      <c r="C171" s="4">
        <v>2003.69</v>
      </c>
      <c r="D171" s="4"/>
      <c r="E171" s="2">
        <f t="shared" si="6"/>
        <v>6.2730971574684272E-3</v>
      </c>
      <c r="F171" s="2">
        <f>$C$4*F170+(1-$C$4)*E170*E170</f>
        <v>8.4113513722521607E-5</v>
      </c>
      <c r="G171" s="2">
        <f>-LN(F171)-E171*E171/F171</f>
        <v>8.9155023463852228</v>
      </c>
      <c r="I171" s="2">
        <f t="shared" si="7"/>
        <v>6.2928142389360835E-3</v>
      </c>
      <c r="J171" s="1">
        <f>$E$4*J170+(1-$E$4)*I170*I170</f>
        <v>8.3880845344924394E-5</v>
      </c>
      <c r="K171" s="1">
        <f t="shared" si="8"/>
        <v>8.9140208566337904</v>
      </c>
    </row>
    <row r="172" spans="1:11">
      <c r="A172" s="1">
        <v>166</v>
      </c>
      <c r="B172" s="3">
        <v>40968</v>
      </c>
      <c r="C172" s="4">
        <v>2030.25</v>
      </c>
      <c r="D172" s="4"/>
      <c r="E172" s="2">
        <f t="shared" si="6"/>
        <v>1.3168457542355044E-2</v>
      </c>
      <c r="F172" s="2">
        <f>$C$4*F171+(1-$C$4)*E171*E171</f>
        <v>7.9150162545252797E-5</v>
      </c>
      <c r="G172" s="2">
        <f>-LN(F172)-E172*E172/F172</f>
        <v>7.2532866753235385</v>
      </c>
      <c r="I172" s="2">
        <f t="shared" si="7"/>
        <v>1.3255543522201511E-2</v>
      </c>
      <c r="J172" s="1">
        <f>$E$4*J171+(1-$E$4)*I171*I171</f>
        <v>7.8953715281290579E-5</v>
      </c>
      <c r="K172" s="1">
        <f t="shared" si="8"/>
        <v>7.2211748419460378</v>
      </c>
    </row>
    <row r="173" spans="1:11">
      <c r="A173" s="1">
        <v>167</v>
      </c>
      <c r="B173" s="3">
        <v>40970</v>
      </c>
      <c r="C173" s="4">
        <v>2034.63</v>
      </c>
      <c r="D173" s="4"/>
      <c r="E173" s="2">
        <f t="shared" si="6"/>
        <v>2.1550460014274839E-3</v>
      </c>
      <c r="F173" s="2">
        <f>$C$4*F172+(1-$C$4)*E172*E172</f>
        <v>8.9601852744987766E-5</v>
      </c>
      <c r="G173" s="2">
        <f>-LN(F173)-E173*E173/F173</f>
        <v>9.268302783038795</v>
      </c>
      <c r="I173" s="2">
        <f t="shared" si="7"/>
        <v>2.1573697820465999E-3</v>
      </c>
      <c r="J173" s="1">
        <f>$E$4*J172+(1-$E$4)*I172*I172</f>
        <v>8.9719606111194423E-5</v>
      </c>
      <c r="K173" s="1">
        <f t="shared" si="8"/>
        <v>9.2669457948127771</v>
      </c>
    </row>
    <row r="174" spans="1:11">
      <c r="A174" s="1">
        <v>168</v>
      </c>
      <c r="B174" s="3">
        <v>40973</v>
      </c>
      <c r="C174" s="4">
        <v>2016.06</v>
      </c>
      <c r="D174" s="4"/>
      <c r="E174" s="2">
        <f t="shared" si="6"/>
        <v>-9.168872510803467E-3</v>
      </c>
      <c r="F174" s="2">
        <f>$C$4*F173+(1-$C$4)*E173*E173</f>
        <v>8.0181434605178801E-5</v>
      </c>
      <c r="G174" s="2">
        <f>-LN(F174)-E174*E174/F174</f>
        <v>8.3827436400219977</v>
      </c>
      <c r="I174" s="2">
        <f t="shared" si="7"/>
        <v>-9.1269665737751648E-3</v>
      </c>
      <c r="J174" s="1">
        <f>$E$4*J173+(1-$E$4)*I173*I173</f>
        <v>8.0254487053460057E-5</v>
      </c>
      <c r="K174" s="1">
        <f t="shared" si="8"/>
        <v>8.3923407635196217</v>
      </c>
    </row>
    <row r="175" spans="1:11">
      <c r="A175" s="1">
        <v>169</v>
      </c>
      <c r="B175" s="3">
        <v>40974</v>
      </c>
      <c r="C175" s="4">
        <v>2000.36</v>
      </c>
      <c r="D175" s="4"/>
      <c r="E175" s="2">
        <f t="shared" si="6"/>
        <v>-7.8179473091183876E-3</v>
      </c>
      <c r="F175" s="2">
        <f>$C$4*F174+(1-$C$4)*E174*E174</f>
        <v>8.0612416180938243E-5</v>
      </c>
      <c r="G175" s="2">
        <f>-LN(F175)-E175*E175/F175</f>
        <v>8.6676582929470705</v>
      </c>
      <c r="I175" s="2">
        <f t="shared" si="7"/>
        <v>-7.7874666428578744E-3</v>
      </c>
      <c r="J175" s="1">
        <f>$E$4*J174+(1-$E$4)*I174*I174</f>
        <v>8.0593526564171544E-5</v>
      </c>
      <c r="K175" s="1">
        <f t="shared" si="8"/>
        <v>8.6736169442050404</v>
      </c>
    </row>
    <row r="176" spans="1:11">
      <c r="A176" s="1">
        <v>170</v>
      </c>
      <c r="B176" s="3">
        <v>40975</v>
      </c>
      <c r="C176" s="4">
        <v>1982.15</v>
      </c>
      <c r="D176" s="4"/>
      <c r="E176" s="2">
        <f t="shared" si="6"/>
        <v>-9.1450501875934235E-3</v>
      </c>
      <c r="F176" s="2">
        <f>$C$4*F175+(1-$C$4)*E175*E175</f>
        <v>7.8451057809972248E-5</v>
      </c>
      <c r="G176" s="2">
        <f>-LN(F176)-E176*E176/F176</f>
        <v>8.3869958847889698</v>
      </c>
      <c r="I176" s="2">
        <f t="shared" si="7"/>
        <v>-9.103361394948814E-3</v>
      </c>
      <c r="J176" s="1">
        <f>$E$4*J175+(1-$E$4)*I175*I175</f>
        <v>7.8373837919410008E-5</v>
      </c>
      <c r="K176" s="1">
        <f t="shared" si="8"/>
        <v>8.3966370695379151</v>
      </c>
    </row>
    <row r="177" spans="1:11">
      <c r="A177" s="1">
        <v>171</v>
      </c>
      <c r="B177" s="3">
        <v>40976</v>
      </c>
      <c r="C177" s="4">
        <v>2000.76</v>
      </c>
      <c r="D177" s="4"/>
      <c r="E177" s="2">
        <f t="shared" si="6"/>
        <v>9.3449942039351662E-3</v>
      </c>
      <c r="F177" s="2">
        <f>$C$4*F176+(1-$C$4)*E176*E176</f>
        <v>7.9025533633974448E-5</v>
      </c>
      <c r="G177" s="2">
        <f>-LN(F177)-E177*E177/F177</f>
        <v>8.3406673931911719</v>
      </c>
      <c r="I177" s="2">
        <f t="shared" si="7"/>
        <v>9.3887949953332991E-3</v>
      </c>
      <c r="J177" s="1">
        <f>$E$4*J176+(1-$E$4)*I176*I176</f>
        <v>7.8874252654526401E-5</v>
      </c>
      <c r="K177" s="1">
        <f t="shared" si="8"/>
        <v>8.3300606986565437</v>
      </c>
    </row>
    <row r="178" spans="1:11">
      <c r="A178" s="1">
        <v>172</v>
      </c>
      <c r="B178" s="3">
        <v>40977</v>
      </c>
      <c r="C178" s="4">
        <v>2018.3</v>
      </c>
      <c r="D178" s="4"/>
      <c r="E178" s="2">
        <f t="shared" si="6"/>
        <v>8.7284645457055155E-3</v>
      </c>
      <c r="F178" s="2">
        <f>$C$4*F177+(1-$C$4)*E177*E177</f>
        <v>7.9946243647554724E-5</v>
      </c>
      <c r="G178" s="2">
        <f>-LN(F178)-E178*E178/F178</f>
        <v>8.4811895869388287</v>
      </c>
      <c r="I178" s="2">
        <f t="shared" si="7"/>
        <v>8.7666686659069373E-3</v>
      </c>
      <c r="J178" s="1">
        <f>$E$4*J177+(1-$E$4)*I177*I177</f>
        <v>7.9906294939795735E-5</v>
      </c>
      <c r="K178" s="1">
        <f t="shared" si="8"/>
        <v>8.4728483513889117</v>
      </c>
    </row>
    <row r="179" spans="1:11">
      <c r="A179" s="1">
        <v>173</v>
      </c>
      <c r="B179" s="3">
        <v>40980</v>
      </c>
      <c r="C179" s="4">
        <v>2002.5</v>
      </c>
      <c r="D179" s="4"/>
      <c r="E179" s="2">
        <f t="shared" si="6"/>
        <v>-7.8591729635590617E-3</v>
      </c>
      <c r="F179" s="2">
        <f>$C$4*F178+(1-$C$4)*E178*E178</f>
        <v>7.9529304185858729E-5</v>
      </c>
      <c r="G179" s="2">
        <f>-LN(F179)-E179*E179/F179</f>
        <v>8.6627329161717164</v>
      </c>
      <c r="I179" s="2">
        <f t="shared" si="7"/>
        <v>-7.8283704107416918E-3</v>
      </c>
      <c r="J179" s="1">
        <f>$E$4*J178+(1-$E$4)*I178*I178</f>
        <v>7.9566723157442542E-5</v>
      </c>
      <c r="K179" s="1">
        <f t="shared" si="8"/>
        <v>8.6687008650023856</v>
      </c>
    </row>
    <row r="180" spans="1:11">
      <c r="A180" s="1">
        <v>174</v>
      </c>
      <c r="B180" s="3">
        <v>40981</v>
      </c>
      <c r="C180" s="4">
        <v>2025.04</v>
      </c>
      <c r="D180" s="4"/>
      <c r="E180" s="2">
        <f t="shared" si="6"/>
        <v>1.1193053489455254E-2</v>
      </c>
      <c r="F180" s="2">
        <f>$C$4*F179+(1-$C$4)*E179*E179</f>
        <v>7.7559709402515593E-5</v>
      </c>
      <c r="G180" s="2">
        <f>-LN(F180)-E180*E180/F180</f>
        <v>7.8491334925419096</v>
      </c>
      <c r="I180" s="2">
        <f t="shared" si="7"/>
        <v>1.1255930087390743E-2</v>
      </c>
      <c r="J180" s="1">
        <f>$E$4*J179+(1-$E$4)*I179*I179</f>
        <v>7.7532358227812095E-5</v>
      </c>
      <c r="K180" s="1">
        <f t="shared" si="8"/>
        <v>7.8307108553260543</v>
      </c>
    </row>
    <row r="181" spans="1:11">
      <c r="A181" s="1">
        <v>175</v>
      </c>
      <c r="B181" s="3">
        <v>40982</v>
      </c>
      <c r="C181" s="4">
        <v>2045.08</v>
      </c>
      <c r="D181" s="4"/>
      <c r="E181" s="2">
        <f t="shared" si="6"/>
        <v>9.8474550841738551E-3</v>
      </c>
      <c r="F181" s="2">
        <f>$C$4*F180+(1-$C$4)*E180*E180</f>
        <v>8.2851605858026478E-5</v>
      </c>
      <c r="G181" s="2">
        <f>-LN(F181)-E181*E181/F181</f>
        <v>8.2280250069007561</v>
      </c>
      <c r="I181" s="2">
        <f t="shared" si="7"/>
        <v>9.8961008177616064E-3</v>
      </c>
      <c r="J181" s="1">
        <f>$E$4*J180+(1-$E$4)*I180*I180</f>
        <v>8.3002732476191208E-5</v>
      </c>
      <c r="K181" s="1">
        <f t="shared" si="8"/>
        <v>8.2167624821266294</v>
      </c>
    </row>
    <row r="182" spans="1:11">
      <c r="A182" s="1">
        <v>176</v>
      </c>
      <c r="B182" s="3">
        <v>40983</v>
      </c>
      <c r="C182" s="4">
        <v>2043.76</v>
      </c>
      <c r="D182" s="4"/>
      <c r="E182" s="2">
        <f t="shared" si="6"/>
        <v>-6.4565991618963656E-4</v>
      </c>
      <c r="F182" s="2">
        <f>$C$4*F181+(1-$C$4)*E181*E181</f>
        <v>8.4417368920049839E-5</v>
      </c>
      <c r="G182" s="2">
        <f>-LN(F182)-E182*E182/F182</f>
        <v>9.3747991031887477</v>
      </c>
      <c r="I182" s="2">
        <f t="shared" si="7"/>
        <v>-6.4545152267878828E-4</v>
      </c>
      <c r="J182" s="1">
        <f>$E$4*J181+(1-$E$4)*I181*I181</f>
        <v>8.466398414936309E-5</v>
      </c>
      <c r="K182" s="1">
        <f t="shared" si="8"/>
        <v>9.3718995444771309</v>
      </c>
    </row>
    <row r="183" spans="1:11">
      <c r="A183" s="1">
        <v>177</v>
      </c>
      <c r="B183" s="3">
        <v>40984</v>
      </c>
      <c r="C183" s="4">
        <v>2034.44</v>
      </c>
      <c r="D183" s="4"/>
      <c r="E183" s="2">
        <f t="shared" si="6"/>
        <v>-4.570651868583046E-3</v>
      </c>
      <c r="F183" s="2">
        <f>$C$4*F182+(1-$C$4)*E182*E182</f>
        <v>7.5103081724435354E-5</v>
      </c>
      <c r="G183" s="2">
        <f>-LN(F183)-E183*E183/F183</f>
        <v>9.2184864979303018</v>
      </c>
      <c r="I183" s="2">
        <f t="shared" si="7"/>
        <v>-4.5602223353035272E-3</v>
      </c>
      <c r="J183" s="1">
        <f>$E$4*J182+(1-$E$4)*I182*I182</f>
        <v>7.5289881313198774E-5</v>
      </c>
      <c r="K183" s="1">
        <f t="shared" si="8"/>
        <v>9.2179573389941591</v>
      </c>
    </row>
    <row r="184" spans="1:11">
      <c r="A184" s="1">
        <v>178</v>
      </c>
      <c r="B184" s="3">
        <v>40987</v>
      </c>
      <c r="C184" s="4">
        <v>2047</v>
      </c>
      <c r="D184" s="4"/>
      <c r="E184" s="2">
        <f t="shared" si="6"/>
        <v>6.1547099299187977E-3</v>
      </c>
      <c r="F184" s="2">
        <f>$C$4*F183+(1-$C$4)*E183*E183</f>
        <v>6.909182865425446E-5</v>
      </c>
      <c r="G184" s="2">
        <f>-LN(F184)-E184*E184/F184</f>
        <v>9.0318116515837232</v>
      </c>
      <c r="I184" s="2">
        <f t="shared" si="7"/>
        <v>6.1736890741432258E-3</v>
      </c>
      <c r="J184" s="1">
        <f>$E$4*J183+(1-$E$4)*I183*I183</f>
        <v>6.922637217805574E-5</v>
      </c>
      <c r="K184" s="1">
        <f t="shared" si="8"/>
        <v>9.0275518336641589</v>
      </c>
    </row>
    <row r="185" spans="1:11">
      <c r="A185" s="1">
        <v>179</v>
      </c>
      <c r="B185" s="3">
        <v>40988</v>
      </c>
      <c r="C185" s="4">
        <v>2042.15</v>
      </c>
      <c r="D185" s="4"/>
      <c r="E185" s="2">
        <f t="shared" si="6"/>
        <v>-2.3721322398298737E-3</v>
      </c>
      <c r="F185" s="2">
        <f>$C$4*F184+(1-$C$4)*E184*E184</f>
        <v>6.5630995310101732E-5</v>
      </c>
      <c r="G185" s="2">
        <f>-LN(F185)-E185*E185/F185</f>
        <v>9.5457253817536571</v>
      </c>
      <c r="I185" s="2">
        <f t="shared" si="7"/>
        <v>-2.3693209574987342E-3</v>
      </c>
      <c r="J185" s="1">
        <f>$E$4*J184+(1-$E$4)*I184*I184</f>
        <v>6.5764585069716432E-5</v>
      </c>
      <c r="K185" s="1">
        <f t="shared" si="8"/>
        <v>9.5440688296190608</v>
      </c>
    </row>
    <row r="186" spans="1:11">
      <c r="A186" s="1">
        <v>180</v>
      </c>
      <c r="B186" s="3">
        <v>40989</v>
      </c>
      <c r="C186" s="4">
        <v>2027.23</v>
      </c>
      <c r="D186" s="4"/>
      <c r="E186" s="2">
        <f t="shared" si="6"/>
        <v>-7.3328452269108653E-3</v>
      </c>
      <c r="F186" s="2">
        <f>$C$4*F185+(1-$C$4)*E185*E185</f>
        <v>5.8977530255633403E-5</v>
      </c>
      <c r="G186" s="2">
        <f>-LN(F186)-E186*E186/F186</f>
        <v>8.8266403840550627</v>
      </c>
      <c r="I186" s="2">
        <f t="shared" si="7"/>
        <v>-7.3060255123277296E-3</v>
      </c>
      <c r="J186" s="1">
        <f>$E$4*J185+(1-$E$4)*I185*I185</f>
        <v>5.9071667420613883E-5</v>
      </c>
      <c r="K186" s="1">
        <f t="shared" si="8"/>
        <v>8.8331447580806906</v>
      </c>
    </row>
    <row r="187" spans="1:11">
      <c r="A187" s="1">
        <v>181</v>
      </c>
      <c r="B187" s="3">
        <v>40990</v>
      </c>
      <c r="C187" s="4">
        <v>2026.12</v>
      </c>
      <c r="D187" s="4"/>
      <c r="E187" s="2">
        <f t="shared" si="6"/>
        <v>-5.4769513007628271E-4</v>
      </c>
      <c r="F187" s="2">
        <f>$C$4*F186+(1-$C$4)*E186*E186</f>
        <v>5.8400168570763166E-5</v>
      </c>
      <c r="G187" s="2">
        <f>-LN(F187)-E187*E187/F187</f>
        <v>9.7430553246339855</v>
      </c>
      <c r="I187" s="2">
        <f t="shared" si="7"/>
        <v>-5.4754517247679216E-4</v>
      </c>
      <c r="J187" s="1">
        <f>$E$4*J186+(1-$E$4)*I186*I186</f>
        <v>5.8438140968197563E-5</v>
      </c>
      <c r="K187" s="1">
        <f t="shared" si="8"/>
        <v>9.7424114736153449</v>
      </c>
    </row>
    <row r="188" spans="1:11">
      <c r="A188" s="1">
        <v>182</v>
      </c>
      <c r="B188" s="3">
        <v>40991</v>
      </c>
      <c r="C188" s="4">
        <v>2026.83</v>
      </c>
      <c r="D188" s="4"/>
      <c r="E188" s="2">
        <f t="shared" si="6"/>
        <v>3.5036208552428834E-4</v>
      </c>
      <c r="F188" s="2">
        <f>$C$4*F187+(1-$C$4)*E187*E187</f>
        <v>5.195780231910562E-5</v>
      </c>
      <c r="G188" s="2">
        <f>-LN(F188)-E188*E188/F188</f>
        <v>9.8627160994998082</v>
      </c>
      <c r="I188" s="2">
        <f t="shared" si="7"/>
        <v>3.5042346948849841E-4</v>
      </c>
      <c r="J188" s="1">
        <f>$E$4*J187+(1-$E$4)*I187*I187</f>
        <v>5.1969159307981686E-5</v>
      </c>
      <c r="K188" s="1">
        <f t="shared" si="8"/>
        <v>9.8624972309335313</v>
      </c>
    </row>
    <row r="189" spans="1:11">
      <c r="A189" s="1">
        <v>183</v>
      </c>
      <c r="B189" s="3">
        <v>40994</v>
      </c>
      <c r="C189" s="4">
        <v>2019.19</v>
      </c>
      <c r="D189" s="4"/>
      <c r="E189" s="2">
        <f t="shared" si="6"/>
        <v>-3.7765552717847215E-3</v>
      </c>
      <c r="F189" s="2">
        <f>$C$4*F188+(1-$C$4)*E188*E188</f>
        <v>4.621013920369121E-5</v>
      </c>
      <c r="G189" s="2">
        <f>-LN(F189)-E189*E189/F189</f>
        <v>9.673669754846193</v>
      </c>
      <c r="I189" s="2">
        <f t="shared" si="7"/>
        <v>-3.7694330555596042E-3</v>
      </c>
      <c r="J189" s="1">
        <f>$E$4*J188+(1-$E$4)*I188*I188</f>
        <v>4.6200277760207282E-5</v>
      </c>
      <c r="K189" s="1">
        <f t="shared" si="8"/>
        <v>9.6749805889634128</v>
      </c>
    </row>
    <row r="190" spans="1:11">
      <c r="A190" s="1">
        <v>184</v>
      </c>
      <c r="B190" s="3">
        <v>40995</v>
      </c>
      <c r="C190" s="4">
        <v>2039.76</v>
      </c>
      <c r="D190" s="4"/>
      <c r="E190" s="2">
        <f t="shared" si="6"/>
        <v>1.0135712980268243E-2</v>
      </c>
      <c r="F190" s="2">
        <f>$C$4*F189+(1-$C$4)*E189*E189</f>
        <v>4.2667651624690293E-5</v>
      </c>
      <c r="G190" s="2">
        <f>-LN(F190)-E190*E190/F190</f>
        <v>7.6543279489469347</v>
      </c>
      <c r="I190" s="2">
        <f t="shared" si="7"/>
        <v>1.0187253304542879E-2</v>
      </c>
      <c r="J190" s="1">
        <f>$E$4*J189+(1-$E$4)*I189*I189</f>
        <v>4.2640605635733402E-5</v>
      </c>
      <c r="K190" s="1">
        <f t="shared" si="8"/>
        <v>7.6288701818149338</v>
      </c>
    </row>
    <row r="191" spans="1:11">
      <c r="A191" s="1">
        <v>185</v>
      </c>
      <c r="B191" s="3">
        <v>40996</v>
      </c>
      <c r="C191" s="4">
        <v>2031.74</v>
      </c>
      <c r="D191" s="4"/>
      <c r="E191" s="2">
        <f t="shared" si="6"/>
        <v>-3.9395851026657056E-3</v>
      </c>
      <c r="F191" s="2">
        <f>$C$4*F190+(1-$C$4)*E190*E190</f>
        <v>4.9327885248488497E-5</v>
      </c>
      <c r="G191" s="2">
        <f>-LN(F191)-E191*E191/F191</f>
        <v>9.6023849669359826</v>
      </c>
      <c r="I191" s="2">
        <f t="shared" si="7"/>
        <v>-3.931835117856994E-3</v>
      </c>
      <c r="J191" s="1">
        <f>$E$4*J190+(1-$E$4)*I190*I190</f>
        <v>4.9443525936164812E-5</v>
      </c>
      <c r="K191" s="1">
        <f t="shared" si="8"/>
        <v>9.6020130675733437</v>
      </c>
    </row>
    <row r="192" spans="1:11">
      <c r="A192" s="1">
        <v>186</v>
      </c>
      <c r="B192" s="3">
        <v>40997</v>
      </c>
      <c r="C192" s="4">
        <v>2014.41</v>
      </c>
      <c r="D192" s="4"/>
      <c r="E192" s="2">
        <f t="shared" si="6"/>
        <v>-8.5662202207068567E-3</v>
      </c>
      <c r="F192" s="2">
        <f>$C$4*F191+(1-$C$4)*E191*E191</f>
        <v>4.5579177788918778E-5</v>
      </c>
      <c r="G192" s="2">
        <f>-LN(F192)-E192*E192/F192</f>
        <v>8.3861110741062372</v>
      </c>
      <c r="I192" s="2">
        <f t="shared" si="7"/>
        <v>-8.5296346973529717E-3</v>
      </c>
      <c r="J192" s="1">
        <f>$E$4*J191+(1-$E$4)*I191*I191</f>
        <v>4.5662145610218277E-5</v>
      </c>
      <c r="K192" s="1">
        <f t="shared" si="8"/>
        <v>8.4009152717840294</v>
      </c>
    </row>
    <row r="193" spans="1:11">
      <c r="A193" s="1">
        <v>187</v>
      </c>
      <c r="B193" s="3">
        <v>40998</v>
      </c>
      <c r="C193" s="4">
        <v>2014.04</v>
      </c>
      <c r="D193" s="4"/>
      <c r="E193" s="2">
        <f t="shared" si="6"/>
        <v>-1.836934806392215E-4</v>
      </c>
      <c r="F193" s="2">
        <f>$C$4*F192+(1-$C$4)*E192*E192</f>
        <v>4.8661850710443754E-5</v>
      </c>
      <c r="G193" s="2">
        <f>-LN(F193)-E193*E193/F193</f>
        <v>9.9299217638322332</v>
      </c>
      <c r="I193" s="2">
        <f t="shared" si="7"/>
        <v>-1.836766100248302E-4</v>
      </c>
      <c r="J193" s="1">
        <f>$E$4*J192+(1-$E$4)*I192*I192</f>
        <v>4.8676697543338133E-5</v>
      </c>
      <c r="K193" s="1">
        <f t="shared" si="8"/>
        <v>9.9296170470908898</v>
      </c>
    </row>
    <row r="194" spans="1:11">
      <c r="A194" s="1">
        <v>188</v>
      </c>
      <c r="B194" s="3">
        <v>41001</v>
      </c>
      <c r="C194" s="4">
        <v>2029.29</v>
      </c>
      <c r="D194" s="4"/>
      <c r="E194" s="2">
        <f t="shared" si="6"/>
        <v>7.5433231086942569E-3</v>
      </c>
      <c r="F194" s="2">
        <f>$C$4*F193+(1-$C$4)*E193*E193</f>
        <v>4.3269785182907294E-5</v>
      </c>
      <c r="G194" s="2">
        <f>-LN(F194)-E194*E194/F194</f>
        <v>8.733010763405721</v>
      </c>
      <c r="I194" s="2">
        <f t="shared" si="7"/>
        <v>7.5718456435820538E-3</v>
      </c>
      <c r="J194" s="1">
        <f>$E$4*J193+(1-$E$4)*I193*I193</f>
        <v>4.3264254657590179E-5</v>
      </c>
      <c r="K194" s="1">
        <f t="shared" si="8"/>
        <v>8.7230056067137518</v>
      </c>
    </row>
    <row r="195" spans="1:11">
      <c r="A195" s="1">
        <v>189</v>
      </c>
      <c r="B195" s="3">
        <v>41002</v>
      </c>
      <c r="C195" s="4">
        <v>2049.2800000000002</v>
      </c>
      <c r="D195" s="4"/>
      <c r="E195" s="2">
        <f t="shared" si="6"/>
        <v>9.8025337650775209E-3</v>
      </c>
      <c r="F195" s="2">
        <f>$C$4*F194+(1-$C$4)*E194*E194</f>
        <v>4.4781345239406416E-5</v>
      </c>
      <c r="G195" s="2">
        <f>-LN(F195)-E195*E195/F195</f>
        <v>7.8679667475010078</v>
      </c>
      <c r="I195" s="2">
        <f t="shared" si="7"/>
        <v>9.8507359716946494E-3</v>
      </c>
      <c r="J195" s="1">
        <f>$E$4*J194+(1-$E$4)*I194*I194</f>
        <v>4.4829649708836922E-5</v>
      </c>
      <c r="K195" s="1">
        <f t="shared" si="8"/>
        <v>7.8480689328348694</v>
      </c>
    </row>
    <row r="196" spans="1:11">
      <c r="A196" s="1">
        <v>190</v>
      </c>
      <c r="B196" s="3">
        <v>41003</v>
      </c>
      <c r="C196" s="4">
        <v>2018.61</v>
      </c>
      <c r="D196" s="4"/>
      <c r="E196" s="2">
        <f t="shared" si="6"/>
        <v>-1.5079356207286902E-2</v>
      </c>
      <c r="F196" s="2">
        <f>$C$4*F195+(1-$C$4)*E195*E195</f>
        <v>5.047060304313877E-5</v>
      </c>
      <c r="G196" s="2">
        <f>-LN(F196)-E196*E196/F196</f>
        <v>5.3887843255671699</v>
      </c>
      <c r="I196" s="2">
        <f t="shared" si="7"/>
        <v>-1.4966232042473599E-2</v>
      </c>
      <c r="J196" s="1">
        <f>$E$4*J195+(1-$E$4)*I195*I195</f>
        <v>5.0638697814840808E-5</v>
      </c>
      <c r="K196" s="1">
        <f t="shared" si="8"/>
        <v>5.4675349876688912</v>
      </c>
    </row>
    <row r="197" spans="1:11">
      <c r="A197" s="1">
        <v>191</v>
      </c>
      <c r="B197" s="3">
        <v>41004</v>
      </c>
      <c r="C197" s="4">
        <v>2028.77</v>
      </c>
      <c r="D197" s="4"/>
      <c r="E197" s="2">
        <f t="shared" si="6"/>
        <v>5.0205423463772518E-3</v>
      </c>
      <c r="F197" s="2">
        <f>$C$4*F196+(1-$C$4)*E196*E196</f>
        <v>7.0087749744849844E-5</v>
      </c>
      <c r="G197" s="2">
        <f>-LN(F197)-E197*E197/F197</f>
        <v>9.2061298506823199</v>
      </c>
      <c r="I197" s="2">
        <f t="shared" si="7"/>
        <v>5.0331663867711355E-3</v>
      </c>
      <c r="J197" s="1">
        <f>$E$4*J196+(1-$E$4)*I196*I196</f>
        <v>6.9927074558005721E-5</v>
      </c>
      <c r="K197" s="1">
        <f t="shared" si="8"/>
        <v>9.2057836099646639</v>
      </c>
    </row>
    <row r="198" spans="1:11">
      <c r="A198" s="1">
        <v>192</v>
      </c>
      <c r="B198" s="3">
        <v>41005</v>
      </c>
      <c r="C198" s="4">
        <v>2029.03</v>
      </c>
      <c r="D198" s="4"/>
      <c r="E198" s="2">
        <f t="shared" si="6"/>
        <v>1.2814825785187345E-4</v>
      </c>
      <c r="F198" s="2">
        <f>$C$4*F197+(1-$C$4)*E197*E197</f>
        <v>6.511107716163485E-5</v>
      </c>
      <c r="G198" s="2">
        <f>-LN(F198)-E198*E198/F198</f>
        <v>9.6391636523521314</v>
      </c>
      <c r="I198" s="2">
        <f t="shared" si="7"/>
        <v>1.2815646919068743E-4</v>
      </c>
      <c r="J198" s="1">
        <f>$E$4*J197+(1-$E$4)*I197*I197</f>
        <v>6.4965119994050312E-5</v>
      </c>
      <c r="K198" s="1">
        <f t="shared" si="8"/>
        <v>9.6414072337475805</v>
      </c>
    </row>
    <row r="199" spans="1:11">
      <c r="A199" s="1">
        <v>193</v>
      </c>
      <c r="B199" s="3">
        <v>41008</v>
      </c>
      <c r="C199" s="4">
        <v>1997.08</v>
      </c>
      <c r="D199" s="4"/>
      <c r="E199" s="2">
        <f t="shared" si="6"/>
        <v>-1.5871732621616518E-2</v>
      </c>
      <c r="F199" s="2">
        <f>$C$4*F198+(1-$C$4)*E198*E198</f>
        <v>5.7893139534461604E-5</v>
      </c>
      <c r="G199" s="2">
        <f>-LN(F199)-E199*E199/F199</f>
        <v>5.4055861326433714</v>
      </c>
      <c r="I199" s="2">
        <f t="shared" si="7"/>
        <v>-1.57464404173423E-2</v>
      </c>
      <c r="J199" s="1">
        <f>$E$4*J198+(1-$E$4)*I198*I198</f>
        <v>5.7738357808724539E-5</v>
      </c>
      <c r="K199" s="1">
        <f t="shared" si="8"/>
        <v>5.4652099196862798</v>
      </c>
    </row>
    <row r="200" spans="1:11">
      <c r="A200" s="1">
        <v>194</v>
      </c>
      <c r="B200" s="3">
        <v>41009</v>
      </c>
      <c r="C200" s="4">
        <v>1994.41</v>
      </c>
      <c r="D200" s="4"/>
      <c r="E200" s="2">
        <f t="shared" si="6"/>
        <v>-1.3378464674784504E-3</v>
      </c>
      <c r="F200" s="2">
        <f>$C$4*F199+(1-$C$4)*E199*E199</f>
        <v>7.9406661368942771E-5</v>
      </c>
      <c r="G200" s="2">
        <f>-LN(F200)-E200*E200/F200</f>
        <v>9.4183882084488975</v>
      </c>
      <c r="I200" s="2">
        <f t="shared" si="7"/>
        <v>-1.336951949846699E-3</v>
      </c>
      <c r="J200" s="1">
        <f>$E$4*J199+(1-$E$4)*I199*I199</f>
        <v>7.8903018189825758E-5</v>
      </c>
      <c r="K200" s="1">
        <f t="shared" si="8"/>
        <v>9.4246374381566227</v>
      </c>
    </row>
    <row r="201" spans="1:11">
      <c r="A201" s="1">
        <v>195</v>
      </c>
      <c r="B201" s="3">
        <v>41011</v>
      </c>
      <c r="C201" s="4">
        <v>1986.63</v>
      </c>
      <c r="D201" s="4"/>
      <c r="E201" s="2">
        <f t="shared" ref="E201:E256" si="9">LN(C201/C200)</f>
        <v>-3.9085313909621331E-3</v>
      </c>
      <c r="F201" s="2">
        <f>$C$4*F200+(1-$C$4)*E200*E200</f>
        <v>7.0800218594842165E-5</v>
      </c>
      <c r="G201" s="2">
        <f>-LN(F201)-E201*E201/F201</f>
        <v>9.3398777004529645</v>
      </c>
      <c r="I201" s="2">
        <f t="shared" ref="I201:I256" si="10">(C201-C200)/C200</f>
        <v>-3.9009030239519319E-3</v>
      </c>
      <c r="J201" s="1">
        <f>$E$4*J200+(1-$E$4)*I200*I200</f>
        <v>7.032246190931285E-5</v>
      </c>
      <c r="K201" s="1">
        <f t="shared" si="8"/>
        <v>9.3460297662327019</v>
      </c>
    </row>
    <row r="202" spans="1:11">
      <c r="A202" s="1">
        <v>196</v>
      </c>
      <c r="B202" s="3">
        <v>41012</v>
      </c>
      <c r="C202" s="4">
        <v>2008.91</v>
      </c>
      <c r="D202" s="4"/>
      <c r="E202" s="2">
        <f t="shared" si="9"/>
        <v>1.1152550559162139E-2</v>
      </c>
      <c r="F202" s="2">
        <f>$C$4*F201+(1-$C$4)*E201*E201</f>
        <v>6.4643555080341918E-5</v>
      </c>
      <c r="G202" s="2">
        <f>-LN(F202)-E202*E202/F202</f>
        <v>7.7225419535042308</v>
      </c>
      <c r="I202" s="2">
        <f t="shared" si="10"/>
        <v>1.1214972088411013E-2</v>
      </c>
      <c r="J202" s="1">
        <f>$E$4*J201+(1-$E$4)*I201*I201</f>
        <v>6.4190949307780626E-5</v>
      </c>
      <c r="K202" s="1">
        <f t="shared" ref="K202:K256" si="11">-LN(J202)-I202*I202/J202</f>
        <v>7.6942506257857879</v>
      </c>
    </row>
    <row r="203" spans="1:11">
      <c r="A203" s="1">
        <v>197</v>
      </c>
      <c r="B203" s="3">
        <v>41015</v>
      </c>
      <c r="C203" s="4">
        <v>1992.63</v>
      </c>
      <c r="D203" s="4"/>
      <c r="E203" s="2">
        <f t="shared" si="9"/>
        <v>-8.1369122007555646E-3</v>
      </c>
      <c r="F203" s="2">
        <f>$C$4*F202+(1-$C$4)*E202*E202</f>
        <v>7.126728610460311E-5</v>
      </c>
      <c r="G203" s="2">
        <f>-LN(F203)-E203*E203/F203</f>
        <v>8.6200446526829264</v>
      </c>
      <c r="I203" s="2">
        <f t="shared" si="10"/>
        <v>-8.1038971382490863E-3</v>
      </c>
      <c r="J203" s="1">
        <f>$E$4*J202+(1-$E$4)*I202*I202</f>
        <v>7.1043398166483539E-5</v>
      </c>
      <c r="K203" s="1">
        <f t="shared" si="11"/>
        <v>8.6278107360648963</v>
      </c>
    </row>
    <row r="204" spans="1:11">
      <c r="A204" s="1">
        <v>198</v>
      </c>
      <c r="B204" s="3">
        <v>41016</v>
      </c>
      <c r="C204" s="4">
        <v>1985.3</v>
      </c>
      <c r="D204" s="4"/>
      <c r="E204" s="2">
        <f t="shared" si="9"/>
        <v>-3.6853380004993239E-3</v>
      </c>
      <c r="F204" s="2">
        <f>$C$4*F203+(1-$C$4)*E203*E203</f>
        <v>7.0706442234620272E-5</v>
      </c>
      <c r="G204" s="2">
        <f>-LN(F204)-E204*E204/F204</f>
        <v>9.3648878895015208</v>
      </c>
      <c r="I204" s="2">
        <f t="shared" si="10"/>
        <v>-3.6785554769325737E-3</v>
      </c>
      <c r="J204" s="1">
        <f>$E$4*J203+(1-$E$4)*I203*I203</f>
        <v>7.0445857071867274E-5</v>
      </c>
      <c r="K204" s="1">
        <f t="shared" si="11"/>
        <v>9.3685786020648312</v>
      </c>
    </row>
    <row r="205" spans="1:11">
      <c r="A205" s="1">
        <v>199</v>
      </c>
      <c r="B205" s="3">
        <v>41017</v>
      </c>
      <c r="C205" s="4">
        <v>2004.53</v>
      </c>
      <c r="D205" s="4"/>
      <c r="E205" s="2">
        <f t="shared" si="9"/>
        <v>9.6395830933011031E-3</v>
      </c>
      <c r="F205" s="2">
        <f>$C$4*F204+(1-$C$4)*E204*E204</f>
        <v>6.4372240010633058E-5</v>
      </c>
      <c r="G205" s="2">
        <f>-LN(F205)-E205*E205/F205</f>
        <v>8.2073244421835412</v>
      </c>
      <c r="I205" s="2">
        <f t="shared" si="10"/>
        <v>9.6861935223895735E-3</v>
      </c>
      <c r="J205" s="1">
        <f>$E$4*J204+(1-$E$4)*I204*I204</f>
        <v>6.4113096057800292E-5</v>
      </c>
      <c r="K205" s="1">
        <f t="shared" si="11"/>
        <v>8.1914737594420579</v>
      </c>
    </row>
    <row r="206" spans="1:11">
      <c r="A206" s="1">
        <v>200</v>
      </c>
      <c r="B206" s="3">
        <v>41018</v>
      </c>
      <c r="C206" s="4">
        <v>1999.86</v>
      </c>
      <c r="D206" s="4"/>
      <c r="E206" s="2">
        <f t="shared" si="9"/>
        <v>-2.3324412043663105E-3</v>
      </c>
      <c r="F206" s="2">
        <f>$C$4*F205+(1-$C$4)*E205*E205</f>
        <v>6.7537895107270274E-5</v>
      </c>
      <c r="G206" s="2">
        <f>-LN(F206)-E206*E206/F206</f>
        <v>9.5222701610308</v>
      </c>
      <c r="I206" s="2">
        <f t="shared" si="10"/>
        <v>-2.329723177004122E-3</v>
      </c>
      <c r="J206" s="1">
        <f>$E$4*J205+(1-$E$4)*I205*I205</f>
        <v>6.7418807950117072E-5</v>
      </c>
      <c r="K206" s="1">
        <f t="shared" si="11"/>
        <v>9.5240806549209385</v>
      </c>
    </row>
    <row r="207" spans="1:11">
      <c r="A207" s="1">
        <v>201</v>
      </c>
      <c r="B207" s="3">
        <v>41019</v>
      </c>
      <c r="C207" s="4">
        <v>1974.65</v>
      </c>
      <c r="D207" s="4"/>
      <c r="E207" s="2">
        <f t="shared" si="9"/>
        <v>-1.2686010651086283E-2</v>
      </c>
      <c r="F207" s="2">
        <f>$C$4*F206+(1-$C$4)*E206*E206</f>
        <v>6.0652280656595377E-5</v>
      </c>
      <c r="G207" s="2">
        <f>-LN(F207)-E207*E207/F207</f>
        <v>7.0569515927301616</v>
      </c>
      <c r="I207" s="2">
        <f t="shared" si="10"/>
        <v>-1.2605882411768729E-2</v>
      </c>
      <c r="J207" s="1">
        <f>$E$4*J206+(1-$E$4)*I206*I206</f>
        <v>6.0521122965384727E-5</v>
      </c>
      <c r="K207" s="1">
        <f t="shared" si="11"/>
        <v>7.0868518408555836</v>
      </c>
    </row>
    <row r="208" spans="1:11">
      <c r="A208" s="1">
        <v>202</v>
      </c>
      <c r="B208" s="3">
        <v>41022</v>
      </c>
      <c r="C208" s="4">
        <v>1972.63</v>
      </c>
      <c r="D208" s="4"/>
      <c r="E208" s="2">
        <f t="shared" si="9"/>
        <v>-1.0234896821783518E-3</v>
      </c>
      <c r="F208" s="2">
        <f>$C$4*F207+(1-$C$4)*E207*E207</f>
        <v>7.1771986963734956E-5</v>
      </c>
      <c r="G208" s="2">
        <f>-LN(F208)-E208*E208/F208</f>
        <v>9.5274210473026315</v>
      </c>
      <c r="I208" s="2">
        <f t="shared" si="10"/>
        <v>-1.0229660952573781E-3</v>
      </c>
      <c r="J208" s="1">
        <f>$E$4*J207+(1-$E$4)*I207*I207</f>
        <v>7.1468540980173704E-5</v>
      </c>
      <c r="K208" s="1">
        <f t="shared" si="11"/>
        <v>9.5316109499428574</v>
      </c>
    </row>
    <row r="209" spans="1:11">
      <c r="A209" s="1">
        <v>203</v>
      </c>
      <c r="B209" s="3">
        <v>41023</v>
      </c>
      <c r="C209" s="4">
        <v>1963.42</v>
      </c>
      <c r="D209" s="4"/>
      <c r="E209" s="2">
        <f t="shared" si="9"/>
        <v>-4.6798271408361632E-3</v>
      </c>
      <c r="F209" s="2">
        <f>$C$4*F208+(1-$C$4)*E208*E208</f>
        <v>6.3929796088443678E-5</v>
      </c>
      <c r="G209" s="2">
        <f>-LN(F209)-E209*E209/F209</f>
        <v>9.3151495095405679</v>
      </c>
      <c r="I209" s="2">
        <f t="shared" si="10"/>
        <v>-4.6688938118147017E-3</v>
      </c>
      <c r="J209" s="1">
        <f>$E$4*J208+(1-$E$4)*I208*I208</f>
        <v>6.363276187266503E-5</v>
      </c>
      <c r="K209" s="1">
        <f t="shared" si="11"/>
        <v>9.3198137592673937</v>
      </c>
    </row>
    <row r="210" spans="1:11">
      <c r="A210" s="1">
        <v>204</v>
      </c>
      <c r="B210" s="3">
        <v>41024</v>
      </c>
      <c r="C210" s="4">
        <v>1961.98</v>
      </c>
      <c r="D210" s="4"/>
      <c r="E210" s="2">
        <f t="shared" si="9"/>
        <v>-7.3368322443319138E-4</v>
      </c>
      <c r="F210" s="2">
        <f>$C$4*F209+(1-$C$4)*E209*E209</f>
        <v>5.9269462596158988E-5</v>
      </c>
      <c r="G210" s="2">
        <f>-LN(F210)-E210*E210/F210</f>
        <v>9.7243342511489761</v>
      </c>
      <c r="I210" s="2">
        <f t="shared" si="10"/>
        <v>-7.3341414470671302E-4</v>
      </c>
      <c r="J210" s="1">
        <f>$E$4*J209+(1-$E$4)*I209*I209</f>
        <v>5.8977922298518043E-5</v>
      </c>
      <c r="K210" s="1">
        <f t="shared" si="11"/>
        <v>9.7292270830471885</v>
      </c>
    </row>
    <row r="211" spans="1:11">
      <c r="A211" s="1">
        <v>205</v>
      </c>
      <c r="B211" s="3">
        <v>41025</v>
      </c>
      <c r="C211" s="4">
        <v>1964.04</v>
      </c>
      <c r="D211" s="4"/>
      <c r="E211" s="2">
        <f t="shared" si="9"/>
        <v>1.0494089123588488E-3</v>
      </c>
      <c r="F211" s="2">
        <f>$C$4*F210+(1-$C$4)*E210*E210</f>
        <v>5.2757131720296484E-5</v>
      </c>
      <c r="G211" s="2">
        <f>-LN(F211)-E211*E211/F211</f>
        <v>9.8289374693020441</v>
      </c>
      <c r="I211" s="2">
        <f t="shared" si="10"/>
        <v>1.0499597345538412E-3</v>
      </c>
      <c r="J211" s="1">
        <f>$E$4*J210+(1-$E$4)*I210*I210</f>
        <v>5.2475371877752369E-5</v>
      </c>
      <c r="K211" s="1">
        <f t="shared" si="11"/>
        <v>9.8341583609927792</v>
      </c>
    </row>
    <row r="212" spans="1:11">
      <c r="A212" s="1">
        <v>206</v>
      </c>
      <c r="B212" s="3">
        <v>41026</v>
      </c>
      <c r="C212" s="4">
        <v>1975.35</v>
      </c>
      <c r="D212" s="4"/>
      <c r="E212" s="2">
        <f t="shared" si="9"/>
        <v>5.7420215185460359E-3</v>
      </c>
      <c r="F212" s="2">
        <f>$C$4*F211+(1-$C$4)*E211*E211</f>
        <v>4.7029336314708111E-5</v>
      </c>
      <c r="G212" s="2">
        <f>-LN(F212)-E212*E212/F212</f>
        <v>9.2636699455992026</v>
      </c>
      <c r="I212" s="2">
        <f t="shared" si="10"/>
        <v>5.7585385226369855E-3</v>
      </c>
      <c r="J212" s="1">
        <f>$E$4*J211+(1-$E$4)*I211*I211</f>
        <v>4.6759165667897021E-5</v>
      </c>
      <c r="K212" s="1">
        <f t="shared" si="11"/>
        <v>9.2613181084735974</v>
      </c>
    </row>
    <row r="213" spans="1:11">
      <c r="A213" s="1">
        <v>207</v>
      </c>
      <c r="B213" s="3">
        <v>41029</v>
      </c>
      <c r="C213" s="4">
        <v>1981.99</v>
      </c>
      <c r="D213" s="4"/>
      <c r="E213" s="2">
        <f t="shared" si="9"/>
        <v>3.3557926441884029E-3</v>
      </c>
      <c r="F213" s="2">
        <f>$C$4*F212+(1-$C$4)*E212*E212</f>
        <v>4.5470474720003389E-5</v>
      </c>
      <c r="G213" s="2">
        <f>-LN(F213)-E213*E213/F213</f>
        <v>9.7507845678305092</v>
      </c>
      <c r="I213" s="2">
        <f t="shared" si="10"/>
        <v>3.3614296200673807E-3</v>
      </c>
      <c r="J213" s="1">
        <f>$E$4*J212+(1-$E$4)*I212*I212</f>
        <v>4.5246088311672875E-5</v>
      </c>
      <c r="K213" s="1">
        <f t="shared" si="11"/>
        <v>9.7536664714463246</v>
      </c>
    </row>
    <row r="214" spans="1:11">
      <c r="A214" s="1">
        <v>208</v>
      </c>
      <c r="B214" s="3">
        <v>41031</v>
      </c>
      <c r="C214" s="4">
        <v>1999.07</v>
      </c>
      <c r="D214" s="4"/>
      <c r="E214" s="2">
        <f t="shared" si="9"/>
        <v>8.5806819275286491E-3</v>
      </c>
      <c r="F214" s="2">
        <f>$C$4*F213+(1-$C$4)*E213*E213</f>
        <v>4.1677239021034404E-5</v>
      </c>
      <c r="G214" s="2">
        <f>-LN(F214)-E214*E214/F214</f>
        <v>8.3189292063738929</v>
      </c>
      <c r="I214" s="2">
        <f t="shared" si="10"/>
        <v>8.6176015015211622E-3</v>
      </c>
      <c r="J214" s="1">
        <f>$E$4*J213+(1-$E$4)*I213*I213</f>
        <v>4.1468860461076892E-5</v>
      </c>
      <c r="K214" s="1">
        <f t="shared" si="11"/>
        <v>8.2997528038943233</v>
      </c>
    </row>
    <row r="215" spans="1:11">
      <c r="A215" s="1">
        <v>209</v>
      </c>
      <c r="B215" s="3">
        <v>41032</v>
      </c>
      <c r="C215" s="4">
        <v>1995.11</v>
      </c>
      <c r="D215" s="4"/>
      <c r="E215" s="2">
        <f t="shared" si="9"/>
        <v>-1.9828857475155518E-3</v>
      </c>
      <c r="F215" s="2">
        <f>$C$4*F214+(1-$C$4)*E214*E214</f>
        <v>4.522006965625554E-5</v>
      </c>
      <c r="G215" s="2">
        <f>-LN(F215)-E215*E215/F215</f>
        <v>9.9170206380545984</v>
      </c>
      <c r="I215" s="2">
        <f t="shared" si="10"/>
        <v>-1.9809211283246891E-3</v>
      </c>
      <c r="J215" s="1">
        <f>$E$4*J214+(1-$E$4)*I214*I214</f>
        <v>4.5117830563970893E-5</v>
      </c>
      <c r="K215" s="1">
        <f t="shared" si="11"/>
        <v>9.9192596912097617</v>
      </c>
    </row>
    <row r="216" spans="1:11">
      <c r="A216" s="1">
        <v>210</v>
      </c>
      <c r="B216" s="3">
        <v>41033</v>
      </c>
      <c r="C216" s="4">
        <v>1989.15</v>
      </c>
      <c r="D216" s="4"/>
      <c r="E216" s="2">
        <f t="shared" si="9"/>
        <v>-2.9917748568225582E-3</v>
      </c>
      <c r="F216" s="2">
        <f>$C$4*F215+(1-$C$4)*E215*E215</f>
        <v>4.0641876635220801E-5</v>
      </c>
      <c r="G216" s="2">
        <f>-LN(F216)-E216*E216/F216</f>
        <v>9.8904777328629176</v>
      </c>
      <c r="I216" s="2">
        <f t="shared" si="10"/>
        <v>-2.9873039581776489E-3</v>
      </c>
      <c r="J216" s="1">
        <f>$E$4*J215+(1-$E$4)*I215*I215</f>
        <v>4.0534248673937774E-5</v>
      </c>
      <c r="K216" s="1">
        <f t="shared" si="11"/>
        <v>9.8932041645619542</v>
      </c>
    </row>
    <row r="217" spans="1:11">
      <c r="A217" s="1">
        <v>211</v>
      </c>
      <c r="B217" s="3">
        <v>41036</v>
      </c>
      <c r="C217" s="4">
        <v>1956.44</v>
      </c>
      <c r="D217" s="4"/>
      <c r="E217" s="2">
        <f t="shared" si="9"/>
        <v>-1.6580916618904075E-2</v>
      </c>
      <c r="F217" s="2">
        <f>$C$4*F216+(1-$C$4)*E216*E216</f>
        <v>3.7127842888287852E-5</v>
      </c>
      <c r="G217" s="2">
        <f>-LN(F217)-E217*E217/F217</f>
        <v>2.7962748433077733</v>
      </c>
      <c r="I217" s="2">
        <f t="shared" si="10"/>
        <v>-1.6444209838373192E-2</v>
      </c>
      <c r="J217" s="1">
        <f>$E$4*J216+(1-$E$4)*I216*I216</f>
        <v>3.7017013178778349E-5</v>
      </c>
      <c r="K217" s="1">
        <f t="shared" si="11"/>
        <v>2.899058484797151</v>
      </c>
    </row>
    <row r="218" spans="1:11">
      <c r="A218" s="1">
        <v>212</v>
      </c>
      <c r="B218" s="3">
        <v>41037</v>
      </c>
      <c r="C218" s="4">
        <v>1967.01</v>
      </c>
      <c r="D218" s="4"/>
      <c r="E218" s="2">
        <f t="shared" si="9"/>
        <v>5.3881280874098058E-3</v>
      </c>
      <c r="F218" s="2">
        <f>$C$4*F217+(1-$C$4)*E217*E217</f>
        <v>6.3495875807687008E-5</v>
      </c>
      <c r="G218" s="2">
        <f>-LN(F218)-E218*E218/F218</f>
        <v>9.2073102482014306</v>
      </c>
      <c r="I218" s="2">
        <f t="shared" si="10"/>
        <v>5.402670155997596E-3</v>
      </c>
      <c r="J218" s="1">
        <f>$E$4*J217+(1-$E$4)*I217*I217</f>
        <v>6.2986592862847285E-5</v>
      </c>
      <c r="K218" s="1">
        <f t="shared" si="11"/>
        <v>9.2091750490255322</v>
      </c>
    </row>
    <row r="219" spans="1:11">
      <c r="A219" s="1">
        <v>213</v>
      </c>
      <c r="B219" s="3">
        <v>41038</v>
      </c>
      <c r="C219" s="4">
        <v>1950.29</v>
      </c>
      <c r="D219" s="4"/>
      <c r="E219" s="2">
        <f t="shared" si="9"/>
        <v>-8.5365438111310067E-3</v>
      </c>
      <c r="F219" s="2">
        <f>$C$4*F218+(1-$C$4)*E218*E218</f>
        <v>5.9674384599881902E-5</v>
      </c>
      <c r="G219" s="2">
        <f>-LN(F219)-E219*E219/F219</f>
        <v>8.5054374972709486</v>
      </c>
      <c r="I219" s="2">
        <f t="shared" si="10"/>
        <v>-8.5002109801170442E-3</v>
      </c>
      <c r="J219" s="1">
        <f>$E$4*J218+(1-$E$4)*I218*I218</f>
        <v>5.9225958655959171E-5</v>
      </c>
      <c r="K219" s="1">
        <f t="shared" si="11"/>
        <v>8.514185789293057</v>
      </c>
    </row>
    <row r="220" spans="1:11">
      <c r="A220" s="1">
        <v>214</v>
      </c>
      <c r="B220" s="3">
        <v>41039</v>
      </c>
      <c r="C220" s="4">
        <v>1944.93</v>
      </c>
      <c r="D220" s="4"/>
      <c r="E220" s="2">
        <f t="shared" si="9"/>
        <v>-2.7520927614149045E-3</v>
      </c>
      <c r="F220" s="2">
        <f>$C$4*F219+(1-$C$4)*E219*E219</f>
        <v>6.1137849651586874E-5</v>
      </c>
      <c r="G220" s="2">
        <f>-LN(F220)-E220*E220/F220</f>
        <v>9.5784951970882624</v>
      </c>
      <c r="I220" s="2">
        <f t="shared" si="10"/>
        <v>-2.7483092258073927E-3</v>
      </c>
      <c r="J220" s="1">
        <f>$E$4*J219+(1-$E$4)*I219*I219</f>
        <v>6.0675526941142411E-5</v>
      </c>
      <c r="K220" s="1">
        <f t="shared" si="11"/>
        <v>9.5854849465551215</v>
      </c>
    </row>
    <row r="221" spans="1:11">
      <c r="A221" s="1">
        <v>215</v>
      </c>
      <c r="B221" s="3">
        <v>41040</v>
      </c>
      <c r="C221" s="4">
        <v>1917.13</v>
      </c>
      <c r="D221" s="4"/>
      <c r="E221" s="2">
        <f t="shared" si="9"/>
        <v>-1.4396710648151881E-2</v>
      </c>
      <c r="F221" s="2">
        <f>$C$4*F220+(1-$C$4)*E220*E220</f>
        <v>5.5198492271061339E-5</v>
      </c>
      <c r="G221" s="2">
        <f>-LN(F221)-E221*E221/F221</f>
        <v>6.0496666061122912</v>
      </c>
      <c r="I221" s="2">
        <f t="shared" si="10"/>
        <v>-1.4293573547634081E-2</v>
      </c>
      <c r="J221" s="1">
        <f>$E$4*J220+(1-$E$4)*I220*I220</f>
        <v>5.4764670809015959E-5</v>
      </c>
      <c r="K221" s="1">
        <f t="shared" si="11"/>
        <v>6.0818440134959282</v>
      </c>
    </row>
    <row r="222" spans="1:11">
      <c r="A222" s="1">
        <v>216</v>
      </c>
      <c r="B222" s="3">
        <v>41043</v>
      </c>
      <c r="C222" s="4">
        <v>1913.73</v>
      </c>
      <c r="D222" s="4"/>
      <c r="E222" s="2">
        <f t="shared" si="9"/>
        <v>-1.7750588080672561E-3</v>
      </c>
      <c r="F222" s="2">
        <f>$C$4*F221+(1-$C$4)*E221*E221</f>
        <v>7.2060223356667266E-5</v>
      </c>
      <c r="G222" s="2">
        <f>-LN(F222)-E222*E222/F222</f>
        <v>9.4942833460366884</v>
      </c>
      <c r="I222" s="2">
        <f t="shared" si="10"/>
        <v>-1.7734843229202457E-3</v>
      </c>
      <c r="J222" s="1">
        <f>$E$4*J221+(1-$E$4)*I221*I221</f>
        <v>7.1403979367495123E-5</v>
      </c>
      <c r="K222" s="1">
        <f t="shared" si="11"/>
        <v>9.503108338274048</v>
      </c>
    </row>
    <row r="223" spans="1:11">
      <c r="A223" s="1">
        <v>217</v>
      </c>
      <c r="B223" s="3">
        <v>41044</v>
      </c>
      <c r="C223" s="4">
        <v>1898.96</v>
      </c>
      <c r="D223" s="4"/>
      <c r="E223" s="2">
        <f t="shared" si="9"/>
        <v>-7.7478493587619518E-3</v>
      </c>
      <c r="F223" s="2">
        <f>$C$4*F222+(1-$C$4)*E222*E222</f>
        <v>6.4419293782195857E-5</v>
      </c>
      <c r="G223" s="2">
        <f>-LN(F223)-E223*E223/F223</f>
        <v>8.7182465886341767</v>
      </c>
      <c r="I223" s="2">
        <f t="shared" si="10"/>
        <v>-7.7179121401660536E-3</v>
      </c>
      <c r="J223" s="1">
        <f>$E$4*J222+(1-$E$4)*I222*I222</f>
        <v>6.3808913423071809E-5</v>
      </c>
      <c r="K223" s="1">
        <f t="shared" si="11"/>
        <v>8.7261090941504307</v>
      </c>
    </row>
    <row r="224" spans="1:11">
      <c r="A224" s="1">
        <v>218</v>
      </c>
      <c r="B224" s="3">
        <v>41045</v>
      </c>
      <c r="C224" s="4">
        <v>1840.53</v>
      </c>
      <c r="D224" s="4"/>
      <c r="E224" s="2">
        <f t="shared" si="9"/>
        <v>-3.1252794267962521E-2</v>
      </c>
      <c r="F224" s="2">
        <f>$C$4*F223+(1-$C$4)*E223*E223</f>
        <v>6.3932500483866966E-5</v>
      </c>
      <c r="G224" s="2">
        <f>-LN(F224)-E224*E224/F224</f>
        <v>-5.6199482616068863</v>
      </c>
      <c r="I224" s="2">
        <f t="shared" si="10"/>
        <v>-3.0769473817247369E-2</v>
      </c>
      <c r="J224" s="1">
        <f>$E$4*J223+(1-$E$4)*I223*I223</f>
        <v>6.3336828292253827E-5</v>
      </c>
      <c r="K224" s="1">
        <f t="shared" si="11"/>
        <v>-5.2809818221280533</v>
      </c>
    </row>
    <row r="225" spans="1:11">
      <c r="A225" s="1">
        <v>219</v>
      </c>
      <c r="B225" s="3">
        <v>41046</v>
      </c>
      <c r="C225" s="4">
        <v>1845.24</v>
      </c>
      <c r="D225" s="4"/>
      <c r="E225" s="2">
        <f t="shared" si="9"/>
        <v>2.5557767108677749E-3</v>
      </c>
      <c r="F225" s="2">
        <f>$C$4*F224+(1-$C$4)*E224*E224</f>
        <v>1.6514767712169444E-4</v>
      </c>
      <c r="G225" s="2">
        <f>-LN(F225)-E225*E225/F225</f>
        <v>8.6691180254027316</v>
      </c>
      <c r="I225" s="2">
        <f t="shared" si="10"/>
        <v>2.559045492331033E-3</v>
      </c>
      <c r="J225" s="1">
        <f>$E$4*J224+(1-$E$4)*I224*I224</f>
        <v>1.6163430496622016E-4</v>
      </c>
      <c r="K225" s="1">
        <f t="shared" si="11"/>
        <v>8.6896585327284672</v>
      </c>
    </row>
    <row r="226" spans="1:11">
      <c r="A226" s="1">
        <v>220</v>
      </c>
      <c r="B226" s="3">
        <v>41047</v>
      </c>
      <c r="C226" s="4">
        <v>1782.46</v>
      </c>
      <c r="D226" s="4"/>
      <c r="E226" s="2">
        <f t="shared" si="9"/>
        <v>-3.4614917671647052E-2</v>
      </c>
      <c r="F226" s="2">
        <f>$C$4*F225+(1-$C$4)*E225*E225</f>
        <v>1.4755977992954826E-4</v>
      </c>
      <c r="G226" s="2">
        <f>-LN(F226)-E226*E226/F226</f>
        <v>0.70122897659549466</v>
      </c>
      <c r="I226" s="2">
        <f t="shared" si="10"/>
        <v>-3.4022674557239153E-2</v>
      </c>
      <c r="J226" s="1">
        <f>$E$4*J225+(1-$E$4)*I225*I225</f>
        <v>1.4437812037719597E-4</v>
      </c>
      <c r="K226" s="1">
        <f t="shared" si="11"/>
        <v>0.82563855844844625</v>
      </c>
    </row>
    <row r="227" spans="1:11">
      <c r="A227" s="1">
        <v>221</v>
      </c>
      <c r="B227" s="3">
        <v>41050</v>
      </c>
      <c r="C227" s="4">
        <v>1799.13</v>
      </c>
      <c r="D227" s="4"/>
      <c r="E227" s="2">
        <f t="shared" si="9"/>
        <v>9.3087820637615341E-3</v>
      </c>
      <c r="F227" s="2">
        <f>$C$4*F226+(1-$C$4)*E226*E226</f>
        <v>2.6405784884706333E-4</v>
      </c>
      <c r="G227" s="2">
        <f>-LN(F227)-E227*E227/F227</f>
        <v>7.911181597624326</v>
      </c>
      <c r="I227" s="2">
        <f t="shared" si="10"/>
        <v>9.3522435286065731E-3</v>
      </c>
      <c r="J227" s="1">
        <f>$E$4*J226+(1-$E$4)*I226*I226</f>
        <v>2.571116723769192E-4</v>
      </c>
      <c r="K227" s="1">
        <f t="shared" si="11"/>
        <v>7.9258192266111429</v>
      </c>
    </row>
    <row r="228" spans="1:11">
      <c r="A228" s="1">
        <v>222</v>
      </c>
      <c r="B228" s="3">
        <v>41051</v>
      </c>
      <c r="C228" s="4">
        <v>1828.69</v>
      </c>
      <c r="D228" s="4"/>
      <c r="E228" s="2">
        <f t="shared" si="9"/>
        <v>1.6296648792413874E-2</v>
      </c>
      <c r="F228" s="2">
        <f>$C$4*F227+(1-$C$4)*E227*E227</f>
        <v>2.443865859267639E-4</v>
      </c>
      <c r="G228" s="2">
        <f>-LN(F228)-E228*E228/F228</f>
        <v>7.2300352438546831</v>
      </c>
      <c r="I228" s="2">
        <f t="shared" si="10"/>
        <v>1.6430163467898343E-2</v>
      </c>
      <c r="J228" s="1">
        <f>$E$4*J227+(1-$E$4)*I227*I227</f>
        <v>2.38235233841815E-4</v>
      </c>
      <c r="K228" s="1">
        <f t="shared" si="11"/>
        <v>7.2091271114746869</v>
      </c>
    </row>
    <row r="229" spans="1:11">
      <c r="A229" s="1">
        <v>223</v>
      </c>
      <c r="B229" s="3">
        <v>41052</v>
      </c>
      <c r="C229" s="4">
        <v>1808.62</v>
      </c>
      <c r="D229" s="4"/>
      <c r="E229" s="2">
        <f t="shared" si="9"/>
        <v>-1.1035739977772354E-2</v>
      </c>
      <c r="F229" s="2">
        <f>$C$4*F228+(1-$C$4)*E228*E228</f>
        <v>2.4673667503212688E-4</v>
      </c>
      <c r="G229" s="2">
        <f>-LN(F229)-E229*E229/F229</f>
        <v>7.8135956348948437</v>
      </c>
      <c r="I229" s="2">
        <f t="shared" si="10"/>
        <v>-1.0975069585331666E-2</v>
      </c>
      <c r="J229" s="1">
        <f>$E$4*J228+(1-$E$4)*I228*I228</f>
        <v>2.4176412741269367E-4</v>
      </c>
      <c r="K229" s="1">
        <f t="shared" si="11"/>
        <v>7.8293262134212283</v>
      </c>
    </row>
    <row r="230" spans="1:11">
      <c r="A230" s="1">
        <v>224</v>
      </c>
      <c r="B230" s="3">
        <v>41053</v>
      </c>
      <c r="C230" s="4">
        <v>1814.47</v>
      </c>
      <c r="D230" s="4"/>
      <c r="E230" s="2">
        <f t="shared" si="9"/>
        <v>3.2292905137901464E-3</v>
      </c>
      <c r="F230" s="2">
        <f>$C$4*F229+(1-$C$4)*E229*E229</f>
        <v>2.32881851790706E-4</v>
      </c>
      <c r="G230" s="2">
        <f>-LN(F230)-E230*E230/F230</f>
        <v>8.3201998741071996</v>
      </c>
      <c r="I230" s="2">
        <f t="shared" si="10"/>
        <v>3.2345102896131506E-3</v>
      </c>
      <c r="J230" s="1">
        <f>$E$4*J229+(1-$E$4)*I229*I229</f>
        <v>2.2826589190083106E-4</v>
      </c>
      <c r="K230" s="1">
        <f t="shared" si="11"/>
        <v>8.3391666516699683</v>
      </c>
    </row>
    <row r="231" spans="1:11">
      <c r="A231" s="1">
        <v>225</v>
      </c>
      <c r="B231" s="3">
        <v>41054</v>
      </c>
      <c r="C231" s="4">
        <v>1824.17</v>
      </c>
      <c r="D231" s="4"/>
      <c r="E231" s="2">
        <f t="shared" si="9"/>
        <v>5.3316750095010364E-3</v>
      </c>
      <c r="F231" s="2">
        <f>$C$4*F230+(1-$C$4)*E230*E230</f>
        <v>2.0821537598130703E-4</v>
      </c>
      <c r="G231" s="2">
        <f>-LN(F231)-E231*E231/F231</f>
        <v>8.3404118119502435</v>
      </c>
      <c r="I231" s="2">
        <f t="shared" si="10"/>
        <v>5.3459136827834269E-3</v>
      </c>
      <c r="J231" s="1">
        <f>$E$4*J230+(1-$E$4)*I230*I230</f>
        <v>2.0403112479596669E-4</v>
      </c>
      <c r="K231" s="1">
        <f t="shared" si="11"/>
        <v>8.3571672511200354</v>
      </c>
    </row>
    <row r="232" spans="1:11">
      <c r="A232" s="1">
        <v>226</v>
      </c>
      <c r="B232" s="3">
        <v>41058</v>
      </c>
      <c r="C232" s="4">
        <v>1849.91</v>
      </c>
      <c r="D232" s="4"/>
      <c r="E232" s="2">
        <f t="shared" si="9"/>
        <v>1.4011900194688898E-2</v>
      </c>
      <c r="F232" s="2">
        <f>$C$4*F231+(1-$C$4)*E231*E231</f>
        <v>1.8827974495251422E-4</v>
      </c>
      <c r="G232" s="2">
        <f>-LN(F232)-E232*E232/F232</f>
        <v>7.5348070358475239</v>
      </c>
      <c r="I232" s="2">
        <f t="shared" si="10"/>
        <v>1.4110526979393372E-2</v>
      </c>
      <c r="J232" s="1">
        <f>$E$4*J231+(1-$E$4)*I231*I231</f>
        <v>1.8450875782358037E-4</v>
      </c>
      <c r="K232" s="1">
        <f t="shared" si="11"/>
        <v>7.5186942732642406</v>
      </c>
    </row>
    <row r="233" spans="1:11">
      <c r="A233" s="1">
        <v>227</v>
      </c>
      <c r="B233" s="3">
        <v>41059</v>
      </c>
      <c r="C233" s="4">
        <v>1844.86</v>
      </c>
      <c r="D233" s="4"/>
      <c r="E233" s="2">
        <f t="shared" si="9"/>
        <v>-2.73359540360852E-3</v>
      </c>
      <c r="F233" s="2">
        <f>$C$4*F232+(1-$C$4)*E232*E232</f>
        <v>1.891727583276196E-4</v>
      </c>
      <c r="G233" s="2">
        <f>-LN(F233)-E233*E233/F233</f>
        <v>8.5333487328760533</v>
      </c>
      <c r="I233" s="2">
        <f t="shared" si="10"/>
        <v>-2.7298625338530963E-3</v>
      </c>
      <c r="J233" s="1">
        <f>$E$4*J232+(1-$E$4)*I232*I232</f>
        <v>1.8613308327108176E-4</v>
      </c>
      <c r="K233" s="1">
        <f t="shared" si="11"/>
        <v>8.5490119652971739</v>
      </c>
    </row>
    <row r="234" spans="1:11">
      <c r="A234" s="1">
        <v>228</v>
      </c>
      <c r="B234" s="3">
        <v>41060</v>
      </c>
      <c r="C234" s="4">
        <v>1843.47</v>
      </c>
      <c r="D234" s="4"/>
      <c r="E234" s="2">
        <f t="shared" si="9"/>
        <v>-7.5372868794582049E-4</v>
      </c>
      <c r="F234" s="2">
        <f>$C$4*F233+(1-$C$4)*E233*E233</f>
        <v>1.6902516231773236E-4</v>
      </c>
      <c r="G234" s="2">
        <f>-LN(F234)-E234*E234/F234</f>
        <v>8.6821018856020906</v>
      </c>
      <c r="I234" s="2">
        <f t="shared" si="10"/>
        <v>-7.5344470583126781E-4</v>
      </c>
      <c r="J234" s="1">
        <f>$E$4*J233+(1-$E$4)*I233*I233</f>
        <v>1.6625147367771046E-4</v>
      </c>
      <c r="K234" s="1">
        <f t="shared" si="11"/>
        <v>8.6985944344347228</v>
      </c>
    </row>
    <row r="235" spans="1:11">
      <c r="A235" s="1">
        <v>229</v>
      </c>
      <c r="B235" s="3">
        <v>41061</v>
      </c>
      <c r="C235" s="4">
        <v>1834.51</v>
      </c>
      <c r="D235" s="4"/>
      <c r="E235" s="2">
        <f t="shared" si="9"/>
        <v>-4.8722492917163719E-3</v>
      </c>
      <c r="F235" s="2">
        <f>$C$4*F234+(1-$C$4)*E234*E234</f>
        <v>1.5034601707697613E-4</v>
      </c>
      <c r="G235" s="2">
        <f>-LN(F235)-E235*E235/F235</f>
        <v>8.6446766135008399</v>
      </c>
      <c r="I235" s="2">
        <f t="shared" si="10"/>
        <v>-4.8603991385810655E-3</v>
      </c>
      <c r="J235" s="1">
        <f>$E$4*J234+(1-$E$4)*I234*I234</f>
        <v>1.4781603989721544E-4</v>
      </c>
      <c r="K235" s="1">
        <f t="shared" si="11"/>
        <v>8.6597252763181025</v>
      </c>
    </row>
    <row r="236" spans="1:11">
      <c r="A236" s="1">
        <v>230</v>
      </c>
      <c r="B236" s="3">
        <v>41064</v>
      </c>
      <c r="C236" s="4">
        <v>1783.13</v>
      </c>
      <c r="D236" s="4"/>
      <c r="E236" s="2">
        <f t="shared" si="9"/>
        <v>-2.8407168827338673E-2</v>
      </c>
      <c r="F236" s="2">
        <f>$C$4*F235+(1-$C$4)*E235*E235</f>
        <v>1.3630733911773688E-4</v>
      </c>
      <c r="G236" s="2">
        <f>-LN(F236)-E236*E236/F236</f>
        <v>2.9803944743489366</v>
      </c>
      <c r="I236" s="2">
        <f t="shared" si="10"/>
        <v>-2.800747883631045E-2</v>
      </c>
      <c r="J236" s="1">
        <f>$E$4*J235+(1-$E$4)*I235*I235</f>
        <v>1.3399728519420851E-4</v>
      </c>
      <c r="K236" s="1">
        <f t="shared" si="11"/>
        <v>3.0637002477064099</v>
      </c>
    </row>
    <row r="237" spans="1:11">
      <c r="A237" s="1">
        <v>231</v>
      </c>
      <c r="B237" s="3">
        <v>41065</v>
      </c>
      <c r="C237" s="4">
        <v>1801.85</v>
      </c>
      <c r="D237" s="4"/>
      <c r="E237" s="2">
        <f t="shared" si="9"/>
        <v>1.0443667830336014E-2</v>
      </c>
      <c r="F237" s="2">
        <f>$C$4*F236+(1-$C$4)*E236*E236</f>
        <v>2.106726049828742E-4</v>
      </c>
      <c r="G237" s="2">
        <f>-LN(F237)-E237*E237/F237</f>
        <v>7.9474815779161467</v>
      </c>
      <c r="I237" s="2">
        <f t="shared" si="10"/>
        <v>1.0498393274747102E-2</v>
      </c>
      <c r="J237" s="1">
        <f>$E$4*J236+(1-$E$4)*I236*I236</f>
        <v>2.0636890179134533E-4</v>
      </c>
      <c r="K237" s="1">
        <f t="shared" si="11"/>
        <v>7.9517712223038206</v>
      </c>
    </row>
    <row r="238" spans="1:11">
      <c r="A238" s="1">
        <v>232</v>
      </c>
      <c r="B238" s="3">
        <v>41067</v>
      </c>
      <c r="C238" s="4">
        <v>1847.95</v>
      </c>
      <c r="D238" s="4"/>
      <c r="E238" s="2">
        <f t="shared" si="9"/>
        <v>2.5263001698480905E-2</v>
      </c>
      <c r="F238" s="2">
        <f>$C$4*F237+(1-$C$4)*E237*E237</f>
        <v>1.9940655193929929E-4</v>
      </c>
      <c r="G238" s="2">
        <f>-LN(F238)-E238*E238/F238</f>
        <v>5.319571639470043</v>
      </c>
      <c r="I238" s="2">
        <f t="shared" si="10"/>
        <v>2.5584815606182611E-2</v>
      </c>
      <c r="J238" s="1">
        <f>$E$4*J237+(1-$E$4)*I237*I237</f>
        <v>1.9567011475368724E-4</v>
      </c>
      <c r="K238" s="1">
        <f t="shared" si="11"/>
        <v>5.1937417952521603</v>
      </c>
    </row>
    <row r="239" spans="1:11">
      <c r="A239" s="1">
        <v>233</v>
      </c>
      <c r="B239" s="3">
        <v>41068</v>
      </c>
      <c r="C239" s="4">
        <v>1835.64</v>
      </c>
      <c r="D239" s="4"/>
      <c r="E239" s="2">
        <f t="shared" si="9"/>
        <v>-6.6837220353710772E-3</v>
      </c>
      <c r="F239" s="2">
        <f>$C$4*F238+(1-$C$4)*E238*E238</f>
        <v>2.480637375462106E-4</v>
      </c>
      <c r="G239" s="2">
        <f>-LN(F239)-E239*E239/F239</f>
        <v>8.1217415233532488</v>
      </c>
      <c r="I239" s="2">
        <f t="shared" si="10"/>
        <v>-6.6614356449037826E-3</v>
      </c>
      <c r="J239" s="1">
        <f>$E$4*J238+(1-$E$4)*I238*I238</f>
        <v>2.4673276841161981E-4</v>
      </c>
      <c r="K239" s="1">
        <f t="shared" si="11"/>
        <v>8.1273553791406226</v>
      </c>
    </row>
    <row r="240" spans="1:11">
      <c r="A240" s="1">
        <v>234</v>
      </c>
      <c r="B240" s="3">
        <v>41071</v>
      </c>
      <c r="C240" s="4">
        <v>1867.04</v>
      </c>
      <c r="D240" s="4"/>
      <c r="E240" s="2">
        <f t="shared" si="9"/>
        <v>1.696109453462271E-2</v>
      </c>
      <c r="F240" s="2">
        <f>$C$4*F239+(1-$C$4)*E239*E239</f>
        <v>2.2551092028315732E-4</v>
      </c>
      <c r="G240" s="2">
        <f>-LN(F240)-E240*E240/F240</f>
        <v>7.1214665981574896</v>
      </c>
      <c r="I240" s="2">
        <f t="shared" si="10"/>
        <v>1.7105750582902892E-2</v>
      </c>
      <c r="J240" s="1">
        <f>$E$4*J239+(1-$E$4)*I239*I239</f>
        <v>2.2421663569284055E-4</v>
      </c>
      <c r="K240" s="1">
        <f t="shared" si="11"/>
        <v>7.0978800392766193</v>
      </c>
    </row>
    <row r="241" spans="1:11">
      <c r="A241" s="1">
        <v>235</v>
      </c>
      <c r="B241" s="3">
        <v>41072</v>
      </c>
      <c r="C241" s="4">
        <v>1854.74</v>
      </c>
      <c r="D241" s="4"/>
      <c r="E241" s="2">
        <f t="shared" si="9"/>
        <v>-6.6097645649015255E-3</v>
      </c>
      <c r="F241" s="2">
        <f>$C$4*F240+(1-$C$4)*E240*E240</f>
        <v>2.3240431814945716E-4</v>
      </c>
      <c r="G241" s="2">
        <f>-LN(F241)-E241*E241/F241</f>
        <v>8.179044965185911</v>
      </c>
      <c r="I241" s="2">
        <f t="shared" si="10"/>
        <v>-6.5879681206615576E-3</v>
      </c>
      <c r="J241" s="1">
        <f>$E$4*J240+(1-$E$4)*I240*I240</f>
        <v>2.3182631507667666E-4</v>
      </c>
      <c r="K241" s="1">
        <f t="shared" si="11"/>
        <v>8.1823072794772962</v>
      </c>
    </row>
    <row r="242" spans="1:11">
      <c r="A242" s="1">
        <v>236</v>
      </c>
      <c r="B242" s="3">
        <v>41073</v>
      </c>
      <c r="C242" s="4">
        <v>1859.32</v>
      </c>
      <c r="D242" s="4"/>
      <c r="E242" s="2">
        <f t="shared" si="9"/>
        <v>2.4663049716742817E-3</v>
      </c>
      <c r="F242" s="2">
        <f>$C$4*F241+(1-$C$4)*E241*E241</f>
        <v>2.1147885996417406E-4</v>
      </c>
      <c r="G242" s="2">
        <f>-LN(F242)-E242*E242/F242</f>
        <v>8.4326230197089771</v>
      </c>
      <c r="I242" s="2">
        <f t="shared" si="10"/>
        <v>2.4693488036058569E-3</v>
      </c>
      <c r="J242" s="1">
        <f>$E$4*J241+(1-$E$4)*I241*I241</f>
        <v>2.1086049611096378E-4</v>
      </c>
      <c r="K242" s="1">
        <f t="shared" si="11"/>
        <v>8.4353957056537201</v>
      </c>
    </row>
    <row r="243" spans="1:11">
      <c r="A243" s="1">
        <v>237</v>
      </c>
      <c r="B243" s="3">
        <v>41074</v>
      </c>
      <c r="C243" s="4">
        <v>1871.48</v>
      </c>
      <c r="D243" s="4"/>
      <c r="E243" s="2">
        <f t="shared" si="9"/>
        <v>6.5187322077968077E-3</v>
      </c>
      <c r="F243" s="2">
        <f>$C$4*F242+(1-$C$4)*E242*E242</f>
        <v>1.8870376492093096E-4</v>
      </c>
      <c r="G243" s="2">
        <f>-LN(F243)-E243*E243/F243</f>
        <v>8.3501439091700327</v>
      </c>
      <c r="I243" s="2">
        <f t="shared" si="10"/>
        <v>6.5400253856248963E-3</v>
      </c>
      <c r="J243" s="1">
        <f>$E$4*J242+(1-$E$4)*I242*I242</f>
        <v>1.8807678767423941E-4</v>
      </c>
      <c r="K243" s="1">
        <f t="shared" si="11"/>
        <v>8.3512428441292972</v>
      </c>
    </row>
    <row r="244" spans="1:11">
      <c r="A244" s="1">
        <v>238</v>
      </c>
      <c r="B244" s="3">
        <v>41075</v>
      </c>
      <c r="C244" s="4">
        <v>1858.16</v>
      </c>
      <c r="D244" s="4"/>
      <c r="E244" s="2">
        <f t="shared" si="9"/>
        <v>-7.1428109050050998E-3</v>
      </c>
      <c r="F244" s="2">
        <f>$C$4*F243+(1-$C$4)*E243*E243</f>
        <v>1.7249146758385812E-4</v>
      </c>
      <c r="G244" s="2">
        <f>-LN(F244)-E244*E244/F244</f>
        <v>8.3693815027885954</v>
      </c>
      <c r="I244" s="2">
        <f t="shared" si="10"/>
        <v>-7.1173616602902175E-3</v>
      </c>
      <c r="J244" s="1">
        <f>$E$4*J243+(1-$E$4)*I243*I243</f>
        <v>1.7190889359661819E-4</v>
      </c>
      <c r="K244" s="1">
        <f t="shared" si="11"/>
        <v>8.3738733310270117</v>
      </c>
    </row>
    <row r="245" spans="1:11">
      <c r="A245" s="1">
        <v>239</v>
      </c>
      <c r="B245" s="3">
        <v>41078</v>
      </c>
      <c r="C245" s="4">
        <v>1891.71</v>
      </c>
      <c r="D245" s="4"/>
      <c r="E245" s="2">
        <f t="shared" si="9"/>
        <v>1.7894431140746347E-2</v>
      </c>
      <c r="F245" s="2">
        <f>$C$4*F244+(1-$C$4)*E244*E244</f>
        <v>1.5902223119831368E-4</v>
      </c>
      <c r="G245" s="2">
        <f>-LN(F245)-E245*E245/F245</f>
        <v>6.7328445301791149</v>
      </c>
      <c r="I245" s="2">
        <f t="shared" si="10"/>
        <v>1.8055495759245681E-2</v>
      </c>
      <c r="J245" s="1">
        <f>$E$4*J244+(1-$E$4)*I244*I244</f>
        <v>1.5841732513389338E-4</v>
      </c>
      <c r="K245" s="1">
        <f t="shared" si="11"/>
        <v>6.6924161280081549</v>
      </c>
    </row>
    <row r="246" spans="1:11">
      <c r="A246" s="1">
        <v>240</v>
      </c>
      <c r="B246" s="3">
        <v>41079</v>
      </c>
      <c r="C246" s="4">
        <v>1891.77</v>
      </c>
      <c r="D246" s="4"/>
      <c r="E246" s="2">
        <f t="shared" si="9"/>
        <v>3.1716832125389162E-5</v>
      </c>
      <c r="F246" s="2">
        <f>$C$4*F245+(1-$C$4)*E245*E245</f>
        <v>1.7689540472117966E-4</v>
      </c>
      <c r="G246" s="2">
        <f>-LN(F246)-E246*E246/F246</f>
        <v>8.6399462471034205</v>
      </c>
      <c r="I246" s="2">
        <f t="shared" si="10"/>
        <v>3.1717335109475252E-5</v>
      </c>
      <c r="J246" s="1">
        <f>$E$4*J245+(1-$E$4)*I245*I245</f>
        <v>1.7706414814741257E-4</v>
      </c>
      <c r="K246" s="1">
        <f t="shared" si="11"/>
        <v>8.6389927906398327</v>
      </c>
    </row>
    <row r="247" spans="1:11">
      <c r="A247" s="1">
        <v>241</v>
      </c>
      <c r="B247" s="3">
        <v>41080</v>
      </c>
      <c r="C247" s="4">
        <v>1904.12</v>
      </c>
      <c r="D247" s="4"/>
      <c r="E247" s="2">
        <f t="shared" si="9"/>
        <v>6.5070608351560835E-3</v>
      </c>
      <c r="F247" s="2">
        <f>$C$4*F246+(1-$C$4)*E246*E246</f>
        <v>1.5728069544540849E-4</v>
      </c>
      <c r="G247" s="2">
        <f>-LN(F247)-E247*E247/F247</f>
        <v>8.4882665426253894</v>
      </c>
      <c r="I247" s="2">
        <f t="shared" si="10"/>
        <v>6.5282777504664467E-3</v>
      </c>
      <c r="J247" s="1">
        <f>$E$4*J246+(1-$E$4)*I246*I246</f>
        <v>1.5736254825897216E-4</v>
      </c>
      <c r="K247" s="1">
        <f t="shared" si="11"/>
        <v>8.4861287529605463</v>
      </c>
    </row>
    <row r="248" spans="1:11">
      <c r="A248" s="1">
        <v>242</v>
      </c>
      <c r="B248" s="3">
        <v>41081</v>
      </c>
      <c r="C248" s="4">
        <v>1889.15</v>
      </c>
      <c r="D248" s="4"/>
      <c r="E248" s="2">
        <f t="shared" si="9"/>
        <v>-7.8929671327558886E-3</v>
      </c>
      <c r="F248" s="2">
        <f>$C$4*F247+(1-$C$4)*E247*E247</f>
        <v>1.4453584746925113E-4</v>
      </c>
      <c r="G248" s="2">
        <f>-LN(F248)-E248*E248/F248</f>
        <v>8.410955466080237</v>
      </c>
      <c r="I248" s="2">
        <f t="shared" si="10"/>
        <v>-7.8618994601179545E-3</v>
      </c>
      <c r="J248" s="1">
        <f>$E$4*J247+(1-$E$4)*I247*I247</f>
        <v>1.4459510797557932E-4</v>
      </c>
      <c r="K248" s="1">
        <f t="shared" si="11"/>
        <v>8.4141072829080201</v>
      </c>
    </row>
    <row r="249" spans="1:11">
      <c r="A249" s="1">
        <v>243</v>
      </c>
      <c r="B249" s="3">
        <v>41082</v>
      </c>
      <c r="C249" s="4">
        <v>1847.39</v>
      </c>
      <c r="D249" s="4"/>
      <c r="E249" s="2">
        <f t="shared" si="9"/>
        <v>-2.2353160311657176E-2</v>
      </c>
      <c r="F249" s="2">
        <f>$C$4*F248+(1-$C$4)*E248*E248</f>
        <v>1.354171120200003E-4</v>
      </c>
      <c r="G249" s="2">
        <f>-LN(F249)-E249*E249/F249</f>
        <v>5.2173381523666054</v>
      </c>
      <c r="I249" s="2">
        <f t="shared" si="10"/>
        <v>-2.2105179578117137E-2</v>
      </c>
      <c r="J249" s="1">
        <f>$E$4*J248+(1-$E$4)*I248*I248</f>
        <v>1.3538365023484087E-4</v>
      </c>
      <c r="K249" s="1">
        <f t="shared" si="11"/>
        <v>5.2981071495871337</v>
      </c>
    </row>
    <row r="250" spans="1:11">
      <c r="A250" s="1">
        <v>244</v>
      </c>
      <c r="B250" s="3">
        <v>41085</v>
      </c>
      <c r="C250" s="4">
        <v>1825.38</v>
      </c>
      <c r="D250" s="4"/>
      <c r="E250" s="2">
        <f t="shared" si="9"/>
        <v>-1.1985647610906668E-2</v>
      </c>
      <c r="F250" s="2">
        <f>$C$4*F249+(1-$C$4)*E249*E249</f>
        <v>1.7580613771540283E-4</v>
      </c>
      <c r="G250" s="2">
        <f>-LN(F250)-E250*E250/F250</f>
        <v>7.8290027594318143</v>
      </c>
      <c r="I250" s="2">
        <f t="shared" si="10"/>
        <v>-1.1914105846626857E-2</v>
      </c>
      <c r="J250" s="1">
        <f>$E$4*J249+(1-$E$4)*I249*I249</f>
        <v>1.7468993820083574E-4</v>
      </c>
      <c r="K250" s="1">
        <f t="shared" si="11"/>
        <v>7.8399387275255998</v>
      </c>
    </row>
    <row r="251" spans="1:11">
      <c r="A251" s="1">
        <v>245</v>
      </c>
      <c r="B251" s="3">
        <v>41086</v>
      </c>
      <c r="C251" s="4">
        <v>1817.81</v>
      </c>
      <c r="D251" s="4"/>
      <c r="E251" s="2">
        <f t="shared" si="9"/>
        <v>-4.1557046952884888E-3</v>
      </c>
      <c r="F251" s="2">
        <f>$C$4*F250+(1-$C$4)*E250*E250</f>
        <v>1.7224118292332089E-4</v>
      </c>
      <c r="G251" s="2">
        <f>-LN(F251)-E251*E251/F251</f>
        <v>8.5663491443701059</v>
      </c>
      <c r="I251" s="2">
        <f t="shared" si="10"/>
        <v>-4.1470817035357916E-3</v>
      </c>
      <c r="J251" s="1">
        <f>$E$4*J250+(1-$E$4)*I250*I250</f>
        <v>1.7104655102032019E-4</v>
      </c>
      <c r="K251" s="1">
        <f t="shared" si="11"/>
        <v>8.5730274063927379</v>
      </c>
    </row>
    <row r="252" spans="1:11">
      <c r="A252" s="1">
        <v>246</v>
      </c>
      <c r="B252" s="3">
        <v>41087</v>
      </c>
      <c r="C252" s="4">
        <v>1817.65</v>
      </c>
      <c r="D252" s="4"/>
      <c r="E252" s="2">
        <f t="shared" si="9"/>
        <v>-8.8021873492279568E-5</v>
      </c>
      <c r="F252" s="2">
        <f>$C$4*F251+(1-$C$4)*E251*E251</f>
        <v>1.5505738827257618E-4</v>
      </c>
      <c r="G252" s="2">
        <f>-LN(F252)-E252*E252/F252</f>
        <v>8.7716652950196128</v>
      </c>
      <c r="I252" s="2">
        <f t="shared" si="10"/>
        <v>-8.8017999680854706E-5</v>
      </c>
      <c r="J252" s="1">
        <f>$E$4*J251+(1-$E$4)*I251*I251</f>
        <v>1.5392804227198394E-4</v>
      </c>
      <c r="K252" s="1">
        <f t="shared" si="11"/>
        <v>8.7789749929193448</v>
      </c>
    </row>
    <row r="253" spans="1:11">
      <c r="A253" s="1">
        <v>247</v>
      </c>
      <c r="B253" s="3">
        <v>41088</v>
      </c>
      <c r="C253" s="4">
        <v>1819.18</v>
      </c>
      <c r="D253" s="4"/>
      <c r="E253" s="2">
        <f t="shared" si="9"/>
        <v>8.4139214110220083E-4</v>
      </c>
      <c r="F253" s="2">
        <f>$C$4*F252+(1-$C$4)*E252*E252</f>
        <v>1.3786490710046505E-4</v>
      </c>
      <c r="G253" s="2">
        <f>-LN(F253)-E253*E253/F253</f>
        <v>8.8841012541458007</v>
      </c>
      <c r="I253" s="2">
        <f t="shared" si="10"/>
        <v>8.4174621076663417E-4</v>
      </c>
      <c r="J253" s="1">
        <f>$E$4*J252+(1-$E$4)*I252*I252</f>
        <v>1.3680151875114318E-4</v>
      </c>
      <c r="K253" s="1">
        <f t="shared" si="11"/>
        <v>8.8918001466356316</v>
      </c>
    </row>
    <row r="254" spans="1:11">
      <c r="A254" s="1">
        <v>248</v>
      </c>
      <c r="B254" s="3">
        <v>41089</v>
      </c>
      <c r="C254" s="4">
        <v>1854.01</v>
      </c>
      <c r="D254" s="4"/>
      <c r="E254" s="2">
        <f t="shared" si="9"/>
        <v>1.8965010762120888E-2</v>
      </c>
      <c r="F254" s="2">
        <f>$C$4*F253+(1-$C$4)*E253*E253</f>
        <v>1.2265643221824816E-4</v>
      </c>
      <c r="G254" s="2">
        <f>-LN(F254)-E254*E254/F254</f>
        <v>6.073772984655184</v>
      </c>
      <c r="I254" s="2">
        <f t="shared" si="10"/>
        <v>1.9145988852120144E-2</v>
      </c>
      <c r="J254" s="1">
        <f>$E$4*J253+(1-$E$4)*I253*I253</f>
        <v>1.2165861861029411E-4</v>
      </c>
      <c r="K254" s="1">
        <f t="shared" si="11"/>
        <v>6.0011973531404621</v>
      </c>
    </row>
    <row r="255" spans="1:11">
      <c r="A255" s="1">
        <v>249</v>
      </c>
      <c r="B255" s="3">
        <v>41092</v>
      </c>
      <c r="C255" s="4">
        <v>1851.65</v>
      </c>
      <c r="D255" s="4"/>
      <c r="E255" s="2">
        <f t="shared" si="9"/>
        <v>-1.2737273894896702E-3</v>
      </c>
      <c r="F255" s="2">
        <f>$C$4*F254+(1-$C$4)*E254*E254</f>
        <v>1.4893755979396701E-4</v>
      </c>
      <c r="G255" s="2">
        <f>-LN(F255)-E255*E255/F255</f>
        <v>8.8010903705893</v>
      </c>
      <c r="I255" s="2">
        <f t="shared" si="10"/>
        <v>-1.2729165430606631E-3</v>
      </c>
      <c r="J255" s="1">
        <f>$E$4*J254+(1-$E$4)*I254*I254</f>
        <v>1.4890948572725192E-4</v>
      </c>
      <c r="K255" s="1">
        <f t="shared" si="11"/>
        <v>8.8012906972907405</v>
      </c>
    </row>
    <row r="256" spans="1:11">
      <c r="A256" s="1">
        <v>250</v>
      </c>
      <c r="B256" s="3">
        <v>41093</v>
      </c>
      <c r="C256" s="4">
        <v>1867.82</v>
      </c>
      <c r="D256" s="4"/>
      <c r="E256" s="2">
        <f t="shared" si="9"/>
        <v>8.6948419378266081E-3</v>
      </c>
      <c r="F256" s="2">
        <f>$C$4*F255+(1-$C$4)*E255*E255</f>
        <v>1.3260270456356057E-4</v>
      </c>
      <c r="G256" s="2">
        <f>-LN(F256)-E256*E256/F256</f>
        <v>8.3580268820434558</v>
      </c>
      <c r="I256" s="2">
        <f t="shared" si="10"/>
        <v>8.7327518699537414E-3</v>
      </c>
      <c r="J256" s="1">
        <f>$E$4*J255+(1-$E$4)*I255*I255</f>
        <v>1.3252079949846413E-4</v>
      </c>
      <c r="K256" s="1">
        <f t="shared" si="11"/>
        <v>8.3533069032943246</v>
      </c>
    </row>
    <row r="258" spans="11:11">
      <c r="K258" s="1">
        <f>SUM(K9:K256)</f>
        <v>1847.7721891494134</v>
      </c>
    </row>
  </sheetData>
  <sortState ref="B2:C251">
    <sortCondition ref="B1"/>
  </sortState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6"/>
  <sheetViews>
    <sheetView workbookViewId="0">
      <selection activeCell="G9" sqref="G9"/>
    </sheetView>
  </sheetViews>
  <sheetFormatPr defaultRowHeight="13.5"/>
  <cols>
    <col min="1" max="1" width="6.25" style="1" customWidth="1"/>
    <col min="2" max="2" width="10.5" style="5" customWidth="1"/>
    <col min="3" max="3" width="10.125" style="5" customWidth="1"/>
    <col min="4" max="4" width="10" style="5" customWidth="1"/>
    <col min="5" max="5" width="17" style="5" customWidth="1"/>
    <col min="6" max="6" width="7" style="5" customWidth="1"/>
    <col min="7" max="8" width="12.125" style="5" customWidth="1"/>
    <col min="9" max="9" width="16.75" style="5" customWidth="1"/>
    <col min="10" max="10" width="12.25" style="5" bestFit="1" customWidth="1"/>
    <col min="11" max="16384" width="9" style="5"/>
  </cols>
  <sheetData>
    <row r="1" spans="1:10" ht="14.25" thickBot="1"/>
    <row r="2" spans="1:10" ht="14.25" thickBot="1">
      <c r="B2" s="10" t="s">
        <v>7</v>
      </c>
      <c r="C2" s="11"/>
      <c r="D2" s="12"/>
    </row>
    <row r="3" spans="1:10" ht="14.25" thickBot="1">
      <c r="B3" s="13"/>
      <c r="C3" s="14" t="s">
        <v>14</v>
      </c>
      <c r="D3" s="15" t="s">
        <v>15</v>
      </c>
    </row>
    <row r="4" spans="1:10" ht="14.25" thickBot="1">
      <c r="B4" s="9" t="s">
        <v>9</v>
      </c>
      <c r="C4" s="9">
        <v>0.90787399555262205</v>
      </c>
      <c r="D4" s="16">
        <v>0.90678499043805671</v>
      </c>
    </row>
    <row r="6" spans="1:10">
      <c r="A6" s="1" t="s">
        <v>10</v>
      </c>
      <c r="B6" s="2" t="s">
        <v>0</v>
      </c>
      <c r="C6" s="2" t="s">
        <v>1</v>
      </c>
      <c r="D6" s="1" t="s">
        <v>5</v>
      </c>
      <c r="E6" s="1" t="s">
        <v>16</v>
      </c>
      <c r="F6" s="1"/>
      <c r="G6" s="1" t="s">
        <v>8</v>
      </c>
      <c r="H6" s="1" t="s">
        <v>6</v>
      </c>
      <c r="I6" s="1" t="s">
        <v>17</v>
      </c>
      <c r="J6" s="1" t="s">
        <v>8</v>
      </c>
    </row>
    <row r="7" spans="1:10">
      <c r="A7" s="1">
        <v>1</v>
      </c>
      <c r="B7" s="3">
        <v>40728</v>
      </c>
      <c r="C7" s="4">
        <v>2145.3000000000002</v>
      </c>
      <c r="D7" s="1"/>
      <c r="E7" s="1"/>
      <c r="F7" s="1"/>
      <c r="G7" s="1">
        <f>SQRT(AVERAGE(G9:G256))</f>
        <v>5.0057351263526565E-4</v>
      </c>
      <c r="H7" s="1"/>
      <c r="I7" s="1"/>
      <c r="J7" s="1">
        <f>SQRT(AVERAGE(J9:J256))</f>
        <v>4.8774909551160746E-4</v>
      </c>
    </row>
    <row r="8" spans="1:10">
      <c r="A8" s="1">
        <v>2</v>
      </c>
      <c r="B8" s="3">
        <v>40729</v>
      </c>
      <c r="C8" s="4">
        <v>2161.75</v>
      </c>
      <c r="D8" s="1">
        <f>LN(C8/C7)</f>
        <v>7.6386761180796464E-3</v>
      </c>
      <c r="E8" s="1"/>
      <c r="F8" s="1"/>
      <c r="G8" s="1"/>
      <c r="H8" s="1">
        <f>(C8-C7)/C7</f>
        <v>7.6679252319022126E-3</v>
      </c>
      <c r="I8" s="1"/>
      <c r="J8" s="1"/>
    </row>
    <row r="9" spans="1:10">
      <c r="A9" s="1">
        <v>3</v>
      </c>
      <c r="B9" s="3">
        <v>40730</v>
      </c>
      <c r="C9" s="4">
        <v>2171.19</v>
      </c>
      <c r="D9" s="1">
        <f t="shared" ref="D9:D72" si="0">LN(C9/C8)</f>
        <v>4.3573254814851699E-3</v>
      </c>
      <c r="E9" s="1">
        <f>D8*D8</f>
        <v>5.8349372836920334E-5</v>
      </c>
      <c r="F9" s="1"/>
      <c r="G9" s="1">
        <f>(D9*D9-E9)^2</f>
        <v>1.5494526563769844E-9</v>
      </c>
      <c r="H9" s="1">
        <f t="shared" ref="H9:H72" si="1">(C9-C8)/C8</f>
        <v>4.3668324274315044E-3</v>
      </c>
      <c r="I9" s="1">
        <f>H8*H8</f>
        <v>5.87970773620426E-5</v>
      </c>
      <c r="J9" s="1">
        <f>(H9*H9-I9)^2</f>
        <v>1.5783022176034021E-9</v>
      </c>
    </row>
    <row r="10" spans="1:10">
      <c r="A10" s="1">
        <v>4</v>
      </c>
      <c r="B10" s="3">
        <v>40731</v>
      </c>
      <c r="C10" s="4">
        <v>2180.59</v>
      </c>
      <c r="D10" s="1">
        <f t="shared" si="0"/>
        <v>4.3200780459508471E-3</v>
      </c>
      <c r="E10" s="1">
        <f>$C$4*E9+(1-$C$4)*D9*D9</f>
        <v>5.4723008864185181E-5</v>
      </c>
      <c r="F10" s="1"/>
      <c r="G10" s="1">
        <f>(D10*D10-E10)^2</f>
        <v>1.3003188791068802E-9</v>
      </c>
      <c r="H10" s="1">
        <f t="shared" si="1"/>
        <v>4.3294230352940513E-3</v>
      </c>
      <c r="I10" s="1">
        <f>$D$4*I9+(1-$D$4)*H9*H9</f>
        <v>5.509384526611779E-5</v>
      </c>
      <c r="J10" s="1">
        <f t="shared" ref="J10:J73" si="2">(H10*H10-I10)^2</f>
        <v>1.3213182432427148E-9</v>
      </c>
    </row>
    <row r="11" spans="1:10">
      <c r="A11" s="1">
        <v>5</v>
      </c>
      <c r="B11" s="3">
        <v>40732</v>
      </c>
      <c r="C11" s="4">
        <v>2180.35</v>
      </c>
      <c r="D11" s="1">
        <f t="shared" si="0"/>
        <v>-1.1006801297089587E-4</v>
      </c>
      <c r="E11" s="1">
        <f>$C$4*E10+(1-$C$4)*D10*D10</f>
        <v>5.1400951174281614E-5</v>
      </c>
      <c r="F11" s="1"/>
      <c r="G11" s="1">
        <f>(D11*D11-E11)^2</f>
        <v>2.6408124866895498E-9</v>
      </c>
      <c r="H11" s="1">
        <f t="shared" si="1"/>
        <v>-1.1006195570934309E-4</v>
      </c>
      <c r="I11" s="1">
        <f t="shared" ref="I11:I74" si="3">$D$4*I10+(1-$D$4)*H10*H10</f>
        <v>5.1705485126505259E-5</v>
      </c>
      <c r="J11" s="1">
        <f t="shared" si="2"/>
        <v>2.6722046562523784E-9</v>
      </c>
    </row>
    <row r="12" spans="1:10">
      <c r="A12" s="1">
        <v>6</v>
      </c>
      <c r="B12" s="3">
        <v>40735</v>
      </c>
      <c r="C12" s="4">
        <v>2157.16</v>
      </c>
      <c r="D12" s="1">
        <f t="shared" si="0"/>
        <v>-1.0692872619012236E-2</v>
      </c>
      <c r="E12" s="1">
        <f>$C$4*E11+(1-$C$4)*D11*D11</f>
        <v>4.6666703021348178E-5</v>
      </c>
      <c r="F12" s="1"/>
      <c r="G12" s="1">
        <f>(D12*D12-E12)^2</f>
        <v>4.5793401264808324E-9</v>
      </c>
      <c r="H12" s="1">
        <f t="shared" si="1"/>
        <v>-1.0635907079138696E-2</v>
      </c>
      <c r="I12" s="1">
        <f t="shared" si="3"/>
        <v>4.6886887008551107E-5</v>
      </c>
      <c r="J12" s="1">
        <f t="shared" si="2"/>
        <v>4.3871589977748892E-9</v>
      </c>
    </row>
    <row r="13" spans="1:10">
      <c r="A13" s="1">
        <v>7</v>
      </c>
      <c r="B13" s="3">
        <v>40736</v>
      </c>
      <c r="C13" s="4">
        <v>2109.73</v>
      </c>
      <c r="D13" s="1">
        <f t="shared" si="0"/>
        <v>-2.2232564539034487E-2</v>
      </c>
      <c r="E13" s="1">
        <f>$C$4*E12+(1-$C$4)*D12*D12</f>
        <v>5.2900945453762614E-5</v>
      </c>
      <c r="F13" s="1"/>
      <c r="G13" s="1">
        <f>(D13*D13-E13)^2</f>
        <v>1.9482158380716813E-7</v>
      </c>
      <c r="H13" s="1">
        <f t="shared" si="1"/>
        <v>-2.1987242485490107E-2</v>
      </c>
      <c r="I13" s="1">
        <f t="shared" si="3"/>
        <v>5.3061042114895283E-5</v>
      </c>
      <c r="J13" s="1">
        <f t="shared" si="2"/>
        <v>1.852250421260122E-7</v>
      </c>
    </row>
    <row r="14" spans="1:10">
      <c r="A14" s="1">
        <v>8</v>
      </c>
      <c r="B14" s="3">
        <v>40737</v>
      </c>
      <c r="C14" s="4">
        <v>2129.64</v>
      </c>
      <c r="D14" s="1">
        <f t="shared" si="0"/>
        <v>9.3929741375157541E-3</v>
      </c>
      <c r="E14" s="1">
        <f>$C$4*E13+(1-$C$4)*D13*D13</f>
        <v>9.3564072258948039E-5</v>
      </c>
      <c r="F14" s="1"/>
      <c r="G14" s="1">
        <f>(D14*D14-E14)^2</f>
        <v>2.8474060443517715E-11</v>
      </c>
      <c r="H14" s="1">
        <f t="shared" si="1"/>
        <v>9.4372265645366257E-3</v>
      </c>
      <c r="I14" s="1">
        <f t="shared" si="3"/>
        <v>9.3178711925072152E-5</v>
      </c>
      <c r="J14" s="1">
        <f t="shared" si="2"/>
        <v>1.695353198176936E-11</v>
      </c>
    </row>
    <row r="15" spans="1:10">
      <c r="A15" s="1">
        <v>9</v>
      </c>
      <c r="B15" s="3">
        <v>40738</v>
      </c>
      <c r="C15" s="4">
        <v>2130.0700000000002</v>
      </c>
      <c r="D15" s="1">
        <f t="shared" si="0"/>
        <v>2.0189167875797891E-4</v>
      </c>
      <c r="E15" s="1">
        <f>$C$4*E14+(1-$C$4)*D14*D14</f>
        <v>9.3072477847264815E-5</v>
      </c>
      <c r="F15" s="1"/>
      <c r="G15" s="1">
        <f>(D15*D15-E15)^2</f>
        <v>8.6549004791062153E-9</v>
      </c>
      <c r="H15" s="1">
        <f t="shared" si="1"/>
        <v>2.0191206025445195E-4</v>
      </c>
      <c r="I15" s="1">
        <f t="shared" si="3"/>
        <v>9.2794902227756907E-5</v>
      </c>
      <c r="J15" s="1">
        <f t="shared" si="2"/>
        <v>8.6033293272826418E-9</v>
      </c>
    </row>
    <row r="16" spans="1:10">
      <c r="A16" s="1">
        <v>10</v>
      </c>
      <c r="B16" s="3">
        <v>40739</v>
      </c>
      <c r="C16" s="4">
        <v>2145.1999999999998</v>
      </c>
      <c r="D16" s="1">
        <f t="shared" si="0"/>
        <v>7.0779450955382904E-3</v>
      </c>
      <c r="E16" s="1">
        <f>$C$4*E15+(1-$C$4)*D15*D15</f>
        <v>8.4501837418147531E-5</v>
      </c>
      <c r="F16" s="1"/>
      <c r="G16" s="1">
        <f>(D16*D16-E16)^2</f>
        <v>1.1836717287440011E-9</v>
      </c>
      <c r="H16" s="1">
        <f t="shared" si="1"/>
        <v>7.1030529513112966E-3</v>
      </c>
      <c r="I16" s="1">
        <f t="shared" si="3"/>
        <v>8.4148824763557087E-5</v>
      </c>
      <c r="J16" s="1">
        <f t="shared" si="2"/>
        <v>1.1353842627997624E-9</v>
      </c>
    </row>
    <row r="17" spans="1:10">
      <c r="A17" s="1">
        <v>11</v>
      </c>
      <c r="B17" s="3">
        <v>40742</v>
      </c>
      <c r="C17" s="4">
        <v>2130.48</v>
      </c>
      <c r="D17" s="1">
        <f t="shared" si="0"/>
        <v>-6.8854816805964478E-3</v>
      </c>
      <c r="E17" s="1">
        <f>$C$4*E16+(1-$C$4)*D16*D16</f>
        <v>8.133228547514885E-5</v>
      </c>
      <c r="F17" s="1"/>
      <c r="G17" s="1">
        <f>(D17*D17-E17)^2</f>
        <v>1.1507310875822821E-9</v>
      </c>
      <c r="H17" s="1">
        <f t="shared" si="1"/>
        <v>-6.8618310647024991E-3</v>
      </c>
      <c r="I17" s="1">
        <f t="shared" si="3"/>
        <v>8.1007901808001557E-5</v>
      </c>
      <c r="J17" s="1">
        <f t="shared" si="2"/>
        <v>1.1507818867179524E-9</v>
      </c>
    </row>
    <row r="18" spans="1:10">
      <c r="A18" s="1">
        <v>12</v>
      </c>
      <c r="B18" s="3">
        <v>40743</v>
      </c>
      <c r="C18" s="4">
        <v>2130.21</v>
      </c>
      <c r="D18" s="1">
        <f t="shared" si="0"/>
        <v>-1.2674003523441233E-4</v>
      </c>
      <c r="E18" s="1">
        <f>$C$4*E17+(1-$C$4)*D17*D17</f>
        <v>7.8207147768296424E-5</v>
      </c>
      <c r="F18" s="1"/>
      <c r="G18" s="1">
        <f>(D18*D18-E18)^2</f>
        <v>6.1138457315300866E-9</v>
      </c>
      <c r="H18" s="1">
        <f t="shared" si="1"/>
        <v>-1.267320040554156E-4</v>
      </c>
      <c r="I18" s="1">
        <f t="shared" si="3"/>
        <v>7.7845752609720731E-5</v>
      </c>
      <c r="J18" s="1">
        <f t="shared" si="2"/>
        <v>6.0574608959316261E-9</v>
      </c>
    </row>
    <row r="19" spans="1:10">
      <c r="A19" s="1">
        <v>13</v>
      </c>
      <c r="B19" s="3">
        <v>40744</v>
      </c>
      <c r="C19" s="4">
        <v>2154.9499999999998</v>
      </c>
      <c r="D19" s="1">
        <f t="shared" si="0"/>
        <v>1.1546955019593224E-2</v>
      </c>
      <c r="E19" s="1">
        <f>$C$4*E18+(1-$C$4)*D18*D18</f>
        <v>7.100371554855251E-5</v>
      </c>
      <c r="F19" s="1"/>
      <c r="G19" s="1">
        <f>(D19*D19-E19)^2</f>
        <v>3.8848362622927828E-9</v>
      </c>
      <c r="H19" s="1">
        <f t="shared" si="1"/>
        <v>1.1613878443909183E-2</v>
      </c>
      <c r="I19" s="1">
        <f t="shared" si="3"/>
        <v>7.0590857162196921E-5</v>
      </c>
      <c r="J19" s="1">
        <f t="shared" si="2"/>
        <v>4.1333732291375946E-9</v>
      </c>
    </row>
    <row r="20" spans="1:10">
      <c r="A20" s="1">
        <v>14</v>
      </c>
      <c r="B20" s="3">
        <v>40745</v>
      </c>
      <c r="C20" s="4">
        <v>2145.04</v>
      </c>
      <c r="D20" s="1">
        <f t="shared" si="0"/>
        <v>-4.6093212056392005E-3</v>
      </c>
      <c r="E20" s="1">
        <f>$C$4*E19+(1-$C$4)*D19*D19</f>
        <v>7.6745787041227896E-5</v>
      </c>
      <c r="F20" s="1"/>
      <c r="G20" s="1">
        <f>(D20*D20-E20)^2</f>
        <v>3.0802439021594858E-9</v>
      </c>
      <c r="H20" s="1">
        <f t="shared" si="1"/>
        <v>-4.5987145873453471E-3</v>
      </c>
      <c r="I20" s="1">
        <f t="shared" si="3"/>
        <v>7.6583772737082826E-5</v>
      </c>
      <c r="J20" s="1">
        <f t="shared" si="2"/>
        <v>3.0731054015771217E-9</v>
      </c>
    </row>
    <row r="21" spans="1:10">
      <c r="A21" s="1">
        <v>15</v>
      </c>
      <c r="B21" s="3">
        <v>40746</v>
      </c>
      <c r="C21" s="4">
        <v>2171.23</v>
      </c>
      <c r="D21" s="1">
        <f t="shared" si="0"/>
        <v>1.2135627022174746E-2</v>
      </c>
      <c r="E21" s="1">
        <f>$C$4*E20+(1-$C$4)*D20*D20</f>
        <v>7.1632798855389047E-5</v>
      </c>
      <c r="F21" s="1"/>
      <c r="G21" s="1">
        <f>(D21*D21-E21)^2</f>
        <v>5.7215070800959499E-9</v>
      </c>
      <c r="H21" s="1">
        <f t="shared" si="1"/>
        <v>1.2209562525640573E-2</v>
      </c>
      <c r="I21" s="1">
        <f t="shared" si="3"/>
        <v>7.1416343043727873E-5</v>
      </c>
      <c r="J21" s="1">
        <f t="shared" si="2"/>
        <v>6.0306211459377536E-9</v>
      </c>
    </row>
    <row r="22" spans="1:10">
      <c r="A22" s="1">
        <v>16</v>
      </c>
      <c r="B22" s="3">
        <v>40749</v>
      </c>
      <c r="C22" s="4">
        <v>2150.48</v>
      </c>
      <c r="D22" s="1">
        <f t="shared" si="0"/>
        <v>-9.6027542112764683E-3</v>
      </c>
      <c r="E22" s="1">
        <f>$C$4*E21+(1-$C$4)*D21*D21</f>
        <v>7.8601269194648982E-5</v>
      </c>
      <c r="F22" s="1"/>
      <c r="G22" s="1">
        <f>(D22*D22-E22)^2</f>
        <v>1.852761785399732E-10</v>
      </c>
      <c r="H22" s="1">
        <f t="shared" si="1"/>
        <v>-9.5567949963845378E-3</v>
      </c>
      <c r="I22" s="1">
        <f t="shared" si="3"/>
        <v>7.865514794140881E-5</v>
      </c>
      <c r="J22" s="1">
        <f t="shared" si="2"/>
        <v>1.6071096023333366E-10</v>
      </c>
    </row>
    <row r="23" spans="1:10">
      <c r="A23" s="1">
        <v>17</v>
      </c>
      <c r="B23" s="3">
        <v>40750</v>
      </c>
      <c r="C23" s="4">
        <v>2168.6999999999998</v>
      </c>
      <c r="D23" s="1">
        <f t="shared" si="0"/>
        <v>8.4368366565696074E-3</v>
      </c>
      <c r="E23" s="1">
        <f>$C$4*E22+(1-$C$4)*D22*D22</f>
        <v>7.9855253289983782E-5</v>
      </c>
      <c r="F23" s="1"/>
      <c r="G23" s="1">
        <f>(D23*D23-E23)^2</f>
        <v>7.525632802966494E-11</v>
      </c>
      <c r="H23" s="1">
        <f t="shared" si="1"/>
        <v>8.4725270637252149E-3</v>
      </c>
      <c r="I23" s="1">
        <f t="shared" si="3"/>
        <v>7.9836851644420133E-5</v>
      </c>
      <c r="J23" s="1">
        <f t="shared" si="2"/>
        <v>6.4853012301216161E-11</v>
      </c>
    </row>
    <row r="24" spans="1:10">
      <c r="A24" s="1">
        <v>18</v>
      </c>
      <c r="B24" s="3">
        <v>40751</v>
      </c>
      <c r="C24" s="4">
        <v>2174.31</v>
      </c>
      <c r="D24" s="1">
        <f t="shared" si="0"/>
        <v>2.5834631374215683E-3</v>
      </c>
      <c r="E24" s="1">
        <f>$C$4*E23+(1-$C$4)*D23*D23</f>
        <v>7.9056056468425093E-5</v>
      </c>
      <c r="F24" s="1"/>
      <c r="G24" s="1">
        <f>(D24*D24-E24)^2</f>
        <v>5.2391213066961731E-9</v>
      </c>
      <c r="H24" s="1">
        <f t="shared" si="1"/>
        <v>2.5868031539632626E-3</v>
      </c>
      <c r="I24" s="1">
        <f t="shared" si="3"/>
        <v>7.9086178420710397E-5</v>
      </c>
      <c r="J24" s="1">
        <f t="shared" si="2"/>
        <v>5.2409821434738176E-9</v>
      </c>
    </row>
    <row r="25" spans="1:10">
      <c r="A25" s="1">
        <v>19</v>
      </c>
      <c r="B25" s="3">
        <v>40752</v>
      </c>
      <c r="C25" s="4">
        <v>2155.85</v>
      </c>
      <c r="D25" s="1">
        <f t="shared" si="0"/>
        <v>-8.5262954870870024E-3</v>
      </c>
      <c r="E25" s="1">
        <f>$C$4*E24+(1-$C$4)*D24*D24</f>
        <v>7.2387812771792709E-5</v>
      </c>
      <c r="F25" s="1"/>
      <c r="G25" s="1">
        <f>(D25*D25-E25)^2</f>
        <v>9.6039225634613589E-14</v>
      </c>
      <c r="H25" s="1">
        <f t="shared" si="1"/>
        <v>-8.4900497169217073E-3</v>
      </c>
      <c r="I25" s="1">
        <f t="shared" si="3"/>
        <v>7.2337912492194336E-5</v>
      </c>
      <c r="J25" s="1">
        <f t="shared" si="2"/>
        <v>6.6032705350596579E-14</v>
      </c>
    </row>
    <row r="26" spans="1:10">
      <c r="A26" s="1">
        <v>20</v>
      </c>
      <c r="B26" s="3">
        <v>40753</v>
      </c>
      <c r="C26" s="4">
        <v>2133.21</v>
      </c>
      <c r="D26" s="1">
        <f t="shared" si="0"/>
        <v>-1.0557189816248999E-2</v>
      </c>
      <c r="E26" s="1">
        <f>$C$4*E25+(1-$C$4)*D25*D25</f>
        <v>7.2416362801260204E-5</v>
      </c>
      <c r="F26" s="1"/>
      <c r="G26" s="1">
        <f>(D26*D26-E26)^2</f>
        <v>1.5239571691303827E-9</v>
      </c>
      <c r="H26" s="1">
        <f t="shared" si="1"/>
        <v>-1.0501658278637138E-2</v>
      </c>
      <c r="I26" s="1">
        <f t="shared" si="3"/>
        <v>7.2313959189989043E-5</v>
      </c>
      <c r="J26" s="1">
        <f t="shared" si="2"/>
        <v>1.4417867719649222E-9</v>
      </c>
    </row>
    <row r="27" spans="1:10">
      <c r="A27" s="1">
        <v>21</v>
      </c>
      <c r="B27" s="3">
        <v>40756</v>
      </c>
      <c r="C27" s="4">
        <v>2172.31</v>
      </c>
      <c r="D27" s="1">
        <f t="shared" si="0"/>
        <v>1.8163229959576963E-2</v>
      </c>
      <c r="E27" s="1">
        <f>$C$4*E26+(1-$C$4)*D26*D26</f>
        <v>7.6012767998907095E-5</v>
      </c>
      <c r="F27" s="1"/>
      <c r="G27" s="1">
        <f>(D27*D27-E27)^2</f>
        <v>6.4460210585327524E-8</v>
      </c>
      <c r="H27" s="1">
        <f t="shared" si="1"/>
        <v>1.832918465598788E-2</v>
      </c>
      <c r="I27" s="1">
        <f t="shared" si="3"/>
        <v>7.585341395880668E-5</v>
      </c>
      <c r="J27" s="1">
        <f t="shared" si="2"/>
        <v>6.7654921171693629E-8</v>
      </c>
    </row>
    <row r="28" spans="1:10">
      <c r="A28" s="1">
        <v>22</v>
      </c>
      <c r="B28" s="3">
        <v>40757</v>
      </c>
      <c r="C28" s="4">
        <v>2121.27</v>
      </c>
      <c r="D28" s="1">
        <f t="shared" si="0"/>
        <v>-2.3776151560970387E-2</v>
      </c>
      <c r="E28" s="1">
        <f>$C$4*E27+(1-$C$4)*D27*D27</f>
        <v>9.9402653507560005E-5</v>
      </c>
      <c r="F28" s="1"/>
      <c r="G28" s="1">
        <f>(D28*D28-E28)^2</f>
        <v>2.1706535339531457E-7</v>
      </c>
      <c r="H28" s="1">
        <f t="shared" si="1"/>
        <v>-2.3495725748166683E-2</v>
      </c>
      <c r="I28" s="1">
        <f t="shared" si="3"/>
        <v>1.0009915959519148E-4</v>
      </c>
      <c r="J28" s="1">
        <f t="shared" si="2"/>
        <v>2.0425877433255295E-7</v>
      </c>
    </row>
    <row r="29" spans="1:10">
      <c r="A29" s="1">
        <v>23</v>
      </c>
      <c r="B29" s="3">
        <v>40758</v>
      </c>
      <c r="C29" s="4">
        <v>2066.2600000000002</v>
      </c>
      <c r="D29" s="1">
        <f t="shared" si="0"/>
        <v>-2.6274756098109951E-2</v>
      </c>
      <c r="E29" s="1">
        <f>$C$4*E28+(1-$C$4)*D28*D28</f>
        <v>1.4232441044145398E-4</v>
      </c>
      <c r="F29" s="1"/>
      <c r="G29" s="1">
        <f>(D29*D29-E29)^2</f>
        <v>3.0034608521516209E-7</v>
      </c>
      <c r="H29" s="1">
        <f t="shared" si="1"/>
        <v>-2.5932578125368182E-2</v>
      </c>
      <c r="I29" s="1">
        <f t="shared" si="3"/>
        <v>1.4222768026193362E-4</v>
      </c>
      <c r="J29" s="1">
        <f t="shared" si="2"/>
        <v>2.811872570463372E-7</v>
      </c>
    </row>
    <row r="30" spans="1:10">
      <c r="A30" s="1">
        <v>24</v>
      </c>
      <c r="B30" s="3">
        <v>40759</v>
      </c>
      <c r="C30" s="4">
        <v>2018.47</v>
      </c>
      <c r="D30" s="1">
        <f t="shared" si="0"/>
        <v>-2.3400411148070597E-2</v>
      </c>
      <c r="E30" s="1">
        <f>$C$4*E29+(1-$C$4)*D29*D29</f>
        <v>1.9281299829366366E-4</v>
      </c>
      <c r="F30" s="1"/>
      <c r="G30" s="1">
        <f>(D30*D30-E30)^2</f>
        <v>1.2585908760166109E-7</v>
      </c>
      <c r="H30" s="1">
        <f t="shared" si="1"/>
        <v>-2.3128744688471047E-2</v>
      </c>
      <c r="I30" s="1">
        <f t="shared" si="3"/>
        <v>1.9165688988274126E-4</v>
      </c>
      <c r="J30" s="1">
        <f t="shared" si="2"/>
        <v>1.1784249100418835E-7</v>
      </c>
    </row>
    <row r="31" spans="1:10">
      <c r="A31" s="1">
        <v>25</v>
      </c>
      <c r="B31" s="3">
        <v>40760</v>
      </c>
      <c r="C31" s="4">
        <v>1943.75</v>
      </c>
      <c r="D31" s="1">
        <f t="shared" si="0"/>
        <v>-3.7720701733328366E-2</v>
      </c>
      <c r="E31" s="1">
        <f>$C$4*E30+(1-$C$4)*D30*D30</f>
        <v>2.2549619482980512E-4</v>
      </c>
      <c r="F31" s="1"/>
      <c r="G31" s="1">
        <f>(D31*D31-E31)^2</f>
        <v>1.4336593418808121E-6</v>
      </c>
      <c r="H31" s="1">
        <f t="shared" si="1"/>
        <v>-3.7018137500185795E-2</v>
      </c>
      <c r="I31" s="1">
        <f t="shared" si="3"/>
        <v>2.2365591929379626E-4</v>
      </c>
      <c r="J31" s="1">
        <f t="shared" si="2"/>
        <v>1.3148901235054148E-6</v>
      </c>
    </row>
    <row r="32" spans="1:10">
      <c r="A32" s="1">
        <v>26</v>
      </c>
      <c r="B32" s="3">
        <v>40763</v>
      </c>
      <c r="C32" s="4">
        <v>1869.45</v>
      </c>
      <c r="D32" s="1">
        <f t="shared" si="0"/>
        <v>-3.8974826987048655E-2</v>
      </c>
      <c r="E32" s="1">
        <f>$C$4*E31+(1-$C$4)*D31*D31</f>
        <v>3.3580374019018586E-4</v>
      </c>
      <c r="F32" s="1"/>
      <c r="G32" s="1">
        <f>(D32*D32-E32)^2</f>
        <v>1.4000412752789809E-6</v>
      </c>
      <c r="H32" s="1">
        <f t="shared" si="1"/>
        <v>-3.8225080385852067E-2</v>
      </c>
      <c r="I32" s="1">
        <f t="shared" si="3"/>
        <v>3.3054432025012096E-4</v>
      </c>
      <c r="J32" s="1">
        <f t="shared" si="2"/>
        <v>1.2782845126710073E-6</v>
      </c>
    </row>
    <row r="33" spans="1:10">
      <c r="A33" s="1">
        <v>27</v>
      </c>
      <c r="B33" s="3">
        <v>40764</v>
      </c>
      <c r="C33" s="4">
        <v>1801.35</v>
      </c>
      <c r="D33" s="1">
        <f t="shared" si="0"/>
        <v>-3.7107886165693646E-2</v>
      </c>
      <c r="E33" s="1">
        <f>$C$4*E32+(1-$C$4)*D32*D32</f>
        <v>4.4481030552085798E-4</v>
      </c>
      <c r="F33" s="1"/>
      <c r="G33" s="1">
        <f>(D33*D33-E33)^2</f>
        <v>8.6896870673973923E-7</v>
      </c>
      <c r="H33" s="1">
        <f t="shared" si="1"/>
        <v>-3.642782636604356E-2</v>
      </c>
      <c r="I33" s="1">
        <f t="shared" si="3"/>
        <v>4.3593437061146791E-4</v>
      </c>
      <c r="J33" s="1">
        <f t="shared" si="2"/>
        <v>7.9397395744208769E-7</v>
      </c>
    </row>
    <row r="34" spans="1:10">
      <c r="A34" s="1">
        <v>28</v>
      </c>
      <c r="B34" s="3">
        <v>40765</v>
      </c>
      <c r="C34" s="4">
        <v>1806.24</v>
      </c>
      <c r="D34" s="1">
        <f t="shared" si="0"/>
        <v>2.710952738434903E-3</v>
      </c>
      <c r="E34" s="1">
        <f>$C$4*E33+(1-$C$4)*D33*D33</f>
        <v>5.3068877670051768E-4</v>
      </c>
      <c r="F34" s="1"/>
      <c r="G34" s="1">
        <f>(D34*D34-E34)^2</f>
        <v>2.7388424476857705E-7</v>
      </c>
      <c r="H34" s="1">
        <f t="shared" si="1"/>
        <v>2.7146306936464875E-3</v>
      </c>
      <c r="I34" s="1">
        <f t="shared" si="3"/>
        <v>5.189938065190469E-4</v>
      </c>
      <c r="J34" s="1">
        <f t="shared" si="2"/>
        <v>2.6175971773248081E-7</v>
      </c>
    </row>
    <row r="35" spans="1:10">
      <c r="A35" s="1">
        <v>29</v>
      </c>
      <c r="B35" s="3">
        <v>40766</v>
      </c>
      <c r="C35" s="4">
        <v>1817.44</v>
      </c>
      <c r="D35" s="1">
        <f t="shared" si="0"/>
        <v>6.1815809698747021E-3</v>
      </c>
      <c r="E35" s="1">
        <f>$C$4*E34+(1-$C$4)*D34*D34</f>
        <v>4.8247559849507826E-4</v>
      </c>
      <c r="F35" s="1"/>
      <c r="G35" s="1">
        <f>(D35*D35-E35)^2</f>
        <v>1.9737019533873824E-7</v>
      </c>
      <c r="H35" s="1">
        <f t="shared" si="1"/>
        <v>6.2007263708034619E-3</v>
      </c>
      <c r="I35" s="1">
        <f t="shared" si="3"/>
        <v>4.7130271577617482E-4</v>
      </c>
      <c r="J35" s="1">
        <f t="shared" si="2"/>
        <v>1.8736233274629325E-7</v>
      </c>
    </row>
    <row r="36" spans="1:10">
      <c r="A36" s="1">
        <v>30</v>
      </c>
      <c r="B36" s="3">
        <v>40767</v>
      </c>
      <c r="C36" s="4">
        <v>1793.31</v>
      </c>
      <c r="D36" s="1">
        <f t="shared" si="0"/>
        <v>-1.3365843232453226E-2</v>
      </c>
      <c r="E36" s="1">
        <f>$C$4*E35+(1-$C$4)*D35*D35</f>
        <v>4.4154736301958123E-4</v>
      </c>
      <c r="F36" s="1"/>
      <c r="G36" s="1">
        <f>(D36*D36-E36)^2</f>
        <v>6.9117250075876116E-8</v>
      </c>
      <c r="H36" s="1">
        <f t="shared" si="1"/>
        <v>-1.3276916982128769E-2</v>
      </c>
      <c r="I36" s="1">
        <f t="shared" si="3"/>
        <v>4.3095425322267275E-4</v>
      </c>
      <c r="J36" s="1">
        <f t="shared" si="2"/>
        <v>6.4860745481698693E-8</v>
      </c>
    </row>
    <row r="37" spans="1:10">
      <c r="A37" s="1">
        <v>31</v>
      </c>
      <c r="B37" s="3">
        <v>40771</v>
      </c>
      <c r="C37" s="4">
        <v>1879.87</v>
      </c>
      <c r="D37" s="1">
        <f t="shared" si="0"/>
        <v>4.7139551246268417E-2</v>
      </c>
      <c r="E37" s="1">
        <f>$C$4*E36+(1-$C$4)*D36*D36</f>
        <v>4.1732728926018161E-4</v>
      </c>
      <c r="F37" s="1"/>
      <c r="G37" s="1">
        <f>(D37*D37-E37)^2</f>
        <v>3.2573391449052515E-6</v>
      </c>
      <c r="H37" s="1">
        <f t="shared" si="1"/>
        <v>4.8268286018591289E-2</v>
      </c>
      <c r="I37" s="1">
        <f t="shared" si="3"/>
        <v>4.0721446630926722E-4</v>
      </c>
      <c r="J37" s="1">
        <f t="shared" si="2"/>
        <v>3.6964406280412296E-6</v>
      </c>
    </row>
    <row r="38" spans="1:10">
      <c r="A38" s="1">
        <v>32</v>
      </c>
      <c r="B38" s="3">
        <v>40772</v>
      </c>
      <c r="C38" s="4">
        <v>1892.67</v>
      </c>
      <c r="D38" s="1">
        <f t="shared" si="0"/>
        <v>6.7859050498446779E-3</v>
      </c>
      <c r="E38" s="1">
        <f>$C$4*E37+(1-$C$4)*D37*D37</f>
        <v>5.8359722357158457E-4</v>
      </c>
      <c r="F38" s="1"/>
      <c r="G38" s="1">
        <f>(D38*D38-E38)^2</f>
        <v>2.8895862231630348E-7</v>
      </c>
      <c r="H38" s="1">
        <f t="shared" si="1"/>
        <v>6.8089814721231691E-3</v>
      </c>
      <c r="I38" s="1">
        <f t="shared" si="3"/>
        <v>5.864308525857729E-4</v>
      </c>
      <c r="J38" s="1">
        <f t="shared" si="2"/>
        <v>2.9167411851914017E-7</v>
      </c>
    </row>
    <row r="39" spans="1:10">
      <c r="A39" s="1">
        <v>33</v>
      </c>
      <c r="B39" s="3">
        <v>40773</v>
      </c>
      <c r="C39" s="4">
        <v>1860.58</v>
      </c>
      <c r="D39" s="1">
        <f t="shared" si="0"/>
        <v>-1.7100263490767865E-2</v>
      </c>
      <c r="E39" s="1">
        <f>$C$4*E38+(1-$C$4)*D38*D38</f>
        <v>5.3407500814985868E-4</v>
      </c>
      <c r="F39" s="1"/>
      <c r="G39" s="1">
        <f>(D39*D39-E39)^2</f>
        <v>5.8397620739219486E-8</v>
      </c>
      <c r="H39" s="1">
        <f t="shared" si="1"/>
        <v>-1.69548838413459E-2</v>
      </c>
      <c r="I39" s="1">
        <f t="shared" si="3"/>
        <v>5.3608835064501009E-4</v>
      </c>
      <c r="J39" s="1">
        <f t="shared" si="2"/>
        <v>6.181203595559162E-8</v>
      </c>
    </row>
    <row r="40" spans="1:10">
      <c r="A40" s="1">
        <v>34</v>
      </c>
      <c r="B40" s="3">
        <v>40774</v>
      </c>
      <c r="C40" s="4">
        <v>1744.88</v>
      </c>
      <c r="D40" s="1">
        <f t="shared" si="0"/>
        <v>-6.4202481692406332E-2</v>
      </c>
      <c r="E40" s="1">
        <f>$C$4*E39+(1-$C$4)*D39*D39</f>
        <v>5.1181220672349178E-4</v>
      </c>
      <c r="F40" s="1"/>
      <c r="G40" s="1">
        <f>(D40*D40-E40)^2</f>
        <v>1.3033157381352042E-5</v>
      </c>
      <c r="H40" s="1">
        <f t="shared" si="1"/>
        <v>-6.2184910081802353E-2</v>
      </c>
      <c r="I40" s="1">
        <f t="shared" si="3"/>
        <v>5.1291321030568686E-4</v>
      </c>
      <c r="J40" s="1">
        <f t="shared" si="2"/>
        <v>1.1249650272696049E-5</v>
      </c>
    </row>
    <row r="41" spans="1:10">
      <c r="A41" s="1">
        <v>35</v>
      </c>
      <c r="B41" s="3">
        <v>40777</v>
      </c>
      <c r="C41" s="4">
        <v>1710.7</v>
      </c>
      <c r="D41" s="1">
        <f t="shared" si="0"/>
        <v>-1.9783141905350913E-2</v>
      </c>
      <c r="E41" s="1">
        <f>$C$4*E40+(1-$C$4)*D40*D40</f>
        <v>8.4440057451582438E-4</v>
      </c>
      <c r="F41" s="1"/>
      <c r="G41" s="1">
        <f>(D41*D41-E41)^2</f>
        <v>2.052342517837125E-7</v>
      </c>
      <c r="H41" s="1">
        <f t="shared" si="1"/>
        <v>-1.9588739626793854E-2</v>
      </c>
      <c r="I41" s="1">
        <f t="shared" si="3"/>
        <v>8.2556099742729259E-4</v>
      </c>
      <c r="J41" s="1">
        <f t="shared" si="2"/>
        <v>1.952245979751588E-7</v>
      </c>
    </row>
    <row r="42" spans="1:10">
      <c r="A42" s="1">
        <v>36</v>
      </c>
      <c r="B42" s="3">
        <v>40778</v>
      </c>
      <c r="C42" s="4">
        <v>1776.68</v>
      </c>
      <c r="D42" s="1">
        <f t="shared" si="0"/>
        <v>3.7843810695805898E-2</v>
      </c>
      <c r="E42" s="1">
        <f>$C$4*E41+(1-$C$4)*D41*D41</f>
        <v>8.0266492686940005E-4</v>
      </c>
      <c r="F42" s="1"/>
      <c r="G42" s="1">
        <f>(D42*D42-E42)^2</f>
        <v>3.9625650323745854E-7</v>
      </c>
      <c r="H42" s="1">
        <f t="shared" si="1"/>
        <v>3.8569006839305559E-2</v>
      </c>
      <c r="I42" s="1">
        <f t="shared" si="3"/>
        <v>7.8437466532754057E-4</v>
      </c>
      <c r="J42" s="1">
        <f t="shared" si="2"/>
        <v>4.9448127176941913E-7</v>
      </c>
    </row>
    <row r="43" spans="1:10">
      <c r="A43" s="1">
        <v>37</v>
      </c>
      <c r="B43" s="3">
        <v>40779</v>
      </c>
      <c r="C43" s="4">
        <v>1754.78</v>
      </c>
      <c r="D43" s="1">
        <f t="shared" si="0"/>
        <v>-1.2402961237177755E-2</v>
      </c>
      <c r="E43" s="1">
        <f>$C$4*E42+(1-$C$4)*D42*D42</f>
        <v>8.6065724075537042E-4</v>
      </c>
      <c r="F43" s="1"/>
      <c r="G43" s="1">
        <f>(D43*D43-E43)^2</f>
        <v>4.9959987478127272E-7</v>
      </c>
      <c r="H43" s="1">
        <f t="shared" si="1"/>
        <v>-1.2326361528243741E-2</v>
      </c>
      <c r="I43" s="1">
        <f t="shared" si="3"/>
        <v>8.4992286564202109E-4</v>
      </c>
      <c r="J43" s="1">
        <f t="shared" si="2"/>
        <v>4.8718121352184356E-7</v>
      </c>
    </row>
    <row r="44" spans="1:10">
      <c r="A44" s="1">
        <v>38</v>
      </c>
      <c r="B44" s="3">
        <v>40780</v>
      </c>
      <c r="C44" s="4">
        <v>1764.58</v>
      </c>
      <c r="D44" s="1">
        <f t="shared" si="0"/>
        <v>5.5692087935254363E-3</v>
      </c>
      <c r="E44" s="1">
        <f>$C$4*E43+(1-$C$4)*D43*D43</f>
        <v>7.9554038882989338E-4</v>
      </c>
      <c r="F44" s="1"/>
      <c r="G44" s="1">
        <f>(D44*D44-E44)^2</f>
        <v>5.8449740872169388E-7</v>
      </c>
      <c r="H44" s="1">
        <f t="shared" si="1"/>
        <v>5.5847456661233625E-3</v>
      </c>
      <c r="I44" s="1">
        <f t="shared" si="3"/>
        <v>7.8486031050547459E-4</v>
      </c>
      <c r="J44" s="1">
        <f t="shared" si="2"/>
        <v>5.6801986522555488E-7</v>
      </c>
    </row>
    <row r="45" spans="1:10">
      <c r="A45" s="1">
        <v>39</v>
      </c>
      <c r="B45" s="3">
        <v>40781</v>
      </c>
      <c r="C45" s="4">
        <v>1778.95</v>
      </c>
      <c r="D45" s="1">
        <f t="shared" si="0"/>
        <v>8.1106008831166258E-3</v>
      </c>
      <c r="E45" s="1">
        <f>$C$4*E44+(1-$C$4)*D44*D44</f>
        <v>7.2510781956123301E-4</v>
      </c>
      <c r="F45" s="1"/>
      <c r="G45" s="1">
        <f>(D45*D45-E45)^2</f>
        <v>4.3471073850891135E-7</v>
      </c>
      <c r="H45" s="1">
        <f t="shared" si="1"/>
        <v>8.143580908771559E-3</v>
      </c>
      <c r="I45" s="1">
        <f t="shared" si="3"/>
        <v>7.1460686789918287E-4</v>
      </c>
      <c r="J45" s="1">
        <f t="shared" si="2"/>
        <v>4.202785729110479E-7</v>
      </c>
    </row>
    <row r="46" spans="1:10">
      <c r="A46" s="1">
        <v>40</v>
      </c>
      <c r="B46" s="3">
        <v>40784</v>
      </c>
      <c r="C46" s="4">
        <v>1829.5</v>
      </c>
      <c r="D46" s="1">
        <f t="shared" si="0"/>
        <v>2.801940286574512E-2</v>
      </c>
      <c r="E46" s="1">
        <f>$C$4*E45+(1-$C$4)*D45*D45</f>
        <v>6.6436675205178489E-4</v>
      </c>
      <c r="F46" s="1"/>
      <c r="G46" s="1">
        <f>(D46*D46-E46)^2</f>
        <v>1.4573363042565671E-8</v>
      </c>
      <c r="H46" s="1">
        <f t="shared" si="1"/>
        <v>2.8415638438404649E-2</v>
      </c>
      <c r="I46" s="1">
        <f t="shared" si="3"/>
        <v>6.54176606491359E-4</v>
      </c>
      <c r="J46" s="1">
        <f t="shared" si="2"/>
        <v>2.3492275749814365E-8</v>
      </c>
    </row>
    <row r="47" spans="1:10">
      <c r="A47" s="1">
        <v>41</v>
      </c>
      <c r="B47" s="3">
        <v>40785</v>
      </c>
      <c r="C47" s="4">
        <v>1843.82</v>
      </c>
      <c r="D47" s="1">
        <f t="shared" si="0"/>
        <v>7.7968010098691514E-3</v>
      </c>
      <c r="E47" s="1">
        <f>$C$4*E46+(1-$C$4)*D46*D46</f>
        <v>6.7548822034287559E-4</v>
      </c>
      <c r="F47" s="1"/>
      <c r="G47" s="1">
        <f>(D47*D47-E47)^2</f>
        <v>3.7785377179205864E-7</v>
      </c>
      <c r="H47" s="1">
        <f t="shared" si="1"/>
        <v>7.8272752118064698E-3</v>
      </c>
      <c r="I47" s="1">
        <f t="shared" si="3"/>
        <v>6.6846384824321362E-4</v>
      </c>
      <c r="J47" s="1">
        <f t="shared" si="2"/>
        <v>3.6868893880635828E-7</v>
      </c>
    </row>
    <row r="48" spans="1:10">
      <c r="A48" s="1">
        <v>42</v>
      </c>
      <c r="B48" s="3">
        <v>40786</v>
      </c>
      <c r="C48" s="4">
        <v>1880.11</v>
      </c>
      <c r="D48" s="1">
        <f t="shared" si="0"/>
        <v>1.9490779281481491E-2</v>
      </c>
      <c r="E48" s="1">
        <f>$C$4*E47+(1-$C$4)*D47*D47</f>
        <v>6.1885853912597717E-4</v>
      </c>
      <c r="F48" s="1"/>
      <c r="G48" s="1">
        <f>(D48*D48-E48)^2</f>
        <v>5.710573471651819E-8</v>
      </c>
      <c r="H48" s="1">
        <f t="shared" si="1"/>
        <v>1.9681964616936557E-2</v>
      </c>
      <c r="I48" s="1">
        <f t="shared" si="3"/>
        <v>6.1186391712768665E-4</v>
      </c>
      <c r="J48" s="1">
        <f t="shared" si="2"/>
        <v>5.0393149739543816E-8</v>
      </c>
    </row>
    <row r="49" spans="1:10">
      <c r="A49" s="1">
        <v>43</v>
      </c>
      <c r="B49" s="3">
        <v>40787</v>
      </c>
      <c r="C49" s="4">
        <v>1880.7</v>
      </c>
      <c r="D49" s="1">
        <f t="shared" si="0"/>
        <v>3.1376219742053417E-4</v>
      </c>
      <c r="E49" s="1">
        <f>$C$4*E48+(1-$C$4)*D48*D48</f>
        <v>5.9684336637172539E-4</v>
      </c>
      <c r="F49" s="1"/>
      <c r="G49" s="1">
        <f>(D49*D49-E49)^2</f>
        <v>3.5610449913428546E-7</v>
      </c>
      <c r="H49" s="1">
        <f t="shared" si="1"/>
        <v>3.1381142592728378E-4</v>
      </c>
      <c r="I49" s="1">
        <f t="shared" si="3"/>
        <v>5.9093862158828632E-4</v>
      </c>
      <c r="J49" s="1">
        <f t="shared" si="2"/>
        <v>3.4909207573505018E-7</v>
      </c>
    </row>
    <row r="50" spans="1:10">
      <c r="A50" s="1">
        <v>44</v>
      </c>
      <c r="B50" s="3">
        <v>40788</v>
      </c>
      <c r="C50" s="4">
        <v>1867.75</v>
      </c>
      <c r="D50" s="1">
        <f t="shared" si="0"/>
        <v>-6.9095500921218973E-3</v>
      </c>
      <c r="E50" s="1">
        <f>$C$4*E49+(1-$C$4)*D49*D49</f>
        <v>5.418676412496207E-4</v>
      </c>
      <c r="F50" s="1"/>
      <c r="G50" s="1">
        <f>(D50*D50-E50)^2</f>
        <v>2.4416026548405926E-7</v>
      </c>
      <c r="H50" s="1">
        <f t="shared" si="1"/>
        <v>-6.8857340351996836E-3</v>
      </c>
      <c r="I50" s="1">
        <f t="shared" si="3"/>
        <v>5.3586345191786752E-4</v>
      </c>
      <c r="J50" s="1">
        <f t="shared" si="2"/>
        <v>2.3858351847207265E-7</v>
      </c>
    </row>
    <row r="51" spans="1:10">
      <c r="A51" s="1">
        <v>45</v>
      </c>
      <c r="B51" s="3">
        <v>40791</v>
      </c>
      <c r="C51" s="4">
        <v>1785.83</v>
      </c>
      <c r="D51" s="1">
        <f t="shared" si="0"/>
        <v>-4.4851204720260753E-2</v>
      </c>
      <c r="E51" s="1">
        <f>$C$4*E50+(1-$C$4)*D50*D50</f>
        <v>4.9634580939923593E-4</v>
      </c>
      <c r="F51" s="1"/>
      <c r="G51" s="1">
        <f>(D51*D51-E51)^2</f>
        <v>2.29608789012797E-6</v>
      </c>
      <c r="H51" s="1">
        <f t="shared" si="1"/>
        <v>-4.3860259670726848E-2</v>
      </c>
      <c r="I51" s="1">
        <f t="shared" si="3"/>
        <v>4.9033256943137608E-4</v>
      </c>
      <c r="J51" s="1">
        <f t="shared" si="2"/>
        <v>2.0546063444080585E-6</v>
      </c>
    </row>
    <row r="52" spans="1:10">
      <c r="A52" s="1">
        <v>46</v>
      </c>
      <c r="B52" s="3">
        <v>40792</v>
      </c>
      <c r="C52" s="4">
        <v>1766.71</v>
      </c>
      <c r="D52" s="1">
        <f t="shared" si="0"/>
        <v>-1.076423326247338E-2</v>
      </c>
      <c r="E52" s="1">
        <f>$C$4*E51+(1-$C$4)*D51*D51</f>
        <v>6.3594293951974219E-4</v>
      </c>
      <c r="F52" s="1"/>
      <c r="G52" s="1">
        <f>(D52*D52-E52)^2</f>
        <v>2.7047719617131026E-7</v>
      </c>
      <c r="H52" s="1">
        <f t="shared" si="1"/>
        <v>-1.0706506218396987E-2</v>
      </c>
      <c r="I52" s="1">
        <f t="shared" si="3"/>
        <v>6.2394601417884853E-4</v>
      </c>
      <c r="J52" s="1">
        <f t="shared" si="2"/>
        <v>2.5940354039566326E-7</v>
      </c>
    </row>
    <row r="53" spans="1:10">
      <c r="A53" s="1">
        <v>47</v>
      </c>
      <c r="B53" s="3">
        <v>40793</v>
      </c>
      <c r="C53" s="4">
        <v>1833.46</v>
      </c>
      <c r="D53" s="1">
        <f t="shared" si="0"/>
        <v>3.7085832201700093E-2</v>
      </c>
      <c r="E53" s="1">
        <f>$C$4*E52+(1-$C$4)*D52*D52</f>
        <v>5.8803057945007594E-4</v>
      </c>
      <c r="F53" s="1"/>
      <c r="G53" s="1">
        <f>(D53*D53-E53)^2</f>
        <v>6.1988596321869914E-7</v>
      </c>
      <c r="H53" s="1">
        <f t="shared" si="1"/>
        <v>3.7782092137362666E-2</v>
      </c>
      <c r="I53" s="1">
        <f t="shared" si="3"/>
        <v>5.7647004950394667E-4</v>
      </c>
      <c r="J53" s="1">
        <f t="shared" si="2"/>
        <v>7.242289756564777E-7</v>
      </c>
    </row>
    <row r="54" spans="1:10">
      <c r="A54" s="1">
        <v>48</v>
      </c>
      <c r="B54" s="3">
        <v>40794</v>
      </c>
      <c r="C54" s="4">
        <v>1846.64</v>
      </c>
      <c r="D54" s="1">
        <f t="shared" si="0"/>
        <v>7.162879460866127E-3</v>
      </c>
      <c r="E54" s="1">
        <f>$C$4*E53+(1-$C$4)*D53*D53</f>
        <v>6.6056399642544115E-4</v>
      </c>
      <c r="F54" s="1"/>
      <c r="G54" s="1">
        <f>(D54*D54-E54)^2</f>
        <v>3.7119428001034443E-7</v>
      </c>
      <c r="H54" s="1">
        <f t="shared" si="1"/>
        <v>7.1885942425796382E-3</v>
      </c>
      <c r="I54" s="1">
        <f t="shared" si="3"/>
        <v>6.5579755479503962E-4</v>
      </c>
      <c r="J54" s="1">
        <f t="shared" si="2"/>
        <v>3.6496298927660078E-7</v>
      </c>
    </row>
    <row r="55" spans="1:10">
      <c r="A55" s="1">
        <v>49</v>
      </c>
      <c r="B55" s="3">
        <v>40795</v>
      </c>
      <c r="C55" s="4">
        <v>1812.93</v>
      </c>
      <c r="D55" s="1">
        <f t="shared" si="0"/>
        <v>-1.8423450564888495E-2</v>
      </c>
      <c r="E55" s="1">
        <f>$C$4*E54+(1-$C$4)*D54*D54</f>
        <v>6.0443556912299023E-4</v>
      </c>
      <c r="F55" s="1"/>
      <c r="G55" s="1">
        <f>(D55*D55-E55)^2</f>
        <v>7.0231380500156244E-8</v>
      </c>
      <c r="H55" s="1">
        <f t="shared" si="1"/>
        <v>-1.8254776242256226E-2</v>
      </c>
      <c r="I55" s="1">
        <f t="shared" si="3"/>
        <v>5.9948434777214133E-4</v>
      </c>
      <c r="J55" s="1">
        <f t="shared" si="2"/>
        <v>7.0887727058751193E-8</v>
      </c>
    </row>
    <row r="56" spans="1:10">
      <c r="A56" s="1">
        <v>50</v>
      </c>
      <c r="B56" s="3">
        <v>40800</v>
      </c>
      <c r="C56" s="4">
        <v>1749.16</v>
      </c>
      <c r="D56" s="1">
        <f t="shared" si="0"/>
        <v>-3.5808648290171843E-2</v>
      </c>
      <c r="E56" s="1">
        <f>$C$4*E55+(1-$C$4)*D55*D55</f>
        <v>5.8002106889418117E-4</v>
      </c>
      <c r="F56" s="1"/>
      <c r="G56" s="1">
        <f>(D56*D56-E56)^2</f>
        <v>4.9313852250938832E-7</v>
      </c>
      <c r="H56" s="1">
        <f t="shared" si="1"/>
        <v>-3.5175103285841142E-2</v>
      </c>
      <c r="I56" s="1">
        <f t="shared" si="3"/>
        <v>5.7466608524858384E-4</v>
      </c>
      <c r="J56" s="1">
        <f t="shared" si="2"/>
        <v>4.3906765768201849E-7</v>
      </c>
    </row>
    <row r="57" spans="1:10">
      <c r="A57" s="1">
        <v>51</v>
      </c>
      <c r="B57" s="3">
        <v>40801</v>
      </c>
      <c r="C57" s="4">
        <v>1774.08</v>
      </c>
      <c r="D57" s="1">
        <f t="shared" si="0"/>
        <v>1.4146306000691729E-2</v>
      </c>
      <c r="E57" s="1">
        <f>$C$4*E56+(1-$C$4)*D56*D56</f>
        <v>6.4471547059316201E-4</v>
      </c>
      <c r="F57" s="1"/>
      <c r="G57" s="1">
        <f>(D57*D57-E57)^2</f>
        <v>1.9766693445244214E-7</v>
      </c>
      <c r="H57" s="1">
        <f t="shared" si="1"/>
        <v>1.4246838482471498E-2</v>
      </c>
      <c r="I57" s="1">
        <f t="shared" si="3"/>
        <v>6.3643238322346276E-4</v>
      </c>
      <c r="J57" s="1">
        <f t="shared" si="2"/>
        <v>1.8788755120816267E-7</v>
      </c>
    </row>
    <row r="58" spans="1:10">
      <c r="A58" s="1">
        <v>52</v>
      </c>
      <c r="B58" s="3">
        <v>40802</v>
      </c>
      <c r="C58" s="4">
        <v>1840.1</v>
      </c>
      <c r="D58" s="1">
        <f t="shared" si="0"/>
        <v>3.6537939270954244E-2</v>
      </c>
      <c r="E58" s="1">
        <f>$C$4*E57+(1-$C$4)*D57*D57</f>
        <v>6.0375647959545894E-4</v>
      </c>
      <c r="F58" s="1"/>
      <c r="G58" s="1">
        <f>(D58*D58-E58)^2</f>
        <v>5.3474780782327529E-7</v>
      </c>
      <c r="H58" s="1">
        <f t="shared" si="1"/>
        <v>3.7213654401154393E-2</v>
      </c>
      <c r="I58" s="1">
        <f t="shared" si="3"/>
        <v>5.9602740737136196E-4</v>
      </c>
      <c r="J58" s="1">
        <f t="shared" si="2"/>
        <v>6.2225066511929711E-7</v>
      </c>
    </row>
    <row r="59" spans="1:10">
      <c r="A59" s="1">
        <v>53</v>
      </c>
      <c r="B59" s="3">
        <v>40805</v>
      </c>
      <c r="C59" s="4">
        <v>1820.94</v>
      </c>
      <c r="D59" s="1">
        <f t="shared" si="0"/>
        <v>-1.0467066696708334E-2</v>
      </c>
      <c r="E59" s="1">
        <f>$C$4*E58+(1-$C$4)*D58*D58</f>
        <v>6.7112495862268508E-4</v>
      </c>
      <c r="F59" s="1"/>
      <c r="G59" s="1">
        <f>(D59*D59-E59)^2</f>
        <v>3.1535578090299851E-7</v>
      </c>
      <c r="H59" s="1">
        <f t="shared" si="1"/>
        <v>-1.041247758273999E-2</v>
      </c>
      <c r="I59" s="1">
        <f t="shared" si="3"/>
        <v>6.695580790634974E-4</v>
      </c>
      <c r="J59" s="1">
        <f t="shared" si="2"/>
        <v>3.1487629234172747E-7</v>
      </c>
    </row>
    <row r="60" spans="1:10">
      <c r="A60" s="1">
        <v>54</v>
      </c>
      <c r="B60" s="3">
        <v>40806</v>
      </c>
      <c r="C60" s="4">
        <v>1837.97</v>
      </c>
      <c r="D60" s="1">
        <f t="shared" si="0"/>
        <v>9.3088504375779153E-3</v>
      </c>
      <c r="E60" s="1">
        <f>$C$4*E59+(1-$C$4)*D59*D59</f>
        <v>6.1939017532372444E-4</v>
      </c>
      <c r="F60" s="1"/>
      <c r="G60" s="1">
        <f>(D60*D60-E60)^2</f>
        <v>2.8380709043036529E-7</v>
      </c>
      <c r="H60" s="1">
        <f t="shared" si="1"/>
        <v>9.3523125418739621E-3</v>
      </c>
      <c r="I60" s="1">
        <f t="shared" si="3"/>
        <v>6.1725155870647223E-4</v>
      </c>
      <c r="J60" s="1">
        <f t="shared" si="2"/>
        <v>2.8067300323297321E-7</v>
      </c>
    </row>
    <row r="61" spans="1:10">
      <c r="A61" s="1">
        <v>55</v>
      </c>
      <c r="B61" s="3">
        <v>40807</v>
      </c>
      <c r="C61" s="4">
        <v>1854.28</v>
      </c>
      <c r="D61" s="1">
        <f t="shared" si="0"/>
        <v>8.8347788407225989E-3</v>
      </c>
      <c r="E61" s="1">
        <f>$C$4*E60+(1-$C$4)*D60*D60</f>
        <v>5.7031138422949598E-4</v>
      </c>
      <c r="F61" s="1"/>
      <c r="G61" s="1">
        <f>(D61*D61-E61)^2</f>
        <v>2.4231800459058607E-7</v>
      </c>
      <c r="H61" s="1">
        <f t="shared" si="1"/>
        <v>8.8739206842331185E-3</v>
      </c>
      <c r="I61" s="1">
        <f t="shared" si="3"/>
        <v>5.6786756947101397E-4</v>
      </c>
      <c r="J61" s="1">
        <f t="shared" si="2"/>
        <v>2.3923945160090374E-7</v>
      </c>
    </row>
    <row r="62" spans="1:10">
      <c r="A62" s="1">
        <v>56</v>
      </c>
      <c r="B62" s="3">
        <v>40808</v>
      </c>
      <c r="C62" s="4">
        <v>1800.55</v>
      </c>
      <c r="D62" s="1">
        <f t="shared" si="0"/>
        <v>-2.9404306766700805E-2</v>
      </c>
      <c r="E62" s="1">
        <f>$C$4*E61+(1-$C$4)*D61*D61</f>
        <v>5.2496161535380665E-4</v>
      </c>
      <c r="F62" s="1"/>
      <c r="G62" s="1">
        <f>(D62*D62-E62)^2</f>
        <v>1.1536323728591892E-7</v>
      </c>
      <c r="H62" s="1">
        <f t="shared" si="1"/>
        <v>-2.897620639817073E-2</v>
      </c>
      <c r="I62" s="1">
        <f t="shared" si="3"/>
        <v>5.2227414134934746E-4</v>
      </c>
      <c r="J62" s="1">
        <f t="shared" si="2"/>
        <v>1.0070873497805288E-7</v>
      </c>
    </row>
    <row r="63" spans="1:10">
      <c r="A63" s="1">
        <v>57</v>
      </c>
      <c r="B63" s="3">
        <v>40809</v>
      </c>
      <c r="C63" s="4">
        <v>1697.44</v>
      </c>
      <c r="D63" s="1">
        <f t="shared" si="0"/>
        <v>-5.8970940056258504E-2</v>
      </c>
      <c r="E63" s="1">
        <f>$C$4*E62+(1-$C$4)*D62*D62</f>
        <v>5.5625236395017406E-4</v>
      </c>
      <c r="F63" s="1"/>
      <c r="G63" s="1">
        <f>(D63*D63-E63)^2</f>
        <v>8.5341070787002496E-6</v>
      </c>
      <c r="H63" s="1">
        <f t="shared" si="1"/>
        <v>-5.7265835439171311E-2</v>
      </c>
      <c r="I63" s="1">
        <f t="shared" si="3"/>
        <v>5.5185558867575384E-4</v>
      </c>
      <c r="J63" s="1">
        <f t="shared" si="2"/>
        <v>7.4393670953064464E-6</v>
      </c>
    </row>
    <row r="64" spans="1:10">
      <c r="A64" s="1">
        <v>58</v>
      </c>
      <c r="B64" s="3">
        <v>40812</v>
      </c>
      <c r="C64" s="4">
        <v>1652.71</v>
      </c>
      <c r="D64" s="1">
        <f t="shared" si="0"/>
        <v>-2.6704868877579249E-2</v>
      </c>
      <c r="E64" s="1">
        <f>$C$4*E63+(1-$C$4)*D63*D63</f>
        <v>8.2538184864720549E-4</v>
      </c>
      <c r="F64" s="1"/>
      <c r="G64" s="1">
        <f>(D64*D64-E64)^2</f>
        <v>1.2595982964486663E-8</v>
      </c>
      <c r="H64" s="1">
        <f t="shared" si="1"/>
        <v>-2.635144688472053E-2</v>
      </c>
      <c r="I64" s="1">
        <f t="shared" si="3"/>
        <v>8.0610142137287673E-4</v>
      </c>
      <c r="J64" s="1">
        <f t="shared" si="2"/>
        <v>1.2477486139884862E-8</v>
      </c>
    </row>
    <row r="65" spans="1:10">
      <c r="A65" s="1">
        <v>59</v>
      </c>
      <c r="B65" s="3">
        <v>40813</v>
      </c>
      <c r="C65" s="4">
        <v>1735.71</v>
      </c>
      <c r="D65" s="1">
        <f t="shared" si="0"/>
        <v>4.9000186741148165E-2</v>
      </c>
      <c r="E65" s="1">
        <f>$C$4*E64+(1-$C$4)*D64*D64</f>
        <v>8.1504237886505899E-4</v>
      </c>
      <c r="F65" s="1"/>
      <c r="G65" s="1">
        <f>(D65*D65-E65)^2</f>
        <v>2.5153196245367617E-6</v>
      </c>
      <c r="H65" s="1">
        <f t="shared" si="1"/>
        <v>5.0220546859400618E-2</v>
      </c>
      <c r="I65" s="1">
        <f t="shared" si="3"/>
        <v>7.9568905606478392E-4</v>
      </c>
      <c r="J65" s="1">
        <f t="shared" si="2"/>
        <v>2.9805062343958944E-6</v>
      </c>
    </row>
    <row r="66" spans="1:10">
      <c r="A66" s="1">
        <v>60</v>
      </c>
      <c r="B66" s="3">
        <v>40814</v>
      </c>
      <c r="C66" s="4">
        <v>1723.09</v>
      </c>
      <c r="D66" s="1">
        <f t="shared" si="0"/>
        <v>-7.2973609360202285E-3</v>
      </c>
      <c r="E66" s="1">
        <f>$C$4*E65+(1-$C$4)*D65*D65</f>
        <v>9.6115200369045512E-4</v>
      </c>
      <c r="F66" s="1"/>
      <c r="G66" s="1">
        <f>(D66*D66-E66)^2</f>
        <v>8.2428336703564612E-7</v>
      </c>
      <c r="H66" s="1">
        <f t="shared" si="1"/>
        <v>-7.2707998455963947E-3</v>
      </c>
      <c r="I66" s="1">
        <f t="shared" si="3"/>
        <v>9.5661677882457935E-4</v>
      </c>
      <c r="J66" s="1">
        <f t="shared" si="2"/>
        <v>8.1676812654201792E-7</v>
      </c>
    </row>
    <row r="67" spans="1:10">
      <c r="A67" s="1">
        <v>61</v>
      </c>
      <c r="B67" s="3">
        <v>40815</v>
      </c>
      <c r="C67" s="4">
        <v>1769.29</v>
      </c>
      <c r="D67" s="1">
        <f t="shared" si="0"/>
        <v>2.6459145511724826E-2</v>
      </c>
      <c r="E67" s="1">
        <f>$C$4*E66+(1-$C$4)*D66*D66</f>
        <v>8.7751075569675785E-4</v>
      </c>
      <c r="F67" s="1"/>
      <c r="G67" s="1">
        <f>(D67*D67-E67)^2</f>
        <v>3.1479408661794443E-8</v>
      </c>
      <c r="H67" s="1">
        <f t="shared" si="1"/>
        <v>2.6812296513821127E-2</v>
      </c>
      <c r="I67" s="1">
        <f t="shared" si="3"/>
        <v>8.7237350434556267E-4</v>
      </c>
      <c r="J67" s="1">
        <f t="shared" si="2"/>
        <v>2.3554348482700504E-8</v>
      </c>
    </row>
    <row r="68" spans="1:10">
      <c r="A68" s="1">
        <v>62</v>
      </c>
      <c r="B68" s="3">
        <v>40816</v>
      </c>
      <c r="C68" s="4">
        <v>1769.65</v>
      </c>
      <c r="D68" s="1">
        <f t="shared" si="0"/>
        <v>2.034507514915897E-4</v>
      </c>
      <c r="E68" s="1">
        <f>$C$4*E67+(1-$C$4)*D67*D67</f>
        <v>8.6116535698377533E-4</v>
      </c>
      <c r="F68" s="1"/>
      <c r="G68" s="1">
        <f>(D68*D68-E68)^2</f>
        <v>7.415344827106643E-7</v>
      </c>
      <c r="H68" s="1">
        <f t="shared" si="1"/>
        <v>2.0347144899938809E-4</v>
      </c>
      <c r="I68" s="1">
        <f t="shared" si="3"/>
        <v>8.5806739973210409E-4</v>
      </c>
      <c r="J68" s="1">
        <f t="shared" si="2"/>
        <v>7.362086151342065E-7</v>
      </c>
    </row>
    <row r="69" spans="1:10">
      <c r="A69" s="1">
        <v>63</v>
      </c>
      <c r="B69" s="3">
        <v>40820</v>
      </c>
      <c r="C69" s="4">
        <v>1706.19</v>
      </c>
      <c r="D69" s="1">
        <f t="shared" si="0"/>
        <v>-3.6518972421919003E-2</v>
      </c>
      <c r="E69" s="1">
        <f>$C$4*E68+(1-$C$4)*D68*D68</f>
        <v>7.818334467751245E-4</v>
      </c>
      <c r="F69" s="1"/>
      <c r="G69" s="1">
        <f>(D69*D69-E69)^2</f>
        <v>3.0448533681906161E-7</v>
      </c>
      <c r="H69" s="1">
        <f t="shared" si="1"/>
        <v>-3.5860198344305393E-2</v>
      </c>
      <c r="I69" s="1">
        <f t="shared" si="3"/>
        <v>7.7808649802145751E-4</v>
      </c>
      <c r="J69" s="1">
        <f t="shared" si="2"/>
        <v>2.579292221098621E-7</v>
      </c>
    </row>
    <row r="70" spans="1:10">
      <c r="A70" s="1">
        <v>64</v>
      </c>
      <c r="B70" s="3">
        <v>40821</v>
      </c>
      <c r="C70" s="4">
        <v>1666.52</v>
      </c>
      <c r="D70" s="1">
        <f t="shared" si="0"/>
        <v>-2.3525194603907239E-2</v>
      </c>
      <c r="E70" s="1">
        <f>$C$4*E69+(1-$C$4)*D69*D69</f>
        <v>8.326687510665469E-4</v>
      </c>
      <c r="F70" s="1"/>
      <c r="G70" s="1">
        <f>(D70*D70-E70)^2</f>
        <v>7.7971609954402132E-8</v>
      </c>
      <c r="H70" s="1">
        <f t="shared" si="1"/>
        <v>-2.3250634454544963E-2</v>
      </c>
      <c r="I70" s="1">
        <f t="shared" si="3"/>
        <v>8.2542735578926578E-4</v>
      </c>
      <c r="J70" s="1">
        <f t="shared" si="2"/>
        <v>8.1131178461275797E-8</v>
      </c>
    </row>
    <row r="71" spans="1:10">
      <c r="A71" s="1">
        <v>65</v>
      </c>
      <c r="B71" s="3">
        <v>40822</v>
      </c>
      <c r="C71" s="4">
        <v>1710.32</v>
      </c>
      <c r="D71" s="1">
        <f t="shared" si="0"/>
        <v>2.5942867616251863E-2</v>
      </c>
      <c r="E71" s="1">
        <f>$C$4*E70+(1-$C$4)*D70*D70</f>
        <v>8.0694404111231329E-4</v>
      </c>
      <c r="F71" s="1"/>
      <c r="G71" s="1">
        <f>(D71*D71-E71)^2</f>
        <v>1.7932332940515253E-8</v>
      </c>
      <c r="H71" s="1">
        <f t="shared" si="1"/>
        <v>2.6282312843530203E-2</v>
      </c>
      <c r="I71" s="1">
        <f t="shared" si="3"/>
        <v>7.9887642561245089E-4</v>
      </c>
      <c r="J71" s="1">
        <f t="shared" si="2"/>
        <v>1.1689168319048911E-8</v>
      </c>
    </row>
    <row r="72" spans="1:10">
      <c r="A72" s="1">
        <v>66</v>
      </c>
      <c r="B72" s="3">
        <v>40823</v>
      </c>
      <c r="C72" s="4">
        <v>1759.77</v>
      </c>
      <c r="D72" s="1">
        <f t="shared" si="0"/>
        <v>2.8502631182250337E-2</v>
      </c>
      <c r="E72" s="1">
        <f>$C$4*E71+(1-$C$4)*D71*D71</f>
        <v>7.9460729483934599E-4</v>
      </c>
      <c r="F72" s="1"/>
      <c r="G72" s="1">
        <f>(D72*D72-E72)^2</f>
        <v>3.1657979864855841E-10</v>
      </c>
      <c r="H72" s="1">
        <f t="shared" si="1"/>
        <v>2.8912718087843237E-2</v>
      </c>
      <c r="I72" s="1">
        <f t="shared" si="3"/>
        <v>7.8879834902007289E-4</v>
      </c>
      <c r="J72" s="1">
        <f t="shared" si="2"/>
        <v>2.2228318964198676E-9</v>
      </c>
    </row>
    <row r="73" spans="1:10">
      <c r="A73" s="1">
        <v>67</v>
      </c>
      <c r="B73" s="3">
        <v>40826</v>
      </c>
      <c r="C73" s="4">
        <v>1766.44</v>
      </c>
      <c r="D73" s="1">
        <f t="shared" ref="D73:D136" si="4">LN(C73/C72)</f>
        <v>3.7831030795169975E-3</v>
      </c>
      <c r="E73" s="1">
        <f>$C$4*E72+(1-$C$4)*D72*D72</f>
        <v>7.9624646422877827E-4</v>
      </c>
      <c r="F73" s="1"/>
      <c r="G73" s="1">
        <f>(D73*D73-E73)^2</f>
        <v>6.1142171135594904E-7</v>
      </c>
      <c r="H73" s="1">
        <f t="shared" ref="H73:H136" si="5">(C73-C72)/C72</f>
        <v>3.7902680463924678E-3</v>
      </c>
      <c r="I73" s="1">
        <f t="shared" si="3"/>
        <v>7.931931494515568E-4</v>
      </c>
      <c r="J73" s="1">
        <f t="shared" si="2"/>
        <v>6.0657152332510149E-7</v>
      </c>
    </row>
    <row r="74" spans="1:10">
      <c r="A74" s="1">
        <v>68</v>
      </c>
      <c r="B74" s="3">
        <v>40827</v>
      </c>
      <c r="C74" s="4">
        <v>1795.02</v>
      </c>
      <c r="D74" s="1">
        <f t="shared" si="4"/>
        <v>1.6049942167668408E-2</v>
      </c>
      <c r="E74" s="1">
        <f>$C$4*E73+(1-$C$4)*D73*D73</f>
        <v>7.2420995422290497E-4</v>
      </c>
      <c r="F74" s="1"/>
      <c r="G74" s="1">
        <f>(D74*D74-E74)^2</f>
        <v>2.1772424877351387E-7</v>
      </c>
      <c r="H74" s="1">
        <f t="shared" si="5"/>
        <v>1.6179434342519377E-2</v>
      </c>
      <c r="I74" s="1">
        <f t="shared" si="3"/>
        <v>7.2059478155998662E-4</v>
      </c>
      <c r="J74" s="1">
        <f t="shared" ref="J74:J137" si="6">(H74*H74-I74)^2</f>
        <v>2.1051642182451243E-7</v>
      </c>
    </row>
    <row r="75" spans="1:10">
      <c r="A75" s="1">
        <v>69</v>
      </c>
      <c r="B75" s="3">
        <v>40828</v>
      </c>
      <c r="C75" s="4">
        <v>1809.5</v>
      </c>
      <c r="D75" s="1">
        <f t="shared" si="4"/>
        <v>8.0344000822088722E-3</v>
      </c>
      <c r="E75" s="1">
        <f>$C$4*E74+(1-$C$4)*D74*D74</f>
        <v>6.8122310279593551E-4</v>
      </c>
      <c r="F75" s="1"/>
      <c r="G75" s="1">
        <f>(D75*D75-E75)^2</f>
        <v>3.8028376125418172E-7</v>
      </c>
      <c r="H75" s="1">
        <f t="shared" si="5"/>
        <v>8.0667624873260561E-3</v>
      </c>
      <c r="I75" s="1">
        <f t="shared" ref="I75:I138" si="7">$D$4*I74+(1-$D$4)*H74*H74</f>
        <v>6.7782580693510073E-4</v>
      </c>
      <c r="J75" s="1">
        <f t="shared" si="6"/>
        <v>3.7546642272238401E-7</v>
      </c>
    </row>
    <row r="76" spans="1:10">
      <c r="A76" s="1">
        <v>70</v>
      </c>
      <c r="B76" s="3">
        <v>40829</v>
      </c>
      <c r="C76" s="4">
        <v>1823.1</v>
      </c>
      <c r="D76" s="1">
        <f t="shared" si="4"/>
        <v>7.4877848056220673E-3</v>
      </c>
      <c r="E76" s="1">
        <f>$C$4*E75+(1-$C$4)*D75*D75</f>
        <v>6.2441161977550745E-4</v>
      </c>
      <c r="F76" s="1"/>
      <c r="G76" s="1">
        <f>(D76*D76-E76)^2</f>
        <v>3.2301569629055257E-7</v>
      </c>
      <c r="H76" s="1">
        <f t="shared" si="5"/>
        <v>7.5158883669521467E-3</v>
      </c>
      <c r="I76" s="1">
        <f t="shared" si="7"/>
        <v>6.2070801620729981E-4</v>
      </c>
      <c r="J76" s="1">
        <f t="shared" si="6"/>
        <v>3.1834357451360449E-7</v>
      </c>
    </row>
    <row r="77" spans="1:10">
      <c r="A77" s="1">
        <v>71</v>
      </c>
      <c r="B77" s="3">
        <v>40830</v>
      </c>
      <c r="C77" s="4">
        <v>1835.4</v>
      </c>
      <c r="D77" s="1">
        <f t="shared" si="4"/>
        <v>6.724092575493717E-3</v>
      </c>
      <c r="E77" s="1">
        <f>$C$4*E76+(1-$C$4)*D76*D76</f>
        <v>5.7205229355567671E-4</v>
      </c>
      <c r="F77" s="1"/>
      <c r="G77" s="1">
        <f>(D77*D77-E77)^2</f>
        <v>2.7755919767386945E-7</v>
      </c>
      <c r="H77" s="1">
        <f t="shared" si="5"/>
        <v>6.7467500411388199E-3</v>
      </c>
      <c r="I77" s="1">
        <f t="shared" si="7"/>
        <v>5.6811429587459749E-4</v>
      </c>
      <c r="J77" s="1">
        <f t="shared" si="6"/>
        <v>2.7310622359684456E-7</v>
      </c>
    </row>
    <row r="78" spans="1:10">
      <c r="A78" s="1">
        <v>72</v>
      </c>
      <c r="B78" s="3">
        <v>40833</v>
      </c>
      <c r="C78" s="4">
        <v>1865.18</v>
      </c>
      <c r="D78" s="1">
        <f t="shared" si="4"/>
        <v>1.6095121781063038E-2</v>
      </c>
      <c r="E78" s="1">
        <f>$C$4*E77+(1-$C$4)*D77*D77</f>
        <v>5.2351673323622686E-4</v>
      </c>
      <c r="F78" s="1"/>
      <c r="G78" s="1">
        <f>(D78*D78-E78)^2</f>
        <v>6.9941095210371357E-8</v>
      </c>
      <c r="H78" s="1">
        <f t="shared" si="5"/>
        <v>1.622534597362971E-2</v>
      </c>
      <c r="I78" s="1">
        <f t="shared" si="7"/>
        <v>5.1940053645331953E-4</v>
      </c>
      <c r="J78" s="1">
        <f t="shared" si="6"/>
        <v>6.5607025691928494E-8</v>
      </c>
    </row>
    <row r="79" spans="1:10">
      <c r="A79" s="1">
        <v>73</v>
      </c>
      <c r="B79" s="3">
        <v>40834</v>
      </c>
      <c r="C79" s="4">
        <v>1838.9</v>
      </c>
      <c r="D79" s="1">
        <f t="shared" si="4"/>
        <v>-1.4189996419168342E-2</v>
      </c>
      <c r="E79" s="1">
        <f>$C$4*E78+(1-$C$4)*D78*D78</f>
        <v>4.9915274111857135E-4</v>
      </c>
      <c r="F79" s="1"/>
      <c r="G79" s="1">
        <f>(D79*D79-E79)^2</f>
        <v>8.8682899988079026E-8</v>
      </c>
      <c r="H79" s="1">
        <f t="shared" si="5"/>
        <v>-1.4089792942236123E-2</v>
      </c>
      <c r="I79" s="1">
        <f t="shared" si="7"/>
        <v>4.9552456652946235E-4</v>
      </c>
      <c r="J79" s="1">
        <f t="shared" si="6"/>
        <v>8.8210367021675389E-8</v>
      </c>
    </row>
    <row r="80" spans="1:10">
      <c r="A80" s="1">
        <v>74</v>
      </c>
      <c r="B80" s="3">
        <v>40835</v>
      </c>
      <c r="C80" s="4">
        <v>1855.92</v>
      </c>
      <c r="D80" s="1">
        <f t="shared" si="4"/>
        <v>9.2129632220822946E-3</v>
      </c>
      <c r="E80" s="1">
        <f>$C$4*E79+(1-$C$4)*D79*D79</f>
        <v>4.7171791707225551E-4</v>
      </c>
      <c r="F80" s="1"/>
      <c r="G80" s="1">
        <f>(D80*D80-E80)^2</f>
        <v>1.4964458657175287E-7</v>
      </c>
      <c r="H80" s="1">
        <f t="shared" si="5"/>
        <v>9.2555331991951602E-3</v>
      </c>
      <c r="I80" s="1">
        <f t="shared" si="7"/>
        <v>4.6783949416693074E-4</v>
      </c>
      <c r="J80" s="1">
        <f t="shared" si="6"/>
        <v>1.4605742440020102E-7</v>
      </c>
    </row>
    <row r="81" spans="1:10">
      <c r="A81" s="1">
        <v>75</v>
      </c>
      <c r="B81" s="3">
        <v>40836</v>
      </c>
      <c r="C81" s="4">
        <v>1805.09</v>
      </c>
      <c r="D81" s="1">
        <f t="shared" si="4"/>
        <v>-2.7770077949106679E-2</v>
      </c>
      <c r="E81" s="1">
        <f>$C$4*E80+(1-$C$4)*D80*D80</f>
        <v>4.3607996484123699E-4</v>
      </c>
      <c r="F81" s="1"/>
      <c r="G81" s="1">
        <f>(D81*D81-E81)^2</f>
        <v>1.1229017664738491E-7</v>
      </c>
      <c r="H81" s="1">
        <f t="shared" si="5"/>
        <v>-2.7388033966981418E-2</v>
      </c>
      <c r="I81" s="1">
        <f t="shared" si="7"/>
        <v>4.3221508523274134E-4</v>
      </c>
      <c r="J81" s="1">
        <f t="shared" si="6"/>
        <v>1.0105361935285592E-7</v>
      </c>
    </row>
    <row r="82" spans="1:10">
      <c r="A82" s="1">
        <v>76</v>
      </c>
      <c r="B82" s="3">
        <v>40837</v>
      </c>
      <c r="C82" s="4">
        <v>1838.38</v>
      </c>
      <c r="D82" s="1">
        <f t="shared" si="4"/>
        <v>1.8274296990291809E-2</v>
      </c>
      <c r="E82" s="1">
        <f>$C$4*E81+(1-$C$4)*D81*D81</f>
        <v>4.6695113691701956E-4</v>
      </c>
      <c r="F82" s="1"/>
      <c r="G82" s="1">
        <f>(D82*D82-E82)^2</f>
        <v>1.7689320911205387E-8</v>
      </c>
      <c r="H82" s="1">
        <f t="shared" si="5"/>
        <v>1.844229373604651E-2</v>
      </c>
      <c r="I82" s="1">
        <f t="shared" si="7"/>
        <v>4.6184714117501204E-4</v>
      </c>
      <c r="J82" s="1">
        <f t="shared" si="6"/>
        <v>1.4817935546463647E-8</v>
      </c>
    </row>
    <row r="83" spans="1:10">
      <c r="A83" s="1">
        <v>77</v>
      </c>
      <c r="B83" s="3">
        <v>40840</v>
      </c>
      <c r="C83" s="4">
        <v>1898.32</v>
      </c>
      <c r="D83" s="1">
        <f t="shared" si="4"/>
        <v>3.2084535473427038E-2</v>
      </c>
      <c r="E83" s="1">
        <f>$C$4*E82+(1-$C$4)*D82*D82</f>
        <v>4.5469826718216096E-4</v>
      </c>
      <c r="F83" s="1"/>
      <c r="G83" s="1">
        <f>(D83*D83-E83)^2</f>
        <v>3.3030210064503272E-7</v>
      </c>
      <c r="H83" s="1">
        <f t="shared" si="5"/>
        <v>3.2604793350667342E-2</v>
      </c>
      <c r="I83" s="1">
        <f t="shared" si="7"/>
        <v>4.5050017659597677E-4</v>
      </c>
      <c r="J83" s="1">
        <f t="shared" si="6"/>
        <v>3.7524491197141565E-7</v>
      </c>
    </row>
    <row r="84" spans="1:10">
      <c r="A84" s="1">
        <v>78</v>
      </c>
      <c r="B84" s="3">
        <v>40841</v>
      </c>
      <c r="C84" s="4">
        <v>1888.65</v>
      </c>
      <c r="D84" s="1">
        <f t="shared" si="4"/>
        <v>-5.10699636768276E-3</v>
      </c>
      <c r="E84" s="1">
        <f>$C$4*E83+(1-$C$4)*D83*D83</f>
        <v>5.0764484609241024E-4</v>
      </c>
      <c r="F84" s="1"/>
      <c r="G84" s="1">
        <f>(D84*D84-E84)^2</f>
        <v>2.319033411516454E-7</v>
      </c>
      <c r="H84" s="1">
        <f t="shared" si="5"/>
        <v>-5.0939778330312303E-3</v>
      </c>
      <c r="I84" s="1">
        <f t="shared" si="7"/>
        <v>5.0760111618798869E-4</v>
      </c>
      <c r="J84" s="1">
        <f t="shared" si="6"/>
        <v>2.319891365597534E-7</v>
      </c>
    </row>
    <row r="85" spans="1:10">
      <c r="A85" s="1">
        <v>79</v>
      </c>
      <c r="B85" s="3">
        <v>40842</v>
      </c>
      <c r="C85" s="4">
        <v>1894.31</v>
      </c>
      <c r="D85" s="1">
        <f t="shared" si="4"/>
        <v>2.9923679993592218E-3</v>
      </c>
      <c r="E85" s="1">
        <f>$C$4*E84+(1-$C$4)*D84*D84</f>
        <v>4.6328033101226192E-4</v>
      </c>
      <c r="F85" s="1"/>
      <c r="G85" s="1">
        <f>(D85*D85-E85)^2</f>
        <v>2.0641217312818827E-7</v>
      </c>
      <c r="H85" s="1">
        <f t="shared" si="5"/>
        <v>2.99684960156718E-3</v>
      </c>
      <c r="I85" s="1">
        <f t="shared" si="7"/>
        <v>4.6270387323337397E-4</v>
      </c>
      <c r="J85" s="1">
        <f t="shared" si="6"/>
        <v>2.0586434811351389E-7</v>
      </c>
    </row>
    <row r="86" spans="1:10">
      <c r="A86" s="1">
        <v>80</v>
      </c>
      <c r="B86" s="3">
        <v>40843</v>
      </c>
      <c r="C86" s="4">
        <v>1922.04</v>
      </c>
      <c r="D86" s="1">
        <f t="shared" si="4"/>
        <v>1.4532465853026309E-2</v>
      </c>
      <c r="E86" s="1">
        <f>$C$4*E85+(1-$C$4)*D85*D85</f>
        <v>4.2142508594882348E-4</v>
      </c>
      <c r="F86" s="1"/>
      <c r="G86" s="1">
        <f>(D86*D86-E86)^2</f>
        <v>4.4197713381932007E-8</v>
      </c>
      <c r="H86" s="1">
        <f t="shared" si="5"/>
        <v>1.4638575523541563E-2</v>
      </c>
      <c r="I86" s="1">
        <f t="shared" si="7"/>
        <v>4.2041010129027399E-4</v>
      </c>
      <c r="J86" s="1">
        <f t="shared" si="6"/>
        <v>4.2486364602698264E-8</v>
      </c>
    </row>
    <row r="87" spans="1:10">
      <c r="A87" s="1">
        <v>81</v>
      </c>
      <c r="B87" s="3">
        <v>40844</v>
      </c>
      <c r="C87" s="4">
        <v>1929.48</v>
      </c>
      <c r="D87" s="1">
        <f t="shared" si="4"/>
        <v>3.8634145761156269E-3</v>
      </c>
      <c r="E87" s="1">
        <f>$C$4*E86+(1-$C$4)*D86*D86</f>
        <v>4.0205720367553622E-4</v>
      </c>
      <c r="F87" s="1"/>
      <c r="G87" s="1">
        <f>(D87*D87-E87)^2</f>
        <v>1.4987059039387498E-7</v>
      </c>
      <c r="H87" s="1">
        <f t="shared" si="5"/>
        <v>3.8708871823687615E-3</v>
      </c>
      <c r="I87" s="1">
        <f t="shared" si="7"/>
        <v>4.0119641770697831E-4</v>
      </c>
      <c r="J87" s="1">
        <f t="shared" si="6"/>
        <v>1.4916021111916448E-7</v>
      </c>
    </row>
    <row r="88" spans="1:10">
      <c r="A88" s="1">
        <v>82</v>
      </c>
      <c r="B88" s="3">
        <v>40847</v>
      </c>
      <c r="C88" s="4">
        <v>1909.03</v>
      </c>
      <c r="D88" s="1">
        <f t="shared" si="4"/>
        <v>-1.0655276908003528E-2</v>
      </c>
      <c r="E88" s="1">
        <f>$C$4*E87+(1-$C$4)*D87*D87</f>
        <v>3.6639235012169915E-4</v>
      </c>
      <c r="F88" s="1"/>
      <c r="G88" s="1">
        <f>(D88*D88-E88)^2</f>
        <v>6.3936876940422895E-8</v>
      </c>
      <c r="H88" s="1">
        <f t="shared" si="5"/>
        <v>-1.0598710533407989E-2</v>
      </c>
      <c r="I88" s="1">
        <f t="shared" si="7"/>
        <v>3.6519560183232054E-4</v>
      </c>
      <c r="J88" s="1">
        <f t="shared" si="6"/>
        <v>6.3939664838145601E-8</v>
      </c>
    </row>
    <row r="89" spans="1:10">
      <c r="A89" s="1">
        <v>83</v>
      </c>
      <c r="B89" s="3">
        <v>40848</v>
      </c>
      <c r="C89" s="4">
        <v>1909.63</v>
      </c>
      <c r="D89" s="1">
        <f t="shared" si="4"/>
        <v>3.1424636125631735E-4</v>
      </c>
      <c r="E89" s="1">
        <f>$C$4*E88+(1-$C$4)*D88*D88</f>
        <v>3.4309760594124271E-4</v>
      </c>
      <c r="F89" s="1"/>
      <c r="G89" s="1">
        <f>(D89*D89-E89)^2</f>
        <v>1.1764821464496703E-7</v>
      </c>
      <c r="H89" s="1">
        <f t="shared" si="5"/>
        <v>3.1429574181659608E-4</v>
      </c>
      <c r="I89" s="1">
        <f t="shared" si="7"/>
        <v>3.4162498075492905E-4</v>
      </c>
      <c r="J89" s="1">
        <f t="shared" si="6"/>
        <v>1.1664014456350075E-7</v>
      </c>
    </row>
    <row r="90" spans="1:10">
      <c r="A90" s="1">
        <v>84</v>
      </c>
      <c r="B90" s="3">
        <v>40849</v>
      </c>
      <c r="C90" s="4">
        <v>1898.01</v>
      </c>
      <c r="D90" s="1">
        <f t="shared" si="4"/>
        <v>-6.1035371376809899E-3</v>
      </c>
      <c r="E90" s="1">
        <f>$C$4*E89+(1-$C$4)*D89*D89</f>
        <v>3.1149849188480373E-4</v>
      </c>
      <c r="F90" s="1"/>
      <c r="G90" s="1">
        <f>(D90*D90-E90)^2</f>
        <v>7.5210498993966856E-8</v>
      </c>
      <c r="H90" s="1">
        <f t="shared" si="5"/>
        <v>-6.0849483931442834E-3</v>
      </c>
      <c r="I90" s="1">
        <f t="shared" si="7"/>
        <v>3.0978961285493318E-4</v>
      </c>
      <c r="J90" s="1">
        <f t="shared" si="6"/>
        <v>7.4399662847066388E-8</v>
      </c>
    </row>
    <row r="91" spans="1:10">
      <c r="A91" s="1">
        <v>85</v>
      </c>
      <c r="B91" s="3">
        <v>40850</v>
      </c>
      <c r="C91" s="4">
        <v>1869.96</v>
      </c>
      <c r="D91" s="1">
        <f t="shared" si="4"/>
        <v>-1.4888928614368973E-2</v>
      </c>
      <c r="E91" s="1">
        <f>$C$4*E90+(1-$C$4)*D90*D90</f>
        <v>2.8623336573499285E-4</v>
      </c>
      <c r="F91" s="1"/>
      <c r="G91" s="1">
        <f>(D91*D91-E91)^2</f>
        <v>4.1671118153039616E-9</v>
      </c>
      <c r="H91" s="1">
        <f t="shared" si="5"/>
        <v>-1.4778636571988532E-2</v>
      </c>
      <c r="I91" s="1">
        <f t="shared" si="7"/>
        <v>2.8436400571895206E-4</v>
      </c>
      <c r="J91" s="1">
        <f t="shared" si="6"/>
        <v>4.3501816407596217E-9</v>
      </c>
    </row>
    <row r="92" spans="1:10">
      <c r="A92" s="1">
        <v>86</v>
      </c>
      <c r="B92" s="3">
        <v>40851</v>
      </c>
      <c r="C92" s="4">
        <v>1928.41</v>
      </c>
      <c r="D92" s="1">
        <f t="shared" si="4"/>
        <v>3.0778788918629979E-2</v>
      </c>
      <c r="E92" s="1">
        <f>$C$4*E91+(1-$C$4)*D91*D91</f>
        <v>2.8028634006691162E-4</v>
      </c>
      <c r="F92" s="1"/>
      <c r="G92" s="1">
        <f>(D92*D92-E92)^2</f>
        <v>4.4495237690264809E-7</v>
      </c>
      <c r="H92" s="1">
        <f t="shared" si="5"/>
        <v>3.1257353098462025E-2</v>
      </c>
      <c r="I92" s="1">
        <f t="shared" si="7"/>
        <v>2.7821592523666588E-4</v>
      </c>
      <c r="J92" s="1">
        <f t="shared" si="6"/>
        <v>4.8833010164381881E-7</v>
      </c>
    </row>
    <row r="93" spans="1:10">
      <c r="A93" s="1">
        <v>87</v>
      </c>
      <c r="B93" s="3">
        <v>40854</v>
      </c>
      <c r="C93" s="4">
        <v>1919.1</v>
      </c>
      <c r="D93" s="1">
        <f t="shared" si="4"/>
        <v>-4.8395030399517912E-3</v>
      </c>
      <c r="E93" s="1">
        <f>$C$4*E92+(1-$C$4)*D92*D92</f>
        <v>3.417387616846565E-4</v>
      </c>
      <c r="F93" s="1"/>
      <c r="G93" s="1">
        <f>(D93*D93-E93)^2</f>
        <v>1.0132633130516641E-7</v>
      </c>
      <c r="H93" s="1">
        <f t="shared" si="5"/>
        <v>-4.8278115131119275E-3</v>
      </c>
      <c r="I93" s="1">
        <f t="shared" si="7"/>
        <v>3.4335515161720034E-4</v>
      </c>
      <c r="J93" s="1">
        <f t="shared" si="6"/>
        <v>1.0243033031666683E-7</v>
      </c>
    </row>
    <row r="94" spans="1:10">
      <c r="A94" s="1">
        <v>88</v>
      </c>
      <c r="B94" s="3">
        <v>40855</v>
      </c>
      <c r="C94" s="4">
        <v>1903.14</v>
      </c>
      <c r="D94" s="1">
        <f t="shared" si="4"/>
        <v>-8.3511724836016661E-3</v>
      </c>
      <c r="E94" s="1">
        <f>$C$4*E93+(1-$C$4)*D93*D93</f>
        <v>3.1241339877949504E-4</v>
      </c>
      <c r="F94" s="1"/>
      <c r="G94" s="1">
        <f>(D94*D94-E94)^2</f>
        <v>5.88893680598753E-8</v>
      </c>
      <c r="H94" s="1">
        <f t="shared" si="5"/>
        <v>-8.3163983117085141E-3</v>
      </c>
      <c r="I94" s="1">
        <f t="shared" si="7"/>
        <v>3.1352193132076002E-4</v>
      </c>
      <c r="J94" s="1">
        <f t="shared" si="6"/>
        <v>5.9711541020204728E-8</v>
      </c>
    </row>
    <row r="95" spans="1:10">
      <c r="A95" s="1">
        <v>89</v>
      </c>
      <c r="B95" s="3">
        <v>40856</v>
      </c>
      <c r="C95" s="4">
        <v>1907.53</v>
      </c>
      <c r="D95" s="1">
        <f t="shared" si="4"/>
        <v>2.3040577862121214E-3</v>
      </c>
      <c r="E95" s="1">
        <f>$C$4*E94+(1-$C$4)*D94*D94</f>
        <v>2.9005705995687706E-4</v>
      </c>
      <c r="F95" s="1"/>
      <c r="G95" s="1">
        <f>(D95*D95-E95)^2</f>
        <v>8.1081638588357868E-8</v>
      </c>
      <c r="H95" s="1">
        <f t="shared" si="5"/>
        <v>2.30671416711323E-3</v>
      </c>
      <c r="I95" s="1">
        <f t="shared" si="7"/>
        <v>2.9074396281127905E-4</v>
      </c>
      <c r="J95" s="1">
        <f t="shared" si="6"/>
        <v>8.14663075171843E-8</v>
      </c>
    </row>
    <row r="96" spans="1:10">
      <c r="A96" s="1">
        <v>90</v>
      </c>
      <c r="B96" s="3">
        <v>40857</v>
      </c>
      <c r="C96" s="4">
        <v>1813.25</v>
      </c>
      <c r="D96" s="1">
        <f t="shared" si="4"/>
        <v>-5.0688396183290324E-2</v>
      </c>
      <c r="E96" s="1">
        <f>$C$4*E95+(1-$C$4)*D95*D95</f>
        <v>2.6382432964883651E-4</v>
      </c>
      <c r="F96" s="1"/>
      <c r="G96" s="1">
        <f>(D96*D96-E96)^2</f>
        <v>5.315280349807631E-6</v>
      </c>
      <c r="H96" s="1">
        <f t="shared" si="5"/>
        <v>-4.9425172867530245E-2</v>
      </c>
      <c r="I96" s="1">
        <f t="shared" si="7"/>
        <v>2.6413825210176511E-4</v>
      </c>
      <c r="J96" s="1">
        <f t="shared" si="6"/>
        <v>4.7467749149431969E-6</v>
      </c>
    </row>
    <row r="97" spans="1:10">
      <c r="A97" s="1">
        <v>91</v>
      </c>
      <c r="B97" s="3">
        <v>40858</v>
      </c>
      <c r="C97" s="4">
        <v>1863.45</v>
      </c>
      <c r="D97" s="1">
        <f t="shared" si="4"/>
        <v>2.7308793084273971E-2</v>
      </c>
      <c r="E97" s="1">
        <f>$C$4*E96+(1-$C$4)*D96*D96</f>
        <v>4.7621983591329795E-4</v>
      </c>
      <c r="F97" s="1"/>
      <c r="G97" s="1">
        <f>(D97*D97-E97)^2</f>
        <v>7.265738784614408E-8</v>
      </c>
      <c r="H97" s="1">
        <f t="shared" si="5"/>
        <v>2.7685095822418335E-2</v>
      </c>
      <c r="I97" s="1">
        <f t="shared" si="7"/>
        <v>4.6722667533071523E-4</v>
      </c>
      <c r="J97" s="1">
        <f t="shared" si="6"/>
        <v>8.9543294083905434E-8</v>
      </c>
    </row>
    <row r="98" spans="1:10">
      <c r="A98" s="1">
        <v>92</v>
      </c>
      <c r="B98" s="3">
        <v>40861</v>
      </c>
      <c r="C98" s="4">
        <v>1902.81</v>
      </c>
      <c r="D98" s="1">
        <f t="shared" si="4"/>
        <v>2.0902132629596549E-2</v>
      </c>
      <c r="E98" s="1">
        <f>$C$4*E97+(1-$C$4)*D97*D97</f>
        <v>5.0105243208559786E-4</v>
      </c>
      <c r="F98" s="1"/>
      <c r="G98" s="1">
        <f>(D98*D98-E98)^2</f>
        <v>4.1156437992734683E-9</v>
      </c>
      <c r="H98" s="1">
        <f t="shared" si="5"/>
        <v>2.1122112211221067E-2</v>
      </c>
      <c r="I98" s="1">
        <f t="shared" si="7"/>
        <v>4.9512013487993094E-4</v>
      </c>
      <c r="J98" s="1">
        <f t="shared" si="6"/>
        <v>2.3986985921697871E-9</v>
      </c>
    </row>
    <row r="99" spans="1:10">
      <c r="A99" s="1">
        <v>93</v>
      </c>
      <c r="B99" s="3">
        <v>40862</v>
      </c>
      <c r="C99" s="4">
        <v>1886.12</v>
      </c>
      <c r="D99" s="1">
        <f t="shared" si="4"/>
        <v>-8.8099320648598167E-3</v>
      </c>
      <c r="E99" s="1">
        <f>$C$4*E98+(1-$C$4)*D98*D98</f>
        <v>4.9514224639347535E-4</v>
      </c>
      <c r="F99" s="1"/>
      <c r="G99" s="1">
        <f>(D99*D99-E99)^2</f>
        <v>1.7432908249169705E-7</v>
      </c>
      <c r="H99" s="1">
        <f t="shared" si="5"/>
        <v>-8.7712383264750837E-3</v>
      </c>
      <c r="I99" s="1">
        <f t="shared" si="7"/>
        <v>4.9055478897450165E-4</v>
      </c>
      <c r="J99" s="1">
        <f t="shared" si="6"/>
        <v>1.7108164271015194E-7</v>
      </c>
    </row>
    <row r="100" spans="1:10">
      <c r="A100" s="1">
        <v>94</v>
      </c>
      <c r="B100" s="3">
        <v>40863</v>
      </c>
      <c r="C100" s="4">
        <v>1856.07</v>
      </c>
      <c r="D100" s="1">
        <f t="shared" si="4"/>
        <v>-1.6060459740357465E-2</v>
      </c>
      <c r="E100" s="1">
        <f>$C$4*E99+(1-$C$4)*D99*D99</f>
        <v>4.5667712049794951E-4</v>
      </c>
      <c r="F100" s="1"/>
      <c r="G100" s="1">
        <f>(D100*D100-E100)^2</f>
        <v>3.9497092113442271E-8</v>
      </c>
      <c r="H100" s="1">
        <f t="shared" si="5"/>
        <v>-1.5932178228320552E-2</v>
      </c>
      <c r="I100" s="1">
        <f t="shared" si="7"/>
        <v>4.5199918113443733E-4</v>
      </c>
      <c r="J100" s="1">
        <f t="shared" si="6"/>
        <v>3.9269318886811085E-8</v>
      </c>
    </row>
    <row r="101" spans="1:10">
      <c r="A101" s="1">
        <v>95</v>
      </c>
      <c r="B101" s="3">
        <v>40864</v>
      </c>
      <c r="C101" s="4">
        <v>1876.67</v>
      </c>
      <c r="D101" s="1">
        <f t="shared" si="4"/>
        <v>1.1037580510808167E-2</v>
      </c>
      <c r="E101" s="1">
        <f>$C$4*E100+(1-$C$4)*D100*D100</f>
        <v>4.3836811321593127E-4</v>
      </c>
      <c r="F101" s="1"/>
      <c r="G101" s="1">
        <f>(D101*D101-E101)^2</f>
        <v>1.0019752708394586E-7</v>
      </c>
      <c r="H101" s="1">
        <f t="shared" si="5"/>
        <v>1.1098719337094042E-2</v>
      </c>
      <c r="I101" s="1">
        <f t="shared" si="7"/>
        <v>4.3352724013352007E-4</v>
      </c>
      <c r="J101" s="1">
        <f t="shared" si="6"/>
        <v>9.6314434397362291E-8</v>
      </c>
    </row>
    <row r="102" spans="1:10">
      <c r="A102" s="1">
        <v>96</v>
      </c>
      <c r="B102" s="3">
        <v>40865</v>
      </c>
      <c r="C102" s="4">
        <v>1839.17</v>
      </c>
      <c r="D102" s="1">
        <f t="shared" si="4"/>
        <v>-2.0184546786800858E-2</v>
      </c>
      <c r="E102" s="1">
        <f>$C$4*E101+(1-$C$4)*D101*D101</f>
        <v>4.0920655424614948E-4</v>
      </c>
      <c r="F102" s="1"/>
      <c r="G102" s="1">
        <f>(D102*D102-E102)^2</f>
        <v>3.2063388131429443E-12</v>
      </c>
      <c r="H102" s="1">
        <f t="shared" si="5"/>
        <v>-1.9982202518290377E-2</v>
      </c>
      <c r="I102" s="1">
        <f t="shared" si="7"/>
        <v>4.0459836561060829E-4</v>
      </c>
      <c r="J102" s="1">
        <f t="shared" si="6"/>
        <v>2.8195549128826113E-11</v>
      </c>
    </row>
    <row r="103" spans="1:10">
      <c r="A103" s="1">
        <v>97</v>
      </c>
      <c r="B103" s="3">
        <v>40868</v>
      </c>
      <c r="C103" s="4">
        <v>1820.03</v>
      </c>
      <c r="D103" s="1">
        <f t="shared" si="4"/>
        <v>-1.046139842470952E-2</v>
      </c>
      <c r="E103" s="1">
        <f>$C$4*E102+(1-$C$4)*D102*D102</f>
        <v>4.0904159109570457E-4</v>
      </c>
      <c r="F103" s="1"/>
      <c r="G103" s="1">
        <f>(D103*D103-E103)^2</f>
        <v>8.97605998703766E-8</v>
      </c>
      <c r="H103" s="1">
        <f t="shared" si="5"/>
        <v>-1.0406868315598939E-2</v>
      </c>
      <c r="I103" s="1">
        <f t="shared" si="7"/>
        <v>4.0410339874502387E-4</v>
      </c>
      <c r="J103" s="1">
        <f t="shared" si="6"/>
        <v>8.7497930243227593E-8</v>
      </c>
    </row>
    <row r="104" spans="1:10">
      <c r="A104" s="1">
        <v>98</v>
      </c>
      <c r="B104" s="3">
        <v>40869</v>
      </c>
      <c r="C104" s="4">
        <v>1826.28</v>
      </c>
      <c r="D104" s="1">
        <f t="shared" si="4"/>
        <v>3.4281265832358421E-3</v>
      </c>
      <c r="E104" s="1">
        <f>$C$4*E103+(1-$C$4)*D103*D103</f>
        <v>3.8144057253401345E-4</v>
      </c>
      <c r="F104" s="1"/>
      <c r="G104" s="1">
        <f>(D104*D104-E104)^2</f>
        <v>1.3666960231023781E-7</v>
      </c>
      <c r="H104" s="1">
        <f t="shared" si="5"/>
        <v>3.4340093295165464E-3</v>
      </c>
      <c r="I104" s="1">
        <f t="shared" si="7"/>
        <v>3.7653035318468286E-4</v>
      </c>
      <c r="J104" s="1">
        <f t="shared" si="6"/>
        <v>1.3303375984897273E-7</v>
      </c>
    </row>
    <row r="105" spans="1:10">
      <c r="A105" s="1">
        <v>99</v>
      </c>
      <c r="B105" s="3">
        <v>40870</v>
      </c>
      <c r="C105" s="4">
        <v>1783.1</v>
      </c>
      <c r="D105" s="1">
        <f t="shared" si="4"/>
        <v>-2.392768849470767E-2</v>
      </c>
      <c r="E105" s="1">
        <f>$C$4*E104+(1-$C$4)*D104*D104</f>
        <v>3.4738264623523934E-4</v>
      </c>
      <c r="F105" s="1"/>
      <c r="G105" s="1">
        <f>(D105*D105-E105)^2</f>
        <v>5.0693256700834695E-8</v>
      </c>
      <c r="H105" s="1">
        <f t="shared" si="5"/>
        <v>-2.3643691000284767E-2</v>
      </c>
      <c r="I105" s="1">
        <f t="shared" si="7"/>
        <v>3.4253130326227963E-4</v>
      </c>
      <c r="J105" s="1">
        <f t="shared" si="6"/>
        <v>4.6869141481611032E-8</v>
      </c>
    </row>
    <row r="106" spans="1:10">
      <c r="A106" s="1">
        <v>100</v>
      </c>
      <c r="B106" s="3">
        <v>40871</v>
      </c>
      <c r="C106" s="4">
        <v>1795.06</v>
      </c>
      <c r="D106" s="1">
        <f t="shared" si="4"/>
        <v>6.6850250075798784E-3</v>
      </c>
      <c r="E106" s="1">
        <f>$C$4*E105+(1-$C$4)*D105*D105</f>
        <v>3.6812496634474874E-4</v>
      </c>
      <c r="F106" s="1"/>
      <c r="G106" s="1">
        <f>(D106*D106-E106)^2</f>
        <v>1.0461046249658547E-7</v>
      </c>
      <c r="H106" s="1">
        <f t="shared" si="5"/>
        <v>6.7074196623857531E-3</v>
      </c>
      <c r="I106" s="1">
        <f t="shared" si="7"/>
        <v>3.6271168362833953E-4</v>
      </c>
      <c r="J106" s="1">
        <f t="shared" si="6"/>
        <v>1.0094739961422953E-7</v>
      </c>
    </row>
    <row r="107" spans="1:10">
      <c r="A107" s="1">
        <v>101</v>
      </c>
      <c r="B107" s="3">
        <v>40872</v>
      </c>
      <c r="C107" s="4">
        <v>1776.4</v>
      </c>
      <c r="D107" s="1">
        <f t="shared" si="4"/>
        <v>-1.0449603129633523E-2</v>
      </c>
      <c r="E107" s="1">
        <f>$C$4*E106+(1-$C$4)*D106*D106</f>
        <v>3.3832815460169239E-4</v>
      </c>
      <c r="F107" s="1"/>
      <c r="G107" s="1">
        <f>(D107*D107-E107)^2</f>
        <v>5.2502366600303261E-8</v>
      </c>
      <c r="H107" s="1">
        <f t="shared" si="5"/>
        <v>-1.0395195703764695E-2</v>
      </c>
      <c r="I107" s="1">
        <f t="shared" si="7"/>
        <v>3.3309520524180992E-4</v>
      </c>
      <c r="J107" s="1">
        <f t="shared" si="6"/>
        <v>5.0640801417827876E-8</v>
      </c>
    </row>
    <row r="108" spans="1:10">
      <c r="A108" s="1">
        <v>102</v>
      </c>
      <c r="B108" s="3">
        <v>40875</v>
      </c>
      <c r="C108" s="4">
        <v>1815.28</v>
      </c>
      <c r="D108" s="1">
        <f t="shared" si="4"/>
        <v>2.1650881355067084E-2</v>
      </c>
      <c r="E108" s="1">
        <f>$C$4*E107+(1-$C$4)*D107*D107</f>
        <v>3.1721895939386294E-4</v>
      </c>
      <c r="F108" s="1"/>
      <c r="G108" s="1">
        <f>(D108*D108-E108)^2</f>
        <v>2.2964888068598947E-8</v>
      </c>
      <c r="H108" s="1">
        <f t="shared" si="5"/>
        <v>2.1886962395856722E-2</v>
      </c>
      <c r="I108" s="1">
        <f t="shared" si="7"/>
        <v>3.1211855516949112E-4</v>
      </c>
      <c r="J108" s="1">
        <f t="shared" si="6"/>
        <v>2.7862475937366441E-8</v>
      </c>
    </row>
    <row r="109" spans="1:10">
      <c r="A109" s="1">
        <v>103</v>
      </c>
      <c r="B109" s="3">
        <v>40876</v>
      </c>
      <c r="C109" s="4">
        <v>1856.52</v>
      </c>
      <c r="D109" s="1">
        <f t="shared" si="4"/>
        <v>2.2464041745963163E-2</v>
      </c>
      <c r="E109" s="1">
        <f>$C$4*E108+(1-$C$4)*D108*D108</f>
        <v>3.3117989109581158E-4</v>
      </c>
      <c r="F109" s="1"/>
      <c r="G109" s="1">
        <f>(D109*D109-E109)^2</f>
        <v>3.0086040505306387E-8</v>
      </c>
      <c r="H109" s="1">
        <f t="shared" si="5"/>
        <v>2.2718258340311142E-2</v>
      </c>
      <c r="I109" s="1">
        <f t="shared" si="7"/>
        <v>3.2767805748822038E-4</v>
      </c>
      <c r="J109" s="1">
        <f t="shared" si="6"/>
        <v>3.5510087564301359E-8</v>
      </c>
    </row>
    <row r="110" spans="1:10">
      <c r="A110" s="1">
        <v>104</v>
      </c>
      <c r="B110" s="3">
        <v>40877</v>
      </c>
      <c r="C110" s="4">
        <v>1847.51</v>
      </c>
      <c r="D110" s="1">
        <f t="shared" si="4"/>
        <v>-4.8649809913776628E-3</v>
      </c>
      <c r="E110" s="1">
        <f>$C$4*E109+(1-$C$4)*D109*D109</f>
        <v>3.471594487836708E-4</v>
      </c>
      <c r="F110" s="1"/>
      <c r="G110" s="1">
        <f>(D110*D110-E110)^2</f>
        <v>1.0464669152678131E-7</v>
      </c>
      <c r="H110" s="1">
        <f t="shared" si="5"/>
        <v>-4.8531661387973147E-3</v>
      </c>
      <c r="I110" s="1">
        <f t="shared" si="7"/>
        <v>3.4524360617024558E-4</v>
      </c>
      <c r="J110" s="1">
        <f t="shared" si="6"/>
        <v>1.0348470354375926E-7</v>
      </c>
    </row>
    <row r="111" spans="1:10">
      <c r="A111" s="1">
        <v>105</v>
      </c>
      <c r="B111" s="3">
        <v>40878</v>
      </c>
      <c r="C111" s="4">
        <v>1916.18</v>
      </c>
      <c r="D111" s="1">
        <f t="shared" si="4"/>
        <v>3.6494834310833814E-2</v>
      </c>
      <c r="E111" s="1">
        <f>$C$4*E110+(1-$C$4)*D110*D110</f>
        <v>3.1735747782365851E-4</v>
      </c>
      <c r="F111" s="1"/>
      <c r="G111" s="1">
        <f>(D111*D111-E111)^2</f>
        <v>1.0292416054949163E-6</v>
      </c>
      <c r="H111" s="1">
        <f t="shared" si="5"/>
        <v>3.7168946311522032E-2</v>
      </c>
      <c r="I111" s="1">
        <f t="shared" si="7"/>
        <v>3.1525723389382016E-4</v>
      </c>
      <c r="J111" s="1">
        <f t="shared" si="6"/>
        <v>1.1369388270965296E-6</v>
      </c>
    </row>
    <row r="112" spans="1:10">
      <c r="A112" s="1">
        <v>106</v>
      </c>
      <c r="B112" s="3">
        <v>40879</v>
      </c>
      <c r="C112" s="4">
        <v>1916.04</v>
      </c>
      <c r="D112" s="1">
        <f t="shared" si="4"/>
        <v>-7.3064698823384011E-5</v>
      </c>
      <c r="E112" s="1">
        <f>$C$4*E111+(1-$C$4)*D111*D111</f>
        <v>4.1082073300948265E-4</v>
      </c>
      <c r="F112" s="1"/>
      <c r="G112" s="1">
        <f>(D112*D112-E112)^2</f>
        <v>1.6876928840688745E-7</v>
      </c>
      <c r="H112" s="1">
        <f t="shared" si="5"/>
        <v>-7.3062029663236249E-5</v>
      </c>
      <c r="I112" s="1">
        <f t="shared" si="7"/>
        <v>4.1464991310610235E-4</v>
      </c>
      <c r="J112" s="1">
        <f t="shared" si="6"/>
        <v>1.7193012361501477E-7</v>
      </c>
    </row>
    <row r="113" spans="1:10">
      <c r="A113" s="1">
        <v>107</v>
      </c>
      <c r="B113" s="3">
        <v>40882</v>
      </c>
      <c r="C113" s="4">
        <v>1922.9</v>
      </c>
      <c r="D113" s="1">
        <f t="shared" si="4"/>
        <v>3.5739070169313776E-3</v>
      </c>
      <c r="E113" s="1">
        <f>$C$4*E112+(1-$C$4)*D112*D112</f>
        <v>3.7297395214326416E-4</v>
      </c>
      <c r="F113" s="1"/>
      <c r="G113" s="1">
        <f>(D113*D113-E113)^2</f>
        <v>1.2974486181747923E-7</v>
      </c>
      <c r="H113" s="1">
        <f t="shared" si="5"/>
        <v>3.5803010375566936E-3</v>
      </c>
      <c r="I113" s="1">
        <f t="shared" si="7"/>
        <v>3.7599881507838868E-4</v>
      </c>
      <c r="J113" s="1">
        <f t="shared" si="6"/>
        <v>1.3189990093324033E-7</v>
      </c>
    </row>
    <row r="114" spans="1:10">
      <c r="A114" s="1">
        <v>108</v>
      </c>
      <c r="B114" s="3">
        <v>40883</v>
      </c>
      <c r="C114" s="4">
        <v>1902.82</v>
      </c>
      <c r="D114" s="1">
        <f t="shared" si="4"/>
        <v>-1.049746682750256E-2</v>
      </c>
      <c r="E114" s="1">
        <f>$C$4*E113+(1-$C$4)*D113*D113</f>
        <v>3.3979006024603703E-4</v>
      </c>
      <c r="F114" s="1"/>
      <c r="G114" s="1">
        <f>(D114*D114-E114)^2</f>
        <v>5.2713060652894554E-8</v>
      </c>
      <c r="H114" s="1">
        <f t="shared" si="5"/>
        <v>-1.0442560715585913E-2</v>
      </c>
      <c r="I114" s="1">
        <f t="shared" si="7"/>
        <v>3.4214496371090059E-4</v>
      </c>
      <c r="J114" s="1">
        <f t="shared" si="6"/>
        <v>5.4334626048423341E-8</v>
      </c>
    </row>
    <row r="115" spans="1:10">
      <c r="A115" s="1">
        <v>109</v>
      </c>
      <c r="B115" s="3">
        <v>40884</v>
      </c>
      <c r="C115" s="4">
        <v>1919.42</v>
      </c>
      <c r="D115" s="1">
        <f t="shared" si="4"/>
        <v>8.6860607230939517E-3</v>
      </c>
      <c r="E115" s="1">
        <f>$C$4*E114+(1-$C$4)*D114*D114</f>
        <v>3.186385514338523E-4</v>
      </c>
      <c r="F115" s="1"/>
      <c r="G115" s="1">
        <f>(D115*D115-E115)^2</f>
        <v>5.914181410962781E-8</v>
      </c>
      <c r="H115" s="1">
        <f t="shared" si="5"/>
        <v>8.7238940099432088E-3</v>
      </c>
      <c r="I115" s="1">
        <f t="shared" si="7"/>
        <v>3.2041674172047336E-4</v>
      </c>
      <c r="J115" s="1">
        <f t="shared" si="6"/>
        <v>5.9687578889077151E-8</v>
      </c>
    </row>
    <row r="116" spans="1:10">
      <c r="A116" s="1">
        <v>110</v>
      </c>
      <c r="B116" s="3">
        <v>40885</v>
      </c>
      <c r="C116" s="4">
        <v>1912.39</v>
      </c>
      <c r="D116" s="1">
        <f t="shared" si="4"/>
        <v>-3.6692883454393483E-3</v>
      </c>
      <c r="E116" s="1">
        <f>$C$4*E115+(1-$C$4)*D115*D115</f>
        <v>2.9623434544835225E-4</v>
      </c>
      <c r="F116" s="1"/>
      <c r="G116" s="1">
        <f>(D116*D116-E116)^2</f>
        <v>7.995925095623151E-8</v>
      </c>
      <c r="H116" s="1">
        <f t="shared" si="5"/>
        <v>-3.6625647330964417E-3</v>
      </c>
      <c r="I116" s="1">
        <f t="shared" si="7"/>
        <v>2.9764334404795218E-4</v>
      </c>
      <c r="J116" s="1">
        <f t="shared" si="6"/>
        <v>8.0786103762676694E-8</v>
      </c>
    </row>
    <row r="117" spans="1:10">
      <c r="A117" s="1">
        <v>111</v>
      </c>
      <c r="B117" s="3">
        <v>40886</v>
      </c>
      <c r="C117" s="4">
        <v>1874.75</v>
      </c>
      <c r="D117" s="1">
        <f t="shared" si="4"/>
        <v>-1.9878451525194855E-2</v>
      </c>
      <c r="E117" s="1">
        <f>$C$4*E116+(1-$C$4)*D116*D116</f>
        <v>2.7018381358578843E-4</v>
      </c>
      <c r="F117" s="1"/>
      <c r="G117" s="1">
        <f>(D117*D117-E117)^2</f>
        <v>1.5617256323103632E-8</v>
      </c>
      <c r="H117" s="1">
        <f t="shared" si="5"/>
        <v>-1.9682177798461663E-2</v>
      </c>
      <c r="I117" s="1">
        <f t="shared" si="7"/>
        <v>2.7114893848597559E-4</v>
      </c>
      <c r="J117" s="1">
        <f t="shared" si="6"/>
        <v>1.3511547990972591E-8</v>
      </c>
    </row>
    <row r="118" spans="1:10">
      <c r="A118" s="1">
        <v>112</v>
      </c>
      <c r="B118" s="3">
        <v>40889</v>
      </c>
      <c r="C118" s="4">
        <v>1899.76</v>
      </c>
      <c r="D118" s="1">
        <f t="shared" si="4"/>
        <v>1.325224520504819E-2</v>
      </c>
      <c r="E118" s="1">
        <f>$C$4*E117+(1-$C$4)*D117*D117</f>
        <v>2.8169671021201952E-4</v>
      </c>
      <c r="F118" s="1"/>
      <c r="G118" s="1">
        <f>(D118*D118-E118)^2</f>
        <v>1.1251843515478222E-8</v>
      </c>
      <c r="H118" s="1">
        <f t="shared" si="5"/>
        <v>1.3340445392719025E-2</v>
      </c>
      <c r="I118" s="1">
        <f t="shared" si="7"/>
        <v>2.8198417517169322E-4</v>
      </c>
      <c r="J118" s="1">
        <f t="shared" si="6"/>
        <v>1.0819472192898966E-8</v>
      </c>
    </row>
    <row r="119" spans="1:10">
      <c r="A119" s="1">
        <v>113</v>
      </c>
      <c r="B119" s="3">
        <v>40890</v>
      </c>
      <c r="C119" s="4">
        <v>1864.06</v>
      </c>
      <c r="D119" s="1">
        <f t="shared" si="4"/>
        <v>-1.8970657817858321E-2</v>
      </c>
      <c r="E119" s="1">
        <f>$C$4*E118+(1-$C$4)*D118*D118</f>
        <v>2.7192447126132201E-4</v>
      </c>
      <c r="F119" s="1"/>
      <c r="G119" s="1">
        <f>(D119*D119-E119)^2</f>
        <v>7.7372055644273602E-9</v>
      </c>
      <c r="H119" s="1">
        <f t="shared" si="5"/>
        <v>-1.8791847391249446E-2</v>
      </c>
      <c r="I119" s="1">
        <f t="shared" si="7"/>
        <v>2.7228825824204546E-4</v>
      </c>
      <c r="J119" s="1">
        <f t="shared" si="6"/>
        <v>6.5359577030334784E-9</v>
      </c>
    </row>
    <row r="120" spans="1:10">
      <c r="A120" s="1">
        <v>114</v>
      </c>
      <c r="B120" s="3">
        <v>40891</v>
      </c>
      <c r="C120" s="4">
        <v>1857.75</v>
      </c>
      <c r="D120" s="1">
        <f t="shared" si="4"/>
        <v>-3.3908265311099624E-3</v>
      </c>
      <c r="E120" s="1">
        <f>$C$4*E119+(1-$C$4)*D119*D119</f>
        <v>2.8002800237110102E-4</v>
      </c>
      <c r="F120" s="1"/>
      <c r="G120" s="1">
        <f>(D120*D120-E120)^2</f>
        <v>7.2108520840327801E-8</v>
      </c>
      <c r="H120" s="1">
        <f t="shared" si="5"/>
        <v>-3.3850841711103429E-3</v>
      </c>
      <c r="I120" s="1">
        <f t="shared" si="7"/>
        <v>2.7982425087062074E-4</v>
      </c>
      <c r="J120" s="1">
        <f t="shared" si="6"/>
        <v>7.2020017987570048E-8</v>
      </c>
    </row>
    <row r="121" spans="1:10">
      <c r="A121" s="1">
        <v>115</v>
      </c>
      <c r="B121" s="3">
        <v>40892</v>
      </c>
      <c r="C121" s="4">
        <v>1819.11</v>
      </c>
      <c r="D121" s="1">
        <f t="shared" si="4"/>
        <v>-2.1018707560615982E-2</v>
      </c>
      <c r="E121" s="1">
        <f>$C$4*E120+(1-$C$4)*D120*D120</f>
        <v>2.5528937896107559E-4</v>
      </c>
      <c r="F121" s="1"/>
      <c r="G121" s="1">
        <f>(D121*D121-E121)^2</f>
        <v>3.4781014842957855E-8</v>
      </c>
      <c r="H121" s="1">
        <f t="shared" si="5"/>
        <v>-2.0799354057327465E-2</v>
      </c>
      <c r="I121" s="1">
        <f t="shared" si="7"/>
        <v>2.54808562321144E-4</v>
      </c>
      <c r="J121" s="1">
        <f t="shared" si="6"/>
        <v>3.1614464003711715E-8</v>
      </c>
    </row>
    <row r="122" spans="1:10">
      <c r="A122" s="1">
        <v>116</v>
      </c>
      <c r="B122" s="3">
        <v>40893</v>
      </c>
      <c r="C122" s="4">
        <v>1839.96</v>
      </c>
      <c r="D122" s="1">
        <f t="shared" si="4"/>
        <v>1.13964617593356E-2</v>
      </c>
      <c r="E122" s="1">
        <f>$C$4*E121+(1-$C$4)*D121*D121</f>
        <v>2.7247057372055611E-4</v>
      </c>
      <c r="F122" s="1"/>
      <c r="G122" s="1">
        <f>(D122*D122-E122)^2</f>
        <v>2.033225975371532E-8</v>
      </c>
      <c r="H122" s="1">
        <f t="shared" si="5"/>
        <v>1.1461648828273243E-2</v>
      </c>
      <c r="I122" s="1">
        <f t="shared" si="7"/>
        <v>2.713826167231062E-4</v>
      </c>
      <c r="J122" s="1">
        <f t="shared" si="6"/>
        <v>1.9603702575769702E-8</v>
      </c>
    </row>
    <row r="123" spans="1:10">
      <c r="A123" s="1">
        <v>117</v>
      </c>
      <c r="B123" s="3">
        <v>40896</v>
      </c>
      <c r="C123" s="4">
        <v>1776.93</v>
      </c>
      <c r="D123" s="1">
        <f t="shared" si="4"/>
        <v>-3.4856676091643703E-2</v>
      </c>
      <c r="E123" s="1">
        <f>$C$4*E122+(1-$C$4)*D122*D122</f>
        <v>2.5933421314688258E-4</v>
      </c>
      <c r="F123" s="1"/>
      <c r="G123" s="1">
        <f>(D123*D123-E123)^2</f>
        <v>9.1327390833566011E-7</v>
      </c>
      <c r="H123" s="1">
        <f t="shared" si="5"/>
        <v>-3.4256179482162641E-2</v>
      </c>
      <c r="I123" s="1">
        <f t="shared" si="7"/>
        <v>2.5833128281537094E-4</v>
      </c>
      <c r="J123" s="1">
        <f t="shared" si="6"/>
        <v>8.3750785020041977E-7</v>
      </c>
    </row>
    <row r="124" spans="1:10">
      <c r="A124" s="1">
        <v>118</v>
      </c>
      <c r="B124" s="3">
        <v>40897</v>
      </c>
      <c r="C124" s="4">
        <v>1793.06</v>
      </c>
      <c r="D124" s="1">
        <f t="shared" si="4"/>
        <v>9.0365013696353403E-3</v>
      </c>
      <c r="E124" s="1">
        <f>$C$4*E123+(1-$C$4)*D123*D123</f>
        <v>3.473747660185682E-4</v>
      </c>
      <c r="F124" s="1"/>
      <c r="G124" s="1">
        <f>(D124*D124-E124)^2</f>
        <v>7.0605210019904808E-8</v>
      </c>
      <c r="H124" s="1">
        <f t="shared" si="5"/>
        <v>9.0774538107859515E-3</v>
      </c>
      <c r="I124" s="1">
        <f t="shared" si="7"/>
        <v>3.4363742293484062E-4</v>
      </c>
      <c r="J124" s="1">
        <f t="shared" si="6"/>
        <v>6.8244903529450311E-8</v>
      </c>
    </row>
    <row r="125" spans="1:10">
      <c r="A125" s="1">
        <v>119</v>
      </c>
      <c r="B125" s="3">
        <v>40898</v>
      </c>
      <c r="C125" s="4">
        <v>1848.41</v>
      </c>
      <c r="D125" s="1">
        <f t="shared" si="4"/>
        <v>3.040215255158446E-2</v>
      </c>
      <c r="E125" s="1">
        <f>$C$4*E124+(1-$C$4)*D124*D124</f>
        <v>3.2289537493989745E-4</v>
      </c>
      <c r="F125" s="1"/>
      <c r="G125" s="1">
        <f>(D125*D125-E125)^2</f>
        <v>3.6167655322962972E-7</v>
      </c>
      <c r="H125" s="1">
        <f t="shared" si="5"/>
        <v>3.0869017210801722E-2</v>
      </c>
      <c r="I125" s="1">
        <f t="shared" si="7"/>
        <v>3.1928618968897292E-4</v>
      </c>
      <c r="J125" s="1">
        <f t="shared" si="6"/>
        <v>4.0146167502302361E-7</v>
      </c>
    </row>
    <row r="126" spans="1:10">
      <c r="A126" s="1">
        <v>120</v>
      </c>
      <c r="B126" s="3">
        <v>40899</v>
      </c>
      <c r="C126" s="4">
        <v>1847.49</v>
      </c>
      <c r="D126" s="1">
        <f t="shared" si="4"/>
        <v>-4.9784897805798091E-4</v>
      </c>
      <c r="E126" s="1">
        <f>$C$4*E125+(1-$C$4)*D125*D125</f>
        <v>3.7829953989249141E-4</v>
      </c>
      <c r="F126" s="1"/>
      <c r="G126" s="1">
        <f>(D126*D126-E126)^2</f>
        <v>1.4292307750485107E-7</v>
      </c>
      <c r="H126" s="1">
        <f t="shared" si="5"/>
        <v>-4.9772507181852115E-4</v>
      </c>
      <c r="I126" s="1">
        <f t="shared" si="7"/>
        <v>3.7834815505487598E-4</v>
      </c>
      <c r="J126" s="1">
        <f t="shared" si="6"/>
        <v>1.4295993123980796E-7</v>
      </c>
    </row>
    <row r="127" spans="1:10">
      <c r="A127" s="1">
        <v>121</v>
      </c>
      <c r="B127" s="3">
        <v>40900</v>
      </c>
      <c r="C127" s="4">
        <v>1867.22</v>
      </c>
      <c r="D127" s="1">
        <f t="shared" si="4"/>
        <v>1.0622732612474782E-2</v>
      </c>
      <c r="E127" s="1">
        <f>$C$4*E126+(1-$C$4)*D126*D126</f>
        <v>3.4347114856022698E-4</v>
      </c>
      <c r="F127" s="1"/>
      <c r="G127" s="1">
        <f>(D127*D127-E127)^2</f>
        <v>5.3189597450080283E-8</v>
      </c>
      <c r="H127" s="1">
        <f t="shared" si="5"/>
        <v>1.0679354150766726E-2</v>
      </c>
      <c r="I127" s="1">
        <f t="shared" si="7"/>
        <v>3.431035203410459E-4</v>
      </c>
      <c r="J127" s="1">
        <f t="shared" si="6"/>
        <v>5.2466154206390878E-8</v>
      </c>
    </row>
    <row r="128" spans="1:10">
      <c r="A128" s="1">
        <v>122</v>
      </c>
      <c r="B128" s="3">
        <v>40903</v>
      </c>
      <c r="C128" s="4">
        <v>1856.7</v>
      </c>
      <c r="D128" s="1">
        <f t="shared" si="4"/>
        <v>-5.6499752868654062E-3</v>
      </c>
      <c r="E128" s="1">
        <f>$C$4*E127+(1-$C$4)*D127*D127</f>
        <v>3.2222424788110662E-4</v>
      </c>
      <c r="F128" s="1"/>
      <c r="G128" s="1">
        <f>(D128*D128-E128)^2</f>
        <v>8.4275266960964388E-8</v>
      </c>
      <c r="H128" s="1">
        <f t="shared" si="5"/>
        <v>-5.6340441940424708E-3</v>
      </c>
      <c r="I128" s="1">
        <f t="shared" si="7"/>
        <v>3.2175216422454425E-4</v>
      </c>
      <c r="J128" s="1">
        <f t="shared" si="6"/>
        <v>8.4105632035878755E-8</v>
      </c>
    </row>
    <row r="129" spans="1:10">
      <c r="A129" s="1">
        <v>123</v>
      </c>
      <c r="B129" s="3">
        <v>40904</v>
      </c>
      <c r="C129" s="4">
        <v>1842.02</v>
      </c>
      <c r="D129" s="1">
        <f t="shared" si="4"/>
        <v>-7.9379228938176831E-3</v>
      </c>
      <c r="E129" s="1">
        <f>$C$4*E128+(1-$C$4)*D128*D128</f>
        <v>2.9547988203782393E-4</v>
      </c>
      <c r="F129" s="1"/>
      <c r="G129" s="1">
        <f>(D129*D129-E129)^2</f>
        <v>5.4041957853691716E-8</v>
      </c>
      <c r="H129" s="1">
        <f t="shared" si="5"/>
        <v>-7.9065007809554933E-3</v>
      </c>
      <c r="I129" s="1">
        <f t="shared" si="7"/>
        <v>2.9471890631108214E-4</v>
      </c>
      <c r="J129" s="1">
        <f t="shared" si="6"/>
        <v>5.3919696892818491E-8</v>
      </c>
    </row>
    <row r="130" spans="1:10">
      <c r="A130" s="1">
        <v>124</v>
      </c>
      <c r="B130" s="3">
        <v>40905</v>
      </c>
      <c r="C130" s="4">
        <v>1825.12</v>
      </c>
      <c r="D130" s="1">
        <f t="shared" si="4"/>
        <v>-9.2170572400200844E-3</v>
      </c>
      <c r="E130" s="1">
        <f>$C$4*E129+(1-$C$4)*D129*D129</f>
        <v>2.7406341775730602E-4</v>
      </c>
      <c r="F130" s="1"/>
      <c r="G130" s="1">
        <f>(D130*D130-E130)^2</f>
        <v>3.5762317358304556E-8</v>
      </c>
      <c r="H130" s="1">
        <f t="shared" si="5"/>
        <v>-9.1747103723087108E-3</v>
      </c>
      <c r="I130" s="1">
        <f t="shared" si="7"/>
        <v>2.7307380765892165E-4</v>
      </c>
      <c r="J130" s="1">
        <f t="shared" si="6"/>
        <v>3.5682642260728892E-8</v>
      </c>
    </row>
    <row r="131" spans="1:10">
      <c r="A131" s="1">
        <v>125</v>
      </c>
      <c r="B131" s="3">
        <v>40906</v>
      </c>
      <c r="C131" s="4">
        <v>1825.74</v>
      </c>
      <c r="D131" s="1">
        <f t="shared" si="4"/>
        <v>3.3964600448126939E-4</v>
      </c>
      <c r="E131" s="1">
        <f>$C$4*E130+(1-$C$4)*D130*D130</f>
        <v>2.5664153597737511E-4</v>
      </c>
      <c r="F131" s="1"/>
      <c r="G131" s="1">
        <f>(D131*D131-E131)^2</f>
        <v>6.5805679265117475E-8</v>
      </c>
      <c r="H131" s="1">
        <f t="shared" si="5"/>
        <v>3.3970369071629168E-4</v>
      </c>
      <c r="I131" s="1">
        <f t="shared" si="7"/>
        <v>2.554656324321626E-4</v>
      </c>
      <c r="J131" s="1">
        <f t="shared" si="6"/>
        <v>6.5203741919423883E-8</v>
      </c>
    </row>
    <row r="132" spans="1:10">
      <c r="A132" s="1">
        <v>126</v>
      </c>
      <c r="B132" s="3">
        <v>40910</v>
      </c>
      <c r="C132" s="4">
        <v>1826.37</v>
      </c>
      <c r="D132" s="1">
        <f t="shared" si="4"/>
        <v>3.4500604102777641E-4</v>
      </c>
      <c r="E132" s="1">
        <f>$C$4*E131+(1-$C$4)*D131*D131</f>
        <v>2.3300880429390916E-4</v>
      </c>
      <c r="F132" s="1"/>
      <c r="G132" s="1">
        <f>(D132*D132-E132)^2</f>
        <v>5.4237647358035535E-8</v>
      </c>
      <c r="H132" s="1">
        <f t="shared" si="5"/>
        <v>3.4506556245680203E-4</v>
      </c>
      <c r="I132" s="1">
        <f t="shared" si="7"/>
        <v>2.316631579436188E-4</v>
      </c>
      <c r="J132" s="1">
        <f t="shared" si="6"/>
        <v>5.3612664549392654E-8</v>
      </c>
    </row>
    <row r="133" spans="1:10">
      <c r="A133" s="1">
        <v>127</v>
      </c>
      <c r="B133" s="3">
        <v>40911</v>
      </c>
      <c r="C133" s="4">
        <v>1875.41</v>
      </c>
      <c r="D133" s="1">
        <f t="shared" si="4"/>
        <v>2.6496911842010293E-2</v>
      </c>
      <c r="E133" s="1">
        <f>$C$4*E132+(1-$C$4)*D132*D132</f>
        <v>2.1155359983494263E-4</v>
      </c>
      <c r="F133" s="1"/>
      <c r="G133" s="1">
        <f>(D133*D133-E133)^2</f>
        <v>2.4062236639081719E-7</v>
      </c>
      <c r="H133" s="1">
        <f t="shared" si="5"/>
        <v>2.6851076178430546E-2</v>
      </c>
      <c r="I133" s="1">
        <f t="shared" si="7"/>
        <v>2.1007977359453769E-4</v>
      </c>
      <c r="J133" s="1">
        <f t="shared" si="6"/>
        <v>2.6101933964553983E-7</v>
      </c>
    </row>
    <row r="134" spans="1:10">
      <c r="A134" s="1">
        <v>128</v>
      </c>
      <c r="B134" s="3">
        <v>40912</v>
      </c>
      <c r="C134" s="4">
        <v>1866.22</v>
      </c>
      <c r="D134" s="1">
        <f t="shared" si="4"/>
        <v>-4.9123074596560965E-3</v>
      </c>
      <c r="E134" s="1">
        <f>$C$4*E133+(1-$C$4)*D133*D133</f>
        <v>2.5674442097563618E-4</v>
      </c>
      <c r="F134" s="1"/>
      <c r="G134" s="1">
        <f>(D134*D134-E134)^2</f>
        <v>5.4109113142587784E-8</v>
      </c>
      <c r="H134" s="1">
        <f t="shared" si="5"/>
        <v>-4.9002618094177025E-3</v>
      </c>
      <c r="I134" s="1">
        <f t="shared" si="7"/>
        <v>2.577033702973006E-4</v>
      </c>
      <c r="J134" s="1">
        <f t="shared" si="6"/>
        <v>5.4611392106204072E-8</v>
      </c>
    </row>
    <row r="135" spans="1:10">
      <c r="A135" s="1">
        <v>129</v>
      </c>
      <c r="B135" s="3">
        <v>40913</v>
      </c>
      <c r="C135" s="4">
        <v>1863.74</v>
      </c>
      <c r="D135" s="1">
        <f t="shared" si="4"/>
        <v>-1.3297731693895157E-3</v>
      </c>
      <c r="E135" s="1">
        <f>$C$4*E134+(1-$C$4)*D134*D134</f>
        <v>2.3531465423184448E-4</v>
      </c>
      <c r="F135" s="1"/>
      <c r="G135" s="1">
        <f>(D135*D135-E135)^2</f>
        <v>5.4543901124786614E-8</v>
      </c>
      <c r="H135" s="1">
        <f t="shared" si="5"/>
        <v>-1.3288894128237925E-3</v>
      </c>
      <c r="I135" s="1">
        <f t="shared" si="7"/>
        <v>2.3591987972162461E-4</v>
      </c>
      <c r="J135" s="1">
        <f t="shared" si="6"/>
        <v>5.482806417551199E-8</v>
      </c>
    </row>
    <row r="136" spans="1:10">
      <c r="A136" s="1">
        <v>130</v>
      </c>
      <c r="B136" s="3">
        <v>40914</v>
      </c>
      <c r="C136" s="4">
        <v>1843.14</v>
      </c>
      <c r="D136" s="1">
        <f t="shared" si="4"/>
        <v>-1.1114582649653103E-2</v>
      </c>
      <c r="E136" s="1">
        <f>$C$4*E135+(1-$C$4)*D135*D135</f>
        <v>2.1379896145754117E-4</v>
      </c>
      <c r="F136" s="1"/>
      <c r="G136" s="1">
        <f>(D136*D136-E136)^2</f>
        <v>8.1477727490932751E-9</v>
      </c>
      <c r="H136" s="1">
        <f t="shared" si="5"/>
        <v>-1.1053043879511042E-2</v>
      </c>
      <c r="I136" s="1">
        <f t="shared" si="7"/>
        <v>2.1409321865067805E-4</v>
      </c>
      <c r="J136" s="1">
        <f t="shared" si="6"/>
        <v>8.4499187567712568E-9</v>
      </c>
    </row>
    <row r="137" spans="1:10">
      <c r="A137" s="1">
        <v>131</v>
      </c>
      <c r="B137" s="3">
        <v>40917</v>
      </c>
      <c r="C137" s="4">
        <v>1826.49</v>
      </c>
      <c r="D137" s="1">
        <f t="shared" ref="D137:D200" si="8">LN(C137/C136)</f>
        <v>-9.0745466201527965E-3</v>
      </c>
      <c r="E137" s="1">
        <f>$C$4*E136+(1-$C$4)*D136*D136</f>
        <v>2.054832063780323E-4</v>
      </c>
      <c r="F137" s="1"/>
      <c r="G137" s="1">
        <f>(D137*D137-E137)^2</f>
        <v>1.5162427708470253E-8</v>
      </c>
      <c r="H137" s="1">
        <f t="shared" ref="H137:H200" si="9">(C137-C136)/C136</f>
        <v>-9.0334971841531785E-3</v>
      </c>
      <c r="I137" s="1">
        <f t="shared" si="7"/>
        <v>2.0552457434489676E-4</v>
      </c>
      <c r="J137" s="1">
        <f t="shared" si="6"/>
        <v>1.5356291056038726E-8</v>
      </c>
    </row>
    <row r="138" spans="1:10">
      <c r="A138" s="1">
        <v>132</v>
      </c>
      <c r="B138" s="3">
        <v>40918</v>
      </c>
      <c r="C138" s="4">
        <v>1853.22</v>
      </c>
      <c r="D138" s="1">
        <f t="shared" si="8"/>
        <v>1.4528574359322694E-2</v>
      </c>
      <c r="E138" s="1">
        <f>$C$4*E137+(1-$C$4)*D137*D137</f>
        <v>1.9413919619680177E-4</v>
      </c>
      <c r="F138" s="1"/>
      <c r="G138" s="1">
        <f>(D138*D138-E138)^2</f>
        <v>2.8697297526774452E-10</v>
      </c>
      <c r="H138" s="1">
        <f t="shared" si="9"/>
        <v>1.4634627071596351E-2</v>
      </c>
      <c r="I138" s="1">
        <f t="shared" si="7"/>
        <v>1.9397332347573985E-4</v>
      </c>
      <c r="J138" s="1">
        <f t="shared" ref="J138:J201" si="10">(H138*H138-I138)^2</f>
        <v>4.079990374061184E-10</v>
      </c>
    </row>
    <row r="139" spans="1:10">
      <c r="A139" s="1">
        <v>133</v>
      </c>
      <c r="B139" s="3">
        <v>40919</v>
      </c>
      <c r="C139" s="4">
        <v>1845.55</v>
      </c>
      <c r="D139" s="1">
        <f t="shared" si="8"/>
        <v>-4.1473305957861932E-3</v>
      </c>
      <c r="E139" s="1">
        <f>$C$4*E138+(1-$C$4)*D138*D138</f>
        <v>1.9569983620502417E-4</v>
      </c>
      <c r="F139" s="1"/>
      <c r="G139" s="1">
        <f>(D139*D139-E139)^2</f>
        <v>3.1862066193203013E-8</v>
      </c>
      <c r="H139" s="1">
        <f t="shared" si="9"/>
        <v>-4.1387422971908743E-3</v>
      </c>
      <c r="I139" s="1">
        <f t="shared" ref="I139:I202" si="11">$D$4*I138+(1-$D$4)*H138*H138</f>
        <v>1.9585617215343531E-4</v>
      </c>
      <c r="J139" s="1">
        <f t="shared" si="10"/>
        <v>3.1943334935159172E-8</v>
      </c>
    </row>
    <row r="140" spans="1:10">
      <c r="A140" s="1">
        <v>134</v>
      </c>
      <c r="B140" s="3">
        <v>40920</v>
      </c>
      <c r="C140" s="4">
        <v>1864.57</v>
      </c>
      <c r="D140" s="1">
        <f t="shared" si="8"/>
        <v>1.0253127459707559E-2</v>
      </c>
      <c r="E140" s="1">
        <f>$C$4*E139+(1-$C$4)*D139*D139</f>
        <v>1.7925539184368881E-4</v>
      </c>
      <c r="F140" s="1"/>
      <c r="G140" s="1">
        <f>(D140*D140-E140)^2</f>
        <v>5.4950744140156601E-9</v>
      </c>
      <c r="H140" s="1">
        <f t="shared" si="9"/>
        <v>1.0305870878599866E-2</v>
      </c>
      <c r="I140" s="1">
        <f t="shared" si="11"/>
        <v>1.7919613459819087E-4</v>
      </c>
      <c r="J140" s="1">
        <f t="shared" si="10"/>
        <v>5.3268335848700959E-9</v>
      </c>
    </row>
    <row r="141" spans="1:10">
      <c r="A141" s="1">
        <v>135</v>
      </c>
      <c r="B141" s="3">
        <v>40921</v>
      </c>
      <c r="C141" s="4">
        <v>1875.68</v>
      </c>
      <c r="D141" s="1">
        <f t="shared" si="8"/>
        <v>5.9407968320186058E-3</v>
      </c>
      <c r="E141" s="1">
        <f>$C$4*E140+(1-$C$4)*D140*D140</f>
        <v>1.7242620452834017E-4</v>
      </c>
      <c r="F141" s="1"/>
      <c r="G141" s="1">
        <f>(D141*D141-E141)^2</f>
        <v>1.8805497408552526E-8</v>
      </c>
      <c r="H141" s="1">
        <f t="shared" si="9"/>
        <v>5.9584783623034413E-3</v>
      </c>
      <c r="I141" s="1">
        <f t="shared" si="11"/>
        <v>1.7239282220794498E-4</v>
      </c>
      <c r="J141" s="1">
        <f t="shared" si="10"/>
        <v>1.8738696282703777E-8</v>
      </c>
    </row>
    <row r="142" spans="1:10">
      <c r="A142" s="1">
        <v>136</v>
      </c>
      <c r="B142" s="3">
        <v>40924</v>
      </c>
      <c r="C142" s="4">
        <v>1859.27</v>
      </c>
      <c r="D142" s="1">
        <f t="shared" si="8"/>
        <v>-8.7873227722825454E-3</v>
      </c>
      <c r="E142" s="1">
        <f>$C$4*E141+(1-$C$4)*D141*D141</f>
        <v>1.5979267649045899E-4</v>
      </c>
      <c r="F142" s="1"/>
      <c r="G142" s="1">
        <f>(D142*D142-E142)^2</f>
        <v>6.8187354933714276E-9</v>
      </c>
      <c r="H142" s="1">
        <f t="shared" si="9"/>
        <v>-8.7488270920413301E-3</v>
      </c>
      <c r="I142" s="1">
        <f t="shared" si="11"/>
        <v>1.5963267941039342E-4</v>
      </c>
      <c r="J142" s="1">
        <f t="shared" si="10"/>
        <v>6.9040650785786917E-9</v>
      </c>
    </row>
    <row r="143" spans="1:10">
      <c r="A143" s="1">
        <v>137</v>
      </c>
      <c r="B143" s="3">
        <v>40925</v>
      </c>
      <c r="C143" s="4">
        <v>1892.74</v>
      </c>
      <c r="D143" s="1">
        <f t="shared" si="8"/>
        <v>1.7841577100299998E-2</v>
      </c>
      <c r="E143" s="1">
        <f>$C$4*E142+(1-$C$4)*D142*D142</f>
        <v>1.5218531317447677E-4</v>
      </c>
      <c r="F143" s="1"/>
      <c r="G143" s="1">
        <f>(D143*D143-E143)^2</f>
        <v>2.7601356652191157E-8</v>
      </c>
      <c r="H143" s="1">
        <f t="shared" si="9"/>
        <v>1.8001688834865311E-2</v>
      </c>
      <c r="I143" s="1">
        <f t="shared" si="11"/>
        <v>1.5188737864961317E-4</v>
      </c>
      <c r="J143" s="1">
        <f t="shared" si="10"/>
        <v>2.964368733192869E-8</v>
      </c>
    </row>
    <row r="144" spans="1:10">
      <c r="A144" s="1">
        <v>138</v>
      </c>
      <c r="B144" s="3">
        <v>40926</v>
      </c>
      <c r="C144" s="4">
        <v>1892.39</v>
      </c>
      <c r="D144" s="1">
        <f t="shared" si="8"/>
        <v>-1.8493420357952473E-4</v>
      </c>
      <c r="E144" s="1">
        <f>$C$4*E143+(1-$C$4)*D143*D143</f>
        <v>1.6749081066307598E-4</v>
      </c>
      <c r="F144" s="1"/>
      <c r="G144" s="1">
        <f>(D144*D144-E144)^2</f>
        <v>2.8041716233838301E-8</v>
      </c>
      <c r="H144" s="1">
        <f t="shared" si="9"/>
        <v>-1.8491710430376546E-4</v>
      </c>
      <c r="I144" s="1">
        <f t="shared" si="11"/>
        <v>1.6793652585167729E-4</v>
      </c>
      <c r="J144" s="1">
        <f t="shared" si="10"/>
        <v>2.8191192928580365E-8</v>
      </c>
    </row>
    <row r="145" spans="1:10">
      <c r="A145" s="1">
        <v>139</v>
      </c>
      <c r="B145" s="3">
        <v>40927</v>
      </c>
      <c r="C145" s="4">
        <v>1914.97</v>
      </c>
      <c r="D145" s="1">
        <f t="shared" si="8"/>
        <v>1.1861376247735707E-2</v>
      </c>
      <c r="E145" s="1">
        <f>$C$4*E144+(1-$C$4)*D144*D144</f>
        <v>1.5206370226515786E-4</v>
      </c>
      <c r="F145" s="1"/>
      <c r="G145" s="1">
        <f>(D145*D145-E145)^2</f>
        <v>1.2931000643843859E-10</v>
      </c>
      <c r="H145" s="1">
        <f t="shared" si="9"/>
        <v>1.1932001331649357E-2</v>
      </c>
      <c r="I145" s="1">
        <f t="shared" si="11"/>
        <v>1.522855084139209E-4</v>
      </c>
      <c r="J145" s="1">
        <f t="shared" si="10"/>
        <v>9.8264647371927797E-11</v>
      </c>
    </row>
    <row r="146" spans="1:10">
      <c r="A146" s="1">
        <v>140</v>
      </c>
      <c r="B146" s="3">
        <v>40928</v>
      </c>
      <c r="C146" s="4">
        <v>1949.89</v>
      </c>
      <c r="D146" s="1">
        <f t="shared" si="8"/>
        <v>1.8071004014572067E-2</v>
      </c>
      <c r="E146" s="1">
        <f>$C$4*E145+(1-$C$4)*D145*D145</f>
        <v>1.5101609547987465E-4</v>
      </c>
      <c r="F146" s="1"/>
      <c r="G146" s="1">
        <f>(D146*D146-E146)^2</f>
        <v>3.0816078838960142E-8</v>
      </c>
      <c r="H146" s="1">
        <f t="shared" si="9"/>
        <v>1.8235272615236831E-2</v>
      </c>
      <c r="I146" s="1">
        <f t="shared" si="11"/>
        <v>1.5136148176072236E-4</v>
      </c>
      <c r="J146" s="1">
        <f t="shared" si="10"/>
        <v>3.282028097701758E-8</v>
      </c>
    </row>
    <row r="147" spans="1:10">
      <c r="A147" s="1">
        <v>141</v>
      </c>
      <c r="B147" s="3">
        <v>40933</v>
      </c>
      <c r="C147" s="4">
        <v>1952.23</v>
      </c>
      <c r="D147" s="1">
        <f t="shared" si="8"/>
        <v>1.1993481904681753E-3</v>
      </c>
      <c r="E147" s="1">
        <f>$C$4*E146+(1-$C$4)*D146*D146</f>
        <v>1.6718836327856955E-4</v>
      </c>
      <c r="F147" s="1"/>
      <c r="G147" s="1">
        <f>(D147*D147-E147)^2</f>
        <v>2.7473038365674972E-8</v>
      </c>
      <c r="H147" s="1">
        <f t="shared" si="9"/>
        <v>1.2000676961264061E-3</v>
      </c>
      <c r="I147" s="1">
        <f t="shared" si="11"/>
        <v>1.6824865644539077E-4</v>
      </c>
      <c r="J147" s="1">
        <f t="shared" si="10"/>
        <v>2.7825073660574433E-8</v>
      </c>
    </row>
    <row r="148" spans="1:10">
      <c r="A148" s="1">
        <v>142</v>
      </c>
      <c r="B148" s="3">
        <v>40934</v>
      </c>
      <c r="C148" s="4">
        <v>1957.18</v>
      </c>
      <c r="D148" s="1">
        <f t="shared" si="8"/>
        <v>2.5323527822786449E-3</v>
      </c>
      <c r="E148" s="1">
        <f>$C$4*E147+(1-$C$4)*D147*D147</f>
        <v>1.5191848474850389E-4</v>
      </c>
      <c r="F148" s="1"/>
      <c r="G148" s="1">
        <f>(D148*D148-E148)^2</f>
        <v>2.1171901205361346E-8</v>
      </c>
      <c r="H148" s="1">
        <f t="shared" si="9"/>
        <v>2.5355618958831927E-3</v>
      </c>
      <c r="I148" s="1">
        <f t="shared" si="11"/>
        <v>1.5269960108495409E-4</v>
      </c>
      <c r="J148" s="1">
        <f t="shared" si="10"/>
        <v>2.1395067056307517E-8</v>
      </c>
    </row>
    <row r="149" spans="1:10">
      <c r="A149" s="1">
        <v>143</v>
      </c>
      <c r="B149" s="3">
        <v>40935</v>
      </c>
      <c r="C149" s="4">
        <v>1964.83</v>
      </c>
      <c r="D149" s="1">
        <f t="shared" si="8"/>
        <v>3.9010658828882447E-3</v>
      </c>
      <c r="E149" s="1">
        <f>$C$4*E148+(1-$C$4)*D148*D148</f>
        <v>1.3851362836606195E-4</v>
      </c>
      <c r="F149" s="1"/>
      <c r="G149" s="1">
        <f>(D149*D149-E149)^2</f>
        <v>1.5201734292453925E-8</v>
      </c>
      <c r="H149" s="1">
        <f t="shared" si="9"/>
        <v>3.9086849446652141E-3</v>
      </c>
      <c r="I149" s="1">
        <f t="shared" si="11"/>
        <v>1.3906499251601758E-4</v>
      </c>
      <c r="J149" s="1">
        <f t="shared" si="10"/>
        <v>1.5323264575487749E-8</v>
      </c>
    </row>
    <row r="150" spans="1:10">
      <c r="A150" s="1">
        <v>144</v>
      </c>
      <c r="B150" s="3">
        <v>40938</v>
      </c>
      <c r="C150" s="4">
        <v>1940.55</v>
      </c>
      <c r="D150" s="1">
        <f t="shared" si="8"/>
        <v>-1.2434289533878509E-2</v>
      </c>
      <c r="E150" s="1">
        <f>$C$4*E149+(1-$C$4)*D149*D149</f>
        <v>1.2715492378064449E-4</v>
      </c>
      <c r="F150" s="1"/>
      <c r="G150" s="1">
        <f>(D150*D150-E150)^2</f>
        <v>7.5386666448816911E-10</v>
      </c>
      <c r="H150" s="1">
        <f t="shared" si="9"/>
        <v>-1.2357303176356211E-2</v>
      </c>
      <c r="I150" s="1">
        <f t="shared" si="11"/>
        <v>1.2752616985954902E-4</v>
      </c>
      <c r="J150" s="1">
        <f t="shared" si="10"/>
        <v>6.3386984495795135E-10</v>
      </c>
    </row>
    <row r="151" spans="1:10">
      <c r="A151" s="1">
        <v>145</v>
      </c>
      <c r="B151" s="3">
        <v>40939</v>
      </c>
      <c r="C151" s="4">
        <v>1955.79</v>
      </c>
      <c r="D151" s="1">
        <f t="shared" si="8"/>
        <v>7.8227658358437594E-3</v>
      </c>
      <c r="E151" s="1">
        <f>$C$4*E150+(1-$C$4)*D150*D150</f>
        <v>1.2968439362215511E-4</v>
      </c>
      <c r="F151" s="1"/>
      <c r="G151" s="1">
        <f>(D151*D151-E151)^2</f>
        <v>4.6907059041116065E-9</v>
      </c>
      <c r="H151" s="1">
        <f t="shared" si="9"/>
        <v>7.8534436113473025E-3</v>
      </c>
      <c r="I151" s="1">
        <f t="shared" si="11"/>
        <v>1.2987302289600703E-4</v>
      </c>
      <c r="J151" s="1">
        <f t="shared" si="10"/>
        <v>4.6507552933220174E-9</v>
      </c>
    </row>
    <row r="152" spans="1:10">
      <c r="A152" s="1">
        <v>146</v>
      </c>
      <c r="B152" s="3">
        <v>40940</v>
      </c>
      <c r="C152" s="4">
        <v>1959.24</v>
      </c>
      <c r="D152" s="1">
        <f t="shared" si="8"/>
        <v>1.7624390582090606E-3</v>
      </c>
      <c r="E152" s="1">
        <f>$C$4*E151+(1-$C$4)*D151*D151</f>
        <v>1.233748007342207E-4</v>
      </c>
      <c r="F152" s="1"/>
      <c r="G152" s="1">
        <f>(D152*D152-E152)^2</f>
        <v>1.4464538383032983E-8</v>
      </c>
      <c r="H152" s="1">
        <f t="shared" si="9"/>
        <v>1.7639930667403174E-3</v>
      </c>
      <c r="I152" s="1">
        <f t="shared" si="11"/>
        <v>1.2351609049838973E-4</v>
      </c>
      <c r="J152" s="1">
        <f t="shared" si="10"/>
        <v>1.449722410482594E-8</v>
      </c>
    </row>
    <row r="153" spans="1:10">
      <c r="A153" s="1">
        <v>147</v>
      </c>
      <c r="B153" s="3">
        <v>40941</v>
      </c>
      <c r="C153" s="4">
        <v>1984.3</v>
      </c>
      <c r="D153" s="1">
        <f t="shared" si="8"/>
        <v>1.2709564165133042E-2</v>
      </c>
      <c r="E153" s="1">
        <f>$C$4*E152+(1-$C$4)*D152*D152</f>
        <v>1.1229493429893948E-4</v>
      </c>
      <c r="F153" s="1"/>
      <c r="G153" s="1">
        <f>(D153*D153-E153)^2</f>
        <v>2.4243892083367231E-9</v>
      </c>
      <c r="H153" s="1">
        <f t="shared" si="9"/>
        <v>1.2790673934791014E-2</v>
      </c>
      <c r="I153" s="1">
        <f t="shared" si="11"/>
        <v>1.1229259143383734E-4</v>
      </c>
      <c r="J153" s="1">
        <f t="shared" si="10"/>
        <v>2.6325876492707505E-9</v>
      </c>
    </row>
    <row r="154" spans="1:10">
      <c r="A154" s="1">
        <v>148</v>
      </c>
      <c r="B154" s="3">
        <v>40942</v>
      </c>
      <c r="C154" s="4">
        <v>1972.34</v>
      </c>
      <c r="D154" s="1">
        <f t="shared" si="8"/>
        <v>-6.045551997072126E-3</v>
      </c>
      <c r="E154" s="1">
        <f>$C$4*E153+(1-$C$4)*D153*D153</f>
        <v>1.1683104251799781E-4</v>
      </c>
      <c r="F154" s="1"/>
      <c r="G154" s="1">
        <f>(D154*D154-E154)^2</f>
        <v>6.4452546888819912E-9</v>
      </c>
      <c r="H154" s="1">
        <f t="shared" si="9"/>
        <v>-6.0273144181827529E-3</v>
      </c>
      <c r="I154" s="1">
        <f t="shared" si="11"/>
        <v>1.1707533689465159E-4</v>
      </c>
      <c r="J154" s="1">
        <f t="shared" si="10"/>
        <v>6.5200485846677925E-9</v>
      </c>
    </row>
    <row r="155" spans="1:10">
      <c r="A155" s="1">
        <v>149</v>
      </c>
      <c r="B155" s="3">
        <v>40945</v>
      </c>
      <c r="C155" s="4">
        <v>1973.13</v>
      </c>
      <c r="D155" s="1">
        <f t="shared" si="8"/>
        <v>4.0045926622578034E-4</v>
      </c>
      <c r="E155" s="1">
        <f>$C$4*E154+(1-$C$4)*D154*D154</f>
        <v>1.0943495097734228E-4</v>
      </c>
      <c r="F155" s="1"/>
      <c r="G155" s="1">
        <f>(D155*D155-E155)^2</f>
        <v>1.1940934567067074E-8</v>
      </c>
      <c r="H155" s="1">
        <f t="shared" si="9"/>
        <v>4.0053946074215959E-4</v>
      </c>
      <c r="I155" s="1">
        <f t="shared" si="11"/>
        <v>1.0954852150141965E-4</v>
      </c>
      <c r="J155" s="1">
        <f t="shared" si="10"/>
        <v>1.196575415548423E-8</v>
      </c>
    </row>
    <row r="156" spans="1:10">
      <c r="A156" s="1">
        <v>150</v>
      </c>
      <c r="B156" s="3">
        <v>40946</v>
      </c>
      <c r="C156" s="4">
        <v>1981.59</v>
      </c>
      <c r="D156" s="1">
        <f t="shared" si="8"/>
        <v>4.2784383749269756E-3</v>
      </c>
      <c r="E156" s="1">
        <f>$C$4*E155+(1-$C$4)*D155*D155</f>
        <v>9.9367920225338244E-5</v>
      </c>
      <c r="F156" s="1"/>
      <c r="G156" s="1">
        <f>(D156*D156-E156)^2</f>
        <v>6.5711913727216707E-9</v>
      </c>
      <c r="H156" s="1">
        <f t="shared" si="9"/>
        <v>4.2876039591916437E-3</v>
      </c>
      <c r="I156" s="1">
        <f t="shared" si="11"/>
        <v>9.9351909679495798E-5</v>
      </c>
      <c r="J156" s="1">
        <f t="shared" si="10"/>
        <v>6.5558756398814604E-9</v>
      </c>
    </row>
    <row r="157" spans="1:10">
      <c r="A157" s="1">
        <v>151</v>
      </c>
      <c r="B157" s="3">
        <v>40947</v>
      </c>
      <c r="C157" s="4">
        <v>2003.73</v>
      </c>
      <c r="D157" s="1">
        <f t="shared" si="8"/>
        <v>1.1110890853571904E-2</v>
      </c>
      <c r="E157" s="1">
        <f>$C$4*E156+(1-$C$4)*D156*D156</f>
        <v>9.1899920493922779E-5</v>
      </c>
      <c r="F157" s="1"/>
      <c r="G157" s="1">
        <f>(D157*D157-E157)^2</f>
        <v>9.9552713056958893E-10</v>
      </c>
      <c r="H157" s="1">
        <f t="shared" si="9"/>
        <v>1.1172846047870701E-2</v>
      </c>
      <c r="I157" s="1">
        <f t="shared" si="11"/>
        <v>9.1804443044376011E-5</v>
      </c>
      <c r="J157" s="1">
        <f t="shared" si="10"/>
        <v>1.0908518070578354E-9</v>
      </c>
    </row>
    <row r="158" spans="1:10">
      <c r="A158" s="1">
        <v>152</v>
      </c>
      <c r="B158" s="3">
        <v>40948</v>
      </c>
      <c r="C158" s="4">
        <v>2014.62</v>
      </c>
      <c r="D158" s="1">
        <f t="shared" si="8"/>
        <v>5.4201483994821709E-3</v>
      </c>
      <c r="E158" s="1">
        <f>$C$4*E157+(1-$C$4)*D157*D157</f>
        <v>9.4806677889182654E-5</v>
      </c>
      <c r="F158" s="1"/>
      <c r="G158" s="1">
        <f>(D158*D158-E158)^2</f>
        <v>4.2809107554779665E-9</v>
      </c>
      <c r="H158" s="1">
        <f t="shared" si="9"/>
        <v>5.4348639786796988E-3</v>
      </c>
      <c r="I158" s="1">
        <f t="shared" si="11"/>
        <v>9.4883152646176887E-5</v>
      </c>
      <c r="J158" s="1">
        <f t="shared" si="10"/>
        <v>4.2700221087542641E-9</v>
      </c>
    </row>
    <row r="159" spans="1:10">
      <c r="A159" s="1">
        <v>153</v>
      </c>
      <c r="B159" s="3">
        <v>40949</v>
      </c>
      <c r="C159" s="4">
        <v>1993.71</v>
      </c>
      <c r="D159" s="1">
        <f t="shared" si="8"/>
        <v>-1.0433367352369738E-2</v>
      </c>
      <c r="E159" s="1">
        <f>$C$4*E158+(1-$C$4)*D158*D158</f>
        <v>8.8778996017932149E-5</v>
      </c>
      <c r="F159" s="1"/>
      <c r="G159" s="1">
        <f>(D159*D159-E159)^2</f>
        <v>4.0305213174787663E-10</v>
      </c>
      <c r="H159" s="1">
        <f t="shared" si="9"/>
        <v>-1.0379128570152116E-2</v>
      </c>
      <c r="I159" s="1">
        <f t="shared" si="11"/>
        <v>8.8791979984332545E-5</v>
      </c>
      <c r="J159" s="1">
        <f t="shared" si="10"/>
        <v>3.5850884843694538E-10</v>
      </c>
    </row>
    <row r="160" spans="1:10">
      <c r="A160" s="1">
        <v>154</v>
      </c>
      <c r="B160" s="3">
        <v>40952</v>
      </c>
      <c r="C160" s="4">
        <v>2005.74</v>
      </c>
      <c r="D160" s="1">
        <f t="shared" si="8"/>
        <v>6.0158453191559045E-3</v>
      </c>
      <c r="E160" s="1">
        <f>$C$4*E159+(1-$C$4)*D159*D159</f>
        <v>9.0628532265986901E-5</v>
      </c>
      <c r="F160" s="1"/>
      <c r="G160" s="1">
        <f>(D160*D160-E160)^2</f>
        <v>2.9635107994414646E-9</v>
      </c>
      <c r="H160" s="1">
        <f t="shared" si="9"/>
        <v>6.0339768572159301E-3</v>
      </c>
      <c r="I160" s="1">
        <f t="shared" si="11"/>
        <v>9.0556943726209828E-5</v>
      </c>
      <c r="J160" s="1">
        <f t="shared" si="10"/>
        <v>2.9320131612218559E-9</v>
      </c>
    </row>
    <row r="161" spans="1:10">
      <c r="A161" s="1">
        <v>155</v>
      </c>
      <c r="B161" s="3">
        <v>40953</v>
      </c>
      <c r="C161" s="4">
        <v>2002.64</v>
      </c>
      <c r="D161" s="1">
        <f t="shared" si="8"/>
        <v>-1.5467598471470565E-3</v>
      </c>
      <c r="E161" s="1">
        <f>$C$4*E160+(1-$C$4)*D160*D160</f>
        <v>8.5613364181270435E-5</v>
      </c>
      <c r="F161" s="1"/>
      <c r="G161" s="1">
        <f>(D161*D161-E161)^2</f>
        <v>6.9257178899785486E-9</v>
      </c>
      <c r="H161" s="1">
        <f t="shared" si="9"/>
        <v>-1.5455642306579662E-3</v>
      </c>
      <c r="I161" s="1">
        <f t="shared" si="11"/>
        <v>8.5509531141851649E-5</v>
      </c>
      <c r="J161" s="1">
        <f t="shared" si="10"/>
        <v>6.9090611337719039E-9</v>
      </c>
    </row>
    <row r="162" spans="1:10">
      <c r="A162" s="1">
        <v>156</v>
      </c>
      <c r="B162" s="3">
        <v>40954</v>
      </c>
      <c r="C162" s="4">
        <v>2025.32</v>
      </c>
      <c r="D162" s="1">
        <f t="shared" si="8"/>
        <v>1.1261402639431014E-2</v>
      </c>
      <c r="E162" s="1">
        <f>$C$4*E161+(1-$C$4)*D161*D161</f>
        <v>7.7946555347587715E-5</v>
      </c>
      <c r="F162" s="1"/>
      <c r="G162" s="1">
        <f>(D162*D162-E162)^2</f>
        <v>2.388534359942739E-9</v>
      </c>
      <c r="H162" s="1">
        <f t="shared" si="9"/>
        <v>1.1325050932768662E-2</v>
      </c>
      <c r="I162" s="1">
        <f t="shared" si="11"/>
        <v>7.7761428484529314E-5</v>
      </c>
      <c r="J162" s="1">
        <f t="shared" si="10"/>
        <v>2.5497803862939262E-9</v>
      </c>
    </row>
    <row r="163" spans="1:10">
      <c r="A163" s="1">
        <v>157</v>
      </c>
      <c r="B163" s="3">
        <v>40955</v>
      </c>
      <c r="C163" s="4">
        <v>1997.45</v>
      </c>
      <c r="D163" s="1">
        <f t="shared" si="8"/>
        <v>-1.3856345709380727E-2</v>
      </c>
      <c r="E163" s="1">
        <f>$C$4*E162+(1-$C$4)*D162*D162</f>
        <v>8.2448995850335565E-5</v>
      </c>
      <c r="F163" s="1"/>
      <c r="G163" s="1">
        <f>(D163*D163-E163)^2</f>
        <v>1.2001053636809228E-8</v>
      </c>
      <c r="H163" s="1">
        <f t="shared" si="9"/>
        <v>-1.3760788418620214E-2</v>
      </c>
      <c r="I163" s="1">
        <f t="shared" si="11"/>
        <v>8.2468353031154803E-5</v>
      </c>
      <c r="J163" s="1">
        <f t="shared" si="10"/>
        <v>1.1425674095388957E-8</v>
      </c>
    </row>
    <row r="164" spans="1:10">
      <c r="A164" s="1">
        <v>158</v>
      </c>
      <c r="B164" s="3">
        <v>40956</v>
      </c>
      <c r="C164" s="4">
        <v>2023.47</v>
      </c>
      <c r="D164" s="1">
        <f t="shared" si="8"/>
        <v>1.2942492371100013E-2</v>
      </c>
      <c r="E164" s="1">
        <f>$C$4*E163+(1-$C$4)*D163*D163</f>
        <v>9.254133704414782E-5</v>
      </c>
      <c r="F164" s="1"/>
      <c r="G164" s="1">
        <f>(D164*D164-E164)^2</f>
        <v>5.6200168638929414E-9</v>
      </c>
      <c r="H164" s="1">
        <f t="shared" si="9"/>
        <v>1.3026608926381127E-2</v>
      </c>
      <c r="I164" s="1">
        <f t="shared" si="11"/>
        <v>9.2432193479378784E-5</v>
      </c>
      <c r="J164" s="1">
        <f t="shared" si="10"/>
        <v>5.9691611631637602E-9</v>
      </c>
    </row>
    <row r="165" spans="1:10">
      <c r="A165" s="1">
        <v>159</v>
      </c>
      <c r="B165" s="3">
        <v>40959</v>
      </c>
      <c r="C165" s="4">
        <v>2024.9</v>
      </c>
      <c r="D165" s="1">
        <f t="shared" si="8"/>
        <v>7.0645719609314537E-4</v>
      </c>
      <c r="E165" s="1">
        <f>$C$4*E164+(1-$C$4)*D164*D164</f>
        <v>9.9447726190120351E-5</v>
      </c>
      <c r="F165" s="1"/>
      <c r="G165" s="1">
        <f>(D165*D165-E165)^2</f>
        <v>9.7908342325968717E-9</v>
      </c>
      <c r="H165" s="1">
        <f t="shared" si="9"/>
        <v>7.0670679575188342E-4</v>
      </c>
      <c r="I165" s="1">
        <f t="shared" si="11"/>
        <v>9.9634017430324669E-5</v>
      </c>
      <c r="J165" s="1">
        <f t="shared" si="10"/>
        <v>9.8276655337286663E-9</v>
      </c>
    </row>
    <row r="166" spans="1:10">
      <c r="A166" s="1">
        <v>160</v>
      </c>
      <c r="B166" s="3">
        <v>40960</v>
      </c>
      <c r="C166" s="4">
        <v>2024.24</v>
      </c>
      <c r="D166" s="1">
        <f t="shared" si="8"/>
        <v>-3.2599515247434661E-4</v>
      </c>
      <c r="E166" s="1">
        <f>$C$4*E165+(1-$C$4)*D165*D165</f>
        <v>9.0331982934202198E-5</v>
      </c>
      <c r="F166" s="1"/>
      <c r="G166" s="1">
        <f>(D166*D166-E166)^2</f>
        <v>8.1406787621046559E-9</v>
      </c>
      <c r="H166" s="1">
        <f t="shared" si="9"/>
        <v>-3.2594202182827884E-4</v>
      </c>
      <c r="I166" s="1">
        <f t="shared" si="11"/>
        <v>9.039318633410422E-5</v>
      </c>
      <c r="J166" s="1">
        <f t="shared" si="10"/>
        <v>8.1517330030826805E-9</v>
      </c>
    </row>
    <row r="167" spans="1:10">
      <c r="A167" s="1">
        <v>161</v>
      </c>
      <c r="B167" s="3">
        <v>40961</v>
      </c>
      <c r="C167" s="4">
        <v>2028.65</v>
      </c>
      <c r="D167" s="1">
        <f t="shared" si="8"/>
        <v>2.1762257255759439E-3</v>
      </c>
      <c r="E167" s="1">
        <f>$C$4*E166+(1-$C$4)*D166*D166</f>
        <v>8.201984876474401E-5</v>
      </c>
      <c r="F167" s="1"/>
      <c r="G167" s="1">
        <f>(D167*D167-E167)^2</f>
        <v>5.9727997085714397E-9</v>
      </c>
      <c r="H167" s="1">
        <f t="shared" si="9"/>
        <v>2.1785954234676136E-3</v>
      </c>
      <c r="I167" s="1">
        <f t="shared" si="11"/>
        <v>8.1977087600613562E-5</v>
      </c>
      <c r="J167" s="1">
        <f t="shared" si="10"/>
        <v>5.9645979486076615E-9</v>
      </c>
    </row>
    <row r="168" spans="1:10">
      <c r="A168" s="1">
        <v>162</v>
      </c>
      <c r="B168" s="3">
        <v>40962</v>
      </c>
      <c r="C168" s="4">
        <v>2007.8</v>
      </c>
      <c r="D168" s="1">
        <f t="shared" si="8"/>
        <v>-1.0330951920899079E-2</v>
      </c>
      <c r="E168" s="1">
        <f>$C$4*E167+(1-$C$4)*D167*D167</f>
        <v>7.4899992738088609E-5</v>
      </c>
      <c r="F168" s="1"/>
      <c r="G168" s="1">
        <f>(D168*D168-E168)^2</f>
        <v>1.013058177226481E-9</v>
      </c>
      <c r="H168" s="1">
        <f t="shared" si="9"/>
        <v>-1.0277770931407653E-2</v>
      </c>
      <c r="I168" s="1">
        <f t="shared" si="11"/>
        <v>7.4778016947001184E-5</v>
      </c>
      <c r="J168" s="1">
        <f t="shared" si="10"/>
        <v>9.5200377229949517E-10</v>
      </c>
    </row>
    <row r="169" spans="1:10">
      <c r="A169" s="1">
        <v>163</v>
      </c>
      <c r="B169" s="3">
        <v>40963</v>
      </c>
      <c r="C169" s="4">
        <v>2019.89</v>
      </c>
      <c r="D169" s="1">
        <f t="shared" si="8"/>
        <v>6.0034592095282672E-3</v>
      </c>
      <c r="E169" s="1">
        <f>$C$4*E168+(1-$C$4)*D168*D168</f>
        <v>7.7832232166627147E-5</v>
      </c>
      <c r="F169" s="1"/>
      <c r="G169" s="1">
        <f>(D169*D169-E169)^2</f>
        <v>1.7464634160726882E-9</v>
      </c>
      <c r="H169" s="1">
        <f t="shared" si="9"/>
        <v>6.0215160872597595E-3</v>
      </c>
      <c r="I169" s="1">
        <f t="shared" si="11"/>
        <v>7.7654124900628874E-5</v>
      </c>
      <c r="J169" s="1">
        <f t="shared" si="10"/>
        <v>1.7135848464030281E-9</v>
      </c>
    </row>
    <row r="170" spans="1:10">
      <c r="A170" s="1">
        <v>164</v>
      </c>
      <c r="B170" s="3">
        <v>40966</v>
      </c>
      <c r="C170" s="4">
        <v>1991.16</v>
      </c>
      <c r="D170" s="1">
        <f t="shared" si="8"/>
        <v>-1.4325671004257608E-2</v>
      </c>
      <c r="E170" s="1">
        <f>$C$4*E169+(1-$C$4)*D169*D169</f>
        <v>7.3982221060221124E-5</v>
      </c>
      <c r="F170" s="1"/>
      <c r="G170" s="1">
        <f>(D170*D170-E170)^2</f>
        <v>1.7224627578113212E-8</v>
      </c>
      <c r="H170" s="1">
        <f t="shared" si="9"/>
        <v>-1.4223546826807409E-2</v>
      </c>
      <c r="I170" s="1">
        <f t="shared" si="11"/>
        <v>7.3795445870222207E-5</v>
      </c>
      <c r="J170" s="1">
        <f t="shared" si="10"/>
        <v>1.6515806676792445E-8</v>
      </c>
    </row>
    <row r="171" spans="1:10">
      <c r="A171" s="1">
        <v>165</v>
      </c>
      <c r="B171" s="3">
        <v>40967</v>
      </c>
      <c r="C171" s="4">
        <v>2003.69</v>
      </c>
      <c r="D171" s="1">
        <f t="shared" si="8"/>
        <v>6.2730971574684272E-3</v>
      </c>
      <c r="E171" s="1">
        <f>$C$4*E170+(1-$C$4)*D170*D170</f>
        <v>8.6073080052022669E-5</v>
      </c>
      <c r="F171" s="1"/>
      <c r="G171" s="1">
        <f>(D171*D171-E171)^2</f>
        <v>2.1828828736642281E-9</v>
      </c>
      <c r="H171" s="1">
        <f t="shared" si="9"/>
        <v>6.2928142389360835E-3</v>
      </c>
      <c r="I171" s="1">
        <f t="shared" si="11"/>
        <v>8.577486455150101E-5</v>
      </c>
      <c r="J171" s="1">
        <f t="shared" si="10"/>
        <v>2.1321632713804512E-9</v>
      </c>
    </row>
    <row r="172" spans="1:10">
      <c r="A172" s="1">
        <v>166</v>
      </c>
      <c r="B172" s="3">
        <v>40968</v>
      </c>
      <c r="C172" s="4">
        <v>2030.25</v>
      </c>
      <c r="D172" s="1">
        <f t="shared" si="8"/>
        <v>1.3168457542355044E-2</v>
      </c>
      <c r="E172" s="1">
        <f>$C$4*E171+(1-$C$4)*D171*D171</f>
        <v>8.1768830402731462E-5</v>
      </c>
      <c r="F172" s="1"/>
      <c r="G172" s="1">
        <f>(D172*D172-E172)^2</f>
        <v>8.3977876310292193E-9</v>
      </c>
      <c r="H172" s="1">
        <f t="shared" si="9"/>
        <v>1.3255543522201511E-2</v>
      </c>
      <c r="I172" s="1">
        <f t="shared" si="11"/>
        <v>8.1470628532936937E-5</v>
      </c>
      <c r="J172" s="1">
        <f t="shared" si="10"/>
        <v>8.8809524688598445E-9</v>
      </c>
    </row>
    <row r="173" spans="1:10">
      <c r="A173" s="1">
        <v>167</v>
      </c>
      <c r="B173" s="3">
        <v>40970</v>
      </c>
      <c r="C173" s="4">
        <v>2034.63</v>
      </c>
      <c r="D173" s="1">
        <f t="shared" si="8"/>
        <v>2.1550460014274839E-3</v>
      </c>
      <c r="E173" s="1">
        <f>$C$4*E172+(1-$C$4)*D172*D172</f>
        <v>9.0211206195256596E-5</v>
      </c>
      <c r="F173" s="1"/>
      <c r="G173" s="1">
        <f>(D173*D173-E173)^2</f>
        <v>7.3217085672274581E-9</v>
      </c>
      <c r="H173" s="1">
        <f t="shared" si="9"/>
        <v>2.1573697820465999E-3</v>
      </c>
      <c r="I173" s="1">
        <f t="shared" si="11"/>
        <v>9.0255099692085163E-5</v>
      </c>
      <c r="J173" s="1">
        <f t="shared" si="10"/>
        <v>7.3275064307618338E-9</v>
      </c>
    </row>
    <row r="174" spans="1:10">
      <c r="A174" s="1">
        <v>168</v>
      </c>
      <c r="B174" s="3">
        <v>40973</v>
      </c>
      <c r="C174" s="4">
        <v>2016.06</v>
      </c>
      <c r="D174" s="1">
        <f t="shared" si="8"/>
        <v>-9.168872510803467E-3</v>
      </c>
      <c r="E174" s="1">
        <f>$C$4*E173+(1-$C$4)*D173*D173</f>
        <v>8.232826194557618E-5</v>
      </c>
      <c r="F174" s="1"/>
      <c r="G174" s="1">
        <f>(D174*D174-E174)^2</f>
        <v>3.0274648863011743E-12</v>
      </c>
      <c r="H174" s="1">
        <f t="shared" si="9"/>
        <v>-9.1269665737751648E-3</v>
      </c>
      <c r="I174" s="1">
        <f t="shared" si="11"/>
        <v>8.227581514533122E-5</v>
      </c>
      <c r="J174" s="1">
        <f t="shared" si="10"/>
        <v>1.0520680668143225E-12</v>
      </c>
    </row>
    <row r="175" spans="1:10">
      <c r="A175" s="1">
        <v>169</v>
      </c>
      <c r="B175" s="3">
        <v>40974</v>
      </c>
      <c r="C175" s="4">
        <v>2000.36</v>
      </c>
      <c r="D175" s="1">
        <f t="shared" si="8"/>
        <v>-7.8179473091183876E-3</v>
      </c>
      <c r="E175" s="1">
        <f>$C$4*E174+(1-$C$4)*D174*D174</f>
        <v>8.2488557616411148E-5</v>
      </c>
      <c r="F175" s="1"/>
      <c r="G175" s="1">
        <f>(D175*D175-E175)^2</f>
        <v>4.5660242808456705E-10</v>
      </c>
      <c r="H175" s="1">
        <f t="shared" si="9"/>
        <v>-7.7874666428578744E-3</v>
      </c>
      <c r="I175" s="1">
        <f t="shared" si="11"/>
        <v>8.2371426124926484E-5</v>
      </c>
      <c r="J175" s="1">
        <f t="shared" si="10"/>
        <v>4.720533781230818E-10</v>
      </c>
    </row>
    <row r="176" spans="1:10">
      <c r="A176" s="1">
        <v>170</v>
      </c>
      <c r="B176" s="3">
        <v>40975</v>
      </c>
      <c r="C176" s="4">
        <v>1982.15</v>
      </c>
      <c r="D176" s="1">
        <f t="shared" si="8"/>
        <v>-9.1450501875934235E-3</v>
      </c>
      <c r="E176" s="1">
        <f>$C$4*E175+(1-$C$4)*D175*D175</f>
        <v>8.0519985432015006E-5</v>
      </c>
      <c r="F176" s="1"/>
      <c r="G176" s="1">
        <f>(D176*D176-E176)^2</f>
        <v>9.6842794916867324E-12</v>
      </c>
      <c r="H176" s="1">
        <f t="shared" si="9"/>
        <v>-9.103361394948814E-3</v>
      </c>
      <c r="I176" s="1">
        <f t="shared" si="11"/>
        <v>8.0346163242201609E-5</v>
      </c>
      <c r="J176" s="1">
        <f t="shared" si="10"/>
        <v>6.3757534971036499E-12</v>
      </c>
    </row>
    <row r="177" spans="1:10">
      <c r="A177" s="1">
        <v>171</v>
      </c>
      <c r="B177" s="3">
        <v>40976</v>
      </c>
      <c r="C177" s="4">
        <v>2000.76</v>
      </c>
      <c r="D177" s="1">
        <f t="shared" si="8"/>
        <v>9.3449942039351662E-3</v>
      </c>
      <c r="E177" s="1">
        <f>$C$4*E176+(1-$C$4)*D176*D176</f>
        <v>8.08066776426463E-5</v>
      </c>
      <c r="F177" s="1"/>
      <c r="G177" s="1">
        <f>(D177*D177-E177)^2</f>
        <v>4.2539601950570148E-11</v>
      </c>
      <c r="H177" s="1">
        <f t="shared" si="9"/>
        <v>9.3887949953332991E-3</v>
      </c>
      <c r="I177" s="1">
        <f t="shared" si="11"/>
        <v>8.0581533513186788E-5</v>
      </c>
      <c r="J177" s="1">
        <f t="shared" si="10"/>
        <v>5.7273684833346624E-11</v>
      </c>
    </row>
    <row r="178" spans="1:10">
      <c r="A178" s="1">
        <v>172</v>
      </c>
      <c r="B178" s="3">
        <v>40977</v>
      </c>
      <c r="C178" s="4">
        <v>2018.3</v>
      </c>
      <c r="D178" s="1">
        <f t="shared" si="8"/>
        <v>8.7284645457055155E-3</v>
      </c>
      <c r="E178" s="1">
        <f>$C$4*E177+(1-$C$4)*D177*D177</f>
        <v>8.1407545464432874E-5</v>
      </c>
      <c r="F178" s="1"/>
      <c r="G178" s="1">
        <f>(D178*D178-E178)^2</f>
        <v>2.7263562437723494E-11</v>
      </c>
      <c r="H178" s="1">
        <f t="shared" si="9"/>
        <v>8.7666686659069373E-3</v>
      </c>
      <c r="I178" s="1">
        <f t="shared" si="11"/>
        <v>8.128697892167291E-5</v>
      </c>
      <c r="J178" s="1">
        <f t="shared" si="10"/>
        <v>1.9647051142682286E-11</v>
      </c>
    </row>
    <row r="179" spans="1:10">
      <c r="A179" s="1">
        <v>173</v>
      </c>
      <c r="B179" s="3">
        <v>40980</v>
      </c>
      <c r="C179" s="4">
        <v>2002.5</v>
      </c>
      <c r="D179" s="1">
        <f t="shared" si="8"/>
        <v>-7.8591729635590617E-3</v>
      </c>
      <c r="E179" s="1">
        <f>$C$4*E178+(1-$C$4)*D178*D178</f>
        <v>8.0926513941472514E-5</v>
      </c>
      <c r="F179" s="1"/>
      <c r="G179" s="1">
        <f>(D179*D179-E179)^2</f>
        <v>3.671023148465785E-10</v>
      </c>
      <c r="H179" s="1">
        <f t="shared" si="9"/>
        <v>-7.8283704107416918E-3</v>
      </c>
      <c r="I179" s="1">
        <f t="shared" si="11"/>
        <v>8.0873803445492777E-5</v>
      </c>
      <c r="J179" s="1">
        <f t="shared" si="10"/>
        <v>3.8378456195587403E-10</v>
      </c>
    </row>
    <row r="180" spans="1:10">
      <c r="A180" s="1">
        <v>174</v>
      </c>
      <c r="B180" s="3">
        <v>40981</v>
      </c>
      <c r="C180" s="4">
        <v>2025.04</v>
      </c>
      <c r="D180" s="1">
        <f t="shared" si="8"/>
        <v>1.1193053489455254E-2</v>
      </c>
      <c r="E180" s="1">
        <f>$C$4*E179+(1-$C$4)*D179*D179</f>
        <v>7.9161387594192266E-5</v>
      </c>
      <c r="F180" s="1"/>
      <c r="G180" s="1">
        <f>(D180*D180-E180)^2</f>
        <v>2.1273365552465717E-9</v>
      </c>
      <c r="H180" s="1">
        <f t="shared" si="9"/>
        <v>1.1255930087390743E-2</v>
      </c>
      <c r="I180" s="1">
        <f t="shared" si="11"/>
        <v>7.9047682243168729E-5</v>
      </c>
      <c r="J180" s="1">
        <f t="shared" si="10"/>
        <v>2.2703585763861475E-9</v>
      </c>
    </row>
    <row r="181" spans="1:10">
      <c r="A181" s="1">
        <v>175</v>
      </c>
      <c r="B181" s="3">
        <v>40982</v>
      </c>
      <c r="C181" s="4">
        <v>2045.08</v>
      </c>
      <c r="D181" s="1">
        <f t="shared" si="8"/>
        <v>9.8474550841738551E-3</v>
      </c>
      <c r="E181" s="1">
        <f>$C$4*E180+(1-$C$4)*D180*D180</f>
        <v>8.3410520716503217E-5</v>
      </c>
      <c r="F181" s="1"/>
      <c r="G181" s="1">
        <f>(D181*D181-E181)^2</f>
        <v>1.8392380033069085E-10</v>
      </c>
      <c r="H181" s="1">
        <f t="shared" si="9"/>
        <v>9.8961008177616064E-3</v>
      </c>
      <c r="I181" s="1">
        <f t="shared" si="11"/>
        <v>8.3489217108637559E-5</v>
      </c>
      <c r="J181" s="1">
        <f t="shared" si="10"/>
        <v>2.0861741591776386E-10</v>
      </c>
    </row>
    <row r="182" spans="1:10">
      <c r="A182" s="1">
        <v>176</v>
      </c>
      <c r="B182" s="3">
        <v>40983</v>
      </c>
      <c r="C182" s="4">
        <v>2043.76</v>
      </c>
      <c r="D182" s="1">
        <f t="shared" si="8"/>
        <v>-6.4565991618963656E-4</v>
      </c>
      <c r="E182" s="1">
        <f>$C$4*E181+(1-$C$4)*D181*D181</f>
        <v>8.465991985451888E-5</v>
      </c>
      <c r="F182" s="1"/>
      <c r="G182" s="1">
        <f>(D182*D182-E182)^2</f>
        <v>7.0968903153219901E-9</v>
      </c>
      <c r="H182" s="1">
        <f t="shared" si="9"/>
        <v>-6.4545152267878828E-4</v>
      </c>
      <c r="I182" s="1">
        <f t="shared" si="11"/>
        <v>8.4835576888177809E-5</v>
      </c>
      <c r="J182" s="1">
        <f t="shared" si="10"/>
        <v>7.1265623641756541E-9</v>
      </c>
    </row>
    <row r="183" spans="1:10">
      <c r="A183" s="1">
        <v>177</v>
      </c>
      <c r="B183" s="3">
        <v>40984</v>
      </c>
      <c r="C183" s="4">
        <v>2034.44</v>
      </c>
      <c r="D183" s="1">
        <f t="shared" si="8"/>
        <v>-4.570651868583046E-3</v>
      </c>
      <c r="E183" s="1">
        <f>$C$4*E182+(1-$C$4)*D182*D182</f>
        <v>7.6898944888726881E-5</v>
      </c>
      <c r="F183" s="1"/>
      <c r="G183" s="1">
        <f>(D183*D183-E183)^2</f>
        <v>3.1369057405034822E-9</v>
      </c>
      <c r="H183" s="1">
        <f t="shared" si="9"/>
        <v>-4.5602223353035272E-3</v>
      </c>
      <c r="I183" s="1">
        <f t="shared" si="11"/>
        <v>7.6966461865121501E-5</v>
      </c>
      <c r="J183" s="1">
        <f t="shared" si="10"/>
        <v>3.1551626054804555E-9</v>
      </c>
    </row>
    <row r="184" spans="1:10">
      <c r="A184" s="1">
        <v>178</v>
      </c>
      <c r="B184" s="3">
        <v>40987</v>
      </c>
      <c r="C184" s="4">
        <v>2047</v>
      </c>
      <c r="D184" s="1">
        <f t="shared" si="8"/>
        <v>6.1547099299187977E-3</v>
      </c>
      <c r="E184" s="1">
        <f>$C$4*E183+(1-$C$4)*D183*D183</f>
        <v>7.1739143673338294E-5</v>
      </c>
      <c r="F184" s="1"/>
      <c r="G184" s="1">
        <f>(D184*D184-E184)^2</f>
        <v>1.1464108446282796E-9</v>
      </c>
      <c r="H184" s="1">
        <f t="shared" si="9"/>
        <v>6.1736890741432258E-3</v>
      </c>
      <c r="I184" s="1">
        <f t="shared" si="11"/>
        <v>7.1730497025735868E-5</v>
      </c>
      <c r="J184" s="1">
        <f t="shared" si="10"/>
        <v>1.130039506162875E-9</v>
      </c>
    </row>
    <row r="185" spans="1:10">
      <c r="A185" s="1">
        <v>179</v>
      </c>
      <c r="B185" s="3">
        <v>40988</v>
      </c>
      <c r="C185" s="4">
        <v>2042.15</v>
      </c>
      <c r="D185" s="1">
        <f t="shared" si="8"/>
        <v>-2.3721322398298737E-3</v>
      </c>
      <c r="E185" s="1">
        <f>$C$4*E184+(1-$C$4)*D184*D184</f>
        <v>6.861987790752302E-5</v>
      </c>
      <c r="F185" s="1"/>
      <c r="G185" s="1">
        <f>(D185*D185-E185)^2</f>
        <v>3.9681012354658133E-9</v>
      </c>
      <c r="H185" s="1">
        <f t="shared" si="9"/>
        <v>-2.3693209574987342E-3</v>
      </c>
      <c r="I185" s="1">
        <f t="shared" si="11"/>
        <v>6.8596975648885824E-5</v>
      </c>
      <c r="J185" s="1">
        <f t="shared" si="10"/>
        <v>3.9668953041001041E-9</v>
      </c>
    </row>
    <row r="186" spans="1:10">
      <c r="A186" s="1">
        <v>180</v>
      </c>
      <c r="B186" s="3">
        <v>40989</v>
      </c>
      <c r="C186" s="4">
        <v>2027.23</v>
      </c>
      <c r="D186" s="1">
        <f t="shared" si="8"/>
        <v>-7.3328452269108653E-3</v>
      </c>
      <c r="E186" s="1">
        <f>$C$4*E185+(1-$C$4)*D185*D185</f>
        <v>6.2816596804111342E-5</v>
      </c>
      <c r="F186" s="1"/>
      <c r="G186" s="1">
        <f>(D186*D186-E186)^2</f>
        <v>8.1829712228341843E-11</v>
      </c>
      <c r="H186" s="1">
        <f t="shared" si="9"/>
        <v>-7.3060255123277296E-3</v>
      </c>
      <c r="I186" s="1">
        <f t="shared" si="11"/>
        <v>6.2725987310485937E-5</v>
      </c>
      <c r="J186" s="1">
        <f t="shared" si="10"/>
        <v>8.7384702479598983E-11</v>
      </c>
    </row>
    <row r="187" spans="1:10">
      <c r="A187" s="1">
        <v>181</v>
      </c>
      <c r="B187" s="3">
        <v>40990</v>
      </c>
      <c r="C187" s="4">
        <v>2026.12</v>
      </c>
      <c r="D187" s="1">
        <f t="shared" si="8"/>
        <v>-5.4769513007628271E-4</v>
      </c>
      <c r="E187" s="1">
        <f>$C$4*E186+(1-$C$4)*D186*D186</f>
        <v>6.1983227023922562E-5</v>
      </c>
      <c r="F187" s="1"/>
      <c r="G187" s="1">
        <f>(D187*D187-E187)^2</f>
        <v>3.8048242025679568E-9</v>
      </c>
      <c r="H187" s="1">
        <f t="shared" si="9"/>
        <v>-5.4754517247679216E-4</v>
      </c>
      <c r="I187" s="1">
        <f t="shared" si="11"/>
        <v>6.1854615403014187E-5</v>
      </c>
      <c r="J187" s="1">
        <f t="shared" si="10"/>
        <v>3.7889945956165218E-9</v>
      </c>
    </row>
    <row r="188" spans="1:10">
      <c r="A188" s="1">
        <v>182</v>
      </c>
      <c r="B188" s="3">
        <v>40991</v>
      </c>
      <c r="C188" s="4">
        <v>2026.83</v>
      </c>
      <c r="D188" s="1">
        <f t="shared" si="8"/>
        <v>3.5036208552428834E-4</v>
      </c>
      <c r="E188" s="1">
        <f>$C$4*E187+(1-$C$4)*D187*D187</f>
        <v>5.6300595008909168E-5</v>
      </c>
      <c r="F188" s="1"/>
      <c r="G188" s="1">
        <f>(D188*D188-E188)^2</f>
        <v>3.155949866378792E-9</v>
      </c>
      <c r="H188" s="1">
        <f t="shared" si="9"/>
        <v>3.5042346948849841E-4</v>
      </c>
      <c r="I188" s="1">
        <f t="shared" si="11"/>
        <v>5.6116783229446485E-5</v>
      </c>
      <c r="J188" s="1">
        <f t="shared" si="10"/>
        <v>3.135326537766272E-9</v>
      </c>
    </row>
    <row r="189" spans="1:10">
      <c r="A189" s="1">
        <v>183</v>
      </c>
      <c r="B189" s="3">
        <v>40994</v>
      </c>
      <c r="C189" s="4">
        <v>2019.19</v>
      </c>
      <c r="D189" s="1">
        <f t="shared" si="8"/>
        <v>-3.7765552717847215E-3</v>
      </c>
      <c r="E189" s="1">
        <f>$C$4*E188+(1-$C$4)*D188*D188</f>
        <v>5.1125154940596278E-5</v>
      </c>
      <c r="F189" s="1"/>
      <c r="G189" s="1">
        <f>(D189*D189-E189)^2</f>
        <v>1.3588649341575155E-9</v>
      </c>
      <c r="H189" s="1">
        <f t="shared" si="9"/>
        <v>-3.7694330555596042E-3</v>
      </c>
      <c r="I189" s="1">
        <f t="shared" si="11"/>
        <v>5.0897303231114078E-5</v>
      </c>
      <c r="J189" s="1">
        <f t="shared" si="10"/>
        <v>1.346059069229559E-9</v>
      </c>
    </row>
    <row r="190" spans="1:10">
      <c r="A190" s="1">
        <v>184</v>
      </c>
      <c r="B190" s="3">
        <v>40995</v>
      </c>
      <c r="C190" s="4">
        <v>2039.76</v>
      </c>
      <c r="D190" s="1">
        <f t="shared" si="8"/>
        <v>1.0135712980268243E-2</v>
      </c>
      <c r="E190" s="1">
        <f>$C$4*E189+(1-$C$4)*D189*D189</f>
        <v>4.7729133825498734E-5</v>
      </c>
      <c r="F190" s="1"/>
      <c r="G190" s="1">
        <f>(D190*D190-E190)^2</f>
        <v>3.0253898297752036E-9</v>
      </c>
      <c r="H190" s="1">
        <f t="shared" si="9"/>
        <v>1.0187253304542879E-2</v>
      </c>
      <c r="I190" s="1">
        <f t="shared" si="11"/>
        <v>4.7477367791218318E-5</v>
      </c>
      <c r="J190" s="1">
        <f t="shared" si="10"/>
        <v>3.1700010200555828E-9</v>
      </c>
    </row>
    <row r="191" spans="1:10">
      <c r="A191" s="1">
        <v>185</v>
      </c>
      <c r="B191" s="3">
        <v>40996</v>
      </c>
      <c r="C191" s="4">
        <v>2031.74</v>
      </c>
      <c r="D191" s="1">
        <f t="shared" si="8"/>
        <v>-3.9395851026657056E-3</v>
      </c>
      <c r="E191" s="1">
        <f>$C$4*E190+(1-$C$4)*D190*D190</f>
        <v>5.279639054558309E-5</v>
      </c>
      <c r="F191" s="1"/>
      <c r="G191" s="1">
        <f>(D191*D191-E191)^2</f>
        <v>1.3895046315619188E-9</v>
      </c>
      <c r="H191" s="1">
        <f t="shared" si="9"/>
        <v>-3.931835117856994E-3</v>
      </c>
      <c r="I191" s="1">
        <f t="shared" si="11"/>
        <v>5.2725630298705814E-5</v>
      </c>
      <c r="J191" s="1">
        <f t="shared" si="10"/>
        <v>1.3887773321842768E-9</v>
      </c>
    </row>
    <row r="192" spans="1:10">
      <c r="A192" s="1">
        <v>186</v>
      </c>
      <c r="B192" s="3">
        <v>40997</v>
      </c>
      <c r="C192" s="4">
        <v>2014.41</v>
      </c>
      <c r="D192" s="1">
        <f t="shared" si="8"/>
        <v>-8.5662202207068567E-3</v>
      </c>
      <c r="E192" s="1">
        <f>$C$4*E191+(1-$C$4)*D191*D191</f>
        <v>4.9362296097943791E-5</v>
      </c>
      <c r="F192" s="1"/>
      <c r="G192" s="1">
        <f>(D192*D192-E192)^2</f>
        <v>5.7685629104950197E-10</v>
      </c>
      <c r="H192" s="1">
        <f t="shared" si="9"/>
        <v>-8.5296346973529717E-3</v>
      </c>
      <c r="I192" s="1">
        <f t="shared" si="11"/>
        <v>4.9251851517106643E-5</v>
      </c>
      <c r="J192" s="1">
        <f t="shared" si="10"/>
        <v>5.5238238593248234E-10</v>
      </c>
    </row>
    <row r="193" spans="1:10">
      <c r="A193" s="1">
        <v>187</v>
      </c>
      <c r="B193" s="3">
        <v>40998</v>
      </c>
      <c r="C193" s="4">
        <v>2014.04</v>
      </c>
      <c r="D193" s="1">
        <f t="shared" si="8"/>
        <v>-1.836934806392215E-4</v>
      </c>
      <c r="E193" s="1">
        <f>$C$4*E192+(1-$C$4)*D192*D192</f>
        <v>5.1574963066686103E-5</v>
      </c>
      <c r="F193" s="1"/>
      <c r="G193" s="1">
        <f>(D193*D193-E193)^2</f>
        <v>2.6564973355708376E-9</v>
      </c>
      <c r="H193" s="1">
        <f t="shared" si="9"/>
        <v>-1.836766100248302E-4</v>
      </c>
      <c r="I193" s="1">
        <f t="shared" si="11"/>
        <v>5.1442666786844021E-5</v>
      </c>
      <c r="J193" s="1">
        <f t="shared" si="10"/>
        <v>2.6428780518481069E-9</v>
      </c>
    </row>
    <row r="194" spans="1:10">
      <c r="A194" s="1">
        <v>188</v>
      </c>
      <c r="B194" s="3">
        <v>41001</v>
      </c>
      <c r="C194" s="4">
        <v>2029.29</v>
      </c>
      <c r="D194" s="1">
        <f t="shared" si="8"/>
        <v>7.5433231086942569E-3</v>
      </c>
      <c r="E194" s="1">
        <f>$C$4*E193+(1-$C$4)*D193*D193</f>
        <v>4.6826676424760742E-5</v>
      </c>
      <c r="F194" s="1"/>
      <c r="G194" s="1">
        <f>(D194*D194-E194)^2</f>
        <v>1.0150657401482904E-10</v>
      </c>
      <c r="H194" s="1">
        <f t="shared" si="9"/>
        <v>7.5718456435820538E-3</v>
      </c>
      <c r="I194" s="1">
        <f t="shared" si="11"/>
        <v>4.6650582914242485E-5</v>
      </c>
      <c r="J194" s="1">
        <f t="shared" si="10"/>
        <v>1.141107542523424E-10</v>
      </c>
    </row>
    <row r="195" spans="1:10">
      <c r="A195" s="1">
        <v>189</v>
      </c>
      <c r="B195" s="3">
        <v>41002</v>
      </c>
      <c r="C195" s="4">
        <v>2049.2800000000002</v>
      </c>
      <c r="D195" s="1">
        <f t="shared" si="8"/>
        <v>9.8025337650775209E-3</v>
      </c>
      <c r="E195" s="1">
        <f>$C$4*E194+(1-$C$4)*D194*D194</f>
        <v>4.7754850258463358E-5</v>
      </c>
      <c r="F195" s="1"/>
      <c r="G195" s="1">
        <f>(D195*D195-E195)^2</f>
        <v>2.33625462693841E-9</v>
      </c>
      <c r="H195" s="1">
        <f t="shared" si="9"/>
        <v>9.8507359716946494E-3</v>
      </c>
      <c r="I195" s="1">
        <f t="shared" si="11"/>
        <v>4.764633021189299E-5</v>
      </c>
      <c r="J195" s="1">
        <f t="shared" si="10"/>
        <v>2.4394381815160998E-9</v>
      </c>
    </row>
    <row r="196" spans="1:10">
      <c r="A196" s="1">
        <v>190</v>
      </c>
      <c r="B196" s="3">
        <v>41003</v>
      </c>
      <c r="C196" s="4">
        <v>2018.61</v>
      </c>
      <c r="D196" s="1">
        <f t="shared" si="8"/>
        <v>-1.5079356207286902E-2</v>
      </c>
      <c r="E196" s="1">
        <f>$C$4*E195+(1-$C$4)*D195*D195</f>
        <v>5.2207743912535126E-5</v>
      </c>
      <c r="F196" s="1"/>
      <c r="G196" s="1">
        <f>(D196*D196-E196)^2</f>
        <v>3.0687766026672374E-8</v>
      </c>
      <c r="H196" s="1">
        <f t="shared" si="9"/>
        <v>-1.4966232042473599E-2</v>
      </c>
      <c r="I196" s="1">
        <f t="shared" si="11"/>
        <v>5.2250281892402348E-5</v>
      </c>
      <c r="J196" s="1">
        <f t="shared" si="10"/>
        <v>2.9493878700458207E-8</v>
      </c>
    </row>
    <row r="197" spans="1:10">
      <c r="A197" s="1">
        <v>191</v>
      </c>
      <c r="B197" s="3">
        <v>41004</v>
      </c>
      <c r="C197" s="4">
        <v>2028.77</v>
      </c>
      <c r="D197" s="1">
        <f t="shared" si="8"/>
        <v>5.0205423463772518E-3</v>
      </c>
      <c r="E197" s="1">
        <f>$C$4*E196+(1-$C$4)*D196*D196</f>
        <v>6.8346307329488368E-5</v>
      </c>
      <c r="F197" s="1"/>
      <c r="G197" s="1">
        <f>(D197*D197-E197)^2</f>
        <v>1.8610994510231132E-9</v>
      </c>
      <c r="H197" s="1">
        <f t="shared" si="9"/>
        <v>5.0331663867711355E-3</v>
      </c>
      <c r="I197" s="1">
        <f t="shared" si="11"/>
        <v>6.8258824393854623E-5</v>
      </c>
      <c r="J197" s="1">
        <f t="shared" si="10"/>
        <v>1.8426466715032923E-9</v>
      </c>
    </row>
    <row r="198" spans="1:10">
      <c r="A198" s="1">
        <v>192</v>
      </c>
      <c r="B198" s="3">
        <v>41005</v>
      </c>
      <c r="C198" s="4">
        <v>2029.03</v>
      </c>
      <c r="D198" s="1">
        <f t="shared" si="8"/>
        <v>1.2814825785187345E-4</v>
      </c>
      <c r="E198" s="1">
        <f>$C$4*E197+(1-$C$4)*D197*D197</f>
        <v>6.4371948946679493E-5</v>
      </c>
      <c r="F198" s="1"/>
      <c r="G198" s="1">
        <f>(D198*D198-E198)^2</f>
        <v>4.1416338516750828E-9</v>
      </c>
      <c r="H198" s="1">
        <f t="shared" si="9"/>
        <v>1.2815646919068743E-4</v>
      </c>
      <c r="I198" s="1">
        <f t="shared" si="11"/>
        <v>6.4257471252312257E-5</v>
      </c>
      <c r="J198" s="1">
        <f t="shared" si="10"/>
        <v>4.1269121417187471E-9</v>
      </c>
    </row>
    <row r="199" spans="1:10">
      <c r="A199" s="1">
        <v>193</v>
      </c>
      <c r="B199" s="3">
        <v>41008</v>
      </c>
      <c r="C199" s="4">
        <v>1997.08</v>
      </c>
      <c r="D199" s="1">
        <f t="shared" si="8"/>
        <v>-1.5871732621616518E-2</v>
      </c>
      <c r="E199" s="1">
        <f>$C$4*E198+(1-$C$4)*D198*D198</f>
        <v>5.8443131382764446E-5</v>
      </c>
      <c r="F199" s="1"/>
      <c r="G199" s="1">
        <f>(D199*D199-E199)^2</f>
        <v>3.7430163041970814E-8</v>
      </c>
      <c r="H199" s="1">
        <f t="shared" si="9"/>
        <v>-1.57464404173423E-2</v>
      </c>
      <c r="I199" s="1">
        <f t="shared" si="11"/>
        <v>5.8269241425931419E-5</v>
      </c>
      <c r="J199" s="1">
        <f t="shared" si="10"/>
        <v>3.5978936537471707E-8</v>
      </c>
    </row>
    <row r="200" spans="1:10">
      <c r="A200" s="1">
        <v>194</v>
      </c>
      <c r="B200" s="3">
        <v>41009</v>
      </c>
      <c r="C200" s="4">
        <v>1994.41</v>
      </c>
      <c r="D200" s="1">
        <f t="shared" si="8"/>
        <v>-1.3378464674784504E-3</v>
      </c>
      <c r="E200" s="1">
        <f>$C$4*E199+(1-$C$4)*D199*D199</f>
        <v>7.6266635690284447E-5</v>
      </c>
      <c r="F200" s="1"/>
      <c r="G200" s="1">
        <f>(D200*D200-E200)^2</f>
        <v>5.5467941135643324E-9</v>
      </c>
      <c r="H200" s="1">
        <f t="shared" si="9"/>
        <v>-1.336951949846699E-3</v>
      </c>
      <c r="I200" s="1">
        <f t="shared" si="11"/>
        <v>7.5950371114056941E-5</v>
      </c>
      <c r="J200" s="1">
        <f t="shared" si="10"/>
        <v>5.5001402748627096E-9</v>
      </c>
    </row>
    <row r="201" spans="1:10">
      <c r="A201" s="1">
        <v>195</v>
      </c>
      <c r="B201" s="3">
        <v>41011</v>
      </c>
      <c r="C201" s="4">
        <v>1986.63</v>
      </c>
      <c r="D201" s="1">
        <f t="shared" ref="D201:D256" si="12">LN(C201/C200)</f>
        <v>-3.9085313909621331E-3</v>
      </c>
      <c r="E201" s="1">
        <f>$C$4*E200+(1-$C$4)*D200*D200</f>
        <v>6.9405385450124405E-5</v>
      </c>
      <c r="F201" s="1"/>
      <c r="G201" s="1">
        <f>(D201*D201-E201)^2</f>
        <v>2.9299235052771402E-9</v>
      </c>
      <c r="H201" s="1">
        <f t="shared" ref="H201:H256" si="13">(C201-C200)/C200</f>
        <v>-3.9009030239519319E-3</v>
      </c>
      <c r="I201" s="1">
        <f t="shared" si="11"/>
        <v>6.9037272829235871E-5</v>
      </c>
      <c r="J201" s="1">
        <f t="shared" si="10"/>
        <v>2.8966169879299965E-9</v>
      </c>
    </row>
    <row r="202" spans="1:10">
      <c r="A202" s="1">
        <v>196</v>
      </c>
      <c r="B202" s="3">
        <v>41012</v>
      </c>
      <c r="C202" s="4">
        <v>2008.91</v>
      </c>
      <c r="D202" s="1">
        <f t="shared" si="12"/>
        <v>1.1152550559162139E-2</v>
      </c>
      <c r="E202" s="1">
        <f>$C$4*E201+(1-$C$4)*D201*D201</f>
        <v>6.4418718345577607E-5</v>
      </c>
      <c r="F202" s="1"/>
      <c r="G202" s="1">
        <f>(D202*D202-E202)^2</f>
        <v>3.5952814226835515E-9</v>
      </c>
      <c r="H202" s="1">
        <f t="shared" si="13"/>
        <v>1.1214972088411013E-2</v>
      </c>
      <c r="I202" s="1">
        <f t="shared" si="11"/>
        <v>6.402041972179096E-5</v>
      </c>
      <c r="J202" s="1">
        <f t="shared" ref="J202:J256" si="14">(H202*H202-I202)^2</f>
        <v>3.8137021607471603E-9</v>
      </c>
    </row>
    <row r="203" spans="1:10">
      <c r="A203" s="1">
        <v>197</v>
      </c>
      <c r="B203" s="3">
        <v>41015</v>
      </c>
      <c r="C203" s="4">
        <v>1992.63</v>
      </c>
      <c r="D203" s="1">
        <f t="shared" si="12"/>
        <v>-8.1369122007555646E-3</v>
      </c>
      <c r="E203" s="1">
        <f>$C$4*E202+(1-$C$4)*D202*D202</f>
        <v>6.9942654893990913E-5</v>
      </c>
      <c r="F203" s="1"/>
      <c r="G203" s="1">
        <f>(D203*D203-E203)^2</f>
        <v>1.3937638882091544E-11</v>
      </c>
      <c r="H203" s="1">
        <f t="shared" si="13"/>
        <v>-8.1038971382490863E-3</v>
      </c>
      <c r="I203" s="1">
        <f t="shared" ref="I203:I256" si="15">$D$4*I202+(1-$D$4)*H202*H202</f>
        <v>6.97769293434736E-5</v>
      </c>
      <c r="J203" s="1">
        <f t="shared" si="14"/>
        <v>1.6841014524747717E-11</v>
      </c>
    </row>
    <row r="204" spans="1:10">
      <c r="A204" s="1">
        <v>198</v>
      </c>
      <c r="B204" s="3">
        <v>41016</v>
      </c>
      <c r="C204" s="4">
        <v>1985.3</v>
      </c>
      <c r="D204" s="1">
        <f t="shared" si="12"/>
        <v>-3.6853380004993239E-3</v>
      </c>
      <c r="E204" s="1">
        <f>$C$4*E203+(1-$C$4)*D203*D203</f>
        <v>6.9598719524462195E-5</v>
      </c>
      <c r="F204" s="1"/>
      <c r="G204" s="1">
        <f>(D204*D204-E204)^2</f>
        <v>3.1379046639260314E-9</v>
      </c>
      <c r="H204" s="1">
        <f t="shared" si="13"/>
        <v>-3.6785554769325737E-3</v>
      </c>
      <c r="I204" s="1">
        <f t="shared" si="15"/>
        <v>6.939439540342038E-5</v>
      </c>
      <c r="J204" s="1">
        <f t="shared" si="14"/>
        <v>3.120632872622397E-9</v>
      </c>
    </row>
    <row r="205" spans="1:10">
      <c r="A205" s="1">
        <v>199</v>
      </c>
      <c r="B205" s="3">
        <v>41017</v>
      </c>
      <c r="C205" s="4">
        <v>2004.53</v>
      </c>
      <c r="D205" s="1">
        <f t="shared" si="12"/>
        <v>9.6395830933011031E-3</v>
      </c>
      <c r="E205" s="1">
        <f>$C$4*E204+(1-$C$4)*D204*D204</f>
        <v>6.4438096825030261E-5</v>
      </c>
      <c r="F205" s="1"/>
      <c r="G205" s="1">
        <f>(D205*D205-E205)^2</f>
        <v>8.1130780048809983E-10</v>
      </c>
      <c r="H205" s="1">
        <f t="shared" si="13"/>
        <v>9.6861935223895735E-3</v>
      </c>
      <c r="I205" s="1">
        <f t="shared" si="15"/>
        <v>6.4187160279279595E-5</v>
      </c>
      <c r="J205" s="1">
        <f t="shared" si="14"/>
        <v>8.782441706562845E-10</v>
      </c>
    </row>
    <row r="206" spans="1:10">
      <c r="A206" s="1">
        <v>200</v>
      </c>
      <c r="B206" s="3">
        <v>41018</v>
      </c>
      <c r="C206" s="4">
        <v>1999.86</v>
      </c>
      <c r="D206" s="1">
        <f t="shared" si="12"/>
        <v>-2.3324412043663105E-3</v>
      </c>
      <c r="E206" s="1">
        <f>$C$4*E205+(1-$C$4)*D205*D205</f>
        <v>6.7062164684007455E-5</v>
      </c>
      <c r="F206" s="1"/>
      <c r="G206" s="1">
        <f>(D206*D206-E206)^2</f>
        <v>3.7972564289938773E-9</v>
      </c>
      <c r="H206" s="1">
        <f t="shared" si="13"/>
        <v>-2.329723177004122E-3</v>
      </c>
      <c r="I206" s="1">
        <f t="shared" si="15"/>
        <v>6.6949604302027335E-5</v>
      </c>
      <c r="J206" s="1">
        <f t="shared" si="14"/>
        <v>3.7849557728742683E-9</v>
      </c>
    </row>
    <row r="207" spans="1:10">
      <c r="A207" s="1">
        <v>201</v>
      </c>
      <c r="B207" s="3">
        <v>41019</v>
      </c>
      <c r="C207" s="4">
        <v>1974.65</v>
      </c>
      <c r="D207" s="1">
        <f t="shared" si="12"/>
        <v>-1.2686010651086283E-2</v>
      </c>
      <c r="E207" s="1">
        <f>$C$4*E206+(1-$C$4)*D206*D206</f>
        <v>6.1385186843209208E-5</v>
      </c>
      <c r="F207" s="1"/>
      <c r="G207" s="1">
        <f>(D207*D207-E207)^2</f>
        <v>9.9101386678992317E-9</v>
      </c>
      <c r="H207" s="1">
        <f t="shared" si="13"/>
        <v>-1.2605882411768729E-2</v>
      </c>
      <c r="I207" s="1">
        <f t="shared" si="15"/>
        <v>6.1214831022488278E-5</v>
      </c>
      <c r="J207" s="1">
        <f t="shared" si="14"/>
        <v>9.5440082887577836E-9</v>
      </c>
    </row>
    <row r="208" spans="1:10">
      <c r="A208" s="1">
        <v>202</v>
      </c>
      <c r="B208" s="3">
        <v>41022</v>
      </c>
      <c r="C208" s="4">
        <v>1972.63</v>
      </c>
      <c r="D208" s="1">
        <f t="shared" si="12"/>
        <v>-1.0234896821783518E-3</v>
      </c>
      <c r="E208" s="1">
        <f>$C$4*E207+(1-$C$4)*D207*D207</f>
        <v>7.0556301050004607E-5</v>
      </c>
      <c r="F208" s="1"/>
      <c r="G208" s="1">
        <f>(D208*D208-E208)^2</f>
        <v>4.8314690958580959E-9</v>
      </c>
      <c r="H208" s="1">
        <f t="shared" si="13"/>
        <v>-1.0229660952573781E-3</v>
      </c>
      <c r="I208" s="1">
        <f t="shared" si="15"/>
        <v>7.0321325999491365E-5</v>
      </c>
      <c r="J208" s="1">
        <f t="shared" si="14"/>
        <v>4.7990071102273945E-9</v>
      </c>
    </row>
    <row r="209" spans="1:10">
      <c r="A209" s="1">
        <v>203</v>
      </c>
      <c r="B209" s="3">
        <v>41023</v>
      </c>
      <c r="C209" s="4">
        <v>1963.42</v>
      </c>
      <c r="D209" s="1">
        <f t="shared" si="12"/>
        <v>-4.6798271408361632E-3</v>
      </c>
      <c r="E209" s="1">
        <f>$C$4*E208+(1-$C$4)*D208*D208</f>
        <v>6.4152735803178781E-5</v>
      </c>
      <c r="F209" s="1"/>
      <c r="G209" s="1">
        <f>(D209*D209-E209)^2</f>
        <v>1.785227594430665E-9</v>
      </c>
      <c r="H209" s="1">
        <f t="shared" si="13"/>
        <v>-4.6688938118147017E-3</v>
      </c>
      <c r="I209" s="1">
        <f t="shared" si="15"/>
        <v>6.3863868668647615E-5</v>
      </c>
      <c r="J209" s="1">
        <f t="shared" si="14"/>
        <v>1.7694894003733542E-9</v>
      </c>
    </row>
    <row r="210" spans="1:10">
      <c r="A210" s="1">
        <v>204</v>
      </c>
      <c r="B210" s="3">
        <v>41024</v>
      </c>
      <c r="C210" s="4">
        <v>1961.98</v>
      </c>
      <c r="D210" s="1">
        <f t="shared" si="12"/>
        <v>-7.3368322443319138E-4</v>
      </c>
      <c r="E210" s="1">
        <f>$C$4*E209+(1-$C$4)*D209*D209</f>
        <v>6.026023212547113E-5</v>
      </c>
      <c r="F210" s="1"/>
      <c r="G210" s="1">
        <f>(D210*D210-E210)^2</f>
        <v>3.5667102429775274E-9</v>
      </c>
      <c r="H210" s="1">
        <f t="shared" si="13"/>
        <v>-7.3341414470671302E-4</v>
      </c>
      <c r="I210" s="1">
        <f t="shared" si="15"/>
        <v>5.994275139751836E-5</v>
      </c>
      <c r="J210" s="1">
        <f t="shared" si="14"/>
        <v>3.52893680824756E-9</v>
      </c>
    </row>
    <row r="211" spans="1:10">
      <c r="A211" s="1">
        <v>205</v>
      </c>
      <c r="B211" s="3">
        <v>41025</v>
      </c>
      <c r="C211" s="4">
        <v>1964.04</v>
      </c>
      <c r="D211" s="1">
        <f t="shared" si="12"/>
        <v>1.0494089123588488E-3</v>
      </c>
      <c r="E211" s="1">
        <f>$C$4*E210+(1-$C$4)*D210*D210</f>
        <v>5.4758288318540185E-5</v>
      </c>
      <c r="F211" s="1"/>
      <c r="G211" s="1">
        <f>(D211*D211-E211)^2</f>
        <v>2.8790767882789758E-9</v>
      </c>
      <c r="H211" s="1">
        <f t="shared" si="13"/>
        <v>1.0499597345538412E-3</v>
      </c>
      <c r="I211" s="1">
        <f t="shared" si="15"/>
        <v>5.4405327262290975E-5</v>
      </c>
      <c r="J211" s="1">
        <f t="shared" si="14"/>
        <v>2.8412004082888483E-9</v>
      </c>
    </row>
    <row r="212" spans="1:10">
      <c r="A212" s="1">
        <v>206</v>
      </c>
      <c r="B212" s="3">
        <v>41026</v>
      </c>
      <c r="C212" s="4">
        <v>1975.35</v>
      </c>
      <c r="D212" s="1">
        <f t="shared" si="12"/>
        <v>5.7420215185460359E-3</v>
      </c>
      <c r="E212" s="1">
        <f>$C$4*E211+(1-$C$4)*D211*D211</f>
        <v>4.9815080602926606E-5</v>
      </c>
      <c r="F212" s="1"/>
      <c r="G212" s="1">
        <f>(D212*D212-E212)^2</f>
        <v>2.837294144321253E-10</v>
      </c>
      <c r="H212" s="1">
        <f t="shared" si="13"/>
        <v>5.7585385226369855E-3</v>
      </c>
      <c r="I212" s="1">
        <f t="shared" si="15"/>
        <v>4.9436695827486754E-5</v>
      </c>
      <c r="J212" s="1">
        <f t="shared" si="14"/>
        <v>2.6490589446103313E-10</v>
      </c>
    </row>
    <row r="213" spans="1:10">
      <c r="A213" s="1">
        <v>207</v>
      </c>
      <c r="B213" s="3">
        <v>41029</v>
      </c>
      <c r="C213" s="4">
        <v>1981.99</v>
      </c>
      <c r="D213" s="1">
        <f t="shared" si="12"/>
        <v>3.3557926441884029E-3</v>
      </c>
      <c r="E213" s="1">
        <f>$C$4*E212+(1-$C$4)*D212*D212</f>
        <v>4.8263285357578613E-5</v>
      </c>
      <c r="F213" s="1"/>
      <c r="G213" s="1">
        <f>(D213*D213-E213)^2</f>
        <v>1.3691436441902498E-9</v>
      </c>
      <c r="H213" s="1">
        <f t="shared" si="13"/>
        <v>3.3614296200673807E-3</v>
      </c>
      <c r="I213" s="1">
        <f t="shared" si="15"/>
        <v>4.7919534865222703E-5</v>
      </c>
      <c r="J213" s="1">
        <f t="shared" si="14"/>
        <v>1.3410482598346372E-9</v>
      </c>
    </row>
    <row r="214" spans="1:10">
      <c r="A214" s="1">
        <v>208</v>
      </c>
      <c r="B214" s="3">
        <v>41031</v>
      </c>
      <c r="C214" s="4">
        <v>1999.07</v>
      </c>
      <c r="D214" s="1">
        <f t="shared" si="12"/>
        <v>8.5806819275286491E-3</v>
      </c>
      <c r="E214" s="1">
        <f>$C$4*E213+(1-$C$4)*D213*D213</f>
        <v>4.4854444368455411E-5</v>
      </c>
      <c r="F214" s="1"/>
      <c r="G214" s="1">
        <f>(D214*D214-E214)^2</f>
        <v>8.279233931449631E-10</v>
      </c>
      <c r="H214" s="1">
        <f t="shared" si="13"/>
        <v>8.6176015015211622E-3</v>
      </c>
      <c r="I214" s="1">
        <f t="shared" si="15"/>
        <v>4.4505970847985949E-5</v>
      </c>
      <c r="J214" s="1">
        <f t="shared" si="14"/>
        <v>8.8548409526077745E-10</v>
      </c>
    </row>
    <row r="215" spans="1:10">
      <c r="A215" s="1">
        <v>209</v>
      </c>
      <c r="B215" s="3">
        <v>41032</v>
      </c>
      <c r="C215" s="4">
        <v>1995.11</v>
      </c>
      <c r="D215" s="1">
        <f t="shared" si="12"/>
        <v>-1.9828857475155518E-3</v>
      </c>
      <c r="E215" s="1">
        <f>$C$4*E214+(1-$C$4)*D214*D214</f>
        <v>4.7505246510839776E-5</v>
      </c>
      <c r="F215" s="1"/>
      <c r="G215" s="1">
        <f>(D215*D215-E215)^2</f>
        <v>1.8986421133327232E-9</v>
      </c>
      <c r="H215" s="1">
        <f t="shared" si="13"/>
        <v>-1.9809211283246891E-3</v>
      </c>
      <c r="I215" s="1">
        <f t="shared" si="15"/>
        <v>4.7279777791317727E-5</v>
      </c>
      <c r="J215" s="1">
        <f t="shared" si="14"/>
        <v>1.879719260938873E-9</v>
      </c>
    </row>
    <row r="216" spans="1:10">
      <c r="A216" s="1">
        <v>210</v>
      </c>
      <c r="B216" s="3">
        <v>41033</v>
      </c>
      <c r="C216" s="4">
        <v>1989.15</v>
      </c>
      <c r="D216" s="1">
        <f t="shared" si="12"/>
        <v>-2.9917748568225582E-3</v>
      </c>
      <c r="E216" s="1">
        <f>$C$4*E215+(1-$C$4)*D215*D215</f>
        <v>4.3491002289985009E-5</v>
      </c>
      <c r="F216" s="1"/>
      <c r="G216" s="1">
        <f>(D216*D216-E216)^2</f>
        <v>1.19303132214998E-9</v>
      </c>
      <c r="H216" s="1">
        <f t="shared" si="13"/>
        <v>-2.9873039581776489E-3</v>
      </c>
      <c r="I216" s="1">
        <f t="shared" si="15"/>
        <v>4.3238373072413913E-5</v>
      </c>
      <c r="J216" s="1">
        <f t="shared" si="14"/>
        <v>1.1774772330018827E-9</v>
      </c>
    </row>
    <row r="217" spans="1:10">
      <c r="A217" s="1">
        <v>211</v>
      </c>
      <c r="B217" s="3">
        <v>41036</v>
      </c>
      <c r="C217" s="4">
        <v>1956.44</v>
      </c>
      <c r="D217" s="1">
        <f t="shared" si="12"/>
        <v>-1.6580916618904075E-2</v>
      </c>
      <c r="E217" s="1">
        <f>$C$4*E216+(1-$C$4)*D216*D216</f>
        <v>4.0308943794760424E-5</v>
      </c>
      <c r="F217" s="1"/>
      <c r="G217" s="1">
        <f>(D217*D217-E217)^2</f>
        <v>5.5045536537291659E-8</v>
      </c>
      <c r="H217" s="1">
        <f t="shared" si="13"/>
        <v>-1.6444209838373192E-2</v>
      </c>
      <c r="I217" s="1">
        <f t="shared" si="15"/>
        <v>4.003975705440298E-5</v>
      </c>
      <c r="J217" s="1">
        <f t="shared" si="14"/>
        <v>5.3071387463374582E-8</v>
      </c>
    </row>
    <row r="218" spans="1:10">
      <c r="A218" s="1">
        <v>212</v>
      </c>
      <c r="B218" s="3">
        <v>41037</v>
      </c>
      <c r="C218" s="4">
        <v>1967.01</v>
      </c>
      <c r="D218" s="1">
        <f t="shared" si="12"/>
        <v>5.3881280874098058E-3</v>
      </c>
      <c r="E218" s="1">
        <f>$C$4*E217+(1-$C$4)*D217*D217</f>
        <v>6.1923349083365428E-5</v>
      </c>
      <c r="F218" s="1"/>
      <c r="G218" s="1">
        <f>(D218*D218-E218)^2</f>
        <v>1.0818458251787441E-9</v>
      </c>
      <c r="H218" s="1">
        <f t="shared" si="13"/>
        <v>5.402670155997596E-3</v>
      </c>
      <c r="I218" s="1">
        <f t="shared" si="15"/>
        <v>6.1513911351769121E-5</v>
      </c>
      <c r="J218" s="1">
        <f t="shared" si="14"/>
        <v>1.0449099266384178E-9</v>
      </c>
    </row>
    <row r="219" spans="1:10">
      <c r="A219" s="1">
        <v>213</v>
      </c>
      <c r="B219" s="3">
        <v>41038</v>
      </c>
      <c r="C219" s="4">
        <v>1950.29</v>
      </c>
      <c r="D219" s="1">
        <f t="shared" si="12"/>
        <v>-8.5365438111310067E-3</v>
      </c>
      <c r="E219" s="1">
        <f>$C$4*E218+(1-$C$4)*D218*D218</f>
        <v>5.8893193536233555E-5</v>
      </c>
      <c r="F219" s="1"/>
      <c r="G219" s="1">
        <f>(D219*D219-E219)^2</f>
        <v>1.9542325259552292E-10</v>
      </c>
      <c r="H219" s="1">
        <f t="shared" si="13"/>
        <v>-8.5002109801170442E-3</v>
      </c>
      <c r="I219" s="1">
        <f t="shared" si="15"/>
        <v>5.8500729965407787E-5</v>
      </c>
      <c r="J219" s="1">
        <f t="shared" si="14"/>
        <v>1.891410685410706E-10</v>
      </c>
    </row>
    <row r="220" spans="1:10">
      <c r="A220" s="1">
        <v>214</v>
      </c>
      <c r="B220" s="3">
        <v>41039</v>
      </c>
      <c r="C220" s="4">
        <v>1944.93</v>
      </c>
      <c r="D220" s="1">
        <f t="shared" si="12"/>
        <v>-2.7520927614149045E-3</v>
      </c>
      <c r="E220" s="1">
        <f>$C$4*E219+(1-$C$4)*D219*D219</f>
        <v>6.0181058577817319E-5</v>
      </c>
      <c r="F220" s="1"/>
      <c r="G220" s="1">
        <f>(D220*D220-E220)^2</f>
        <v>2.7675010795105846E-9</v>
      </c>
      <c r="H220" s="1">
        <f t="shared" si="13"/>
        <v>-2.7483092258073927E-3</v>
      </c>
      <c r="I220" s="1">
        <f t="shared" si="15"/>
        <v>5.9782702638032953E-5</v>
      </c>
      <c r="J220" s="1">
        <f t="shared" si="14"/>
        <v>2.727920569695148E-9</v>
      </c>
    </row>
    <row r="221" spans="1:10">
      <c r="A221" s="1">
        <v>215</v>
      </c>
      <c r="B221" s="3">
        <v>41040</v>
      </c>
      <c r="C221" s="4">
        <v>1917.13</v>
      </c>
      <c r="D221" s="1">
        <f t="shared" si="12"/>
        <v>-1.4396710648151881E-2</v>
      </c>
      <c r="E221" s="1">
        <f>$C$4*E220+(1-$C$4)*D220*D220</f>
        <v>5.5334581807353186E-5</v>
      </c>
      <c r="F221" s="1"/>
      <c r="G221" s="1">
        <f>(D221*D221-E221)^2</f>
        <v>2.3082936289582878E-8</v>
      </c>
      <c r="H221" s="1">
        <f t="shared" si="13"/>
        <v>-1.4293573547634081E-2</v>
      </c>
      <c r="I221" s="1">
        <f t="shared" si="15"/>
        <v>5.4914129385848542E-5</v>
      </c>
      <c r="J221" s="1">
        <f t="shared" si="14"/>
        <v>2.2318004136449225E-8</v>
      </c>
    </row>
    <row r="222" spans="1:10">
      <c r="A222" s="1">
        <v>216</v>
      </c>
      <c r="B222" s="3">
        <v>41043</v>
      </c>
      <c r="C222" s="4">
        <v>1913.73</v>
      </c>
      <c r="D222" s="1">
        <f t="shared" si="12"/>
        <v>-1.7750588080672561E-3</v>
      </c>
      <c r="E222" s="1">
        <f>$C$4*E221+(1-$C$4)*D221*D221</f>
        <v>6.9331349753193601E-5</v>
      </c>
      <c r="F222" s="1"/>
      <c r="G222" s="1">
        <f>(D222*D222-E222)^2</f>
        <v>4.3798606955241625E-9</v>
      </c>
      <c r="H222" s="1">
        <f t="shared" si="13"/>
        <v>-1.7734843229202457E-3</v>
      </c>
      <c r="I222" s="1">
        <f t="shared" si="15"/>
        <v>6.8839716849080458E-5</v>
      </c>
      <c r="J222" s="1">
        <f t="shared" si="14"/>
        <v>4.315763415572993E-9</v>
      </c>
    </row>
    <row r="223" spans="1:10">
      <c r="A223" s="1">
        <v>217</v>
      </c>
      <c r="B223" s="3">
        <v>41044</v>
      </c>
      <c r="C223" s="4">
        <v>1898.96</v>
      </c>
      <c r="D223" s="1">
        <f t="shared" si="12"/>
        <v>-7.7478493587619518E-3</v>
      </c>
      <c r="E223" s="1">
        <f>$C$4*E222+(1-$C$4)*D222*D222</f>
        <v>6.3234403243589342E-5</v>
      </c>
      <c r="F223" s="1"/>
      <c r="G223" s="1">
        <f>(D223*D223-E223)^2</f>
        <v>1.0273522158260988E-11</v>
      </c>
      <c r="H223" s="1">
        <f t="shared" si="13"/>
        <v>-7.7179121401660536E-3</v>
      </c>
      <c r="I223" s="1">
        <f t="shared" si="15"/>
        <v>6.2716006180713887E-5</v>
      </c>
      <c r="J223" s="1">
        <f t="shared" si="14"/>
        <v>9.9214818036872712E-12</v>
      </c>
    </row>
    <row r="224" spans="1:10">
      <c r="A224" s="1">
        <v>218</v>
      </c>
      <c r="B224" s="3">
        <v>41045</v>
      </c>
      <c r="C224" s="4">
        <v>1840.53</v>
      </c>
      <c r="D224" s="1">
        <f t="shared" si="12"/>
        <v>-3.1252794267962521E-2</v>
      </c>
      <c r="E224" s="1">
        <f>$C$4*E223+(1-$C$4)*D223*D223</f>
        <v>6.2939117882614248E-5</v>
      </c>
      <c r="F224" s="1"/>
      <c r="G224" s="1">
        <f>(D224*D224-E224)^2</f>
        <v>8.3502684268940669E-7</v>
      </c>
      <c r="H224" s="1">
        <f t="shared" si="13"/>
        <v>-3.0769473817247369E-2</v>
      </c>
      <c r="I224" s="1">
        <f t="shared" si="15"/>
        <v>6.2422393966246785E-5</v>
      </c>
      <c r="J224" s="1">
        <f t="shared" si="14"/>
        <v>7.8205391937100733E-7</v>
      </c>
    </row>
    <row r="225" spans="1:10">
      <c r="A225" s="1">
        <v>219</v>
      </c>
      <c r="B225" s="3">
        <v>41046</v>
      </c>
      <c r="C225" s="4">
        <v>1845.24</v>
      </c>
      <c r="D225" s="1">
        <f t="shared" si="12"/>
        <v>2.5557767108677749E-3</v>
      </c>
      <c r="E225" s="1">
        <f>$C$4*E224+(1-$C$4)*D224*D224</f>
        <v>1.4712367941252413E-4</v>
      </c>
      <c r="F225" s="1"/>
      <c r="G225" s="1">
        <f>(D225*D225-E225)^2</f>
        <v>1.9766021839601136E-8</v>
      </c>
      <c r="H225" s="1">
        <f t="shared" si="13"/>
        <v>2.559045492331033E-3</v>
      </c>
      <c r="I225" s="1">
        <f t="shared" si="15"/>
        <v>1.4485598074635223E-4</v>
      </c>
      <c r="J225" s="1">
        <f t="shared" si="14"/>
        <v>1.9128900081367722E-8</v>
      </c>
    </row>
    <row r="226" spans="1:10">
      <c r="A226" s="1">
        <v>220</v>
      </c>
      <c r="B226" s="3">
        <v>41047</v>
      </c>
      <c r="C226" s="4">
        <v>1782.46</v>
      </c>
      <c r="D226" s="1">
        <f t="shared" si="12"/>
        <v>-3.4614917671647052E-2</v>
      </c>
      <c r="E226" s="1">
        <f>$C$4*E225+(1-$C$4)*D225*D225</f>
        <v>1.3417152923183553E-4</v>
      </c>
      <c r="F226" s="1"/>
      <c r="G226" s="1">
        <f>(D226*D226-E226)^2</f>
        <v>1.1321406803184085E-6</v>
      </c>
      <c r="H226" s="1">
        <f t="shared" si="13"/>
        <v>-3.4022674557239153E-2</v>
      </c>
      <c r="I226" s="1">
        <f t="shared" si="15"/>
        <v>1.3196366753842785E-4</v>
      </c>
      <c r="J226" s="1">
        <f t="shared" si="14"/>
        <v>1.051811703716005E-6</v>
      </c>
    </row>
    <row r="227" spans="1:10">
      <c r="A227" s="1">
        <v>221</v>
      </c>
      <c r="B227" s="3">
        <v>41050</v>
      </c>
      <c r="C227" s="4">
        <v>1799.13</v>
      </c>
      <c r="D227" s="1">
        <f t="shared" si="12"/>
        <v>9.3087820637615341E-3</v>
      </c>
      <c r="E227" s="1">
        <f>$C$4*E226+(1-$C$4)*D226*D226</f>
        <v>2.3219553225830035E-4</v>
      </c>
      <c r="F227" s="1"/>
      <c r="G227" s="1">
        <f>(D227*D227-E227)^2</f>
        <v>2.118250541872498E-8</v>
      </c>
      <c r="H227" s="1">
        <f t="shared" si="13"/>
        <v>9.3522435286065731E-3</v>
      </c>
      <c r="I227" s="1">
        <f t="shared" si="15"/>
        <v>2.2756299740251098E-4</v>
      </c>
      <c r="J227" s="1">
        <f t="shared" si="14"/>
        <v>1.9627600457374436E-8</v>
      </c>
    </row>
    <row r="228" spans="1:10">
      <c r="A228" s="1">
        <v>222</v>
      </c>
      <c r="B228" s="3">
        <v>41051</v>
      </c>
      <c r="C228" s="4">
        <v>1828.69</v>
      </c>
      <c r="D228" s="1">
        <f t="shared" si="12"/>
        <v>1.6296648792413874E-2</v>
      </c>
      <c r="E228" s="1">
        <f>$C$4*E227+(1-$C$4)*D227*D227</f>
        <v>2.1878731930052972E-4</v>
      </c>
      <c r="F228" s="1"/>
      <c r="G228" s="1">
        <f>(D228*D228-E228)^2</f>
        <v>2.1896262668738406E-9</v>
      </c>
      <c r="H228" s="1">
        <f t="shared" si="13"/>
        <v>1.6430163467898343E-2</v>
      </c>
      <c r="I228" s="1">
        <f t="shared" si="15"/>
        <v>2.1450371080741841E-4</v>
      </c>
      <c r="J228" s="1">
        <f t="shared" si="14"/>
        <v>3.0743211017139899E-9</v>
      </c>
    </row>
    <row r="229" spans="1:10">
      <c r="A229" s="1">
        <v>223</v>
      </c>
      <c r="B229" s="3">
        <v>41052</v>
      </c>
      <c r="C229" s="4">
        <v>1808.62</v>
      </c>
      <c r="D229" s="1">
        <f t="shared" si="12"/>
        <v>-1.1035739977772354E-2</v>
      </c>
      <c r="E229" s="1">
        <f>$C$4*E228+(1-$C$4)*D228*D228</f>
        <v>2.2309821219817418E-4</v>
      </c>
      <c r="F229" s="1"/>
      <c r="G229" s="1">
        <f>(D229*D229-E229)^2</f>
        <v>1.0263848885657586E-8</v>
      </c>
      <c r="H229" s="1">
        <f t="shared" si="13"/>
        <v>-1.0975069585331666E-2</v>
      </c>
      <c r="I229" s="1">
        <f t="shared" si="15"/>
        <v>2.1967216250018499E-4</v>
      </c>
      <c r="J229" s="1">
        <f t="shared" si="14"/>
        <v>9.844610403710856E-9</v>
      </c>
    </row>
    <row r="230" spans="1:10">
      <c r="A230" s="1">
        <v>224</v>
      </c>
      <c r="B230" s="3">
        <v>41053</v>
      </c>
      <c r="C230" s="4">
        <v>1814.47</v>
      </c>
      <c r="D230" s="1">
        <f t="shared" si="12"/>
        <v>3.2292905137901464E-3</v>
      </c>
      <c r="E230" s="1">
        <f>$C$4*E229+(1-$C$4)*D229*D229</f>
        <v>2.1376486631364668E-4</v>
      </c>
      <c r="F230" s="1"/>
      <c r="G230" s="1">
        <f>(D230*D230-E230)^2</f>
        <v>4.1345752196314595E-8</v>
      </c>
      <c r="H230" s="1">
        <f t="shared" si="13"/>
        <v>3.2345102896131506E-3</v>
      </c>
      <c r="I230" s="1">
        <f t="shared" si="15"/>
        <v>2.1042336831022786E-4</v>
      </c>
      <c r="J230" s="1">
        <f t="shared" si="14"/>
        <v>3.9984526095446099E-8</v>
      </c>
    </row>
    <row r="231" spans="1:10">
      <c r="A231" s="1">
        <v>225</v>
      </c>
      <c r="B231" s="3">
        <v>41054</v>
      </c>
      <c r="C231" s="4">
        <v>1824.17</v>
      </c>
      <c r="D231" s="1">
        <f t="shared" si="12"/>
        <v>5.3316750095010364E-3</v>
      </c>
      <c r="E231" s="1">
        <f>$C$4*E230+(1-$C$4)*D230*D230</f>
        <v>1.9503228248775708E-4</v>
      </c>
      <c r="F231" s="1"/>
      <c r="G231" s="1">
        <f>(D231*D231-E231)^2</f>
        <v>2.7757400654244424E-8</v>
      </c>
      <c r="H231" s="1">
        <f t="shared" si="13"/>
        <v>5.3459136827834269E-3</v>
      </c>
      <c r="I231" s="1">
        <f t="shared" si="15"/>
        <v>1.9178397274705221E-4</v>
      </c>
      <c r="J231" s="1">
        <f t="shared" si="14"/>
        <v>2.6635930662395665E-8</v>
      </c>
    </row>
    <row r="232" spans="1:10">
      <c r="A232" s="1">
        <v>226</v>
      </c>
      <c r="B232" s="3">
        <v>41058</v>
      </c>
      <c r="C232" s="4">
        <v>1849.91</v>
      </c>
      <c r="D232" s="1">
        <f t="shared" si="12"/>
        <v>1.4011900194688898E-2</v>
      </c>
      <c r="E232" s="1">
        <f>$C$4*E231+(1-$C$4)*D231*D231</f>
        <v>1.7968358123532981E-4</v>
      </c>
      <c r="F232" s="1"/>
      <c r="G232" s="1">
        <f>(D232*D232-E232)^2</f>
        <v>2.7721470221358093E-10</v>
      </c>
      <c r="H232" s="1">
        <f t="shared" si="13"/>
        <v>1.4110526979393372E-2</v>
      </c>
      <c r="I232" s="1">
        <f t="shared" si="15"/>
        <v>1.7657080036604511E-4</v>
      </c>
      <c r="J232" s="1">
        <f t="shared" si="14"/>
        <v>5.0787901551722401E-10</v>
      </c>
    </row>
    <row r="233" spans="1:10">
      <c r="A233" s="1">
        <v>227</v>
      </c>
      <c r="B233" s="3">
        <v>41059</v>
      </c>
      <c r="C233" s="4">
        <v>1844.86</v>
      </c>
      <c r="D233" s="1">
        <f t="shared" si="12"/>
        <v>-2.73359540360852E-3</v>
      </c>
      <c r="E233" s="1">
        <f>$C$4*E232+(1-$C$4)*D232*D232</f>
        <v>1.8121745763628684E-4</v>
      </c>
      <c r="F233" s="1"/>
      <c r="G233" s="1">
        <f>(D233*D233-E233)^2</f>
        <v>3.0187295073335255E-8</v>
      </c>
      <c r="H233" s="1">
        <f t="shared" si="13"/>
        <v>-2.7298625338530963E-3</v>
      </c>
      <c r="I233" s="1">
        <f t="shared" si="15"/>
        <v>1.7867150978648111E-4</v>
      </c>
      <c r="J233" s="1">
        <f t="shared" si="14"/>
        <v>2.9316069352754807E-8</v>
      </c>
    </row>
    <row r="234" spans="1:10">
      <c r="A234" s="1">
        <v>228</v>
      </c>
      <c r="B234" s="3">
        <v>41060</v>
      </c>
      <c r="C234" s="4">
        <v>1843.47</v>
      </c>
      <c r="D234" s="1">
        <f t="shared" si="12"/>
        <v>-7.5372868794582049E-4</v>
      </c>
      <c r="E234" s="1">
        <f>$C$4*E233+(1-$C$4)*D233*D233</f>
        <v>1.6521103293431756E-4</v>
      </c>
      <c r="F234" s="1"/>
      <c r="G234" s="1">
        <f>(D234*D234-E234)^2</f>
        <v>2.7107293081606049E-8</v>
      </c>
      <c r="H234" s="1">
        <f t="shared" si="13"/>
        <v>-7.5344470583126781E-4</v>
      </c>
      <c r="I234" s="1">
        <f t="shared" si="15"/>
        <v>1.6271129547587433E-4</v>
      </c>
      <c r="J234" s="1">
        <f t="shared" si="14"/>
        <v>2.6290552388279608E-8</v>
      </c>
    </row>
    <row r="235" spans="1:10">
      <c r="A235" s="1">
        <v>229</v>
      </c>
      <c r="B235" s="3">
        <v>41061</v>
      </c>
      <c r="C235" s="4">
        <v>1834.51</v>
      </c>
      <c r="D235" s="1">
        <f t="shared" si="12"/>
        <v>-4.8722492917163719E-3</v>
      </c>
      <c r="E235" s="1">
        <f>$C$4*E234+(1-$C$4)*D234*D234</f>
        <v>1.5004313800147812E-4</v>
      </c>
      <c r="F235" s="1"/>
      <c r="G235" s="1">
        <f>(D235*D235-E235)^2</f>
        <v>1.595278247350231E-8</v>
      </c>
      <c r="H235" s="1">
        <f t="shared" si="13"/>
        <v>-4.8603991385810655E-3</v>
      </c>
      <c r="I235" s="1">
        <f t="shared" si="15"/>
        <v>1.4759707670865277E-4</v>
      </c>
      <c r="J235" s="1">
        <f t="shared" si="14"/>
        <v>1.5369452733861142E-8</v>
      </c>
    </row>
    <row r="236" spans="1:10">
      <c r="A236" s="1">
        <v>230</v>
      </c>
      <c r="B236" s="3">
        <v>41064</v>
      </c>
      <c r="C236" s="4">
        <v>1783.13</v>
      </c>
      <c r="D236" s="1">
        <f t="shared" si="12"/>
        <v>-2.8407168827338673E-2</v>
      </c>
      <c r="E236" s="1">
        <f>$C$4*E235+(1-$C$4)*D235*D235</f>
        <v>1.3840722520946716E-4</v>
      </c>
      <c r="F236" s="1"/>
      <c r="G236" s="1">
        <f>(D236*D236-E236)^2</f>
        <v>4.4697249442625248E-7</v>
      </c>
      <c r="H236" s="1">
        <f t="shared" si="13"/>
        <v>-2.800747883631045E-2</v>
      </c>
      <c r="I236" s="1">
        <f t="shared" si="15"/>
        <v>1.3604087668610897E-4</v>
      </c>
      <c r="J236" s="1">
        <f t="shared" si="14"/>
        <v>4.2039402320755314E-7</v>
      </c>
    </row>
    <row r="237" spans="1:10">
      <c r="A237" s="1">
        <v>231</v>
      </c>
      <c r="B237" s="3">
        <v>41065</v>
      </c>
      <c r="C237" s="4">
        <v>1801.85</v>
      </c>
      <c r="D237" s="1">
        <f t="shared" si="12"/>
        <v>1.0443667830336014E-2</v>
      </c>
      <c r="E237" s="1">
        <f>$C$4*E236+(1-$C$4)*D236*D236</f>
        <v>1.9999898817771062E-4</v>
      </c>
      <c r="F237" s="1"/>
      <c r="G237" s="1">
        <f>(D237*D237-E237)^2</f>
        <v>8.2680449285746228E-9</v>
      </c>
      <c r="H237" s="1">
        <f t="shared" si="13"/>
        <v>1.0498393274747102E-2</v>
      </c>
      <c r="I237" s="1">
        <f t="shared" si="15"/>
        <v>1.9647943760405483E-4</v>
      </c>
      <c r="J237" s="1">
        <f t="shared" si="14"/>
        <v>7.4413355772215781E-9</v>
      </c>
    </row>
    <row r="238" spans="1:10">
      <c r="A238" s="1">
        <v>232</v>
      </c>
      <c r="B238" s="3">
        <v>41067</v>
      </c>
      <c r="C238" s="4">
        <v>1847.95</v>
      </c>
      <c r="D238" s="1">
        <f t="shared" si="12"/>
        <v>2.5263001698480905E-2</v>
      </c>
      <c r="E238" s="1">
        <f>$C$4*E237+(1-$C$4)*D237*D237</f>
        <v>1.9162208202640909E-4</v>
      </c>
      <c r="F238" s="1"/>
      <c r="G238" s="1">
        <f>(D238*D238-E238)^2</f>
        <v>1.9944903474495006E-7</v>
      </c>
      <c r="H238" s="1">
        <f t="shared" si="13"/>
        <v>2.5584815606182611E-2</v>
      </c>
      <c r="I238" s="1">
        <f t="shared" si="15"/>
        <v>1.884384148048065E-4</v>
      </c>
      <c r="J238" s="1">
        <f t="shared" si="14"/>
        <v>2.1729057815540698E-7</v>
      </c>
    </row>
    <row r="239" spans="1:10">
      <c r="A239" s="1">
        <v>233</v>
      </c>
      <c r="B239" s="3">
        <v>41068</v>
      </c>
      <c r="C239" s="4">
        <v>1835.64</v>
      </c>
      <c r="D239" s="1">
        <f t="shared" si="12"/>
        <v>-6.6837220353710772E-3</v>
      </c>
      <c r="E239" s="1">
        <f>$C$4*E238+(1-$C$4)*D238*D238</f>
        <v>2.3276529515314288E-4</v>
      </c>
      <c r="F239" s="1"/>
      <c r="G239" s="1">
        <f>(D239*D239-E239)^2</f>
        <v>3.5379034922882987E-8</v>
      </c>
      <c r="H239" s="1">
        <f t="shared" si="13"/>
        <v>-6.6614356449037826E-3</v>
      </c>
      <c r="I239" s="1">
        <f t="shared" si="15"/>
        <v>2.31890067158807E-4</v>
      </c>
      <c r="J239" s="1">
        <f t="shared" si="14"/>
        <v>3.516200360074103E-8</v>
      </c>
    </row>
    <row r="240" spans="1:10">
      <c r="A240" s="1">
        <v>234</v>
      </c>
      <c r="B240" s="3">
        <v>41071</v>
      </c>
      <c r="C240" s="4">
        <v>1867.04</v>
      </c>
      <c r="D240" s="1">
        <f t="shared" si="12"/>
        <v>1.696109453462271E-2</v>
      </c>
      <c r="E240" s="1">
        <f>$C$4*E239+(1-$C$4)*D239*D239</f>
        <v>2.1543702432765574E-4</v>
      </c>
      <c r="F240" s="1"/>
      <c r="G240" s="1">
        <f>(D240*D240-E240)^2</f>
        <v>5.218863722378918E-9</v>
      </c>
      <c r="H240" s="1">
        <f t="shared" si="13"/>
        <v>1.7105750582902892E-2</v>
      </c>
      <c r="I240" s="1">
        <f t="shared" si="15"/>
        <v>2.1441082273259185E-4</v>
      </c>
      <c r="J240" s="1">
        <f t="shared" si="14"/>
        <v>6.1145956914958784E-9</v>
      </c>
    </row>
    <row r="241" spans="1:10">
      <c r="A241" s="1">
        <v>235</v>
      </c>
      <c r="B241" s="3">
        <v>41072</v>
      </c>
      <c r="C241" s="4">
        <v>1854.74</v>
      </c>
      <c r="D241" s="1">
        <f t="shared" si="12"/>
        <v>-6.6097645649015255E-3</v>
      </c>
      <c r="E241" s="1">
        <f>$C$4*E240+(1-$C$4)*D240*D240</f>
        <v>2.2209236382417821E-4</v>
      </c>
      <c r="F241" s="1"/>
      <c r="G241" s="1">
        <f>(D241*D241-E241)^2</f>
        <v>3.182776464696259E-8</v>
      </c>
      <c r="H241" s="1">
        <f t="shared" si="13"/>
        <v>-6.5879681206615576E-3</v>
      </c>
      <c r="I241" s="1">
        <f t="shared" si="15"/>
        <v>2.2169985245984071E-4</v>
      </c>
      <c r="J241" s="1">
        <f t="shared" si="14"/>
        <v>3.1790365265617531E-8</v>
      </c>
    </row>
    <row r="242" spans="1:10">
      <c r="A242" s="1">
        <v>236</v>
      </c>
      <c r="B242" s="3">
        <v>41073</v>
      </c>
      <c r="C242" s="4">
        <v>1859.32</v>
      </c>
      <c r="D242" s="1">
        <f t="shared" si="12"/>
        <v>2.4663049716742817E-3</v>
      </c>
      <c r="E242" s="1">
        <f>$C$4*E241+(1-$C$4)*D241*D241</f>
        <v>2.0565677359303812E-4</v>
      </c>
      <c r="F242" s="1"/>
      <c r="G242" s="1">
        <f>(D242*D242-E242)^2</f>
        <v>3.9829826731306459E-8</v>
      </c>
      <c r="H242" s="1">
        <f t="shared" si="13"/>
        <v>2.4693488036058569E-3</v>
      </c>
      <c r="I242" s="1">
        <f t="shared" si="15"/>
        <v>2.0507975342074072E-4</v>
      </c>
      <c r="J242" s="1">
        <f t="shared" si="14"/>
        <v>3.9593864144422909E-8</v>
      </c>
    </row>
    <row r="243" spans="1:10">
      <c r="A243" s="1">
        <v>237</v>
      </c>
      <c r="B243" s="3">
        <v>41074</v>
      </c>
      <c r="C243" s="4">
        <v>1871.48</v>
      </c>
      <c r="D243" s="1">
        <f t="shared" si="12"/>
        <v>6.5187322077968077E-3</v>
      </c>
      <c r="E243" s="1">
        <f>$C$4*E242+(1-$C$4)*D242*D242</f>
        <v>1.8727080793623534E-4</v>
      </c>
      <c r="F243" s="1"/>
      <c r="G243" s="1">
        <f>(D243*D243-E243)^2</f>
        <v>2.0960361874892182E-8</v>
      </c>
      <c r="H243" s="1">
        <f t="shared" si="13"/>
        <v>6.5400253856248963E-3</v>
      </c>
      <c r="I243" s="1">
        <f t="shared" si="15"/>
        <v>1.8653163787171645E-4</v>
      </c>
      <c r="J243" s="1">
        <f t="shared" si="14"/>
        <v>2.0666853019493863E-8</v>
      </c>
    </row>
    <row r="244" spans="1:10">
      <c r="A244" s="1">
        <v>238</v>
      </c>
      <c r="B244" s="3">
        <v>41075</v>
      </c>
      <c r="C244" s="4">
        <v>1858.16</v>
      </c>
      <c r="D244" s="1">
        <f t="shared" si="12"/>
        <v>-7.1428109050050998E-3</v>
      </c>
      <c r="E244" s="1">
        <f>$C$4*E243+(1-$C$4)*D243*D243</f>
        <v>1.7393308707091418E-4</v>
      </c>
      <c r="F244" s="1"/>
      <c r="G244" s="1">
        <f>(D244*D244-E244)^2</f>
        <v>1.5107689013830161E-8</v>
      </c>
      <c r="H244" s="1">
        <f t="shared" si="13"/>
        <v>-7.1173616602902175E-3</v>
      </c>
      <c r="I244" s="1">
        <f t="shared" si="15"/>
        <v>1.7313107551842133E-4</v>
      </c>
      <c r="J244" s="1">
        <f t="shared" si="14"/>
        <v>1.49999390998419E-8</v>
      </c>
    </row>
    <row r="245" spans="1:10">
      <c r="A245" s="1">
        <v>239</v>
      </c>
      <c r="B245" s="3">
        <v>41078</v>
      </c>
      <c r="C245" s="4">
        <v>1891.71</v>
      </c>
      <c r="D245" s="1">
        <f t="shared" si="12"/>
        <v>1.7894431140746347E-2</v>
      </c>
      <c r="E245" s="1">
        <f>$C$4*E244+(1-$C$4)*D244*D244</f>
        <v>1.6260957221444648E-4</v>
      </c>
      <c r="F245" s="1"/>
      <c r="G245" s="1">
        <f>(D245*D245-E245)^2</f>
        <v>2.4838104715410169E-8</v>
      </c>
      <c r="H245" s="1">
        <f t="shared" si="13"/>
        <v>1.8055495759245681E-2</v>
      </c>
      <c r="I245" s="1">
        <f t="shared" si="15"/>
        <v>1.6171463820414901E-4</v>
      </c>
      <c r="J245" s="1">
        <f t="shared" si="14"/>
        <v>2.6989984723159491E-8</v>
      </c>
    </row>
    <row r="246" spans="1:10">
      <c r="A246" s="1">
        <v>240</v>
      </c>
      <c r="B246" s="3">
        <v>41079</v>
      </c>
      <c r="C246" s="4">
        <v>1891.77</v>
      </c>
      <c r="D246" s="1">
        <f t="shared" si="12"/>
        <v>3.1716832125389162E-5</v>
      </c>
      <c r="E246" s="1">
        <f>$C$4*E245+(1-$C$4)*D245*D245</f>
        <v>1.7712873126771118E-4</v>
      </c>
      <c r="F246" s="1"/>
      <c r="G246" s="1">
        <f>(D246*D246-E246)^2</f>
        <v>3.1374231073590855E-8</v>
      </c>
      <c r="H246" s="1">
        <f t="shared" si="13"/>
        <v>3.1717335109475252E-5</v>
      </c>
      <c r="I246" s="1">
        <f t="shared" si="15"/>
        <v>1.7702858619560348E-4</v>
      </c>
      <c r="J246" s="1">
        <f t="shared" si="14"/>
        <v>3.1338764153682764E-8</v>
      </c>
    </row>
    <row r="247" spans="1:10">
      <c r="A247" s="1">
        <v>241</v>
      </c>
      <c r="B247" s="3">
        <v>41080</v>
      </c>
      <c r="C247" s="4">
        <v>1904.12</v>
      </c>
      <c r="D247" s="1">
        <f t="shared" si="12"/>
        <v>6.5070608351560835E-3</v>
      </c>
      <c r="E247" s="1">
        <f>$C$4*E246+(1-$C$4)*D246*D246</f>
        <v>1.6081066165802318E-4</v>
      </c>
      <c r="F247" s="1"/>
      <c r="G247" s="1">
        <f>(D247*D247-E247)^2</f>
        <v>1.4034861536240871E-8</v>
      </c>
      <c r="H247" s="1">
        <f t="shared" si="13"/>
        <v>6.5282777504664467E-3</v>
      </c>
      <c r="I247" s="1">
        <f t="shared" si="15"/>
        <v>1.6052695861394956E-4</v>
      </c>
      <c r="J247" s="1">
        <f t="shared" si="14"/>
        <v>1.3902425744931413E-8</v>
      </c>
    </row>
    <row r="248" spans="1:10">
      <c r="A248" s="1">
        <v>242</v>
      </c>
      <c r="B248" s="3">
        <v>41081</v>
      </c>
      <c r="C248" s="4">
        <v>1889.15</v>
      </c>
      <c r="D248" s="1">
        <f t="shared" si="12"/>
        <v>-7.8929671327558886E-3</v>
      </c>
      <c r="E248" s="1">
        <f>$C$4*E247+(1-$C$4)*D247*D247</f>
        <v>1.4989660253271312E-4</v>
      </c>
      <c r="F248" s="1"/>
      <c r="G248" s="1">
        <f>(D248*D248-E248)^2</f>
        <v>7.6733522053336044E-9</v>
      </c>
      <c r="H248" s="1">
        <f t="shared" si="13"/>
        <v>-7.8618994601179545E-3</v>
      </c>
      <c r="I248" s="1">
        <f t="shared" si="15"/>
        <v>1.4953611216356153E-4</v>
      </c>
      <c r="J248" s="1">
        <f t="shared" si="14"/>
        <v>7.6959649522362376E-9</v>
      </c>
    </row>
    <row r="249" spans="1:10">
      <c r="A249" s="1">
        <v>243</v>
      </c>
      <c r="B249" s="3">
        <v>41082</v>
      </c>
      <c r="C249" s="4">
        <v>1847.39</v>
      </c>
      <c r="D249" s="1">
        <f t="shared" si="12"/>
        <v>-2.2353160311657176E-2</v>
      </c>
      <c r="E249" s="1">
        <f>$C$4*E248+(1-$C$4)*D248*D248</f>
        <v>1.4182657897801081E-4</v>
      </c>
      <c r="F249" s="1"/>
      <c r="G249" s="1">
        <f>(D249*D249-E249)^2</f>
        <v>1.2804745951433064E-7</v>
      </c>
      <c r="H249" s="1">
        <f t="shared" si="13"/>
        <v>-2.2105179578117137E-2</v>
      </c>
      <c r="I249" s="1">
        <f t="shared" si="15"/>
        <v>1.4135867173422219E-4</v>
      </c>
      <c r="J249" s="1">
        <f t="shared" si="14"/>
        <v>1.2060360152178542E-7</v>
      </c>
    </row>
    <row r="250" spans="1:10">
      <c r="A250" s="1">
        <v>244</v>
      </c>
      <c r="B250" s="3">
        <v>41085</v>
      </c>
      <c r="C250" s="4">
        <v>1825.38</v>
      </c>
      <c r="D250" s="1">
        <f t="shared" si="12"/>
        <v>-1.1985647610906668E-2</v>
      </c>
      <c r="E250" s="1">
        <f>$C$4*E249+(1-$C$4)*D249*D249</f>
        <v>1.7479269017480097E-4</v>
      </c>
      <c r="F250" s="1"/>
      <c r="G250" s="1">
        <f>(D250*D250-E250)^2</f>
        <v>9.695091273424715E-10</v>
      </c>
      <c r="H250" s="1">
        <f t="shared" si="13"/>
        <v>-1.1914105846626857E-2</v>
      </c>
      <c r="I250" s="1">
        <f t="shared" si="15"/>
        <v>1.7373040751530503E-4</v>
      </c>
      <c r="J250" s="1">
        <f t="shared" si="14"/>
        <v>1.0102537658260447E-9</v>
      </c>
    </row>
    <row r="251" spans="1:10">
      <c r="A251" s="1">
        <v>245</v>
      </c>
      <c r="B251" s="3">
        <v>41086</v>
      </c>
      <c r="C251" s="4">
        <v>1817.81</v>
      </c>
      <c r="D251" s="1">
        <f t="shared" si="12"/>
        <v>-4.1557046952884888E-3</v>
      </c>
      <c r="E251" s="1">
        <f>$C$4*E250+(1-$C$4)*D250*D250</f>
        <v>1.7192416816167038E-4</v>
      </c>
      <c r="F251" s="1"/>
      <c r="G251" s="1">
        <f>(D251*D251-E251)^2</f>
        <v>2.3917948378362841E-8</v>
      </c>
      <c r="H251" s="1">
        <f t="shared" si="13"/>
        <v>-4.1470817035357916E-3</v>
      </c>
      <c r="I251" s="1">
        <f t="shared" si="15"/>
        <v>1.7076761603283163E-4</v>
      </c>
      <c r="J251" s="1">
        <f t="shared" si="14"/>
        <v>2.3583538925310825E-8</v>
      </c>
    </row>
    <row r="252" spans="1:10">
      <c r="A252" s="1">
        <v>246</v>
      </c>
      <c r="B252" s="3">
        <v>41087</v>
      </c>
      <c r="C252" s="4">
        <v>1817.65</v>
      </c>
      <c r="D252" s="1">
        <f t="shared" si="12"/>
        <v>-8.8021873492279568E-5</v>
      </c>
      <c r="E252" s="1">
        <f>$C$4*E251+(1-$C$4)*D251*D251</f>
        <v>1.5767648666220182E-4</v>
      </c>
      <c r="F252" s="1"/>
      <c r="G252" s="1">
        <f>(D252*D252-E252)^2</f>
        <v>2.4859431198563117E-8</v>
      </c>
      <c r="H252" s="1">
        <f t="shared" si="13"/>
        <v>-8.8017999680854706E-5</v>
      </c>
      <c r="I252" s="1">
        <f t="shared" si="15"/>
        <v>1.5645264952653053E-4</v>
      </c>
      <c r="J252" s="1">
        <f t="shared" si="14"/>
        <v>2.4475007473886351E-8</v>
      </c>
    </row>
    <row r="253" spans="1:10">
      <c r="A253" s="1">
        <v>247</v>
      </c>
      <c r="B253" s="3">
        <v>41088</v>
      </c>
      <c r="C253" s="4">
        <v>1819.18</v>
      </c>
      <c r="D253" s="1">
        <f t="shared" si="12"/>
        <v>8.4139214110220083E-4</v>
      </c>
      <c r="E253" s="1">
        <f>$C$4*E252+(1-$C$4)*D252*D252</f>
        <v>1.4315109572919605E-4</v>
      </c>
      <c r="F253" s="1"/>
      <c r="G253" s="1">
        <f>(D253*D253-E253)^2</f>
        <v>2.0290052404669638E-8</v>
      </c>
      <c r="H253" s="1">
        <f t="shared" si="13"/>
        <v>8.4174621076663417E-4</v>
      </c>
      <c r="I253" s="1">
        <f t="shared" si="15"/>
        <v>1.4186963645728779E-4</v>
      </c>
      <c r="J253" s="1">
        <f t="shared" si="14"/>
        <v>1.992645608939045E-8</v>
      </c>
    </row>
    <row r="254" spans="1:10">
      <c r="A254" s="1">
        <v>248</v>
      </c>
      <c r="B254" s="3">
        <v>41089</v>
      </c>
      <c r="C254" s="4">
        <v>1854.01</v>
      </c>
      <c r="D254" s="1">
        <f t="shared" si="12"/>
        <v>1.8965010762120888E-2</v>
      </c>
      <c r="E254" s="1">
        <f>$C$4*E253+(1-$C$4)*D253*D253</f>
        <v>1.3002837699871219E-4</v>
      </c>
      <c r="F254" s="1"/>
      <c r="G254" s="1">
        <f>(D254*D254-E254)^2</f>
        <v>5.2736025122111169E-8</v>
      </c>
      <c r="H254" s="1">
        <f t="shared" si="13"/>
        <v>1.9145988852120144E-2</v>
      </c>
      <c r="I254" s="1">
        <f t="shared" si="15"/>
        <v>1.287113031920848E-4</v>
      </c>
      <c r="J254" s="1">
        <f t="shared" si="14"/>
        <v>5.6576231186076205E-8</v>
      </c>
    </row>
    <row r="255" spans="1:10">
      <c r="A255" s="1">
        <v>249</v>
      </c>
      <c r="B255" s="3">
        <v>41092</v>
      </c>
      <c r="C255" s="4">
        <v>1851.65</v>
      </c>
      <c r="D255" s="1">
        <f t="shared" si="12"/>
        <v>-1.2737273894896702E-3</v>
      </c>
      <c r="E255" s="1">
        <f>$C$4*E254+(1-$C$4)*D254*D254</f>
        <v>1.5118449264150055E-4</v>
      </c>
      <c r="F255" s="1"/>
      <c r="G255" s="1">
        <f>(D255*D255-E255)^2</f>
        <v>2.2368825100249079E-8</v>
      </c>
      <c r="H255" s="1">
        <f t="shared" si="13"/>
        <v>-1.2729165430606631E-3</v>
      </c>
      <c r="I255" s="1">
        <f t="shared" si="15"/>
        <v>1.5088320033924968E-4</v>
      </c>
      <c r="J255" s="1">
        <f t="shared" si="14"/>
        <v>2.2279408484367825E-8</v>
      </c>
    </row>
    <row r="256" spans="1:10">
      <c r="A256" s="1">
        <v>250</v>
      </c>
      <c r="B256" s="3">
        <v>41093</v>
      </c>
      <c r="C256" s="4">
        <v>1867.82</v>
      </c>
      <c r="D256" s="1">
        <f t="shared" si="12"/>
        <v>8.6948419378266081E-3</v>
      </c>
      <c r="E256" s="1">
        <f>$C$4*E255+(1-$C$4)*D255*D255</f>
        <v>1.3740593292188645E-4</v>
      </c>
      <c r="F256" s="1"/>
      <c r="G256" s="1">
        <f>(D256*D256-E256)^2</f>
        <v>3.8199391875220252E-9</v>
      </c>
      <c r="H256" s="1">
        <f t="shared" si="13"/>
        <v>8.7327518699537414E-3</v>
      </c>
      <c r="I256" s="1">
        <f t="shared" si="15"/>
        <v>1.3696965919731687E-4</v>
      </c>
      <c r="J256" s="1">
        <f t="shared" si="14"/>
        <v>3.6855467383407314E-9</v>
      </c>
    </row>
  </sheetData>
  <mergeCells count="1">
    <mergeCell ref="B2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62"/>
  <sheetViews>
    <sheetView workbookViewId="0">
      <selection activeCell="B27" sqref="B27"/>
    </sheetView>
  </sheetViews>
  <sheetFormatPr defaultRowHeight="13.5"/>
  <cols>
    <col min="1" max="1" width="9" style="5"/>
    <col min="2" max="2" width="19.625" style="1" customWidth="1"/>
    <col min="3" max="3" width="11.5" style="1" bestFit="1" customWidth="1"/>
    <col min="4" max="4" width="12.375" style="1" customWidth="1"/>
    <col min="5" max="5" width="18.75" style="1" customWidth="1"/>
    <col min="6" max="6" width="11" style="1" customWidth="1"/>
    <col min="7" max="7" width="4.25" style="5" customWidth="1"/>
    <col min="8" max="8" width="18.625" style="1" customWidth="1"/>
    <col min="9" max="9" width="16.375" style="1" customWidth="1"/>
    <col min="10" max="10" width="10.75" style="1" customWidth="1"/>
    <col min="11" max="16384" width="9" style="5"/>
  </cols>
  <sheetData>
    <row r="2" spans="1:10">
      <c r="B2" s="36" t="s">
        <v>25</v>
      </c>
      <c r="C2" s="36"/>
      <c r="D2" s="7"/>
    </row>
    <row r="3" spans="1:10" ht="14.25" thickBot="1">
      <c r="B3" s="35"/>
      <c r="C3" s="35"/>
      <c r="D3" s="7"/>
    </row>
    <row r="4" spans="1:10" ht="17.25" customHeight="1" thickBot="1">
      <c r="B4" s="37" t="s">
        <v>26</v>
      </c>
      <c r="C4" s="38"/>
      <c r="H4" s="10" t="s">
        <v>23</v>
      </c>
      <c r="I4" s="12"/>
    </row>
    <row r="5" spans="1:10" ht="14.25" thickBot="1">
      <c r="B5" s="25"/>
      <c r="C5" s="24"/>
      <c r="H5" s="33" t="s">
        <v>24</v>
      </c>
      <c r="I5" s="27">
        <f>VAR(D14:D262)</f>
        <v>2.700805551900566E-4</v>
      </c>
    </row>
    <row r="6" spans="1:10">
      <c r="B6" s="26" t="s">
        <v>21</v>
      </c>
      <c r="C6" s="27">
        <v>4.7484092890748687E-6</v>
      </c>
      <c r="H6" s="34" t="s">
        <v>21</v>
      </c>
      <c r="I6" s="29">
        <v>4.7628714707725777E-6</v>
      </c>
    </row>
    <row r="7" spans="1:10">
      <c r="B7" s="28" t="s">
        <v>20</v>
      </c>
      <c r="C7" s="29">
        <v>0.12418373421545825</v>
      </c>
      <c r="H7" s="28" t="s">
        <v>20</v>
      </c>
      <c r="I7" s="29">
        <v>0.12430291930327889</v>
      </c>
    </row>
    <row r="8" spans="1:10">
      <c r="B8" s="28" t="s">
        <v>19</v>
      </c>
      <c r="C8" s="29">
        <v>0.86416989242408992</v>
      </c>
      <c r="H8" s="28" t="s">
        <v>19</v>
      </c>
      <c r="I8" s="29">
        <v>0.86367570195589904</v>
      </c>
    </row>
    <row r="9" spans="1:10">
      <c r="B9" s="30" t="s">
        <v>4</v>
      </c>
      <c r="C9" s="29">
        <f>C6/(1-C7-C8)</f>
        <v>4.0771570188529946E-4</v>
      </c>
      <c r="H9" s="30" t="s">
        <v>4</v>
      </c>
      <c r="I9" s="29">
        <f>I6/(1-I7-I8)</f>
        <v>3.96200100958375E-4</v>
      </c>
    </row>
    <row r="10" spans="1:10" ht="14.25" thickBot="1">
      <c r="B10" s="31" t="s">
        <v>22</v>
      </c>
      <c r="C10" s="32">
        <f>SQRT(C9)</f>
        <v>2.0191971223367456E-2</v>
      </c>
      <c r="H10" s="31" t="s">
        <v>22</v>
      </c>
      <c r="I10" s="32">
        <f>SQRT(I9)</f>
        <v>1.9904775832909422E-2</v>
      </c>
    </row>
    <row r="12" spans="1:10">
      <c r="A12" s="2" t="s">
        <v>10</v>
      </c>
      <c r="B12" s="2" t="s">
        <v>0</v>
      </c>
      <c r="C12" s="2" t="s">
        <v>1</v>
      </c>
      <c r="D12" s="2" t="s">
        <v>11</v>
      </c>
      <c r="E12" s="2" t="s">
        <v>16</v>
      </c>
      <c r="F12" s="2" t="s">
        <v>3</v>
      </c>
      <c r="H12" s="2" t="s">
        <v>11</v>
      </c>
      <c r="I12" s="2" t="s">
        <v>16</v>
      </c>
      <c r="J12" s="1" t="s">
        <v>3</v>
      </c>
    </row>
    <row r="13" spans="1:10">
      <c r="A13" s="2">
        <v>1</v>
      </c>
      <c r="B13" s="3">
        <v>40728</v>
      </c>
      <c r="C13" s="4">
        <v>2145.3000000000002</v>
      </c>
      <c r="D13" s="2"/>
      <c r="F13" s="1">
        <f>SUM(F15:F262)</f>
        <v>1852.6586358158215</v>
      </c>
      <c r="J13" s="1">
        <f>SUM(J15:J262)</f>
        <v>1852.65899581637</v>
      </c>
    </row>
    <row r="14" spans="1:10">
      <c r="A14" s="2">
        <v>2</v>
      </c>
      <c r="B14" s="3">
        <v>40729</v>
      </c>
      <c r="C14" s="4">
        <v>2161.75</v>
      </c>
      <c r="D14" s="2">
        <f>LN(C14/C13)</f>
        <v>7.6386761180796464E-3</v>
      </c>
      <c r="H14" s="1">
        <f>LN(C14/C13)</f>
        <v>7.6386761180796464E-3</v>
      </c>
    </row>
    <row r="15" spans="1:10">
      <c r="A15" s="2">
        <v>3</v>
      </c>
      <c r="B15" s="3">
        <v>40730</v>
      </c>
      <c r="C15" s="4">
        <v>2171.19</v>
      </c>
      <c r="D15" s="2">
        <f t="shared" ref="D15:D78" si="0">LN(C15/C14)</f>
        <v>4.3573254814851699E-3</v>
      </c>
      <c r="E15" s="1">
        <f>D14*D14</f>
        <v>5.8349372836920334E-5</v>
      </c>
      <c r="F15" s="1">
        <f>-LN(E15)-D15*D15/E15</f>
        <v>9.4236722402332394</v>
      </c>
      <c r="H15" s="1">
        <f t="shared" ref="H15:H78" si="1">LN(C15/C14)</f>
        <v>4.3573254814851699E-3</v>
      </c>
      <c r="I15" s="1">
        <f>H14*H14</f>
        <v>5.8349372836920334E-5</v>
      </c>
      <c r="J15" s="1">
        <f>-LN(I15)-H15*H15/I15</f>
        <v>9.4236722402332394</v>
      </c>
    </row>
    <row r="16" spans="1:10">
      <c r="A16" s="2">
        <v>4</v>
      </c>
      <c r="B16" s="3">
        <v>40731</v>
      </c>
      <c r="C16" s="4">
        <v>2180.59</v>
      </c>
      <c r="D16" s="2">
        <f t="shared" si="0"/>
        <v>4.3200780459508471E-3</v>
      </c>
      <c r="E16" s="1">
        <f>$C$6+$C$7*D15*D15+$C$8*E15</f>
        <v>5.752996835041137E-5</v>
      </c>
      <c r="F16" s="1">
        <f t="shared" ref="F16:F79" si="2">-LN(E16)-D16*D16/E16</f>
        <v>9.4387984284200357</v>
      </c>
      <c r="H16" s="1">
        <f t="shared" si="1"/>
        <v>4.3200780459508471E-3</v>
      </c>
      <c r="I16" s="1">
        <f>$I$6+$I$7*H15*H15+$I$8*I15</f>
        <v>5.7517857710315178E-5</v>
      </c>
      <c r="J16" s="1">
        <f t="shared" ref="J16:J79" si="3">-LN(I16)-H16*H16/I16</f>
        <v>9.4389406555431457</v>
      </c>
    </row>
    <row r="17" spans="1:10">
      <c r="A17" s="2">
        <v>5</v>
      </c>
      <c r="B17" s="3">
        <v>40732</v>
      </c>
      <c r="C17" s="4">
        <v>2180.35</v>
      </c>
      <c r="D17" s="2">
        <f t="shared" si="0"/>
        <v>-1.1006801297089587E-4</v>
      </c>
      <c r="E17" s="1">
        <f t="shared" ref="E17:E80" si="4">$C$6+$C$7*D16*D16+$C$8*E16</f>
        <v>5.678172611099516E-5</v>
      </c>
      <c r="F17" s="1">
        <f t="shared" si="2"/>
        <v>9.7760826470752331</v>
      </c>
      <c r="H17" s="1">
        <f t="shared" si="1"/>
        <v>-1.1006801297089587E-4</v>
      </c>
      <c r="I17" s="1">
        <f t="shared" ref="I17:I80" si="5">$I$6+$I$7*H16*H16+$I$8*I16</f>
        <v>5.6759522225264764E-5</v>
      </c>
      <c r="J17" s="1">
        <f t="shared" si="3"/>
        <v>9.7764736793737832</v>
      </c>
    </row>
    <row r="18" spans="1:10">
      <c r="A18" s="2">
        <v>6</v>
      </c>
      <c r="B18" s="3">
        <v>40735</v>
      </c>
      <c r="C18" s="4">
        <v>2157.16</v>
      </c>
      <c r="D18" s="2">
        <f t="shared" si="0"/>
        <v>-1.0692872619012236E-2</v>
      </c>
      <c r="E18" s="1">
        <f t="shared" si="4"/>
        <v>5.3818971915969179E-5</v>
      </c>
      <c r="F18" s="1">
        <f t="shared" si="2"/>
        <v>7.7054008846040958</v>
      </c>
      <c r="H18" s="1">
        <f t="shared" si="1"/>
        <v>-1.0692872619012236E-2</v>
      </c>
      <c r="I18" s="1">
        <f t="shared" si="5"/>
        <v>5.3786197597184522E-5</v>
      </c>
      <c r="J18" s="1">
        <f t="shared" si="3"/>
        <v>7.7047155012159632</v>
      </c>
    </row>
    <row r="19" spans="1:10">
      <c r="A19" s="2">
        <v>7</v>
      </c>
      <c r="B19" s="3">
        <v>40736</v>
      </c>
      <c r="C19" s="4">
        <v>2109.73</v>
      </c>
      <c r="D19" s="2">
        <f t="shared" si="0"/>
        <v>-2.2232564539034487E-2</v>
      </c>
      <c r="E19" s="1">
        <f t="shared" si="4"/>
        <v>6.5456005256454456E-5</v>
      </c>
      <c r="F19" s="1">
        <f t="shared" si="2"/>
        <v>2.0826949190058857</v>
      </c>
      <c r="H19" s="1">
        <f t="shared" si="1"/>
        <v>-2.2232564539034487E-2</v>
      </c>
      <c r="I19" s="1">
        <f t="shared" si="5"/>
        <v>6.5429191560381002E-5</v>
      </c>
      <c r="J19" s="1">
        <f t="shared" si="3"/>
        <v>2.0800099745671305</v>
      </c>
    </row>
    <row r="20" spans="1:10">
      <c r="A20" s="2">
        <v>8</v>
      </c>
      <c r="B20" s="3">
        <v>40737</v>
      </c>
      <c r="C20" s="4">
        <v>2129.64</v>
      </c>
      <c r="D20" s="2">
        <f t="shared" si="0"/>
        <v>9.3929741375157541E-3</v>
      </c>
      <c r="E20" s="1">
        <f t="shared" si="4"/>
        <v>1.2269591455242181E-4</v>
      </c>
      <c r="F20" s="1">
        <f t="shared" si="2"/>
        <v>8.2867232560523973</v>
      </c>
      <c r="H20" s="1">
        <f t="shared" si="1"/>
        <v>9.3929741375157541E-3</v>
      </c>
      <c r="I20" s="1">
        <f t="shared" si="5"/>
        <v>1.2271378229313944E-4</v>
      </c>
      <c r="J20" s="1">
        <f t="shared" si="3"/>
        <v>8.2866823418380893</v>
      </c>
    </row>
    <row r="21" spans="1:10">
      <c r="A21" s="2">
        <v>9</v>
      </c>
      <c r="B21" s="3">
        <v>40738</v>
      </c>
      <c r="C21" s="4">
        <v>2130.0700000000002</v>
      </c>
      <c r="D21" s="2">
        <f t="shared" si="0"/>
        <v>2.0189167875797891E-4</v>
      </c>
      <c r="E21" s="1">
        <f t="shared" si="4"/>
        <v>1.2173500249466397E-4</v>
      </c>
      <c r="F21" s="1">
        <f t="shared" si="2"/>
        <v>9.0133291586923132</v>
      </c>
      <c r="H21" s="1">
        <f t="shared" si="1"/>
        <v>2.0189167875797891E-4</v>
      </c>
      <c r="I21" s="1">
        <f t="shared" si="5"/>
        <v>1.2171477691594662E-4</v>
      </c>
      <c r="J21" s="1">
        <f t="shared" si="3"/>
        <v>9.0134952611728032</v>
      </c>
    </row>
    <row r="22" spans="1:10">
      <c r="A22" s="2">
        <v>10</v>
      </c>
      <c r="B22" s="3">
        <v>40739</v>
      </c>
      <c r="C22" s="4">
        <v>2145.1999999999998</v>
      </c>
      <c r="D22" s="2">
        <f t="shared" si="0"/>
        <v>7.0779450955382904E-3</v>
      </c>
      <c r="E22" s="1">
        <f t="shared" si="4"/>
        <v>1.0995319505918152E-4</v>
      </c>
      <c r="F22" s="1">
        <f t="shared" si="2"/>
        <v>8.6598318528525873</v>
      </c>
      <c r="H22" s="1">
        <f t="shared" si="1"/>
        <v>7.0779450955382904E-3</v>
      </c>
      <c r="I22" s="1">
        <f t="shared" si="5"/>
        <v>1.0989003348011897E-4</v>
      </c>
      <c r="J22" s="1">
        <f t="shared" si="3"/>
        <v>8.6601445791879677</v>
      </c>
    </row>
    <row r="23" spans="1:10">
      <c r="A23" s="2">
        <v>11</v>
      </c>
      <c r="B23" s="3">
        <v>40742</v>
      </c>
      <c r="C23" s="4">
        <v>2130.48</v>
      </c>
      <c r="D23" s="2">
        <f t="shared" si="0"/>
        <v>-6.8854816805964478E-3</v>
      </c>
      <c r="E23" s="1">
        <f t="shared" si="4"/>
        <v>1.0598792066456606E-4</v>
      </c>
      <c r="F23" s="1">
        <f t="shared" si="2"/>
        <v>8.7048716411791691</v>
      </c>
      <c r="H23" s="1">
        <f t="shared" si="1"/>
        <v>-6.8854816805964478E-3</v>
      </c>
      <c r="I23" s="1">
        <f t="shared" si="5"/>
        <v>1.0589946475609251E-4</v>
      </c>
      <c r="J23" s="1">
        <f t="shared" si="3"/>
        <v>8.7053329413292246</v>
      </c>
    </row>
    <row r="24" spans="1:10">
      <c r="A24" s="2">
        <v>12</v>
      </c>
      <c r="B24" s="3">
        <v>40743</v>
      </c>
      <c r="C24" s="4">
        <v>2130.21</v>
      </c>
      <c r="D24" s="2">
        <f t="shared" si="0"/>
        <v>-1.2674003523441233E-4</v>
      </c>
      <c r="E24" s="1">
        <f t="shared" si="4"/>
        <v>1.0222751248984055E-4</v>
      </c>
      <c r="F24" s="1">
        <f t="shared" si="2"/>
        <v>9.1881525837095772</v>
      </c>
      <c r="H24" s="1">
        <f t="shared" si="1"/>
        <v>-1.2674003523441233E-4</v>
      </c>
      <c r="I24" s="1">
        <f t="shared" si="5"/>
        <v>1.0211884978064559E-4</v>
      </c>
      <c r="J24" s="1">
        <f t="shared" si="3"/>
        <v>9.1892159315954398</v>
      </c>
    </row>
    <row r="25" spans="1:10">
      <c r="A25" s="2">
        <v>13</v>
      </c>
      <c r="B25" s="3">
        <v>40744</v>
      </c>
      <c r="C25" s="4">
        <v>2154.9499999999998</v>
      </c>
      <c r="D25" s="2">
        <f t="shared" si="0"/>
        <v>1.1546955019593224E-2</v>
      </c>
      <c r="E25" s="1">
        <f t="shared" si="4"/>
        <v>9.3092342528061967E-5</v>
      </c>
      <c r="F25" s="1">
        <f t="shared" si="2"/>
        <v>7.8496615089516046</v>
      </c>
      <c r="H25" s="1">
        <f t="shared" si="1"/>
        <v>1.1546955019593224E-2</v>
      </c>
      <c r="I25" s="1">
        <f t="shared" si="5"/>
        <v>9.2962437420334378E-5</v>
      </c>
      <c r="J25" s="1">
        <f t="shared" si="3"/>
        <v>7.8490565002097759</v>
      </c>
    </row>
    <row r="26" spans="1:10">
      <c r="A26" s="2">
        <v>14</v>
      </c>
      <c r="B26" s="3">
        <v>40745</v>
      </c>
      <c r="C26" s="4">
        <v>2145.04</v>
      </c>
      <c r="D26" s="2">
        <f t="shared" si="0"/>
        <v>-4.6093212056392005E-3</v>
      </c>
      <c r="E26" s="1">
        <f t="shared" si="4"/>
        <v>1.0175369570658739E-4</v>
      </c>
      <c r="F26" s="1">
        <f t="shared" si="2"/>
        <v>8.9841586529077482</v>
      </c>
      <c r="H26" s="1">
        <f t="shared" si="1"/>
        <v>-4.6093212056392005E-3</v>
      </c>
      <c r="I26" s="1">
        <f t="shared" si="5"/>
        <v>1.0162584786125941E-4</v>
      </c>
      <c r="J26" s="1">
        <f t="shared" si="3"/>
        <v>8.985153215620679</v>
      </c>
    </row>
    <row r="27" spans="1:10">
      <c r="A27" s="2">
        <v>15</v>
      </c>
      <c r="B27" s="3">
        <v>40746</v>
      </c>
      <c r="C27" s="4">
        <v>2171.23</v>
      </c>
      <c r="D27" s="2">
        <f t="shared" si="0"/>
        <v>1.2135627022174746E-2</v>
      </c>
      <c r="E27" s="1">
        <f t="shared" si="4"/>
        <v>9.5319277554815069E-5</v>
      </c>
      <c r="F27" s="1">
        <f t="shared" si="2"/>
        <v>7.7132243573668626</v>
      </c>
      <c r="H27" s="1">
        <f t="shared" si="1"/>
        <v>1.2135627022174746E-2</v>
      </c>
      <c r="I27" s="1">
        <f t="shared" si="5"/>
        <v>9.517556713997601E-5</v>
      </c>
      <c r="J27" s="1">
        <f t="shared" si="3"/>
        <v>7.7124002136725878</v>
      </c>
    </row>
    <row r="28" spans="1:10">
      <c r="A28" s="2">
        <v>16</v>
      </c>
      <c r="B28" s="3">
        <v>40749</v>
      </c>
      <c r="C28" s="4">
        <v>2150.48</v>
      </c>
      <c r="D28" s="2">
        <f t="shared" si="0"/>
        <v>-9.6027542112764683E-3</v>
      </c>
      <c r="E28" s="1">
        <f t="shared" si="4"/>
        <v>1.0540942524955537E-4</v>
      </c>
      <c r="F28" s="1">
        <f t="shared" si="2"/>
        <v>8.2828516410470598</v>
      </c>
      <c r="H28" s="1">
        <f t="shared" si="1"/>
        <v>-9.6027542112764683E-3</v>
      </c>
      <c r="I28" s="1">
        <f t="shared" si="5"/>
        <v>1.0527021515770014E-4</v>
      </c>
      <c r="J28" s="1">
        <f t="shared" si="3"/>
        <v>8.2830163237465371</v>
      </c>
    </row>
    <row r="29" spans="1:10">
      <c r="A29" s="2">
        <v>17</v>
      </c>
      <c r="B29" s="3">
        <v>40750</v>
      </c>
      <c r="C29" s="4">
        <v>2168.6999999999998</v>
      </c>
      <c r="D29" s="2">
        <f t="shared" si="0"/>
        <v>8.4368366565696074E-3</v>
      </c>
      <c r="E29" s="1">
        <f t="shared" si="4"/>
        <v>1.0729140179701265E-4</v>
      </c>
      <c r="F29" s="1">
        <f t="shared" si="2"/>
        <v>8.4765331802924795</v>
      </c>
      <c r="H29" s="1">
        <f t="shared" si="1"/>
        <v>8.4368366565696074E-3</v>
      </c>
      <c r="I29" s="1">
        <f t="shared" si="5"/>
        <v>1.0714452967289931E-4</v>
      </c>
      <c r="J29" s="1">
        <f t="shared" si="3"/>
        <v>8.4769936083209281</v>
      </c>
    </row>
    <row r="30" spans="1:10">
      <c r="A30" s="2">
        <v>18</v>
      </c>
      <c r="B30" s="3">
        <v>40751</v>
      </c>
      <c r="C30" s="4">
        <v>2174.31</v>
      </c>
      <c r="D30" s="2">
        <f t="shared" si="0"/>
        <v>2.5834631374215683E-3</v>
      </c>
      <c r="E30" s="1">
        <f t="shared" si="4"/>
        <v>1.0630583306201342E-4</v>
      </c>
      <c r="F30" s="1">
        <f t="shared" si="2"/>
        <v>9.0864066229199789</v>
      </c>
      <c r="H30" s="1">
        <f t="shared" si="1"/>
        <v>2.5834631374215683E-3</v>
      </c>
      <c r="I30" s="1">
        <f t="shared" si="5"/>
        <v>1.061489065906429E-4</v>
      </c>
      <c r="J30" s="1">
        <f t="shared" si="3"/>
        <v>9.0877910757284841</v>
      </c>
    </row>
    <row r="31" spans="1:10">
      <c r="A31" s="2">
        <v>19</v>
      </c>
      <c r="B31" s="3">
        <v>40752</v>
      </c>
      <c r="C31" s="4">
        <v>2155.85</v>
      </c>
      <c r="D31" s="2">
        <f t="shared" si="0"/>
        <v>-8.5262954870870024E-3</v>
      </c>
      <c r="E31" s="1">
        <f t="shared" si="4"/>
        <v>9.7443546845274909E-5</v>
      </c>
      <c r="F31" s="1">
        <f t="shared" si="2"/>
        <v>8.4901877996563648</v>
      </c>
      <c r="H31" s="1">
        <f t="shared" si="1"/>
        <v>-8.5262954870870024E-3</v>
      </c>
      <c r="I31" s="1">
        <f t="shared" si="5"/>
        <v>9.7270735592104259E-5</v>
      </c>
      <c r="J31" s="1">
        <f t="shared" si="3"/>
        <v>8.4906373918971152</v>
      </c>
    </row>
    <row r="32" spans="1:10">
      <c r="A32" s="2">
        <v>20</v>
      </c>
      <c r="B32" s="3">
        <v>40753</v>
      </c>
      <c r="C32" s="4">
        <v>2133.21</v>
      </c>
      <c r="D32" s="2">
        <f t="shared" si="0"/>
        <v>-1.0557189816248999E-2</v>
      </c>
      <c r="E32" s="1">
        <f t="shared" si="4"/>
        <v>9.7984062368266844E-5</v>
      </c>
      <c r="F32" s="1">
        <f t="shared" si="2"/>
        <v>8.0932324005245917</v>
      </c>
      <c r="H32" s="1">
        <f t="shared" si="1"/>
        <v>-1.0557189816248999E-2</v>
      </c>
      <c r="I32" s="1">
        <f t="shared" si="5"/>
        <v>9.7809780481053699E-5</v>
      </c>
      <c r="J32" s="1">
        <f t="shared" si="3"/>
        <v>8.0929858587456565</v>
      </c>
    </row>
    <row r="33" spans="1:10">
      <c r="A33" s="2">
        <v>21</v>
      </c>
      <c r="B33" s="3">
        <v>40756</v>
      </c>
      <c r="C33" s="4">
        <v>2172.31</v>
      </c>
      <c r="D33" s="2">
        <f t="shared" si="0"/>
        <v>1.8163229959576963E-2</v>
      </c>
      <c r="E33" s="1">
        <f t="shared" si="4"/>
        <v>1.0326409173079361E-4</v>
      </c>
      <c r="F33" s="1">
        <f t="shared" si="2"/>
        <v>5.9834711878037314</v>
      </c>
      <c r="H33" s="1">
        <f t="shared" si="1"/>
        <v>1.8163229959576963E-2</v>
      </c>
      <c r="I33" s="1">
        <f t="shared" si="5"/>
        <v>1.0309289177694391E-4</v>
      </c>
      <c r="J33" s="1">
        <f t="shared" si="3"/>
        <v>5.9798251261943607</v>
      </c>
    </row>
    <row r="34" spans="1:10">
      <c r="A34" s="2">
        <v>22</v>
      </c>
      <c r="B34" s="3">
        <v>40757</v>
      </c>
      <c r="C34" s="4">
        <v>2121.27</v>
      </c>
      <c r="D34" s="2">
        <f t="shared" si="0"/>
        <v>-2.3776151560970387E-2</v>
      </c>
      <c r="E34" s="1">
        <f t="shared" si="4"/>
        <v>1.3495470518399571E-4</v>
      </c>
      <c r="F34" s="1">
        <f t="shared" si="2"/>
        <v>4.7217186391786079</v>
      </c>
      <c r="H34" s="1">
        <f t="shared" si="1"/>
        <v>-2.3776151560970387E-2</v>
      </c>
      <c r="I34" s="1">
        <f t="shared" si="5"/>
        <v>1.3480959350433585E-4</v>
      </c>
      <c r="J34" s="1">
        <f t="shared" si="3"/>
        <v>4.7182855169060796</v>
      </c>
    </row>
    <row r="35" spans="1:10">
      <c r="A35" s="2">
        <v>23</v>
      </c>
      <c r="B35" s="3">
        <v>40758</v>
      </c>
      <c r="C35" s="4">
        <v>2066.2600000000002</v>
      </c>
      <c r="D35" s="2">
        <f t="shared" si="0"/>
        <v>-2.6274756098109951E-2</v>
      </c>
      <c r="E35" s="1">
        <f t="shared" si="4"/>
        <v>1.9157393578933134E-4</v>
      </c>
      <c r="F35" s="1">
        <f t="shared" si="2"/>
        <v>4.956600337679161</v>
      </c>
      <c r="H35" s="1">
        <f t="shared" si="1"/>
        <v>-2.6274756098109951E-2</v>
      </c>
      <c r="I35" s="1">
        <f t="shared" si="5"/>
        <v>1.914637511820217E-4</v>
      </c>
      <c r="J35" s="1">
        <f t="shared" si="3"/>
        <v>4.9551018172279697</v>
      </c>
    </row>
    <row r="36" spans="1:10">
      <c r="A36" s="2">
        <v>24</v>
      </c>
      <c r="B36" s="3">
        <v>40759</v>
      </c>
      <c r="C36" s="4">
        <v>2018.47</v>
      </c>
      <c r="D36" s="2">
        <f t="shared" si="0"/>
        <v>-2.3400411148070597E-2</v>
      </c>
      <c r="E36" s="1">
        <f t="shared" si="4"/>
        <v>2.5603266823419368E-4</v>
      </c>
      <c r="F36" s="1">
        <f t="shared" si="2"/>
        <v>6.1314970188799744</v>
      </c>
      <c r="H36" s="1">
        <f t="shared" si="1"/>
        <v>-2.3400411148070597E-2</v>
      </c>
      <c r="I36" s="1">
        <f t="shared" si="5"/>
        <v>2.5593957358670895E-4</v>
      </c>
      <c r="J36" s="1">
        <f t="shared" si="3"/>
        <v>6.1310827625339215</v>
      </c>
    </row>
    <row r="37" spans="1:10">
      <c r="A37" s="2">
        <v>25</v>
      </c>
      <c r="B37" s="3">
        <v>40760</v>
      </c>
      <c r="C37" s="4">
        <v>1943.75</v>
      </c>
      <c r="D37" s="2">
        <f t="shared" si="0"/>
        <v>-3.7720701733328366E-2</v>
      </c>
      <c r="E37" s="1">
        <f t="shared" si="4"/>
        <v>2.9400456769192683E-4</v>
      </c>
      <c r="F37" s="1">
        <f t="shared" si="2"/>
        <v>3.2923600378573132</v>
      </c>
      <c r="H37" s="1">
        <f t="shared" si="1"/>
        <v>-3.7720701733328366E-2</v>
      </c>
      <c r="I37" s="1">
        <f t="shared" si="5"/>
        <v>2.938773606644574E-4</v>
      </c>
      <c r="J37" s="1">
        <f t="shared" si="3"/>
        <v>3.2906979638271405</v>
      </c>
    </row>
    <row r="38" spans="1:10">
      <c r="A38" s="2">
        <v>26</v>
      </c>
      <c r="B38" s="3">
        <v>40763</v>
      </c>
      <c r="C38" s="4">
        <v>1869.45</v>
      </c>
      <c r="D38" s="2">
        <f t="shared" si="0"/>
        <v>-3.8974826987048655E-2</v>
      </c>
      <c r="E38" s="1">
        <f t="shared" si="4"/>
        <v>4.3551329746571547E-4</v>
      </c>
      <c r="F38" s="1">
        <f t="shared" si="2"/>
        <v>4.2510615587149552</v>
      </c>
      <c r="H38" s="1">
        <f t="shared" si="1"/>
        <v>-3.8974826987048655E-2</v>
      </c>
      <c r="I38" s="1">
        <f t="shared" si="5"/>
        <v>4.354421824355367E-4</v>
      </c>
      <c r="J38" s="1">
        <f t="shared" si="3"/>
        <v>4.2506552256115189</v>
      </c>
    </row>
    <row r="39" spans="1:10">
      <c r="A39" s="2">
        <v>27</v>
      </c>
      <c r="B39" s="3">
        <v>40764</v>
      </c>
      <c r="C39" s="4">
        <v>1801.35</v>
      </c>
      <c r="D39" s="2">
        <f t="shared" si="0"/>
        <v>-3.7107886165693646E-2</v>
      </c>
      <c r="E39" s="1">
        <f t="shared" si="4"/>
        <v>5.6974559300133508E-4</v>
      </c>
      <c r="F39" s="1">
        <f t="shared" si="2"/>
        <v>5.0534608323251016</v>
      </c>
      <c r="H39" s="1">
        <f t="shared" si="1"/>
        <v>-3.7107886165693646E-2</v>
      </c>
      <c r="I39" s="1">
        <f t="shared" si="5"/>
        <v>5.6966445491382081E-4</v>
      </c>
      <c r="J39" s="1">
        <f t="shared" si="3"/>
        <v>5.0532590169044536</v>
      </c>
    </row>
    <row r="40" spans="1:10">
      <c r="A40" s="2">
        <v>28</v>
      </c>
      <c r="B40" s="3">
        <v>40765</v>
      </c>
      <c r="C40" s="4">
        <v>1806.24</v>
      </c>
      <c r="D40" s="2">
        <f t="shared" si="0"/>
        <v>2.710952738434903E-3</v>
      </c>
      <c r="E40" s="1">
        <f t="shared" si="4"/>
        <v>6.6810580498285533E-4</v>
      </c>
      <c r="F40" s="1">
        <f t="shared" si="2"/>
        <v>7.3000638552603894</v>
      </c>
      <c r="H40" s="1">
        <f t="shared" si="1"/>
        <v>2.710952738434903E-3</v>
      </c>
      <c r="I40" s="1">
        <f t="shared" si="5"/>
        <v>6.6793274462421904E-4</v>
      </c>
      <c r="J40" s="1">
        <f t="shared" si="3"/>
        <v>7.3003200700574142</v>
      </c>
    </row>
    <row r="41" spans="1:10">
      <c r="A41" s="2">
        <v>29</v>
      </c>
      <c r="B41" s="3">
        <v>40766</v>
      </c>
      <c r="C41" s="4">
        <v>1817.44</v>
      </c>
      <c r="D41" s="2">
        <f t="shared" si="0"/>
        <v>6.1815809698747021E-3</v>
      </c>
      <c r="E41" s="1">
        <f t="shared" si="4"/>
        <v>5.8301799004941541E-4</v>
      </c>
      <c r="F41" s="1">
        <f t="shared" si="2"/>
        <v>7.3817508948350543</v>
      </c>
      <c r="H41" s="1">
        <f t="shared" si="1"/>
        <v>6.1815809698747021E-3</v>
      </c>
      <c r="I41" s="1">
        <f t="shared" si="5"/>
        <v>5.8255368860658633E-4</v>
      </c>
      <c r="J41" s="1">
        <f t="shared" si="3"/>
        <v>7.3824953505898989</v>
      </c>
    </row>
    <row r="42" spans="1:10">
      <c r="A42" s="2">
        <v>30</v>
      </c>
      <c r="B42" s="3">
        <v>40767</v>
      </c>
      <c r="C42" s="4">
        <v>1793.31</v>
      </c>
      <c r="D42" s="2">
        <f t="shared" si="0"/>
        <v>-1.3365843232453226E-2</v>
      </c>
      <c r="E42" s="1">
        <f t="shared" si="4"/>
        <v>5.1332030484041078E-4</v>
      </c>
      <c r="F42" s="1">
        <f t="shared" si="2"/>
        <v>7.2265904677834154</v>
      </c>
      <c r="H42" s="1">
        <f t="shared" si="1"/>
        <v>-1.3365843232453226E-2</v>
      </c>
      <c r="I42" s="1">
        <f t="shared" si="5"/>
        <v>5.1265019350790416E-4</v>
      </c>
      <c r="J42" s="1">
        <f t="shared" si="3"/>
        <v>7.2274418505822604</v>
      </c>
    </row>
    <row r="43" spans="1:10">
      <c r="A43" s="2">
        <v>31</v>
      </c>
      <c r="B43" s="3">
        <v>40771</v>
      </c>
      <c r="C43" s="4">
        <v>1879.87</v>
      </c>
      <c r="D43" s="2">
        <f t="shared" si="0"/>
        <v>4.7139551246268417E-2</v>
      </c>
      <c r="E43" s="1">
        <f t="shared" si="4"/>
        <v>4.7052926014064863E-4</v>
      </c>
      <c r="F43" s="1">
        <f t="shared" si="2"/>
        <v>2.9390188157142401</v>
      </c>
      <c r="H43" s="1">
        <f t="shared" si="1"/>
        <v>4.7139551246268417E-2</v>
      </c>
      <c r="I43" s="1">
        <f t="shared" si="5"/>
        <v>4.6973257735630192E-4</v>
      </c>
      <c r="J43" s="1">
        <f t="shared" si="3"/>
        <v>2.9327036630528109</v>
      </c>
    </row>
    <row r="44" spans="1:10">
      <c r="A44" s="2">
        <v>32</v>
      </c>
      <c r="B44" s="3">
        <v>40772</v>
      </c>
      <c r="C44" s="4">
        <v>1892.67</v>
      </c>
      <c r="D44" s="2">
        <f t="shared" si="0"/>
        <v>6.7859050498446779E-3</v>
      </c>
      <c r="E44" s="1">
        <f t="shared" si="4"/>
        <v>6.8731893622988303E-4</v>
      </c>
      <c r="F44" s="1">
        <f t="shared" si="2"/>
        <v>7.2157148367719479</v>
      </c>
      <c r="H44" s="1">
        <f t="shared" si="1"/>
        <v>6.7859050498446779E-3</v>
      </c>
      <c r="I44" s="1">
        <f t="shared" si="5"/>
        <v>6.866776374014681E-4</v>
      </c>
      <c r="J44" s="1">
        <f t="shared" si="3"/>
        <v>7.216585746552572</v>
      </c>
    </row>
    <row r="45" spans="1:10">
      <c r="A45" s="2">
        <v>33</v>
      </c>
      <c r="B45" s="3">
        <v>40773</v>
      </c>
      <c r="C45" s="4">
        <v>1860.58</v>
      </c>
      <c r="D45" s="2">
        <f t="shared" si="0"/>
        <v>-1.7100263490767865E-2</v>
      </c>
      <c r="E45" s="1">
        <f t="shared" si="4"/>
        <v>6.044272160691059E-4</v>
      </c>
      <c r="F45" s="1">
        <f t="shared" si="2"/>
        <v>6.9274340563788988</v>
      </c>
      <c r="H45" s="1">
        <f t="shared" si="1"/>
        <v>-1.7100263490767865E-2</v>
      </c>
      <c r="I45" s="1">
        <f t="shared" si="5"/>
        <v>6.0355362586350886E-4</v>
      </c>
      <c r="J45" s="1">
        <f t="shared" si="3"/>
        <v>6.928180170375124</v>
      </c>
    </row>
    <row r="46" spans="1:10">
      <c r="A46" s="2">
        <v>34</v>
      </c>
      <c r="B46" s="3">
        <v>40774</v>
      </c>
      <c r="C46" s="4">
        <v>1744.88</v>
      </c>
      <c r="D46" s="2">
        <f t="shared" si="0"/>
        <v>-6.4202481692406332E-2</v>
      </c>
      <c r="E46" s="1">
        <f t="shared" si="4"/>
        <v>5.6338989637561812E-4</v>
      </c>
      <c r="F46" s="1">
        <f t="shared" si="2"/>
        <v>0.16518688388739022</v>
      </c>
      <c r="H46" s="1">
        <f t="shared" si="1"/>
        <v>-6.4202481692406332E-2</v>
      </c>
      <c r="I46" s="1">
        <f t="shared" si="5"/>
        <v>5.6238600973993911E-4</v>
      </c>
      <c r="J46" s="1">
        <f t="shared" si="3"/>
        <v>0.15391029462489669</v>
      </c>
    </row>
    <row r="47" spans="1:10">
      <c r="A47" s="2">
        <v>35</v>
      </c>
      <c r="B47" s="3">
        <v>40777</v>
      </c>
      <c r="C47" s="4">
        <v>1710.7</v>
      </c>
      <c r="D47" s="2">
        <f t="shared" si="0"/>
        <v>-1.9783141905350913E-2</v>
      </c>
      <c r="E47" s="1">
        <f t="shared" si="4"/>
        <v>1.0034932135500325E-3</v>
      </c>
      <c r="F47" s="1">
        <f t="shared" si="2"/>
        <v>6.5142578381984126</v>
      </c>
      <c r="H47" s="1">
        <f t="shared" si="1"/>
        <v>-1.9783141905350913E-2</v>
      </c>
      <c r="I47" s="1">
        <f t="shared" si="5"/>
        <v>1.0028534973246564E-3</v>
      </c>
      <c r="J47" s="1">
        <f t="shared" si="3"/>
        <v>6.5146467448042085</v>
      </c>
    </row>
    <row r="48" spans="1:10">
      <c r="A48" s="2">
        <v>36</v>
      </c>
      <c r="B48" s="3">
        <v>40778</v>
      </c>
      <c r="C48" s="4">
        <v>1776.68</v>
      </c>
      <c r="D48" s="2">
        <f t="shared" si="0"/>
        <v>3.7843810695805898E-2</v>
      </c>
      <c r="E48" s="1">
        <f t="shared" si="4"/>
        <v>9.2053915549982629E-4</v>
      </c>
      <c r="F48" s="1">
        <f t="shared" si="2"/>
        <v>5.4347736274643097</v>
      </c>
      <c r="H48" s="1">
        <f t="shared" si="1"/>
        <v>3.7843810695805898E-2</v>
      </c>
      <c r="I48" s="1">
        <f t="shared" si="5"/>
        <v>9.1955183933054387E-4</v>
      </c>
      <c r="J48" s="1">
        <f t="shared" si="3"/>
        <v>5.4341763172946358</v>
      </c>
    </row>
    <row r="49" spans="1:10">
      <c r="A49" s="2">
        <v>37</v>
      </c>
      <c r="B49" s="3">
        <v>40779</v>
      </c>
      <c r="C49" s="4">
        <v>1754.78</v>
      </c>
      <c r="D49" s="2">
        <f t="shared" si="0"/>
        <v>-1.2402961237177755E-2</v>
      </c>
      <c r="E49" s="1">
        <f t="shared" si="4"/>
        <v>9.7810086495211295E-4</v>
      </c>
      <c r="F49" s="1">
        <f t="shared" si="2"/>
        <v>6.7726200664620286</v>
      </c>
      <c r="H49" s="1">
        <f t="shared" si="1"/>
        <v>-1.2402961237177755E-2</v>
      </c>
      <c r="I49" s="1">
        <f t="shared" si="5"/>
        <v>9.7697837587322261E-4</v>
      </c>
      <c r="J49" s="1">
        <f t="shared" si="3"/>
        <v>6.7735876439100764</v>
      </c>
    </row>
    <row r="50" spans="1:10">
      <c r="A50" s="2">
        <v>38</v>
      </c>
      <c r="B50" s="3">
        <v>40780</v>
      </c>
      <c r="C50" s="4">
        <v>1764.58</v>
      </c>
      <c r="D50" s="2">
        <f t="shared" si="0"/>
        <v>5.5692087935254363E-3</v>
      </c>
      <c r="E50" s="1">
        <f t="shared" si="4"/>
        <v>8.6909734048634603E-4</v>
      </c>
      <c r="F50" s="1">
        <f t="shared" si="2"/>
        <v>7.0123677229605237</v>
      </c>
      <c r="H50" s="1">
        <f t="shared" si="1"/>
        <v>5.5692087935254363E-3</v>
      </c>
      <c r="I50" s="1">
        <f t="shared" si="5"/>
        <v>8.6767730265345088E-4</v>
      </c>
      <c r="J50" s="1">
        <f t="shared" si="3"/>
        <v>7.0139445755459882</v>
      </c>
    </row>
    <row r="51" spans="1:10">
      <c r="A51" s="2">
        <v>39</v>
      </c>
      <c r="B51" s="3">
        <v>40781</v>
      </c>
      <c r="C51" s="4">
        <v>1778.95</v>
      </c>
      <c r="D51" s="2">
        <f t="shared" si="0"/>
        <v>8.1106008831166258E-3</v>
      </c>
      <c r="E51" s="1">
        <f t="shared" si="4"/>
        <v>7.5964785797620789E-4</v>
      </c>
      <c r="F51" s="1">
        <f t="shared" si="2"/>
        <v>7.0960603919756418</v>
      </c>
      <c r="H51" s="1">
        <f t="shared" si="1"/>
        <v>8.1106008831166258E-3</v>
      </c>
      <c r="I51" s="1">
        <f t="shared" si="5"/>
        <v>7.5801006501918116E-4</v>
      </c>
      <c r="J51" s="1">
        <f t="shared" si="3"/>
        <v>7.0980316074509373</v>
      </c>
    </row>
    <row r="52" spans="1:10">
      <c r="A52" s="2">
        <v>40</v>
      </c>
      <c r="B52" s="3">
        <v>40784</v>
      </c>
      <c r="C52" s="4">
        <v>1829.5</v>
      </c>
      <c r="D52" s="2">
        <f t="shared" si="0"/>
        <v>2.801940286574512E-2</v>
      </c>
      <c r="E52" s="1">
        <f t="shared" si="4"/>
        <v>6.6938225236152322E-4</v>
      </c>
      <c r="F52" s="1">
        <f t="shared" si="2"/>
        <v>6.1363023508288324</v>
      </c>
      <c r="H52" s="1">
        <f t="shared" si="1"/>
        <v>2.801940286574512E-2</v>
      </c>
      <c r="I52" s="1">
        <f t="shared" si="5"/>
        <v>6.6761462204598316E-4</v>
      </c>
      <c r="J52" s="1">
        <f t="shared" si="3"/>
        <v>6.1358411925353975</v>
      </c>
    </row>
    <row r="53" spans="1:10">
      <c r="A53" s="2">
        <v>41</v>
      </c>
      <c r="B53" s="3">
        <v>40785</v>
      </c>
      <c r="C53" s="4">
        <v>1843.82</v>
      </c>
      <c r="D53" s="2">
        <f t="shared" si="0"/>
        <v>7.7968010098691514E-3</v>
      </c>
      <c r="E53" s="1">
        <f t="shared" si="4"/>
        <v>6.807034258175177E-4</v>
      </c>
      <c r="F53" s="1">
        <f t="shared" si="2"/>
        <v>7.2030790114102787</v>
      </c>
      <c r="H53" s="1">
        <f t="shared" si="1"/>
        <v>7.7968010098691514E-3</v>
      </c>
      <c r="I53" s="1">
        <f t="shared" si="5"/>
        <v>6.7895399697247727E-4</v>
      </c>
      <c r="J53" s="1">
        <f t="shared" si="3"/>
        <v>7.2054222429536274</v>
      </c>
    </row>
    <row r="54" spans="1:10">
      <c r="A54" s="2">
        <v>42</v>
      </c>
      <c r="B54" s="3">
        <v>40786</v>
      </c>
      <c r="C54" s="4">
        <v>1880.11</v>
      </c>
      <c r="D54" s="2">
        <f t="shared" si="0"/>
        <v>1.9490779281481491E-2</v>
      </c>
      <c r="E54" s="1">
        <f t="shared" si="4"/>
        <v>6.0054095791538947E-4</v>
      </c>
      <c r="F54" s="1">
        <f t="shared" si="2"/>
        <v>6.7850992497647695</v>
      </c>
      <c r="H54" s="1">
        <f t="shared" si="1"/>
        <v>1.9490779281481491E-2</v>
      </c>
      <c r="I54" s="1">
        <f t="shared" si="5"/>
        <v>5.987153290407418E-4</v>
      </c>
      <c r="J54" s="1">
        <f t="shared" si="3"/>
        <v>6.7862149619167411</v>
      </c>
    </row>
    <row r="55" spans="1:10">
      <c r="A55" s="2">
        <v>43</v>
      </c>
      <c r="B55" s="3">
        <v>40787</v>
      </c>
      <c r="C55" s="4">
        <v>1880.7</v>
      </c>
      <c r="D55" s="2">
        <f t="shared" si="0"/>
        <v>3.1376219742053417E-4</v>
      </c>
      <c r="E55" s="1">
        <f t="shared" si="4"/>
        <v>5.7089404231375749E-4</v>
      </c>
      <c r="F55" s="1">
        <f t="shared" si="2"/>
        <v>7.468134487590727</v>
      </c>
      <c r="H55" s="1">
        <f t="shared" si="1"/>
        <v>3.1376219742053417E-4</v>
      </c>
      <c r="I55" s="1">
        <f t="shared" si="5"/>
        <v>5.690802488583363E-4</v>
      </c>
      <c r="J55" s="1">
        <f t="shared" si="3"/>
        <v>7.4713161062035169</v>
      </c>
    </row>
    <row r="56" spans="1:10">
      <c r="A56" s="2">
        <v>44</v>
      </c>
      <c r="B56" s="3">
        <v>40788</v>
      </c>
      <c r="C56" s="4">
        <v>1867.75</v>
      </c>
      <c r="D56" s="2">
        <f t="shared" si="0"/>
        <v>-6.9095500921218973E-3</v>
      </c>
      <c r="E56" s="1">
        <f t="shared" si="4"/>
        <v>4.9811007790178849E-4</v>
      </c>
      <c r="F56" s="1">
        <f t="shared" si="2"/>
        <v>7.5088434173222565</v>
      </c>
      <c r="H56" s="1">
        <f t="shared" si="1"/>
        <v>-6.9095500921218973E-3</v>
      </c>
      <c r="I56" s="1">
        <f t="shared" si="5"/>
        <v>4.9627589208699446E-4</v>
      </c>
      <c r="J56" s="1">
        <f t="shared" si="3"/>
        <v>7.5121782663942414</v>
      </c>
    </row>
    <row r="57" spans="1:10">
      <c r="A57" s="2">
        <v>45</v>
      </c>
      <c r="B57" s="3">
        <v>40791</v>
      </c>
      <c r="C57" s="4">
        <v>1785.83</v>
      </c>
      <c r="D57" s="2">
        <f t="shared" si="0"/>
        <v>-4.4851204720260753E-2</v>
      </c>
      <c r="E57" s="1">
        <f t="shared" si="4"/>
        <v>4.411289069691068E-4</v>
      </c>
      <c r="F57" s="1">
        <f t="shared" si="2"/>
        <v>3.1659858343739842</v>
      </c>
      <c r="H57" s="1">
        <f t="shared" si="1"/>
        <v>-4.4851204720260753E-2</v>
      </c>
      <c r="I57" s="1">
        <f t="shared" si="5"/>
        <v>4.3931875629754137E-4</v>
      </c>
      <c r="J57" s="1">
        <f t="shared" si="3"/>
        <v>3.1513081205786087</v>
      </c>
    </row>
    <row r="58" spans="1:10">
      <c r="A58" s="2">
        <v>46</v>
      </c>
      <c r="B58" s="3">
        <v>40792</v>
      </c>
      <c r="C58" s="4">
        <v>1766.71</v>
      </c>
      <c r="D58" s="2">
        <f t="shared" si="0"/>
        <v>-1.076423326247338E-2</v>
      </c>
      <c r="E58" s="1">
        <f t="shared" si="4"/>
        <v>6.3577052477583424E-4</v>
      </c>
      <c r="F58" s="1">
        <f t="shared" si="2"/>
        <v>7.1784235940113446</v>
      </c>
      <c r="H58" s="1">
        <f t="shared" si="1"/>
        <v>-1.076423326247338E-2</v>
      </c>
      <c r="I58" s="1">
        <f t="shared" si="5"/>
        <v>6.3424335847008938E-4</v>
      </c>
      <c r="J58" s="1">
        <f t="shared" si="3"/>
        <v>7.1803897252826392</v>
      </c>
    </row>
    <row r="59" spans="1:10">
      <c r="A59" s="2">
        <v>47</v>
      </c>
      <c r="B59" s="3">
        <v>40793</v>
      </c>
      <c r="C59" s="4">
        <v>1833.46</v>
      </c>
      <c r="D59" s="2">
        <f t="shared" si="0"/>
        <v>3.7085832201700093E-2</v>
      </c>
      <c r="E59" s="1">
        <f t="shared" si="4"/>
        <v>5.6855116533735127E-4</v>
      </c>
      <c r="F59" s="1">
        <f t="shared" si="2"/>
        <v>5.0533600079300829</v>
      </c>
      <c r="H59" s="1">
        <f t="shared" si="1"/>
        <v>3.7085832201700093E-2</v>
      </c>
      <c r="I59" s="1">
        <f t="shared" si="5"/>
        <v>5.6694626917792846E-4</v>
      </c>
      <c r="J59" s="1">
        <f t="shared" si="3"/>
        <v>5.0493389743343853</v>
      </c>
    </row>
    <row r="60" spans="1:10">
      <c r="A60" s="2">
        <v>48</v>
      </c>
      <c r="B60" s="3">
        <v>40794</v>
      </c>
      <c r="C60" s="4">
        <v>1846.64</v>
      </c>
      <c r="D60" s="2">
        <f t="shared" si="0"/>
        <v>7.162879460866127E-3</v>
      </c>
      <c r="E60" s="1">
        <f t="shared" si="4"/>
        <v>6.6687041898540276E-4</v>
      </c>
      <c r="F60" s="1">
        <f t="shared" si="2"/>
        <v>7.2359780561122866</v>
      </c>
      <c r="H60" s="1">
        <f t="shared" si="1"/>
        <v>7.162879460866127E-3</v>
      </c>
      <c r="I60" s="1">
        <f t="shared" si="5"/>
        <v>6.6538172106070772E-4</v>
      </c>
      <c r="J60" s="1">
        <f t="shared" si="3"/>
        <v>7.238040781020791</v>
      </c>
    </row>
    <row r="61" spans="1:10">
      <c r="A61" s="2">
        <v>49</v>
      </c>
      <c r="B61" s="3">
        <v>40795</v>
      </c>
      <c r="C61" s="4">
        <v>1812.93</v>
      </c>
      <c r="D61" s="2">
        <f t="shared" si="0"/>
        <v>-1.8423450564888495E-2</v>
      </c>
      <c r="E61" s="1">
        <f t="shared" si="4"/>
        <v>5.8740922277608339E-4</v>
      </c>
      <c r="F61" s="1">
        <f t="shared" si="2"/>
        <v>6.861957375069057</v>
      </c>
      <c r="H61" s="1">
        <f t="shared" si="1"/>
        <v>-1.8423450564888495E-2</v>
      </c>
      <c r="I61" s="1">
        <f t="shared" si="5"/>
        <v>5.8581448673857874E-4</v>
      </c>
      <c r="J61" s="1">
        <f t="shared" si="3"/>
        <v>6.8631029265831138</v>
      </c>
    </row>
    <row r="62" spans="1:10">
      <c r="A62" s="2">
        <v>50</v>
      </c>
      <c r="B62" s="3">
        <v>40800</v>
      </c>
      <c r="C62" s="4">
        <v>1749.16</v>
      </c>
      <c r="D62" s="2">
        <f t="shared" si="0"/>
        <v>-3.5808648290171843E-2</v>
      </c>
      <c r="E62" s="1">
        <f t="shared" si="4"/>
        <v>5.5452065566941988E-4</v>
      </c>
      <c r="F62" s="1">
        <f t="shared" si="2"/>
        <v>5.1850322380709013</v>
      </c>
      <c r="H62" s="1">
        <f t="shared" si="1"/>
        <v>-3.5808648290171843E-2</v>
      </c>
      <c r="I62" s="1">
        <f t="shared" si="5"/>
        <v>5.5290794526898488E-4</v>
      </c>
      <c r="J62" s="1">
        <f t="shared" si="3"/>
        <v>5.1812000865569487</v>
      </c>
    </row>
    <row r="63" spans="1:10">
      <c r="A63" s="2">
        <v>51</v>
      </c>
      <c r="B63" s="3">
        <v>40801</v>
      </c>
      <c r="C63" s="4">
        <v>1774.08</v>
      </c>
      <c r="D63" s="2">
        <f t="shared" si="0"/>
        <v>1.4146306000691729E-2</v>
      </c>
      <c r="E63" s="1">
        <f t="shared" si="4"/>
        <v>6.4318421180473487E-4</v>
      </c>
      <c r="F63" s="1">
        <f t="shared" si="2"/>
        <v>7.0379430593823882</v>
      </c>
      <c r="H63" s="1">
        <f t="shared" si="1"/>
        <v>1.4146306000691729E-2</v>
      </c>
      <c r="I63" s="1">
        <f t="shared" si="5"/>
        <v>6.4168460256320843E-4</v>
      </c>
      <c r="J63" s="1">
        <f t="shared" si="3"/>
        <v>7.0395501990369613</v>
      </c>
    </row>
    <row r="64" spans="1:10">
      <c r="A64" s="2">
        <v>52</v>
      </c>
      <c r="B64" s="3">
        <v>40802</v>
      </c>
      <c r="C64" s="4">
        <v>1840.1</v>
      </c>
      <c r="D64" s="2">
        <f t="shared" si="0"/>
        <v>3.6537939270954244E-2</v>
      </c>
      <c r="E64" s="1">
        <f t="shared" si="4"/>
        <v>5.8542023764178506E-4</v>
      </c>
      <c r="F64" s="1">
        <f t="shared" si="2"/>
        <v>5.1627315954769362</v>
      </c>
      <c r="H64" s="1">
        <f t="shared" si="1"/>
        <v>3.6537939270954244E-2</v>
      </c>
      <c r="I64" s="1">
        <f t="shared" si="5"/>
        <v>5.8384551933062499E-4</v>
      </c>
      <c r="J64" s="1">
        <f t="shared" si="3"/>
        <v>5.1592744030129021</v>
      </c>
    </row>
    <row r="65" spans="1:10">
      <c r="A65" s="2">
        <v>53</v>
      </c>
      <c r="B65" s="3">
        <v>40805</v>
      </c>
      <c r="C65" s="4">
        <v>1820.94</v>
      </c>
      <c r="D65" s="2">
        <f t="shared" si="0"/>
        <v>-1.0467066696708334E-2</v>
      </c>
      <c r="E65" s="1">
        <f t="shared" si="4"/>
        <v>6.7643884687687463E-4</v>
      </c>
      <c r="F65" s="1">
        <f t="shared" si="2"/>
        <v>7.1367034111402461</v>
      </c>
      <c r="H65" s="1">
        <f t="shared" si="1"/>
        <v>-1.0467066696708334E-2</v>
      </c>
      <c r="I65" s="1">
        <f t="shared" si="5"/>
        <v>6.7496306861033225E-4</v>
      </c>
      <c r="J65" s="1">
        <f t="shared" si="3"/>
        <v>7.1385333522650267</v>
      </c>
    </row>
    <row r="66" spans="1:10">
      <c r="A66" s="2">
        <v>54</v>
      </c>
      <c r="B66" s="3">
        <v>40806</v>
      </c>
      <c r="C66" s="4">
        <v>1837.97</v>
      </c>
      <c r="D66" s="2">
        <f t="shared" si="0"/>
        <v>9.3088504375779153E-3</v>
      </c>
      <c r="E66" s="1">
        <f t="shared" si="4"/>
        <v>6.0291200082113867E-4</v>
      </c>
      <c r="F66" s="1">
        <f t="shared" si="2"/>
        <v>7.2700123683328952</v>
      </c>
      <c r="H66" s="1">
        <f t="shared" si="1"/>
        <v>9.3088504375779153E-3</v>
      </c>
      <c r="I66" s="1">
        <f t="shared" si="5"/>
        <v>6.0133063739897764E-4</v>
      </c>
      <c r="J66" s="1">
        <f t="shared" si="3"/>
        <v>7.2722607207999985</v>
      </c>
    </row>
    <row r="67" spans="1:10">
      <c r="A67" s="2">
        <v>55</v>
      </c>
      <c r="B67" s="3">
        <v>40807</v>
      </c>
      <c r="C67" s="4">
        <v>1854.28</v>
      </c>
      <c r="D67" s="2">
        <f t="shared" si="0"/>
        <v>8.8347788407225989E-3</v>
      </c>
      <c r="E67" s="1">
        <f t="shared" si="4"/>
        <v>5.365279119747227E-4</v>
      </c>
      <c r="F67" s="1">
        <f t="shared" si="2"/>
        <v>7.3849133941809617</v>
      </c>
      <c r="H67" s="1">
        <f t="shared" si="1"/>
        <v>8.8347788407225989E-3</v>
      </c>
      <c r="I67" s="1">
        <f t="shared" si="5"/>
        <v>5.3488896357638315E-4</v>
      </c>
      <c r="J67" s="1">
        <f t="shared" si="3"/>
        <v>7.387527040725816</v>
      </c>
    </row>
    <row r="68" spans="1:10">
      <c r="A68" s="2">
        <v>56</v>
      </c>
      <c r="B68" s="3">
        <v>40808</v>
      </c>
      <c r="C68" s="4">
        <v>1800.55</v>
      </c>
      <c r="D68" s="2">
        <f t="shared" si="0"/>
        <v>-2.9404306766700805E-2</v>
      </c>
      <c r="E68" s="1">
        <f t="shared" si="4"/>
        <v>4.780926296561812E-4</v>
      </c>
      <c r="F68" s="1">
        <f t="shared" si="2"/>
        <v>5.8372421691461369</v>
      </c>
      <c r="H68" s="1">
        <f t="shared" si="1"/>
        <v>-2.9404306766700805E-2</v>
      </c>
      <c r="I68" s="1">
        <f t="shared" si="5"/>
        <v>4.7643572774091819E-4</v>
      </c>
      <c r="J68" s="1">
        <f t="shared" si="3"/>
        <v>5.8344245387036429</v>
      </c>
    </row>
    <row r="69" spans="1:10">
      <c r="A69" s="2">
        <v>57</v>
      </c>
      <c r="B69" s="3">
        <v>40809</v>
      </c>
      <c r="C69" s="4">
        <v>1697.44</v>
      </c>
      <c r="D69" s="2">
        <f t="shared" si="0"/>
        <v>-5.8970940056258504E-2</v>
      </c>
      <c r="E69" s="1">
        <f t="shared" si="4"/>
        <v>5.2527256846350285E-4</v>
      </c>
      <c r="F69" s="1">
        <f t="shared" si="2"/>
        <v>0.93108424416665692</v>
      </c>
      <c r="H69" s="1">
        <f t="shared" si="1"/>
        <v>-5.8970940056258504E-2</v>
      </c>
      <c r="I69" s="1">
        <f t="shared" si="5"/>
        <v>5.2372278490687388E-4</v>
      </c>
      <c r="J69" s="1">
        <f t="shared" si="3"/>
        <v>0.91444784565100434</v>
      </c>
    </row>
    <row r="70" spans="1:10">
      <c r="A70" s="2">
        <v>58</v>
      </c>
      <c r="B70" s="3">
        <v>40812</v>
      </c>
      <c r="C70" s="4">
        <v>1652.71</v>
      </c>
      <c r="D70" s="2">
        <f t="shared" si="0"/>
        <v>-2.6704868877579249E-2</v>
      </c>
      <c r="E70" s="1">
        <f t="shared" si="4"/>
        <v>8.9053099681130716E-4</v>
      </c>
      <c r="F70" s="1">
        <f t="shared" si="2"/>
        <v>6.2228782746073392</v>
      </c>
      <c r="H70" s="1">
        <f t="shared" si="1"/>
        <v>-2.6704868877579249E-2</v>
      </c>
      <c r="I70" s="1">
        <f t="shared" si="5"/>
        <v>8.8936183859226027E-4</v>
      </c>
      <c r="J70" s="1">
        <f t="shared" si="3"/>
        <v>6.2231392614026273</v>
      </c>
    </row>
    <row r="71" spans="1:10">
      <c r="A71" s="2">
        <v>59</v>
      </c>
      <c r="B71" s="3">
        <v>40813</v>
      </c>
      <c r="C71" s="4">
        <v>1735.71</v>
      </c>
      <c r="D71" s="2">
        <f t="shared" si="0"/>
        <v>4.9000186741148165E-2</v>
      </c>
      <c r="E71" s="1">
        <f t="shared" si="4"/>
        <v>8.6288011776289243E-4</v>
      </c>
      <c r="F71" s="1">
        <f t="shared" si="2"/>
        <v>4.2726717765195161</v>
      </c>
      <c r="H71" s="1">
        <f t="shared" si="1"/>
        <v>4.9000186741148165E-2</v>
      </c>
      <c r="I71" s="1">
        <f t="shared" si="5"/>
        <v>8.6152971131677825E-4</v>
      </c>
      <c r="J71" s="1">
        <f t="shared" si="3"/>
        <v>4.2698764674358944</v>
      </c>
    </row>
    <row r="72" spans="1:10">
      <c r="A72" s="2">
        <v>60</v>
      </c>
      <c r="B72" s="3">
        <v>40814</v>
      </c>
      <c r="C72" s="4">
        <v>1723.09</v>
      </c>
      <c r="D72" s="2">
        <f t="shared" si="0"/>
        <v>-7.2973609360202285E-3</v>
      </c>
      <c r="E72" s="1">
        <f t="shared" si="4"/>
        <v>1.0485908463276504E-3</v>
      </c>
      <c r="F72" s="1">
        <f t="shared" si="2"/>
        <v>6.8095242207393039</v>
      </c>
      <c r="H72" s="1">
        <f t="shared" si="1"/>
        <v>-7.2973609360202285E-3</v>
      </c>
      <c r="I72" s="1">
        <f t="shared" si="5"/>
        <v>1.0472987337217087E-3</v>
      </c>
      <c r="J72" s="1">
        <f t="shared" si="3"/>
        <v>6.810694562778683</v>
      </c>
    </row>
    <row r="73" spans="1:10">
      <c r="A73" s="2">
        <v>61</v>
      </c>
      <c r="B73" s="3">
        <v>40815</v>
      </c>
      <c r="C73" s="4">
        <v>1769.29</v>
      </c>
      <c r="D73" s="2">
        <f t="shared" si="0"/>
        <v>2.6459145511724826E-2</v>
      </c>
      <c r="E73" s="1">
        <f t="shared" si="4"/>
        <v>9.1752201537739525E-4</v>
      </c>
      <c r="F73" s="1">
        <f t="shared" si="2"/>
        <v>6.2308153642142541</v>
      </c>
      <c r="H73" s="1">
        <f t="shared" si="1"/>
        <v>2.6459145511724826E-2</v>
      </c>
      <c r="I73" s="1">
        <f t="shared" si="5"/>
        <v>9.1590865447778176E-4</v>
      </c>
      <c r="J73" s="1">
        <f t="shared" si="3"/>
        <v>6.2312312541630313</v>
      </c>
    </row>
    <row r="74" spans="1:10">
      <c r="A74" s="2">
        <v>62</v>
      </c>
      <c r="B74" s="3">
        <v>40816</v>
      </c>
      <c r="C74" s="4">
        <v>1769.65</v>
      </c>
      <c r="D74" s="2">
        <f t="shared" si="0"/>
        <v>2.034507514915897E-4</v>
      </c>
      <c r="E74" s="1">
        <f t="shared" si="4"/>
        <v>8.845826517066154E-4</v>
      </c>
      <c r="F74" s="1">
        <f t="shared" si="2"/>
        <v>7.030347811254261</v>
      </c>
      <c r="H74" s="1">
        <f t="shared" si="1"/>
        <v>2.034507514915897E-4</v>
      </c>
      <c r="I74" s="1">
        <f t="shared" si="5"/>
        <v>8.82833702503303E-4</v>
      </c>
      <c r="J74" s="1">
        <f t="shared" si="3"/>
        <v>7.0323268218597725</v>
      </c>
    </row>
    <row r="75" spans="1:10">
      <c r="A75" s="2">
        <v>63</v>
      </c>
      <c r="B75" s="3">
        <v>40820</v>
      </c>
      <c r="C75" s="4">
        <v>1706.19</v>
      </c>
      <c r="D75" s="2">
        <f t="shared" si="0"/>
        <v>-3.6518972421919003E-2</v>
      </c>
      <c r="E75" s="1">
        <f t="shared" si="4"/>
        <v>7.6918324449358889E-4</v>
      </c>
      <c r="F75" s="1">
        <f t="shared" si="2"/>
        <v>5.4363482567885129</v>
      </c>
      <c r="H75" s="1">
        <f t="shared" si="1"/>
        <v>-3.6518972421919003E-2</v>
      </c>
      <c r="I75" s="1">
        <f t="shared" si="5"/>
        <v>7.6725003436296411E-4</v>
      </c>
      <c r="J75" s="1">
        <f t="shared" si="3"/>
        <v>5.4344960770599577</v>
      </c>
    </row>
    <row r="76" spans="1:10">
      <c r="A76" s="2">
        <v>64</v>
      </c>
      <c r="B76" s="3">
        <v>40821</v>
      </c>
      <c r="C76" s="4">
        <v>1666.52</v>
      </c>
      <c r="D76" s="2">
        <f t="shared" si="0"/>
        <v>-2.3525194603907239E-2</v>
      </c>
      <c r="E76" s="1">
        <f t="shared" si="4"/>
        <v>8.3506922837901223E-4</v>
      </c>
      <c r="F76" s="1">
        <f t="shared" si="2"/>
        <v>6.4252547299251477</v>
      </c>
      <c r="H76" s="1">
        <f t="shared" si="1"/>
        <v>-2.3525194603907239E-2</v>
      </c>
      <c r="I76" s="1">
        <f t="shared" si="5"/>
        <v>8.3319285036231698E-4</v>
      </c>
      <c r="J76" s="1">
        <f t="shared" si="3"/>
        <v>6.426011715939751</v>
      </c>
    </row>
    <row r="77" spans="1:10">
      <c r="A77" s="2">
        <v>65</v>
      </c>
      <c r="B77" s="3">
        <v>40822</v>
      </c>
      <c r="C77" s="4">
        <v>1710.32</v>
      </c>
      <c r="D77" s="2">
        <f t="shared" si="0"/>
        <v>2.5942867616251863E-2</v>
      </c>
      <c r="E77" s="1">
        <f t="shared" si="4"/>
        <v>7.9511769231216747E-4</v>
      </c>
      <c r="F77" s="1">
        <f t="shared" si="2"/>
        <v>6.2905641133015902</v>
      </c>
      <c r="H77" s="1">
        <f t="shared" si="1"/>
        <v>2.5942867616251863E-2</v>
      </c>
      <c r="I77" s="1">
        <f t="shared" si="5"/>
        <v>7.931648503132114E-4</v>
      </c>
      <c r="J77" s="1">
        <f t="shared" si="3"/>
        <v>6.290939125493745</v>
      </c>
    </row>
    <row r="78" spans="1:10">
      <c r="A78" s="2">
        <v>66</v>
      </c>
      <c r="B78" s="3">
        <v>40823</v>
      </c>
      <c r="C78" s="4">
        <v>1759.77</v>
      </c>
      <c r="D78" s="2">
        <f t="shared" si="0"/>
        <v>2.8502631182250337E-2</v>
      </c>
      <c r="E78" s="1">
        <f t="shared" si="4"/>
        <v>7.7544485413445872E-4</v>
      </c>
      <c r="F78" s="1">
        <f t="shared" si="2"/>
        <v>6.1144170042069232</v>
      </c>
      <c r="H78" s="1">
        <f t="shared" si="1"/>
        <v>2.8502631182250337E-2</v>
      </c>
      <c r="I78" s="1">
        <f t="shared" si="5"/>
        <v>7.734599699706034E-4</v>
      </c>
      <c r="J78" s="1">
        <f t="shared" si="3"/>
        <v>6.1142914185312698</v>
      </c>
    </row>
    <row r="79" spans="1:10">
      <c r="A79" s="2">
        <v>67</v>
      </c>
      <c r="B79" s="3">
        <v>40826</v>
      </c>
      <c r="C79" s="4">
        <v>1766.44</v>
      </c>
      <c r="D79" s="2">
        <f t="shared" ref="D79:D142" si="6">LN(C79/C78)</f>
        <v>3.7831030795169975E-3</v>
      </c>
      <c r="E79" s="1">
        <f t="shared" si="4"/>
        <v>7.7575136919563227E-4</v>
      </c>
      <c r="F79" s="1">
        <f t="shared" si="2"/>
        <v>7.143229448519989</v>
      </c>
      <c r="H79" s="1">
        <f t="shared" ref="H79:H142" si="7">LN(C79/C78)</f>
        <v>3.7831030795169975E-3</v>
      </c>
      <c r="I79" s="1">
        <f t="shared" si="5"/>
        <v>7.7376514366176569E-4</v>
      </c>
      <c r="J79" s="1">
        <f t="shared" si="3"/>
        <v>7.1457457632764694</v>
      </c>
    </row>
    <row r="80" spans="1:10">
      <c r="A80" s="2">
        <v>68</v>
      </c>
      <c r="B80" s="3">
        <v>40827</v>
      </c>
      <c r="C80" s="4">
        <v>1795.02</v>
      </c>
      <c r="D80" s="2">
        <f t="shared" si="6"/>
        <v>1.6049942167668408E-2</v>
      </c>
      <c r="E80" s="1">
        <f t="shared" si="4"/>
        <v>6.7690668787958198E-4</v>
      </c>
      <c r="F80" s="1">
        <f t="shared" ref="F80:F143" si="8">-LN(E80)-D80*D80/E80</f>
        <v>6.9174215073776333</v>
      </c>
      <c r="H80" s="1">
        <f t="shared" si="7"/>
        <v>1.6049942167668408E-2</v>
      </c>
      <c r="I80" s="1">
        <f t="shared" si="5"/>
        <v>6.748240321580852E-4</v>
      </c>
      <c r="J80" s="1">
        <f t="shared" ref="J80:J143" si="9">-LN(I80)-H80*H80/I80</f>
        <v>6.9193284966854529</v>
      </c>
    </row>
    <row r="81" spans="1:10">
      <c r="A81" s="2">
        <v>69</v>
      </c>
      <c r="B81" s="3">
        <v>40828</v>
      </c>
      <c r="C81" s="4">
        <v>1809.5</v>
      </c>
      <c r="D81" s="2">
        <f t="shared" si="6"/>
        <v>8.0344000822088722E-3</v>
      </c>
      <c r="E81" s="1">
        <f t="shared" ref="E81:E144" si="10">$C$6+$C$7*D80*D80+$C$8*E80</f>
        <v>6.2170059879187306E-4</v>
      </c>
      <c r="F81" s="1">
        <f t="shared" si="8"/>
        <v>7.2792212716292655</v>
      </c>
      <c r="H81" s="1">
        <f t="shared" si="7"/>
        <v>8.0344000822088722E-3</v>
      </c>
      <c r="I81" s="1">
        <f t="shared" ref="I81:I144" si="11">$I$6+$I$7*H80*H80+$I$8*I80</f>
        <v>6.1961250315369814E-4</v>
      </c>
      <c r="J81" s="1">
        <f t="shared" si="9"/>
        <v>7.2822356987391093</v>
      </c>
    </row>
    <row r="82" spans="1:10">
      <c r="A82" s="2">
        <v>70</v>
      </c>
      <c r="B82" s="3">
        <v>40829</v>
      </c>
      <c r="C82" s="4">
        <v>1823.1</v>
      </c>
      <c r="D82" s="2">
        <f t="shared" si="6"/>
        <v>7.4877848056220673E-3</v>
      </c>
      <c r="E82" s="1">
        <f t="shared" si="10"/>
        <v>5.5001960570225182E-4</v>
      </c>
      <c r="F82" s="1">
        <f t="shared" si="8"/>
        <v>7.4036204104343311</v>
      </c>
      <c r="H82" s="1">
        <f t="shared" si="7"/>
        <v>7.4877848056220673E-3</v>
      </c>
      <c r="I82" s="1">
        <f t="shared" si="11"/>
        <v>5.4793108549419536E-4</v>
      </c>
      <c r="J82" s="1">
        <f t="shared" si="9"/>
        <v>7.4070362671535825</v>
      </c>
    </row>
    <row r="83" spans="1:10">
      <c r="A83" s="2">
        <v>71</v>
      </c>
      <c r="B83" s="3">
        <v>40830</v>
      </c>
      <c r="C83" s="4">
        <v>1835.4</v>
      </c>
      <c r="D83" s="2">
        <f t="shared" si="6"/>
        <v>6.724092575493717E-3</v>
      </c>
      <c r="E83" s="1">
        <f t="shared" si="10"/>
        <v>4.8702139243234527E-4</v>
      </c>
      <c r="F83" s="1">
        <f t="shared" si="8"/>
        <v>7.5343658867807415</v>
      </c>
      <c r="H83" s="1">
        <f t="shared" si="7"/>
        <v>6.724092575493717E-3</v>
      </c>
      <c r="I83" s="1">
        <f t="shared" si="11"/>
        <v>4.8496691835178305E-4</v>
      </c>
      <c r="J83" s="1">
        <f t="shared" si="9"/>
        <v>7.5381999713849277</v>
      </c>
    </row>
    <row r="84" spans="1:10">
      <c r="A84" s="2">
        <v>72</v>
      </c>
      <c r="B84" s="3">
        <v>40833</v>
      </c>
      <c r="C84" s="4">
        <v>1865.18</v>
      </c>
      <c r="D84" s="2">
        <f t="shared" si="6"/>
        <v>1.6095121781063038E-2</v>
      </c>
      <c r="E84" s="1">
        <f t="shared" si="10"/>
        <v>4.3123240504750653E-4</v>
      </c>
      <c r="F84" s="1">
        <f t="shared" si="8"/>
        <v>7.1481363992449527</v>
      </c>
      <c r="H84" s="1">
        <f t="shared" si="7"/>
        <v>1.6095121781063038E-2</v>
      </c>
      <c r="I84" s="1">
        <f t="shared" si="11"/>
        <v>4.2923717532112758E-4</v>
      </c>
      <c r="J84" s="1">
        <f t="shared" si="9"/>
        <v>7.1499815760229799</v>
      </c>
    </row>
    <row r="85" spans="1:10">
      <c r="A85" s="2">
        <v>73</v>
      </c>
      <c r="B85" s="3">
        <v>40834</v>
      </c>
      <c r="C85" s="4">
        <v>1838.9</v>
      </c>
      <c r="D85" s="2">
        <f t="shared" si="6"/>
        <v>-1.4189996419168342E-2</v>
      </c>
      <c r="E85" s="1">
        <f t="shared" si="10"/>
        <v>4.0957663245665794E-4</v>
      </c>
      <c r="F85" s="1">
        <f t="shared" si="8"/>
        <v>7.3087666958747208</v>
      </c>
      <c r="H85" s="1">
        <f t="shared" si="7"/>
        <v>-1.4189996419168342E-2</v>
      </c>
      <c r="I85" s="1">
        <f t="shared" si="11"/>
        <v>4.0768562750773005E-4</v>
      </c>
      <c r="J85" s="1">
        <f t="shared" si="9"/>
        <v>7.3111140371587053</v>
      </c>
    </row>
    <row r="86" spans="1:10">
      <c r="A86" s="2">
        <v>74</v>
      </c>
      <c r="B86" s="3">
        <v>40835</v>
      </c>
      <c r="C86" s="4">
        <v>1855.92</v>
      </c>
      <c r="D86" s="2">
        <f t="shared" si="6"/>
        <v>9.2129632220822946E-3</v>
      </c>
      <c r="E86" s="1">
        <f t="shared" si="10"/>
        <v>3.8369734348358067E-4</v>
      </c>
      <c r="F86" s="1">
        <f t="shared" si="8"/>
        <v>7.6444438727761064</v>
      </c>
      <c r="H86" s="1">
        <f t="shared" si="7"/>
        <v>9.2129632220822946E-3</v>
      </c>
      <c r="I86" s="1">
        <f t="shared" si="11"/>
        <v>3.8190018040320693E-4</v>
      </c>
      <c r="J86" s="1">
        <f t="shared" si="9"/>
        <v>7.648097687693677</v>
      </c>
    </row>
    <row r="87" spans="1:10">
      <c r="A87" s="2">
        <v>75</v>
      </c>
      <c r="B87" s="3">
        <v>40836</v>
      </c>
      <c r="C87" s="4">
        <v>1805.09</v>
      </c>
      <c r="D87" s="2">
        <f t="shared" si="6"/>
        <v>-2.7770077949106679E-2</v>
      </c>
      <c r="E87" s="1">
        <f t="shared" si="10"/>
        <v>3.4686865417554946E-4</v>
      </c>
      <c r="F87" s="1">
        <f t="shared" si="8"/>
        <v>5.743310061071492</v>
      </c>
      <c r="H87" s="1">
        <f t="shared" si="7"/>
        <v>-2.7770077949106679E-2</v>
      </c>
      <c r="I87" s="1">
        <f t="shared" si="11"/>
        <v>3.4515144697673685E-4</v>
      </c>
      <c r="J87" s="1">
        <f t="shared" si="9"/>
        <v>5.7372117562463201</v>
      </c>
    </row>
    <row r="88" spans="1:10">
      <c r="A88" s="2">
        <v>76</v>
      </c>
      <c r="B88" s="3">
        <v>40837</v>
      </c>
      <c r="C88" s="4">
        <v>1838.38</v>
      </c>
      <c r="D88" s="2">
        <f t="shared" si="6"/>
        <v>1.8274296990291809E-2</v>
      </c>
      <c r="E88" s="1">
        <f t="shared" si="10"/>
        <v>4.002695249295861E-4</v>
      </c>
      <c r="F88" s="1">
        <f t="shared" si="8"/>
        <v>6.9890597693681586</v>
      </c>
      <c r="H88" s="1">
        <f t="shared" si="7"/>
        <v>1.8274296990291809E-2</v>
      </c>
      <c r="I88" s="1">
        <f t="shared" si="11"/>
        <v>3.9872137062163716E-4</v>
      </c>
      <c r="J88" s="1">
        <f t="shared" si="9"/>
        <v>6.9896955811571475</v>
      </c>
    </row>
    <row r="89" spans="1:10">
      <c r="A89" s="2">
        <v>77</v>
      </c>
      <c r="B89" s="3">
        <v>40840</v>
      </c>
      <c r="C89" s="4">
        <v>1898.32</v>
      </c>
      <c r="D89" s="2">
        <f t="shared" si="6"/>
        <v>3.2084535473427038E-2</v>
      </c>
      <c r="E89" s="1">
        <f t="shared" si="10"/>
        <v>3.9212043099728179E-4</v>
      </c>
      <c r="F89" s="1">
        <f t="shared" si="8"/>
        <v>5.2186832422253158</v>
      </c>
      <c r="H89" s="1">
        <f t="shared" si="7"/>
        <v>3.2084535473427038E-2</v>
      </c>
      <c r="I89" s="1">
        <f t="shared" si="11"/>
        <v>3.9063978238819126E-4</v>
      </c>
      <c r="J89" s="1">
        <f t="shared" si="9"/>
        <v>5.2125158329008769</v>
      </c>
    </row>
    <row r="90" spans="1:10">
      <c r="A90" s="2">
        <v>78</v>
      </c>
      <c r="B90" s="3">
        <v>40841</v>
      </c>
      <c r="C90" s="4">
        <v>1888.65</v>
      </c>
      <c r="D90" s="2">
        <f t="shared" si="6"/>
        <v>-5.10699636768276E-3</v>
      </c>
      <c r="E90" s="1">
        <f t="shared" si="10"/>
        <v>4.7144397881434587E-4</v>
      </c>
      <c r="F90" s="1">
        <f t="shared" si="8"/>
        <v>7.6043878787711048</v>
      </c>
      <c r="H90" s="1">
        <f t="shared" si="7"/>
        <v>-5.10699636768276E-3</v>
      </c>
      <c r="I90" s="1">
        <f t="shared" si="11"/>
        <v>4.7010854979505064E-4</v>
      </c>
      <c r="J90" s="1">
        <f t="shared" si="9"/>
        <v>7.6070673805637874</v>
      </c>
    </row>
    <row r="91" spans="1:10">
      <c r="A91" s="2">
        <v>79</v>
      </c>
      <c r="B91" s="3">
        <v>40842</v>
      </c>
      <c r="C91" s="4">
        <v>1894.31</v>
      </c>
      <c r="D91" s="2">
        <f t="shared" si="6"/>
        <v>2.9923679993592218E-3</v>
      </c>
      <c r="E91" s="1">
        <f t="shared" si="10"/>
        <v>4.1539498886834753E-4</v>
      </c>
      <c r="F91" s="1">
        <f t="shared" si="8"/>
        <v>7.7647246814240249</v>
      </c>
      <c r="H91" s="1">
        <f t="shared" si="7"/>
        <v>2.9923679993592218E-3</v>
      </c>
      <c r="I91" s="1">
        <f t="shared" si="11"/>
        <v>4.140261988491449E-4</v>
      </c>
      <c r="J91" s="1">
        <f t="shared" si="9"/>
        <v>7.7679540100964477</v>
      </c>
    </row>
    <row r="92" spans="1:10">
      <c r="A92" s="2">
        <v>80</v>
      </c>
      <c r="B92" s="3">
        <v>40843</v>
      </c>
      <c r="C92" s="4">
        <v>1922.04</v>
      </c>
      <c r="D92" s="2">
        <f t="shared" si="6"/>
        <v>1.4532465853026309E-2</v>
      </c>
      <c r="E92" s="1">
        <f t="shared" si="10"/>
        <v>3.6483222635222911E-4</v>
      </c>
      <c r="F92" s="1">
        <f t="shared" si="8"/>
        <v>7.3371971176332424</v>
      </c>
      <c r="H92" s="1">
        <f t="shared" si="7"/>
        <v>1.4532465853026309E-2</v>
      </c>
      <c r="I92" s="1">
        <f t="shared" si="11"/>
        <v>3.6346028082423737E-4</v>
      </c>
      <c r="J92" s="1">
        <f t="shared" si="9"/>
        <v>7.3387796194939137</v>
      </c>
    </row>
    <row r="93" spans="1:10">
      <c r="A93" s="2">
        <v>81</v>
      </c>
      <c r="B93" s="3">
        <v>40844</v>
      </c>
      <c r="C93" s="4">
        <v>1929.48</v>
      </c>
      <c r="D93" s="2">
        <f t="shared" si="6"/>
        <v>3.8634145761156269E-3</v>
      </c>
      <c r="E93" s="1">
        <f t="shared" si="10"/>
        <v>3.4625211629613929E-4</v>
      </c>
      <c r="F93" s="1">
        <f t="shared" si="8"/>
        <v>7.9252361510073195</v>
      </c>
      <c r="H93" s="1">
        <f t="shared" si="7"/>
        <v>3.8634145761156269E-3</v>
      </c>
      <c r="I93" s="1">
        <f t="shared" si="11"/>
        <v>3.4492653685641123E-4</v>
      </c>
      <c r="J93" s="1">
        <f t="shared" si="9"/>
        <v>7.928906198370159</v>
      </c>
    </row>
    <row r="94" spans="1:10">
      <c r="A94" s="2">
        <v>82</v>
      </c>
      <c r="B94" s="3">
        <v>40847</v>
      </c>
      <c r="C94" s="4">
        <v>1909.03</v>
      </c>
      <c r="D94" s="2">
        <f t="shared" si="6"/>
        <v>-1.0655276908003528E-2</v>
      </c>
      <c r="E94" s="1">
        <f t="shared" si="10"/>
        <v>3.0582262634329366E-4</v>
      </c>
      <c r="F94" s="1">
        <f t="shared" si="8"/>
        <v>7.7212609139457502</v>
      </c>
      <c r="H94" s="1">
        <f t="shared" si="7"/>
        <v>-1.0655276908003528E-2</v>
      </c>
      <c r="I94" s="1">
        <f t="shared" si="11"/>
        <v>3.0452288222972731E-4</v>
      </c>
      <c r="J94" s="1">
        <f t="shared" si="9"/>
        <v>7.7239354438846251</v>
      </c>
    </row>
    <row r="95" spans="1:10">
      <c r="A95" s="2">
        <v>83</v>
      </c>
      <c r="B95" s="3">
        <v>40848</v>
      </c>
      <c r="C95" s="4">
        <v>1909.63</v>
      </c>
      <c r="D95" s="2">
        <f t="shared" si="6"/>
        <v>3.1424636125631735E-4</v>
      </c>
      <c r="E95" s="1">
        <f t="shared" si="10"/>
        <v>2.8313030646985772E-4</v>
      </c>
      <c r="F95" s="1">
        <f t="shared" si="8"/>
        <v>8.1692545373300085</v>
      </c>
      <c r="H95" s="1">
        <f t="shared" si="7"/>
        <v>3.1424636125631735E-4</v>
      </c>
      <c r="I95" s="1">
        <f t="shared" si="11"/>
        <v>2.8188460828513639E-4</v>
      </c>
      <c r="J95" s="1">
        <f t="shared" si="9"/>
        <v>8.1736624378414806</v>
      </c>
    </row>
    <row r="96" spans="1:10">
      <c r="A96" s="2">
        <v>84</v>
      </c>
      <c r="B96" s="3">
        <v>40849</v>
      </c>
      <c r="C96" s="4">
        <v>1898.01</v>
      </c>
      <c r="D96" s="2">
        <f t="shared" si="6"/>
        <v>-6.1035371376809899E-3</v>
      </c>
      <c r="E96" s="1">
        <f t="shared" si="10"/>
        <v>2.4943335901319745E-4</v>
      </c>
      <c r="F96" s="1">
        <f t="shared" si="8"/>
        <v>8.1469676002372537</v>
      </c>
      <c r="H96" s="1">
        <f t="shared" si="7"/>
        <v>-6.1035371376809899E-3</v>
      </c>
      <c r="I96" s="1">
        <f t="shared" si="11"/>
        <v>2.4823203341168729E-4</v>
      </c>
      <c r="J96" s="1">
        <f t="shared" si="9"/>
        <v>8.1510726652314922</v>
      </c>
    </row>
    <row r="97" spans="1:10">
      <c r="A97" s="2">
        <v>85</v>
      </c>
      <c r="B97" s="3">
        <v>40850</v>
      </c>
      <c r="C97" s="4">
        <v>1869.96</v>
      </c>
      <c r="D97" s="2">
        <f t="shared" si="6"/>
        <v>-1.4888928614368973E-2</v>
      </c>
      <c r="E97" s="1">
        <f t="shared" si="10"/>
        <v>2.2492744552893263E-4</v>
      </c>
      <c r="F97" s="1">
        <f t="shared" si="8"/>
        <v>7.4141695507685279</v>
      </c>
      <c r="H97" s="1">
        <f t="shared" si="7"/>
        <v>-1.4888928614368973E-2</v>
      </c>
      <c r="I97" s="1">
        <f t="shared" si="11"/>
        <v>2.237855244118079E-4</v>
      </c>
      <c r="J97" s="1">
        <f t="shared" si="9"/>
        <v>7.4142302436226855</v>
      </c>
    </row>
    <row r="98" spans="1:10">
      <c r="A98" s="2">
        <v>86</v>
      </c>
      <c r="B98" s="3">
        <v>40851</v>
      </c>
      <c r="C98" s="4">
        <v>1928.41</v>
      </c>
      <c r="D98" s="2">
        <f t="shared" si="6"/>
        <v>3.0778788918629979E-2</v>
      </c>
      <c r="E98" s="1">
        <f t="shared" si="10"/>
        <v>2.2665301014698915E-4</v>
      </c>
      <c r="F98" s="1">
        <f t="shared" si="8"/>
        <v>4.2124244452763229</v>
      </c>
      <c r="H98" s="1">
        <f t="shared" si="7"/>
        <v>3.0778788918629979E-2</v>
      </c>
      <c r="I98" s="1">
        <f t="shared" si="11"/>
        <v>2.2559648678020395E-4</v>
      </c>
      <c r="J98" s="1">
        <f t="shared" si="9"/>
        <v>4.1975223623456941</v>
      </c>
    </row>
    <row r="99" spans="1:10">
      <c r="A99" s="2">
        <v>87</v>
      </c>
      <c r="B99" s="3">
        <v>40854</v>
      </c>
      <c r="C99" s="4">
        <v>1919.1</v>
      </c>
      <c r="D99" s="2">
        <f t="shared" si="6"/>
        <v>-4.8395030399517912E-3</v>
      </c>
      <c r="E99" s="1">
        <f t="shared" si="10"/>
        <v>3.1825857139150478E-4</v>
      </c>
      <c r="F99" s="1">
        <f t="shared" si="8"/>
        <v>7.9790559436932176</v>
      </c>
      <c r="H99" s="1">
        <f t="shared" si="7"/>
        <v>-4.8395030399517912E-3</v>
      </c>
      <c r="I99" s="1">
        <f t="shared" si="11"/>
        <v>3.1736143832334566E-4</v>
      </c>
      <c r="J99" s="1">
        <f t="shared" si="9"/>
        <v>7.9816707761881149</v>
      </c>
    </row>
    <row r="100" spans="1:10">
      <c r="A100" s="2">
        <v>88</v>
      </c>
      <c r="B100" s="3">
        <v>40855</v>
      </c>
      <c r="C100" s="4">
        <v>1903.14</v>
      </c>
      <c r="D100" s="2">
        <f t="shared" si="6"/>
        <v>-8.3511724836016661E-3</v>
      </c>
      <c r="E100" s="1">
        <f t="shared" si="10"/>
        <v>2.8268636581147138E-4</v>
      </c>
      <c r="F100" s="1">
        <f t="shared" si="8"/>
        <v>7.9244606531879969</v>
      </c>
      <c r="H100" s="1">
        <f t="shared" si="7"/>
        <v>-8.3511724836016661E-3</v>
      </c>
      <c r="I100" s="1">
        <f t="shared" si="11"/>
        <v>2.817715070172512E-4</v>
      </c>
      <c r="J100" s="1">
        <f t="shared" si="9"/>
        <v>7.9269011777749334</v>
      </c>
    </row>
    <row r="101" spans="1:10">
      <c r="A101" s="2">
        <v>89</v>
      </c>
      <c r="B101" s="3">
        <v>40856</v>
      </c>
      <c r="C101" s="4">
        <v>1907.53</v>
      </c>
      <c r="D101" s="2">
        <f t="shared" si="6"/>
        <v>2.3040577862121214E-3</v>
      </c>
      <c r="E101" s="1">
        <f t="shared" si="10"/>
        <v>2.5769828777833165E-4</v>
      </c>
      <c r="F101" s="1">
        <f t="shared" si="8"/>
        <v>8.2431207060131229</v>
      </c>
      <c r="H101" s="1">
        <f t="shared" si="7"/>
        <v>2.3040577862121214E-3</v>
      </c>
      <c r="I101" s="1">
        <f t="shared" si="11"/>
        <v>2.5679121995741939E-4</v>
      </c>
      <c r="J101" s="1">
        <f t="shared" si="9"/>
        <v>8.2465740313173796</v>
      </c>
    </row>
    <row r="102" spans="1:10">
      <c r="A102" s="2">
        <v>90</v>
      </c>
      <c r="B102" s="3">
        <v>40857</v>
      </c>
      <c r="C102" s="4">
        <v>1813.25</v>
      </c>
      <c r="D102" s="2">
        <f t="shared" si="6"/>
        <v>-5.0688396183290324E-2</v>
      </c>
      <c r="E102" s="1">
        <f t="shared" si="10"/>
        <v>2.2810276290591552E-4</v>
      </c>
      <c r="F102" s="1">
        <f t="shared" si="8"/>
        <v>-2.8781278001176904</v>
      </c>
      <c r="H102" s="1">
        <f t="shared" si="7"/>
        <v>-5.0688396183290324E-2</v>
      </c>
      <c r="I102" s="1">
        <f t="shared" si="11"/>
        <v>2.2720709332894008E-4</v>
      </c>
      <c r="J102" s="1">
        <f t="shared" si="9"/>
        <v>-2.9185964834159126</v>
      </c>
    </row>
    <row r="103" spans="1:10">
      <c r="A103" s="2">
        <v>91</v>
      </c>
      <c r="B103" s="3">
        <v>40858</v>
      </c>
      <c r="C103" s="4">
        <v>1863.45</v>
      </c>
      <c r="D103" s="2">
        <f t="shared" si="6"/>
        <v>2.7308793084273971E-2</v>
      </c>
      <c r="E103" s="1">
        <f t="shared" si="10"/>
        <v>5.2093489511934998E-4</v>
      </c>
      <c r="F103" s="1">
        <f t="shared" si="8"/>
        <v>6.1282859002972225</v>
      </c>
      <c r="H103" s="1">
        <f t="shared" si="7"/>
        <v>2.7308793084273971E-2</v>
      </c>
      <c r="I103" s="1">
        <f t="shared" si="11"/>
        <v>5.2036928689528294E-4</v>
      </c>
      <c r="J103" s="1">
        <f t="shared" si="9"/>
        <v>6.1278161887895184</v>
      </c>
    </row>
    <row r="104" spans="1:10">
      <c r="A104" s="2">
        <v>92</v>
      </c>
      <c r="B104" s="3">
        <v>40861</v>
      </c>
      <c r="C104" s="4">
        <v>1902.81</v>
      </c>
      <c r="D104" s="2">
        <f t="shared" si="6"/>
        <v>2.0902132629596549E-2</v>
      </c>
      <c r="E104" s="1">
        <f t="shared" si="10"/>
        <v>5.475371873484426E-4</v>
      </c>
      <c r="F104" s="1">
        <f t="shared" si="8"/>
        <v>6.7121450616440788</v>
      </c>
      <c r="H104" s="1">
        <f t="shared" si="7"/>
        <v>2.0902132629596549E-2</v>
      </c>
      <c r="I104" s="1">
        <f t="shared" si="11"/>
        <v>5.4689459107483504E-4</v>
      </c>
      <c r="J104" s="1">
        <f t="shared" si="9"/>
        <v>6.7123817963226786</v>
      </c>
    </row>
    <row r="105" spans="1:10">
      <c r="A105" s="2">
        <v>93</v>
      </c>
      <c r="B105" s="3">
        <v>40862</v>
      </c>
      <c r="C105" s="4">
        <v>1886.12</v>
      </c>
      <c r="D105" s="2">
        <f t="shared" si="6"/>
        <v>-8.8099320648598167E-3</v>
      </c>
      <c r="E105" s="1">
        <f t="shared" si="10"/>
        <v>5.3216932931013524E-4</v>
      </c>
      <c r="F105" s="1">
        <f t="shared" si="8"/>
        <v>7.3927025774383779</v>
      </c>
      <c r="H105" s="1">
        <f t="shared" si="7"/>
        <v>-8.8099320648598167E-3</v>
      </c>
      <c r="I105" s="1">
        <f t="shared" si="11"/>
        <v>5.3141028090856167E-4</v>
      </c>
      <c r="J105" s="1">
        <f t="shared" si="9"/>
        <v>7.3939216025030303</v>
      </c>
    </row>
    <row r="106" spans="1:10">
      <c r="A106" s="2">
        <v>94</v>
      </c>
      <c r="B106" s="3">
        <v>40863</v>
      </c>
      <c r="C106" s="4">
        <v>1856.07</v>
      </c>
      <c r="D106" s="2">
        <f t="shared" si="6"/>
        <v>-1.6060459740357465E-2</v>
      </c>
      <c r="E106" s="1">
        <f t="shared" si="10"/>
        <v>4.7427162983416601E-4</v>
      </c>
      <c r="F106" s="1">
        <f t="shared" si="8"/>
        <v>7.1098682364123551</v>
      </c>
      <c r="H106" s="1">
        <f t="shared" si="7"/>
        <v>-1.6060459740357465E-2</v>
      </c>
      <c r="I106" s="1">
        <f t="shared" si="11"/>
        <v>4.733767778838363E-4</v>
      </c>
      <c r="J106" s="1">
        <f t="shared" si="9"/>
        <v>7.1107287162088335</v>
      </c>
    </row>
    <row r="107" spans="1:10">
      <c r="A107" s="2">
        <v>95</v>
      </c>
      <c r="B107" s="3">
        <v>40864</v>
      </c>
      <c r="C107" s="4">
        <v>1876.67</v>
      </c>
      <c r="D107" s="2">
        <f t="shared" si="6"/>
        <v>1.1037580510808167E-2</v>
      </c>
      <c r="E107" s="1">
        <f t="shared" si="10"/>
        <v>4.4663142224305808E-4</v>
      </c>
      <c r="F107" s="1">
        <f t="shared" si="8"/>
        <v>7.4410056744746838</v>
      </c>
      <c r="H107" s="1">
        <f t="shared" si="7"/>
        <v>1.1037580510808167E-2</v>
      </c>
      <c r="I107" s="1">
        <f t="shared" si="11"/>
        <v>4.4566938442654257E-4</v>
      </c>
      <c r="J107" s="1">
        <f t="shared" si="9"/>
        <v>7.4425731700001831</v>
      </c>
    </row>
    <row r="108" spans="1:10">
      <c r="A108" s="2">
        <v>96</v>
      </c>
      <c r="B108" s="3">
        <v>40865</v>
      </c>
      <c r="C108" s="4">
        <v>1839.17</v>
      </c>
      <c r="D108" s="2">
        <f t="shared" si="6"/>
        <v>-2.0184546786800858E-2</v>
      </c>
      <c r="E108" s="1">
        <f t="shared" si="10"/>
        <v>4.058429161658377E-4</v>
      </c>
      <c r="F108" s="1">
        <f t="shared" si="8"/>
        <v>6.8056684637910365</v>
      </c>
      <c r="H108" s="1">
        <f t="shared" si="7"/>
        <v>-2.0184546786800858E-2</v>
      </c>
      <c r="I108" s="1">
        <f t="shared" si="11"/>
        <v>4.0482028877213453E-4</v>
      </c>
      <c r="J108" s="1">
        <f t="shared" si="9"/>
        <v>6.8056554874418502</v>
      </c>
    </row>
    <row r="109" spans="1:10">
      <c r="A109" s="2">
        <v>97</v>
      </c>
      <c r="B109" s="3">
        <v>40868</v>
      </c>
      <c r="C109" s="4">
        <v>1820.03</v>
      </c>
      <c r="D109" s="2">
        <f t="shared" si="6"/>
        <v>-1.046139842470952E-2</v>
      </c>
      <c r="E109" s="1">
        <f t="shared" si="10"/>
        <v>4.0606006993384422E-4</v>
      </c>
      <c r="F109" s="1">
        <f t="shared" si="8"/>
        <v>7.5394905695216297</v>
      </c>
      <c r="H109" s="1">
        <f t="shared" si="7"/>
        <v>-1.046139842470952E-2</v>
      </c>
      <c r="I109" s="1">
        <f t="shared" si="11"/>
        <v>4.0503930788597013E-4</v>
      </c>
      <c r="J109" s="1">
        <f t="shared" si="9"/>
        <v>7.5413283252715146</v>
      </c>
    </row>
    <row r="110" spans="1:10">
      <c r="A110" s="2">
        <v>98</v>
      </c>
      <c r="B110" s="3">
        <v>40869</v>
      </c>
      <c r="C110" s="4">
        <v>1826.28</v>
      </c>
      <c r="D110" s="2">
        <f t="shared" si="6"/>
        <v>3.4281265832358421E-3</v>
      </c>
      <c r="E110" s="1">
        <f t="shared" si="10"/>
        <v>3.6924407053958737E-4</v>
      </c>
      <c r="F110" s="1">
        <f t="shared" si="8"/>
        <v>7.872225367543864</v>
      </c>
      <c r="H110" s="1">
        <f t="shared" si="7"/>
        <v>3.4281265832358421E-3</v>
      </c>
      <c r="I110" s="1">
        <f t="shared" si="11"/>
        <v>3.6818929804513604E-4</v>
      </c>
      <c r="J110" s="1">
        <f t="shared" si="9"/>
        <v>7.8749948504073135</v>
      </c>
    </row>
    <row r="111" spans="1:10">
      <c r="A111" s="2">
        <v>99</v>
      </c>
      <c r="B111" s="3">
        <v>40870</v>
      </c>
      <c r="C111" s="4">
        <v>1783.1</v>
      </c>
      <c r="D111" s="2">
        <f t="shared" si="6"/>
        <v>-2.392768849470767E-2</v>
      </c>
      <c r="E111" s="1">
        <f t="shared" si="10"/>
        <v>3.2529743169149895E-4</v>
      </c>
      <c r="F111" s="1">
        <f t="shared" si="8"/>
        <v>6.2707374287907394</v>
      </c>
      <c r="H111" s="1">
        <f t="shared" si="7"/>
        <v>-2.392768849470767E-2</v>
      </c>
      <c r="I111" s="1">
        <f t="shared" si="11"/>
        <v>3.2421983626788528E-4</v>
      </c>
      <c r="J111" s="1">
        <f t="shared" si="9"/>
        <v>6.2682058282622055</v>
      </c>
    </row>
    <row r="112" spans="1:10">
      <c r="A112" s="2">
        <v>100</v>
      </c>
      <c r="B112" s="3">
        <v>40871</v>
      </c>
      <c r="C112" s="4">
        <v>1795.06</v>
      </c>
      <c r="D112" s="2">
        <f t="shared" si="6"/>
        <v>6.6850250075798784E-3</v>
      </c>
      <c r="E112" s="1">
        <f t="shared" si="10"/>
        <v>3.5696010028667363E-4</v>
      </c>
      <c r="F112" s="1">
        <f t="shared" si="8"/>
        <v>7.8126917155497324</v>
      </c>
      <c r="H112" s="1">
        <f t="shared" si="7"/>
        <v>6.6850250075798784E-3</v>
      </c>
      <c r="I112" s="1">
        <f t="shared" si="11"/>
        <v>3.5595134814243715E-4</v>
      </c>
      <c r="J112" s="1">
        <f t="shared" si="9"/>
        <v>7.8151668709541555</v>
      </c>
    </row>
    <row r="113" spans="1:10">
      <c r="A113" s="2">
        <v>101</v>
      </c>
      <c r="B113" s="3">
        <v>40872</v>
      </c>
      <c r="C113" s="4">
        <v>1776.4</v>
      </c>
      <c r="D113" s="2">
        <f t="shared" si="6"/>
        <v>-1.0449603129633523E-2</v>
      </c>
      <c r="E113" s="1">
        <f t="shared" si="10"/>
        <v>3.1877229711427279E-4</v>
      </c>
      <c r="F113" s="1">
        <f t="shared" si="8"/>
        <v>7.7084874172191009</v>
      </c>
      <c r="H113" s="1">
        <f t="shared" si="7"/>
        <v>-1.0449603129633523E-2</v>
      </c>
      <c r="I113" s="1">
        <f t="shared" si="11"/>
        <v>3.1774444462966741E-4</v>
      </c>
      <c r="J113" s="1">
        <f t="shared" si="9"/>
        <v>7.7106089546636518</v>
      </c>
    </row>
    <row r="114" spans="1:10">
      <c r="A114" s="2">
        <v>102</v>
      </c>
      <c r="B114" s="3">
        <v>40875</v>
      </c>
      <c r="C114" s="4">
        <v>1815.28</v>
      </c>
      <c r="D114" s="2">
        <f t="shared" si="6"/>
        <v>2.1650881355067084E-2</v>
      </c>
      <c r="E114" s="1">
        <f t="shared" si="10"/>
        <v>2.9378197519607744E-4</v>
      </c>
      <c r="F114" s="1">
        <f t="shared" si="8"/>
        <v>6.5370653493538287</v>
      </c>
      <c r="H114" s="1">
        <f t="shared" si="7"/>
        <v>2.1650881355067084E-2</v>
      </c>
      <c r="I114" s="1">
        <f t="shared" si="11"/>
        <v>2.9276418625184927E-4</v>
      </c>
      <c r="J114" s="1">
        <f t="shared" si="9"/>
        <v>6.5349887032923055</v>
      </c>
    </row>
    <row r="115" spans="1:10">
      <c r="A115" s="2">
        <v>103</v>
      </c>
      <c r="B115" s="3">
        <v>40876</v>
      </c>
      <c r="C115" s="4">
        <v>1856.52</v>
      </c>
      <c r="D115" s="2">
        <f t="shared" si="6"/>
        <v>2.2464041745963163E-2</v>
      </c>
      <c r="E115" s="1">
        <f t="shared" si="10"/>
        <v>3.168383968310904E-4</v>
      </c>
      <c r="F115" s="1">
        <f t="shared" si="8"/>
        <v>6.464404005121458</v>
      </c>
      <c r="H115" s="1">
        <f t="shared" si="7"/>
        <v>2.2464041745963163E-2</v>
      </c>
      <c r="I115" s="1">
        <f t="shared" si="11"/>
        <v>3.1588450446091098E-4</v>
      </c>
      <c r="J115" s="1">
        <f t="shared" si="9"/>
        <v>6.4626096043649968</v>
      </c>
    </row>
    <row r="116" spans="1:10">
      <c r="A116" s="2">
        <v>104</v>
      </c>
      <c r="B116" s="3">
        <v>40877</v>
      </c>
      <c r="C116" s="4">
        <v>1847.51</v>
      </c>
      <c r="D116" s="2">
        <f t="shared" si="6"/>
        <v>-4.8649809913776628E-3</v>
      </c>
      <c r="E116" s="1">
        <f t="shared" si="10"/>
        <v>3.4121784424827361E-4</v>
      </c>
      <c r="F116" s="1">
        <f t="shared" si="8"/>
        <v>7.9136260152369129</v>
      </c>
      <c r="H116" s="1">
        <f t="shared" si="7"/>
        <v>-4.8649809913776628E-3</v>
      </c>
      <c r="I116" s="1">
        <f t="shared" si="11"/>
        <v>3.4031201900076548E-4</v>
      </c>
      <c r="J116" s="1">
        <f t="shared" si="9"/>
        <v>7.9160996002104991</v>
      </c>
    </row>
    <row r="117" spans="1:10">
      <c r="A117" s="2">
        <v>105</v>
      </c>
      <c r="B117" s="3">
        <v>40878</v>
      </c>
      <c r="C117" s="4">
        <v>1916.18</v>
      </c>
      <c r="D117" s="2">
        <f t="shared" si="6"/>
        <v>3.6494834310833814E-2</v>
      </c>
      <c r="E117" s="1">
        <f t="shared" si="10"/>
        <v>3.0255778264081648E-4</v>
      </c>
      <c r="F117" s="1">
        <f t="shared" si="8"/>
        <v>3.7011934235641188</v>
      </c>
      <c r="H117" s="1">
        <f t="shared" si="7"/>
        <v>3.6494834310833814E-2</v>
      </c>
      <c r="I117" s="1">
        <f t="shared" si="11"/>
        <v>3.0162409983725057E-4</v>
      </c>
      <c r="J117" s="1">
        <f t="shared" si="9"/>
        <v>3.6906575515189921</v>
      </c>
    </row>
    <row r="118" spans="1:10">
      <c r="A118" s="2">
        <v>106</v>
      </c>
      <c r="B118" s="3">
        <v>40879</v>
      </c>
      <c r="C118" s="4">
        <v>1916.04</v>
      </c>
      <c r="D118" s="2">
        <f t="shared" si="6"/>
        <v>-7.3064698823384011E-5</v>
      </c>
      <c r="E118" s="1">
        <f t="shared" si="10"/>
        <v>4.3160668988452311E-4</v>
      </c>
      <c r="F118" s="1">
        <f t="shared" si="8"/>
        <v>7.7479834557199041</v>
      </c>
      <c r="H118" s="1">
        <f t="shared" si="7"/>
        <v>-7.3064698823384011E-5</v>
      </c>
      <c r="I118" s="1">
        <f t="shared" si="11"/>
        <v>4.3082397113548073E-4</v>
      </c>
      <c r="J118" s="1">
        <f t="shared" si="9"/>
        <v>7.7497985796695747</v>
      </c>
    </row>
    <row r="119" spans="1:10">
      <c r="A119" s="2">
        <v>107</v>
      </c>
      <c r="B119" s="3">
        <v>40882</v>
      </c>
      <c r="C119" s="4">
        <v>1922.9</v>
      </c>
      <c r="D119" s="2">
        <f t="shared" si="6"/>
        <v>3.5739070169313776E-3</v>
      </c>
      <c r="E119" s="1">
        <f t="shared" si="10"/>
        <v>3.777305790047833E-4</v>
      </c>
      <c r="F119" s="1">
        <f t="shared" si="8"/>
        <v>7.8475147626763251</v>
      </c>
      <c r="H119" s="1">
        <f t="shared" si="7"/>
        <v>3.5739070169313776E-3</v>
      </c>
      <c r="I119" s="1">
        <f t="shared" si="11"/>
        <v>3.7685573074558307E-4</v>
      </c>
      <c r="J119" s="1">
        <f t="shared" si="9"/>
        <v>7.8497550144602233</v>
      </c>
    </row>
    <row r="120" spans="1:10">
      <c r="A120" s="2">
        <v>108</v>
      </c>
      <c r="B120" s="3">
        <v>40883</v>
      </c>
      <c r="C120" s="4">
        <v>1902.82</v>
      </c>
      <c r="D120" s="2">
        <f t="shared" si="6"/>
        <v>-1.049746682750256E-2</v>
      </c>
      <c r="E120" s="1">
        <f t="shared" si="10"/>
        <v>3.3275797852474635E-4</v>
      </c>
      <c r="F120" s="1">
        <f t="shared" si="8"/>
        <v>7.6769330870478534</v>
      </c>
      <c r="H120" s="1">
        <f t="shared" si="7"/>
        <v>-1.049746682750256E-2</v>
      </c>
      <c r="I120" s="1">
        <f t="shared" si="11"/>
        <v>3.3183170699903038E-4</v>
      </c>
      <c r="J120" s="1">
        <f t="shared" si="9"/>
        <v>7.6787961855898264</v>
      </c>
    </row>
    <row r="121" spans="1:10">
      <c r="A121" s="2">
        <v>109</v>
      </c>
      <c r="B121" s="3">
        <v>40884</v>
      </c>
      <c r="C121" s="4">
        <v>1919.42</v>
      </c>
      <c r="D121" s="2">
        <f t="shared" si="6"/>
        <v>8.6860607230939517E-3</v>
      </c>
      <c r="E121" s="1">
        <f t="shared" si="10"/>
        <v>3.059924871329762E-4</v>
      </c>
      <c r="F121" s="1">
        <f t="shared" si="8"/>
        <v>7.8453830038839909</v>
      </c>
      <c r="H121" s="1">
        <f t="shared" si="7"/>
        <v>8.6860607230939517E-3</v>
      </c>
      <c r="I121" s="1">
        <f t="shared" si="11"/>
        <v>3.0505563909975092E-4</v>
      </c>
      <c r="J121" s="1">
        <f t="shared" si="9"/>
        <v>7.8476921452478932</v>
      </c>
    </row>
    <row r="122" spans="1:10">
      <c r="A122" s="2">
        <v>110</v>
      </c>
      <c r="B122" s="3">
        <v>40885</v>
      </c>
      <c r="C122" s="4">
        <v>1912.39</v>
      </c>
      <c r="D122" s="2">
        <f t="shared" si="6"/>
        <v>-3.6692883454393483E-3</v>
      </c>
      <c r="E122" s="1">
        <f t="shared" si="10"/>
        <v>2.7854727500207637E-4</v>
      </c>
      <c r="F122" s="1">
        <f t="shared" si="8"/>
        <v>8.1375874253516134</v>
      </c>
      <c r="H122" s="1">
        <f t="shared" si="7"/>
        <v>-3.6692883454393483E-3</v>
      </c>
      <c r="I122" s="1">
        <f t="shared" si="11"/>
        <v>2.7761037796546971E-4</v>
      </c>
      <c r="J122" s="1">
        <f t="shared" si="9"/>
        <v>8.1407934812837954</v>
      </c>
    </row>
    <row r="123" spans="1:10">
      <c r="A123" s="2">
        <v>111</v>
      </c>
      <c r="B123" s="3">
        <v>40886</v>
      </c>
      <c r="C123" s="4">
        <v>1874.75</v>
      </c>
      <c r="D123" s="2">
        <f t="shared" si="6"/>
        <v>-1.9878451525194855E-2</v>
      </c>
      <c r="E123" s="1">
        <f t="shared" si="10"/>
        <v>2.4713254764405153E-4</v>
      </c>
      <c r="F123" s="1">
        <f t="shared" si="8"/>
        <v>6.7066347316873056</v>
      </c>
      <c r="H123" s="1">
        <f t="shared" si="7"/>
        <v>-1.9878451525194855E-2</v>
      </c>
      <c r="I123" s="1">
        <f t="shared" si="11"/>
        <v>2.462017838812721E-4</v>
      </c>
      <c r="J123" s="1">
        <f t="shared" si="9"/>
        <v>6.7043632743831392</v>
      </c>
    </row>
    <row r="124" spans="1:10">
      <c r="A124" s="2">
        <v>112</v>
      </c>
      <c r="B124" s="3">
        <v>40889</v>
      </c>
      <c r="C124" s="4">
        <v>1899.76</v>
      </c>
      <c r="D124" s="2">
        <f t="shared" si="6"/>
        <v>1.325224520504819E-2</v>
      </c>
      <c r="E124" s="1">
        <f t="shared" si="10"/>
        <v>2.6738447104215896E-4</v>
      </c>
      <c r="F124" s="1">
        <f t="shared" si="8"/>
        <v>7.5700084489772861</v>
      </c>
      <c r="H124" s="1">
        <f t="shared" si="7"/>
        <v>1.325224520504819E-2</v>
      </c>
      <c r="I124" s="1">
        <f t="shared" si="11"/>
        <v>2.6652002095360432E-4</v>
      </c>
      <c r="J124" s="1">
        <f t="shared" si="9"/>
        <v>7.5711163125892531</v>
      </c>
    </row>
    <row r="125" spans="1:10">
      <c r="A125" s="2">
        <v>113</v>
      </c>
      <c r="B125" s="3">
        <v>40890</v>
      </c>
      <c r="C125" s="4">
        <v>1864.06</v>
      </c>
      <c r="D125" s="2">
        <f t="shared" si="6"/>
        <v>-1.8970657817858321E-2</v>
      </c>
      <c r="E125" s="1">
        <f t="shared" si="10"/>
        <v>2.5762341500524893E-4</v>
      </c>
      <c r="F125" s="1">
        <f t="shared" si="8"/>
        <v>6.8670662186319547</v>
      </c>
      <c r="H125" s="1">
        <f t="shared" si="7"/>
        <v>-1.8970657817858321E-2</v>
      </c>
      <c r="I125" s="1">
        <f t="shared" si="11"/>
        <v>2.5678006531682488E-4</v>
      </c>
      <c r="J125" s="1">
        <f t="shared" si="9"/>
        <v>6.8657571383635734</v>
      </c>
    </row>
    <row r="126" spans="1:10">
      <c r="A126" s="2">
        <v>114</v>
      </c>
      <c r="B126" s="3">
        <v>40891</v>
      </c>
      <c r="C126" s="4">
        <v>1857.75</v>
      </c>
      <c r="D126" s="2">
        <f t="shared" si="6"/>
        <v>-3.3908265311099624E-3</v>
      </c>
      <c r="E126" s="1">
        <f t="shared" si="10"/>
        <v>2.720707778631108E-4</v>
      </c>
      <c r="F126" s="1">
        <f t="shared" si="8"/>
        <v>8.1671883367074862</v>
      </c>
      <c r="H126" s="1">
        <f t="shared" si="7"/>
        <v>-3.3908265311099624E-3</v>
      </c>
      <c r="I126" s="1">
        <f t="shared" si="11"/>
        <v>2.7127243740218237E-4</v>
      </c>
      <c r="J126" s="1">
        <f t="shared" si="9"/>
        <v>8.1700025930405751</v>
      </c>
    </row>
    <row r="127" spans="1:10">
      <c r="A127" s="2">
        <v>115</v>
      </c>
      <c r="B127" s="3">
        <v>40892</v>
      </c>
      <c r="C127" s="4">
        <v>1819.11</v>
      </c>
      <c r="D127" s="2">
        <f t="shared" si="6"/>
        <v>-2.1018707560615982E-2</v>
      </c>
      <c r="E127" s="1">
        <f t="shared" si="10"/>
        <v>2.4129161201445127E-4</v>
      </c>
      <c r="F127" s="1">
        <f t="shared" si="8"/>
        <v>6.4985825686205816</v>
      </c>
      <c r="H127" s="1">
        <f t="shared" si="7"/>
        <v>-2.1018707560615982E-2</v>
      </c>
      <c r="I127" s="1">
        <f t="shared" si="11"/>
        <v>2.4048348250799181E-4</v>
      </c>
      <c r="J127" s="1">
        <f t="shared" si="9"/>
        <v>6.4957846749780366</v>
      </c>
    </row>
    <row r="128" spans="1:10">
      <c r="A128" s="2">
        <v>116</v>
      </c>
      <c r="B128" s="3">
        <v>40893</v>
      </c>
      <c r="C128" s="4">
        <v>1839.96</v>
      </c>
      <c r="D128" s="2">
        <f t="shared" si="6"/>
        <v>1.13964617593356E-2</v>
      </c>
      <c r="E128" s="1">
        <f t="shared" si="10"/>
        <v>2.6812799927527267E-4</v>
      </c>
      <c r="F128" s="1">
        <f t="shared" si="8"/>
        <v>7.7396530274898803</v>
      </c>
      <c r="H128" s="1">
        <f t="shared" si="7"/>
        <v>1.13964617593356E-2</v>
      </c>
      <c r="I128" s="1">
        <f t="shared" si="11"/>
        <v>2.6737790993475088E-4</v>
      </c>
      <c r="J128" s="1">
        <f t="shared" si="9"/>
        <v>7.7410955591659469</v>
      </c>
    </row>
    <row r="129" spans="1:10">
      <c r="A129" s="2">
        <v>117</v>
      </c>
      <c r="B129" s="3">
        <v>40896</v>
      </c>
      <c r="C129" s="4">
        <v>1776.93</v>
      </c>
      <c r="D129" s="2">
        <f t="shared" si="6"/>
        <v>-3.4856676091643703E-2</v>
      </c>
      <c r="E129" s="1">
        <f t="shared" si="10"/>
        <v>2.5258545509579682E-4</v>
      </c>
      <c r="F129" s="1">
        <f t="shared" si="8"/>
        <v>3.4735557359792182</v>
      </c>
      <c r="H129" s="1">
        <f t="shared" si="7"/>
        <v>-3.4856676091643703E-2</v>
      </c>
      <c r="I129" s="1">
        <f t="shared" si="11"/>
        <v>2.5183505671891207E-4</v>
      </c>
      <c r="J129" s="1">
        <f t="shared" si="9"/>
        <v>3.4621979544055961</v>
      </c>
    </row>
    <row r="130" spans="1:10">
      <c r="A130" s="2">
        <v>118</v>
      </c>
      <c r="B130" s="3">
        <v>40897</v>
      </c>
      <c r="C130" s="4">
        <v>1793.06</v>
      </c>
      <c r="D130" s="2">
        <f t="shared" si="6"/>
        <v>9.0365013696353403E-3</v>
      </c>
      <c r="E130" s="1">
        <f t="shared" si="10"/>
        <v>3.7390688534140958E-4</v>
      </c>
      <c r="F130" s="1">
        <f t="shared" si="8"/>
        <v>7.6731115352312784</v>
      </c>
      <c r="H130" s="1">
        <f t="shared" si="7"/>
        <v>9.0365013696353403E-3</v>
      </c>
      <c r="I130" s="1">
        <f t="shared" si="11"/>
        <v>3.7329322978966019E-4</v>
      </c>
      <c r="J130" s="1">
        <f t="shared" si="9"/>
        <v>7.6743950680426725</v>
      </c>
    </row>
    <row r="131" spans="1:10">
      <c r="A131" s="2">
        <v>119</v>
      </c>
      <c r="B131" s="3">
        <v>40898</v>
      </c>
      <c r="C131" s="4">
        <v>1848.41</v>
      </c>
      <c r="D131" s="2">
        <f t="shared" si="6"/>
        <v>3.040215255158446E-2</v>
      </c>
      <c r="E131" s="1">
        <f t="shared" si="10"/>
        <v>3.3800812187377116E-4</v>
      </c>
      <c r="F131" s="1">
        <f t="shared" si="8"/>
        <v>5.2579179402982197</v>
      </c>
      <c r="H131" s="1">
        <f t="shared" si="7"/>
        <v>3.040215255158446E-2</v>
      </c>
      <c r="I131" s="1">
        <f t="shared" si="11"/>
        <v>3.3731753590577669E-4</v>
      </c>
      <c r="J131" s="1">
        <f t="shared" si="9"/>
        <v>5.2543647808677161</v>
      </c>
    </row>
    <row r="132" spans="1:10">
      <c r="A132" s="2">
        <v>120</v>
      </c>
      <c r="B132" s="3">
        <v>40899</v>
      </c>
      <c r="C132" s="4">
        <v>1847.49</v>
      </c>
      <c r="D132" s="2">
        <f t="shared" si="6"/>
        <v>-4.9784897805798091E-4</v>
      </c>
      <c r="E132" s="1">
        <f t="shared" si="10"/>
        <v>4.1162674455830694E-4</v>
      </c>
      <c r="F132" s="1">
        <f t="shared" si="8"/>
        <v>7.7947914471271824</v>
      </c>
      <c r="H132" s="1">
        <f t="shared" si="7"/>
        <v>-4.9784897805798091E-4</v>
      </c>
      <c r="I132" s="1">
        <f t="shared" si="11"/>
        <v>4.1098788571701224E-4</v>
      </c>
      <c r="J132" s="1">
        <f t="shared" si="9"/>
        <v>7.7963437511343106</v>
      </c>
    </row>
    <row r="133" spans="1:10">
      <c r="A133" s="2">
        <v>121</v>
      </c>
      <c r="B133" s="3">
        <v>40900</v>
      </c>
      <c r="C133" s="4">
        <v>1867.22</v>
      </c>
      <c r="D133" s="2">
        <f t="shared" si="6"/>
        <v>1.0622732612474782E-2</v>
      </c>
      <c r="E133" s="1">
        <f t="shared" si="10"/>
        <v>3.6049462823910722E-4</v>
      </c>
      <c r="F133" s="1">
        <f t="shared" si="8"/>
        <v>7.6150123381877641</v>
      </c>
      <c r="H133" s="1">
        <f t="shared" si="7"/>
        <v>1.0622732612474782E-2</v>
      </c>
      <c r="I133" s="1">
        <f t="shared" si="11"/>
        <v>3.5975393108943947E-4</v>
      </c>
      <c r="J133" s="1">
        <f t="shared" si="9"/>
        <v>7.6164246418662902</v>
      </c>
    </row>
    <row r="134" spans="1:10">
      <c r="A134" s="2">
        <v>122</v>
      </c>
      <c r="B134" s="3">
        <v>40903</v>
      </c>
      <c r="C134" s="4">
        <v>1856.7</v>
      </c>
      <c r="D134" s="2">
        <f t="shared" si="6"/>
        <v>-5.6499752868654062E-3</v>
      </c>
      <c r="E134" s="1">
        <f t="shared" si="10"/>
        <v>3.3029020998396957E-4</v>
      </c>
      <c r="F134" s="1">
        <f t="shared" si="8"/>
        <v>7.9188898590026042</v>
      </c>
      <c r="H134" s="1">
        <f t="shared" si="7"/>
        <v>-5.6499752868654062E-3</v>
      </c>
      <c r="I134" s="1">
        <f t="shared" si="11"/>
        <v>3.2950024616297486E-4</v>
      </c>
      <c r="J134" s="1">
        <f t="shared" si="9"/>
        <v>7.921052737992496</v>
      </c>
    </row>
    <row r="135" spans="1:10">
      <c r="A135" s="2">
        <v>123</v>
      </c>
      <c r="B135" s="3">
        <v>40904</v>
      </c>
      <c r="C135" s="4">
        <v>1842.02</v>
      </c>
      <c r="D135" s="2">
        <f t="shared" si="6"/>
        <v>-7.9379228938176831E-3</v>
      </c>
      <c r="E135" s="1">
        <f t="shared" si="10"/>
        <v>2.9413948509586719E-4</v>
      </c>
      <c r="F135" s="1">
        <f t="shared" si="8"/>
        <v>7.9172362621883776</v>
      </c>
      <c r="H135" s="1">
        <f t="shared" si="7"/>
        <v>-7.9379228938176831E-3</v>
      </c>
      <c r="I135" s="1">
        <f t="shared" si="11"/>
        <v>2.933122530991193E-4</v>
      </c>
      <c r="J135" s="1">
        <f t="shared" si="9"/>
        <v>7.9194484365765714</v>
      </c>
    </row>
    <row r="136" spans="1:10">
      <c r="A136" s="2">
        <v>124</v>
      </c>
      <c r="B136" s="3">
        <v>40905</v>
      </c>
      <c r="C136" s="4">
        <v>1825.12</v>
      </c>
      <c r="D136" s="2">
        <f t="shared" si="6"/>
        <v>-9.2170572400200844E-3</v>
      </c>
      <c r="E136" s="1">
        <f t="shared" si="10"/>
        <v>2.6675979055251081E-4</v>
      </c>
      <c r="F136" s="1">
        <f t="shared" si="8"/>
        <v>7.9106951379887702</v>
      </c>
      <c r="H136" s="1">
        <f t="shared" si="7"/>
        <v>-9.2170572400200844E-3</v>
      </c>
      <c r="I136" s="1">
        <f t="shared" si="11"/>
        <v>2.6592194155514658E-4</v>
      </c>
      <c r="J136" s="1">
        <f t="shared" si="9"/>
        <v>7.9128375137881903</v>
      </c>
    </row>
    <row r="137" spans="1:10">
      <c r="A137" s="2">
        <v>125</v>
      </c>
      <c r="B137" s="3">
        <v>40906</v>
      </c>
      <c r="C137" s="4">
        <v>1825.74</v>
      </c>
      <c r="D137" s="2">
        <f t="shared" si="6"/>
        <v>3.3964600448126939E-4</v>
      </c>
      <c r="E137" s="1">
        <f t="shared" si="10"/>
        <v>2.4582411165349917E-4</v>
      </c>
      <c r="F137" s="1">
        <f t="shared" si="8"/>
        <v>8.3104249948262385</v>
      </c>
      <c r="H137" s="1">
        <f t="shared" si="7"/>
        <v>3.3964600448126939E-4</v>
      </c>
      <c r="I137" s="1">
        <f t="shared" si="11"/>
        <v>2.4499323913561077E-4</v>
      </c>
      <c r="J137" s="1">
        <f t="shared" si="9"/>
        <v>8.3138090754433946</v>
      </c>
    </row>
    <row r="138" spans="1:10">
      <c r="A138" s="2">
        <v>126</v>
      </c>
      <c r="B138" s="3">
        <v>40910</v>
      </c>
      <c r="C138" s="4">
        <v>1826.37</v>
      </c>
      <c r="D138" s="2">
        <f t="shared" si="6"/>
        <v>3.4500604102777641E-4</v>
      </c>
      <c r="E138" s="1">
        <f t="shared" si="10"/>
        <v>2.1719653117403375E-4</v>
      </c>
      <c r="F138" s="1">
        <f t="shared" si="8"/>
        <v>8.4341599155044786</v>
      </c>
      <c r="H138" s="1">
        <f t="shared" si="7"/>
        <v>3.4500604102777641E-4</v>
      </c>
      <c r="I138" s="1">
        <f t="shared" si="11"/>
        <v>2.1637191876689891E-4</v>
      </c>
      <c r="J138" s="1">
        <f t="shared" si="9"/>
        <v>8.4379616710613874</v>
      </c>
    </row>
    <row r="139" spans="1:10">
      <c r="A139" s="2">
        <v>127</v>
      </c>
      <c r="B139" s="3">
        <v>40911</v>
      </c>
      <c r="C139" s="4">
        <v>1875.41</v>
      </c>
      <c r="D139" s="2">
        <f t="shared" si="6"/>
        <v>2.6496911842010293E-2</v>
      </c>
      <c r="E139" s="1">
        <f t="shared" si="10"/>
        <v>1.9245789375523084E-4</v>
      </c>
      <c r="F139" s="1">
        <f t="shared" si="8"/>
        <v>4.90763346979098</v>
      </c>
      <c r="H139" s="1">
        <f t="shared" si="7"/>
        <v>2.6496911842010293E-2</v>
      </c>
      <c r="I139" s="1">
        <f t="shared" si="11"/>
        <v>1.9165283596842637E-4</v>
      </c>
      <c r="J139" s="1">
        <f t="shared" si="9"/>
        <v>4.8965014721594287</v>
      </c>
    </row>
    <row r="140" spans="1:10">
      <c r="A140" s="2">
        <v>128</v>
      </c>
      <c r="B140" s="3">
        <v>40912</v>
      </c>
      <c r="C140" s="4">
        <v>1866.22</v>
      </c>
      <c r="D140" s="2">
        <f t="shared" si="6"/>
        <v>-4.9123074596560965E-3</v>
      </c>
      <c r="E140" s="1">
        <f t="shared" si="10"/>
        <v>2.5825242972228721E-4</v>
      </c>
      <c r="F140" s="1">
        <f t="shared" si="8"/>
        <v>8.1681343676449849</v>
      </c>
      <c r="H140" s="1">
        <f t="shared" si="7"/>
        <v>-4.9123074596560965E-3</v>
      </c>
      <c r="I140" s="1">
        <f t="shared" si="11"/>
        <v>2.5756015041998202E-4</v>
      </c>
      <c r="J140" s="1">
        <f t="shared" si="9"/>
        <v>8.1705674495429736</v>
      </c>
    </row>
    <row r="141" spans="1:10">
      <c r="A141" s="2">
        <v>129</v>
      </c>
      <c r="B141" s="3">
        <v>40913</v>
      </c>
      <c r="C141" s="4">
        <v>1863.74</v>
      </c>
      <c r="D141" s="2">
        <f t="shared" si="6"/>
        <v>-1.3297731693895157E-3</v>
      </c>
      <c r="E141" s="1">
        <f t="shared" si="10"/>
        <v>2.3091903215523776E-4</v>
      </c>
      <c r="F141" s="1">
        <f t="shared" si="8"/>
        <v>8.365785770961164</v>
      </c>
      <c r="H141" s="1">
        <f t="shared" si="7"/>
        <v>-1.3297731693895157E-3</v>
      </c>
      <c r="I141" s="1">
        <f t="shared" si="11"/>
        <v>2.3021083966270702E-4</v>
      </c>
      <c r="J141" s="1">
        <f t="shared" si="9"/>
        <v>8.3688337696353905</v>
      </c>
    </row>
    <row r="142" spans="1:10">
      <c r="A142" s="2">
        <v>130</v>
      </c>
      <c r="B142" s="3">
        <v>40914</v>
      </c>
      <c r="C142" s="4">
        <v>1843.14</v>
      </c>
      <c r="D142" s="2">
        <f t="shared" si="6"/>
        <v>-1.1114582649653103E-2</v>
      </c>
      <c r="E142" s="1">
        <f t="shared" si="10"/>
        <v>2.0452127815051671E-4</v>
      </c>
      <c r="F142" s="1">
        <f t="shared" si="8"/>
        <v>7.8908234030456725</v>
      </c>
      <c r="H142" s="1">
        <f t="shared" si="7"/>
        <v>-1.1114582649653103E-2</v>
      </c>
      <c r="I142" s="1">
        <f t="shared" si="11"/>
        <v>2.0381018445408838E-4</v>
      </c>
      <c r="J142" s="1">
        <f t="shared" si="9"/>
        <v>7.8921989217273003</v>
      </c>
    </row>
    <row r="143" spans="1:10">
      <c r="A143" s="2">
        <v>131</v>
      </c>
      <c r="B143" s="3">
        <v>40917</v>
      </c>
      <c r="C143" s="4">
        <v>1826.49</v>
      </c>
      <c r="D143" s="2">
        <f t="shared" ref="D143:D206" si="12">LN(C143/C142)</f>
        <v>-9.0745466201527965E-3</v>
      </c>
      <c r="E143" s="1">
        <f t="shared" si="10"/>
        <v>1.9683044712678649E-4</v>
      </c>
      <c r="F143" s="1">
        <f t="shared" si="8"/>
        <v>8.1148007082294829</v>
      </c>
      <c r="H143" s="1">
        <f t="shared" ref="H143:H206" si="13">LN(C143/C142)</f>
        <v>-9.0745466201527965E-3</v>
      </c>
      <c r="I143" s="1">
        <f t="shared" si="11"/>
        <v>1.9614440589923961E-4</v>
      </c>
      <c r="J143" s="1">
        <f t="shared" si="9"/>
        <v>8.1168289441682813</v>
      </c>
    </row>
    <row r="144" spans="1:10">
      <c r="A144" s="2">
        <v>132</v>
      </c>
      <c r="B144" s="3">
        <v>40918</v>
      </c>
      <c r="C144" s="4">
        <v>1853.22</v>
      </c>
      <c r="D144" s="2">
        <f t="shared" si="12"/>
        <v>1.4528574359322694E-2</v>
      </c>
      <c r="E144" s="1">
        <f t="shared" si="10"/>
        <v>1.8506956279148542E-4</v>
      </c>
      <c r="F144" s="1">
        <f t="shared" ref="F144:F207" si="14">-LN(E144)-D144*D144/E144</f>
        <v>7.4542375253360351</v>
      </c>
      <c r="H144" s="1">
        <f t="shared" si="13"/>
        <v>1.4528574359322694E-2</v>
      </c>
      <c r="I144" s="1">
        <f t="shared" si="11"/>
        <v>1.8440405068525823E-4</v>
      </c>
      <c r="J144" s="1">
        <f t="shared" ref="J144:J207" si="15">-LN(I144)-H144*H144/I144</f>
        <v>7.4537238167548807</v>
      </c>
    </row>
    <row r="145" spans="1:10">
      <c r="A145" s="2">
        <v>133</v>
      </c>
      <c r="B145" s="3">
        <v>40919</v>
      </c>
      <c r="C145" s="4">
        <v>1845.55</v>
      </c>
      <c r="D145" s="2">
        <f t="shared" si="12"/>
        <v>-4.1473305957861932E-3</v>
      </c>
      <c r="E145" s="1">
        <f t="shared" ref="E145:E208" si="16">$C$6+$C$7*D144*D144+$C$8*E144</f>
        <v>1.9089259062030317E-4</v>
      </c>
      <c r="F145" s="1">
        <f t="shared" si="14"/>
        <v>8.4736947760622741</v>
      </c>
      <c r="H145" s="1">
        <f t="shared" si="13"/>
        <v>-4.1473305957861932E-3</v>
      </c>
      <c r="I145" s="1">
        <f t="shared" ref="I145:I208" si="17">$I$6+$I$7*H144*H144+$I$8*I144</f>
        <v>1.9026596407812761E-4</v>
      </c>
      <c r="J145" s="1">
        <f t="shared" si="15"/>
        <v>8.4766860353321771</v>
      </c>
    </row>
    <row r="146" spans="1:10">
      <c r="A146" s="2">
        <v>134</v>
      </c>
      <c r="B146" s="3">
        <v>40920</v>
      </c>
      <c r="C146" s="4">
        <v>1864.57</v>
      </c>
      <c r="D146" s="2">
        <f t="shared" si="12"/>
        <v>1.0253127459707559E-2</v>
      </c>
      <c r="E146" s="1">
        <f t="shared" si="16"/>
        <v>1.7184804261575996E-4</v>
      </c>
      <c r="F146" s="1">
        <f t="shared" si="14"/>
        <v>8.0571581925893714</v>
      </c>
      <c r="H146" s="1">
        <f t="shared" si="13"/>
        <v>1.0253127459707559E-2</v>
      </c>
      <c r="I146" s="1">
        <f t="shared" si="17"/>
        <v>1.7122901540540011E-4</v>
      </c>
      <c r="J146" s="1">
        <f t="shared" si="15"/>
        <v>8.058555304844413</v>
      </c>
    </row>
    <row r="147" spans="1:10">
      <c r="A147" s="2">
        <v>135</v>
      </c>
      <c r="B147" s="3">
        <v>40921</v>
      </c>
      <c r="C147" s="4">
        <v>1875.68</v>
      </c>
      <c r="D147" s="2">
        <f t="shared" si="12"/>
        <v>5.9407968320186058E-3</v>
      </c>
      <c r="E147" s="1">
        <f t="shared" si="16"/>
        <v>1.663093303625942E-4</v>
      </c>
      <c r="F147" s="1">
        <f t="shared" si="14"/>
        <v>8.4894476764419089</v>
      </c>
      <c r="H147" s="1">
        <f t="shared" si="13"/>
        <v>5.9407968320186058E-3</v>
      </c>
      <c r="I147" s="1">
        <f t="shared" si="17"/>
        <v>1.6571675764497597E-4</v>
      </c>
      <c r="J147" s="1">
        <f t="shared" si="15"/>
        <v>8.4922582787700929</v>
      </c>
    </row>
    <row r="148" spans="1:10">
      <c r="A148" s="2">
        <v>136</v>
      </c>
      <c r="B148" s="3">
        <v>40924</v>
      </c>
      <c r="C148" s="4">
        <v>1859.27</v>
      </c>
      <c r="D148" s="2">
        <f t="shared" si="12"/>
        <v>-8.7873227722825454E-3</v>
      </c>
      <c r="E148" s="1">
        <f t="shared" si="16"/>
        <v>1.5285075026953251E-4</v>
      </c>
      <c r="F148" s="1">
        <f t="shared" si="14"/>
        <v>8.2808692587193686</v>
      </c>
      <c r="H148" s="1">
        <f t="shared" si="13"/>
        <v>-8.7873227722825454E-3</v>
      </c>
      <c r="I148" s="1">
        <f t="shared" si="17"/>
        <v>1.5227543971483478E-4</v>
      </c>
      <c r="J148" s="1">
        <f t="shared" si="15"/>
        <v>8.28273161741064</v>
      </c>
    </row>
    <row r="149" spans="1:10">
      <c r="A149" s="2">
        <v>137</v>
      </c>
      <c r="B149" s="3">
        <v>40925</v>
      </c>
      <c r="C149" s="4">
        <v>1892.74</v>
      </c>
      <c r="D149" s="2">
        <f t="shared" si="12"/>
        <v>1.7841577100299998E-2</v>
      </c>
      <c r="E149" s="1">
        <f t="shared" si="16"/>
        <v>1.4642652626550915E-4</v>
      </c>
      <c r="F149" s="1">
        <f t="shared" si="14"/>
        <v>6.6550509421659134</v>
      </c>
      <c r="H149" s="1">
        <f t="shared" si="13"/>
        <v>1.7841577100299998E-2</v>
      </c>
      <c r="I149" s="1">
        <f t="shared" si="17"/>
        <v>1.4587777243606957E-4</v>
      </c>
      <c r="J149" s="1">
        <f t="shared" si="15"/>
        <v>6.6506278465165742</v>
      </c>
    </row>
    <row r="150" spans="1:10">
      <c r="A150" s="2">
        <v>138</v>
      </c>
      <c r="B150" s="3">
        <v>40926</v>
      </c>
      <c r="C150" s="4">
        <v>1892.39</v>
      </c>
      <c r="D150" s="2">
        <f t="shared" si="12"/>
        <v>-1.8493420357952473E-4</v>
      </c>
      <c r="E150" s="1">
        <f t="shared" si="16"/>
        <v>1.7081620366446795E-4</v>
      </c>
      <c r="F150" s="1">
        <f t="shared" si="14"/>
        <v>8.6747221928201483</v>
      </c>
      <c r="H150" s="1">
        <f t="shared" si="13"/>
        <v>-1.8493420357952473E-4</v>
      </c>
      <c r="I150" s="1">
        <f t="shared" si="17"/>
        <v>1.7032229712419221E-4</v>
      </c>
      <c r="J150" s="1">
        <f t="shared" si="15"/>
        <v>8.6776172507004841</v>
      </c>
    </row>
    <row r="151" spans="1:10">
      <c r="A151" s="2">
        <v>139</v>
      </c>
      <c r="B151" s="3">
        <v>40927</v>
      </c>
      <c r="C151" s="4">
        <v>1914.97</v>
      </c>
      <c r="D151" s="2">
        <f t="shared" si="12"/>
        <v>1.1861376247735707E-2</v>
      </c>
      <c r="E151" s="1">
        <f t="shared" si="16"/>
        <v>1.5236687679971798E-4</v>
      </c>
      <c r="F151" s="1">
        <f t="shared" si="14"/>
        <v>7.8658411212094652</v>
      </c>
      <c r="H151" s="1">
        <f t="shared" si="13"/>
        <v>1.1861376247735707E-2</v>
      </c>
      <c r="I151" s="1">
        <f t="shared" si="17"/>
        <v>1.5187035224008752E-4</v>
      </c>
      <c r="J151" s="1">
        <f t="shared" si="15"/>
        <v>7.8660862956034787</v>
      </c>
    </row>
    <row r="152" spans="1:10">
      <c r="A152" s="2">
        <v>140</v>
      </c>
      <c r="B152" s="3">
        <v>40928</v>
      </c>
      <c r="C152" s="4">
        <v>1949.89</v>
      </c>
      <c r="D152" s="2">
        <f t="shared" si="12"/>
        <v>1.8071004014572067E-2</v>
      </c>
      <c r="E152" s="1">
        <f t="shared" si="16"/>
        <v>1.5389096536641493E-4</v>
      </c>
      <c r="F152" s="1">
        <f t="shared" si="14"/>
        <v>6.6572366077241742</v>
      </c>
      <c r="H152" s="1">
        <f t="shared" si="13"/>
        <v>1.8071004014572067E-2</v>
      </c>
      <c r="I152" s="1">
        <f t="shared" si="17"/>
        <v>1.5341806151010666E-4</v>
      </c>
      <c r="J152" s="1">
        <f t="shared" si="15"/>
        <v>6.6537732639405398</v>
      </c>
    </row>
    <row r="153" spans="1:10">
      <c r="A153" s="2">
        <v>141</v>
      </c>
      <c r="B153" s="3">
        <v>40933</v>
      </c>
      <c r="C153" s="4">
        <v>1952.23</v>
      </c>
      <c r="D153" s="2">
        <f t="shared" si="12"/>
        <v>1.1993481904681753E-3</v>
      </c>
      <c r="E153" s="1">
        <f t="shared" si="16"/>
        <v>1.7828993581387552E-4</v>
      </c>
      <c r="F153" s="1">
        <f t="shared" si="14"/>
        <v>8.6240315198632214</v>
      </c>
      <c r="H153" s="1">
        <f t="shared" si="13"/>
        <v>1.1993481904681753E-3</v>
      </c>
      <c r="I153" s="1">
        <f t="shared" si="17"/>
        <v>1.7785883220093726E-4</v>
      </c>
      <c r="J153" s="1">
        <f t="shared" si="15"/>
        <v>8.6264328842363653</v>
      </c>
    </row>
    <row r="154" spans="1:10">
      <c r="A154" s="2">
        <v>142</v>
      </c>
      <c r="B154" s="3">
        <v>40934</v>
      </c>
      <c r="C154" s="4">
        <v>1957.18</v>
      </c>
      <c r="D154" s="2">
        <f t="shared" si="12"/>
        <v>2.5323527822786449E-3</v>
      </c>
      <c r="E154" s="1">
        <f t="shared" si="16"/>
        <v>1.5899983430574E-4</v>
      </c>
      <c r="F154" s="1">
        <f t="shared" si="14"/>
        <v>8.7062752135907129</v>
      </c>
      <c r="H154" s="1">
        <f t="shared" si="13"/>
        <v>2.5323527822786449E-3</v>
      </c>
      <c r="I154" s="1">
        <f t="shared" si="17"/>
        <v>1.5855402502519474E-4</v>
      </c>
      <c r="J154" s="1">
        <f t="shared" si="15"/>
        <v>8.7089695838262582</v>
      </c>
    </row>
    <row r="155" spans="1:10">
      <c r="A155" s="2">
        <v>143</v>
      </c>
      <c r="B155" s="3">
        <v>40935</v>
      </c>
      <c r="C155" s="4">
        <v>1964.83</v>
      </c>
      <c r="D155" s="2">
        <f t="shared" si="12"/>
        <v>3.9010658828882447E-3</v>
      </c>
      <c r="E155" s="1">
        <f t="shared" si="16"/>
        <v>1.4294764576536673E-4</v>
      </c>
      <c r="F155" s="1">
        <f t="shared" si="14"/>
        <v>8.7465713481695548</v>
      </c>
      <c r="H155" s="1">
        <f t="shared" si="13"/>
        <v>3.9010658828882447E-3</v>
      </c>
      <c r="I155" s="1">
        <f t="shared" si="17"/>
        <v>1.4249926141258944E-4</v>
      </c>
      <c r="J155" s="1">
        <f t="shared" si="15"/>
        <v>8.7493779946674692</v>
      </c>
    </row>
    <row r="156" spans="1:10">
      <c r="A156" s="2">
        <v>144</v>
      </c>
      <c r="B156" s="3">
        <v>40938</v>
      </c>
      <c r="C156" s="4">
        <v>1940.55</v>
      </c>
      <c r="D156" s="2">
        <f t="shared" si="12"/>
        <v>-1.2434289533878509E-2</v>
      </c>
      <c r="E156" s="1">
        <f t="shared" si="16"/>
        <v>1.3016932814038671E-4</v>
      </c>
      <c r="F156" s="1">
        <f t="shared" si="14"/>
        <v>7.7589018701820196</v>
      </c>
      <c r="H156" s="1">
        <f t="shared" si="13"/>
        <v>-1.2434289533878509E-2</v>
      </c>
      <c r="I156" s="1">
        <f t="shared" si="17"/>
        <v>1.2972770208367833E-4</v>
      </c>
      <c r="J156" s="1">
        <f t="shared" si="15"/>
        <v>7.7582568633237834</v>
      </c>
    </row>
    <row r="157" spans="1:10">
      <c r="A157" s="2">
        <v>145</v>
      </c>
      <c r="B157" s="3">
        <v>40939</v>
      </c>
      <c r="C157" s="4">
        <v>1955.79</v>
      </c>
      <c r="D157" s="2">
        <f t="shared" si="12"/>
        <v>7.8227658358437594E-3</v>
      </c>
      <c r="E157" s="1">
        <f t="shared" si="16"/>
        <v>1.3643706398837812E-4</v>
      </c>
      <c r="F157" s="1">
        <f t="shared" si="14"/>
        <v>8.4511204248141496</v>
      </c>
      <c r="H157" s="1">
        <f t="shared" si="13"/>
        <v>7.8227658358437594E-3</v>
      </c>
      <c r="I157" s="1">
        <f t="shared" si="17"/>
        <v>1.3602420342623365E-4</v>
      </c>
      <c r="J157" s="1">
        <f t="shared" si="15"/>
        <v>8.4527896592671681</v>
      </c>
    </row>
    <row r="158" spans="1:10">
      <c r="A158" s="2">
        <v>146</v>
      </c>
      <c r="B158" s="3">
        <v>40940</v>
      </c>
      <c r="C158" s="4">
        <v>1959.24</v>
      </c>
      <c r="D158" s="2">
        <f t="shared" si="12"/>
        <v>1.7624390582090606E-3</v>
      </c>
      <c r="E158" s="1">
        <f t="shared" si="16"/>
        <v>1.3025271843611084E-4</v>
      </c>
      <c r="F158" s="1">
        <f t="shared" si="14"/>
        <v>8.9221865854770304</v>
      </c>
      <c r="H158" s="1">
        <f t="shared" si="13"/>
        <v>1.7624390582090606E-3</v>
      </c>
      <c r="I158" s="1">
        <f t="shared" si="17"/>
        <v>1.2985047069620319E-4</v>
      </c>
      <c r="J158" s="1">
        <f t="shared" si="15"/>
        <v>8.925205699797079</v>
      </c>
    </row>
    <row r="159" spans="1:10">
      <c r="A159" s="2">
        <v>147</v>
      </c>
      <c r="B159" s="3">
        <v>40941</v>
      </c>
      <c r="C159" s="4">
        <v>1984.3</v>
      </c>
      <c r="D159" s="2">
        <f t="shared" si="12"/>
        <v>1.2709564165133042E-2</v>
      </c>
      <c r="E159" s="1">
        <f t="shared" si="16"/>
        <v>1.1769462541940392E-4</v>
      </c>
      <c r="F159" s="1">
        <f t="shared" si="14"/>
        <v>7.6749414413535391</v>
      </c>
      <c r="H159" s="1">
        <f t="shared" si="13"/>
        <v>1.2709564165133042E-2</v>
      </c>
      <c r="I159" s="1">
        <f t="shared" si="17"/>
        <v>1.1729767656176848E-4</v>
      </c>
      <c r="J159" s="1">
        <f t="shared" si="15"/>
        <v>7.6736752271936908</v>
      </c>
    </row>
    <row r="160" spans="1:10">
      <c r="A160" s="2">
        <v>148</v>
      </c>
      <c r="B160" s="3">
        <v>40942</v>
      </c>
      <c r="C160" s="4">
        <v>1972.34</v>
      </c>
      <c r="D160" s="2">
        <f t="shared" si="12"/>
        <v>-6.045551997072126E-3</v>
      </c>
      <c r="E160" s="1">
        <f t="shared" si="16"/>
        <v>1.2651633485677454E-4</v>
      </c>
      <c r="F160" s="1">
        <f t="shared" si="14"/>
        <v>8.6862539110389374</v>
      </c>
      <c r="H160" s="1">
        <f t="shared" si="13"/>
        <v>-6.045551997072126E-3</v>
      </c>
      <c r="I160" s="1">
        <f t="shared" si="17"/>
        <v>1.2614905072049951E-4</v>
      </c>
      <c r="J160" s="1">
        <f t="shared" si="15"/>
        <v>8.6883200981171811</v>
      </c>
    </row>
    <row r="161" spans="1:10">
      <c r="A161" s="2">
        <v>149</v>
      </c>
      <c r="B161" s="3">
        <v>40945</v>
      </c>
      <c r="C161" s="4">
        <v>1973.13</v>
      </c>
      <c r="D161" s="2">
        <f t="shared" si="12"/>
        <v>4.0045926622578034E-4</v>
      </c>
      <c r="E161" s="1">
        <f t="shared" si="16"/>
        <v>1.1861877068838489E-4</v>
      </c>
      <c r="F161" s="1">
        <f t="shared" si="14"/>
        <v>9.0382438568150416</v>
      </c>
      <c r="H161" s="1">
        <f t="shared" si="13"/>
        <v>4.0045926622578034E-4</v>
      </c>
      <c r="I161" s="1">
        <f t="shared" si="17"/>
        <v>1.1825785137900533E-4</v>
      </c>
      <c r="J161" s="1">
        <f t="shared" si="15"/>
        <v>9.0412870519864068</v>
      </c>
    </row>
    <row r="162" spans="1:10">
      <c r="A162" s="2">
        <v>150</v>
      </c>
      <c r="B162" s="3">
        <v>40946</v>
      </c>
      <c r="C162" s="4">
        <v>1981.59</v>
      </c>
      <c r="D162" s="2">
        <f t="shared" si="12"/>
        <v>4.2784383749269756E-3</v>
      </c>
      <c r="E162" s="1">
        <f t="shared" si="16"/>
        <v>1.0727509464471816E-4</v>
      </c>
      <c r="F162" s="1">
        <f t="shared" si="14"/>
        <v>8.9694776544426311</v>
      </c>
      <c r="H162" s="1">
        <f t="shared" si="13"/>
        <v>4.2784383749269756E-3</v>
      </c>
      <c r="I162" s="1">
        <f t="shared" si="17"/>
        <v>1.0691923843614466E-4</v>
      </c>
      <c r="J162" s="1">
        <f t="shared" si="15"/>
        <v>8.9722324749193501</v>
      </c>
    </row>
    <row r="163" spans="1:10">
      <c r="A163" s="2">
        <v>151</v>
      </c>
      <c r="B163" s="3">
        <v>40947</v>
      </c>
      <c r="C163" s="4">
        <v>2003.73</v>
      </c>
      <c r="D163" s="2">
        <f t="shared" si="12"/>
        <v>1.1110890853571904E-2</v>
      </c>
      <c r="E163" s="1">
        <f t="shared" si="16"/>
        <v>9.9725503880294394E-5</v>
      </c>
      <c r="F163" s="1">
        <f t="shared" si="14"/>
        <v>7.9751721177859203</v>
      </c>
      <c r="H163" s="1">
        <f t="shared" si="13"/>
        <v>1.1110890853571904E-2</v>
      </c>
      <c r="I163" s="1">
        <f t="shared" si="17"/>
        <v>9.9381789059204778E-5</v>
      </c>
      <c r="J163" s="1">
        <f t="shared" si="15"/>
        <v>7.9743433079676409</v>
      </c>
    </row>
    <row r="164" spans="1:10">
      <c r="A164" s="2">
        <v>152</v>
      </c>
      <c r="B164" s="3">
        <v>40948</v>
      </c>
      <c r="C164" s="4">
        <v>2014.62</v>
      </c>
      <c r="D164" s="2">
        <f t="shared" si="12"/>
        <v>5.4201483994821709E-3</v>
      </c>
      <c r="E164" s="1">
        <f t="shared" si="16"/>
        <v>1.0625890463586307E-4</v>
      </c>
      <c r="F164" s="1">
        <f t="shared" si="14"/>
        <v>8.8731562111534998</v>
      </c>
      <c r="H164" s="1">
        <f t="shared" si="13"/>
        <v>5.4201483994821709E-3</v>
      </c>
      <c r="I164" s="1">
        <f t="shared" si="17"/>
        <v>1.0594193890974433E-4</v>
      </c>
      <c r="J164" s="1">
        <f t="shared" si="15"/>
        <v>8.8753164432422373</v>
      </c>
    </row>
    <row r="165" spans="1:10">
      <c r="A165" s="2">
        <v>153</v>
      </c>
      <c r="B165" s="3">
        <v>40949</v>
      </c>
      <c r="C165" s="4">
        <v>1993.71</v>
      </c>
      <c r="D165" s="2">
        <f t="shared" si="12"/>
        <v>-1.0433367352369738E-2</v>
      </c>
      <c r="E165" s="1">
        <f t="shared" si="16"/>
        <v>1.0022242629810417E-4</v>
      </c>
      <c r="F165" s="1">
        <f t="shared" si="14"/>
        <v>8.1219828873225417</v>
      </c>
      <c r="H165" s="1">
        <f t="shared" si="13"/>
        <v>-1.0433367352369738E-2</v>
      </c>
      <c r="I165" s="1">
        <f t="shared" si="17"/>
        <v>9.9914122166512481E-5</v>
      </c>
      <c r="J165" s="1">
        <f t="shared" si="15"/>
        <v>8.1217123481988356</v>
      </c>
    </row>
    <row r="166" spans="1:10">
      <c r="A166" s="2">
        <v>154</v>
      </c>
      <c r="B166" s="3">
        <v>40952</v>
      </c>
      <c r="C166" s="4">
        <v>2005.74</v>
      </c>
      <c r="D166" s="2">
        <f t="shared" si="12"/>
        <v>6.0158453191559045E-3</v>
      </c>
      <c r="E166" s="1">
        <f t="shared" si="16"/>
        <v>1.0487565219234183E-4</v>
      </c>
      <c r="F166" s="1">
        <f t="shared" si="14"/>
        <v>8.8176560817453673</v>
      </c>
      <c r="H166" s="1">
        <f t="shared" si="13"/>
        <v>6.0158453191559045E-3</v>
      </c>
      <c r="I166" s="1">
        <f t="shared" si="17"/>
        <v>1.045872845301218E-4</v>
      </c>
      <c r="J166" s="1">
        <f t="shared" si="15"/>
        <v>8.8194580330814709</v>
      </c>
    </row>
    <row r="167" spans="1:10">
      <c r="A167" s="2">
        <v>155</v>
      </c>
      <c r="B167" s="3">
        <v>40953</v>
      </c>
      <c r="C167" s="4">
        <v>2002.64</v>
      </c>
      <c r="D167" s="2">
        <f t="shared" si="12"/>
        <v>-1.5467598471470565E-3</v>
      </c>
      <c r="E167" s="1">
        <f t="shared" si="16"/>
        <v>9.9873048743949223E-5</v>
      </c>
      <c r="F167" s="1">
        <f t="shared" si="14"/>
        <v>9.1876556195387824</v>
      </c>
      <c r="H167" s="1">
        <f t="shared" si="13"/>
        <v>-1.5467598471470565E-3</v>
      </c>
      <c r="I167" s="1">
        <f t="shared" si="17"/>
        <v>9.9590939590293821E-5</v>
      </c>
      <c r="J167" s="1">
        <f t="shared" si="15"/>
        <v>9.1904164369431331</v>
      </c>
    </row>
    <row r="168" spans="1:10">
      <c r="A168" s="2">
        <v>156</v>
      </c>
      <c r="B168" s="3">
        <v>40954</v>
      </c>
      <c r="C168" s="4">
        <v>2025.32</v>
      </c>
      <c r="D168" s="2">
        <f t="shared" si="12"/>
        <v>1.1261402639431014E-2</v>
      </c>
      <c r="E168" s="1">
        <f t="shared" si="16"/>
        <v>9.1352796443135972E-5</v>
      </c>
      <c r="F168" s="1">
        <f t="shared" si="14"/>
        <v>7.9125462249349461</v>
      </c>
      <c r="H168" s="1">
        <f t="shared" si="13"/>
        <v>1.1261402639431014E-2</v>
      </c>
      <c r="I168" s="1">
        <f t="shared" si="17"/>
        <v>9.107453664107701E-5</v>
      </c>
      <c r="J168" s="1">
        <f t="shared" si="15"/>
        <v>7.9113553922435855</v>
      </c>
    </row>
    <row r="169" spans="1:10">
      <c r="A169" s="2">
        <v>157</v>
      </c>
      <c r="B169" s="3">
        <v>40955</v>
      </c>
      <c r="C169" s="4">
        <v>1997.45</v>
      </c>
      <c r="D169" s="2">
        <f t="shared" si="12"/>
        <v>-1.3856345709380727E-2</v>
      </c>
      <c r="E169" s="1">
        <f t="shared" si="16"/>
        <v>9.9441626074765868E-5</v>
      </c>
      <c r="F169" s="1">
        <f t="shared" si="14"/>
        <v>7.2851757113988995</v>
      </c>
      <c r="H169" s="1">
        <f t="shared" si="13"/>
        <v>-1.3856345709380727E-2</v>
      </c>
      <c r="I169" s="1">
        <f t="shared" si="17"/>
        <v>9.9185731301576295E-5</v>
      </c>
      <c r="J169" s="1">
        <f t="shared" si="15"/>
        <v>7.2827710592022985</v>
      </c>
    </row>
    <row r="170" spans="1:10">
      <c r="A170" s="2">
        <v>158</v>
      </c>
      <c r="B170" s="3">
        <v>40956</v>
      </c>
      <c r="C170" s="4">
        <v>2023.47</v>
      </c>
      <c r="D170" s="2">
        <f t="shared" si="12"/>
        <v>1.2942492371100013E-2</v>
      </c>
      <c r="E170" s="1">
        <f t="shared" si="16"/>
        <v>1.1452593649243455E-4</v>
      </c>
      <c r="F170" s="1">
        <f t="shared" si="14"/>
        <v>7.6120876384008351</v>
      </c>
      <c r="H170" s="1">
        <f t="shared" si="13"/>
        <v>1.2942492371100013E-2</v>
      </c>
      <c r="I170" s="1">
        <f t="shared" si="17"/>
        <v>1.1429312880872704E-4</v>
      </c>
      <c r="J170" s="1">
        <f t="shared" si="15"/>
        <v>7.611143236489303</v>
      </c>
    </row>
    <row r="171" spans="1:10">
      <c r="A171" s="2">
        <v>159</v>
      </c>
      <c r="B171" s="3">
        <v>40959</v>
      </c>
      <c r="C171" s="4">
        <v>2024.9</v>
      </c>
      <c r="D171" s="2">
        <f t="shared" si="12"/>
        <v>7.0645719609314537E-4</v>
      </c>
      <c r="E171" s="1">
        <f t="shared" si="16"/>
        <v>1.2452005796668081E-4</v>
      </c>
      <c r="F171" s="1">
        <f t="shared" si="14"/>
        <v>8.9870357036834605</v>
      </c>
      <c r="H171" s="1">
        <f t="shared" si="13"/>
        <v>7.0645719609314537E-4</v>
      </c>
      <c r="I171" s="1">
        <f t="shared" si="17"/>
        <v>1.2429681665121164E-4</v>
      </c>
      <c r="J171" s="1">
        <f t="shared" si="15"/>
        <v>8.9888229282145051</v>
      </c>
    </row>
    <row r="172" spans="1:10">
      <c r="A172" s="2">
        <v>160</v>
      </c>
      <c r="B172" s="3">
        <v>40960</v>
      </c>
      <c r="C172" s="4">
        <v>2024.24</v>
      </c>
      <c r="D172" s="2">
        <f t="shared" si="12"/>
        <v>-3.2599515247434661E-4</v>
      </c>
      <c r="E172" s="1">
        <f t="shared" si="16"/>
        <v>1.1241687222464936E-4</v>
      </c>
      <c r="F172" s="1">
        <f t="shared" si="14"/>
        <v>9.0923511770190206</v>
      </c>
      <c r="H172" s="1">
        <f t="shared" si="13"/>
        <v>-3.2599515247434661E-4</v>
      </c>
      <c r="I172" s="1">
        <f t="shared" si="17"/>
        <v>1.1217704916386255E-4</v>
      </c>
      <c r="J172" s="1">
        <f t="shared" si="15"/>
        <v>9.0944847716625326</v>
      </c>
    </row>
    <row r="173" spans="1:10">
      <c r="A173" s="2">
        <v>161</v>
      </c>
      <c r="B173" s="3">
        <v>40961</v>
      </c>
      <c r="C173" s="4">
        <v>2028.65</v>
      </c>
      <c r="D173" s="2">
        <f t="shared" si="12"/>
        <v>2.1762257255759439E-3</v>
      </c>
      <c r="E173" s="1">
        <f t="shared" si="16"/>
        <v>1.0190888302414971E-4</v>
      </c>
      <c r="F173" s="1">
        <f t="shared" si="14"/>
        <v>9.1449589687709736</v>
      </c>
      <c r="H173" s="1">
        <f t="shared" si="13"/>
        <v>2.1762257255759439E-3</v>
      </c>
      <c r="I173" s="1">
        <f t="shared" si="17"/>
        <v>1.0166067317489761E-4</v>
      </c>
      <c r="J173" s="1">
        <f t="shared" si="15"/>
        <v>9.1472840803264006</v>
      </c>
    </row>
    <row r="174" spans="1:10">
      <c r="A174" s="2">
        <v>162</v>
      </c>
      <c r="B174" s="3">
        <v>40962</v>
      </c>
      <c r="C174" s="4">
        <v>2007.8</v>
      </c>
      <c r="D174" s="2">
        <f t="shared" si="12"/>
        <v>-1.0330951920899079E-2</v>
      </c>
      <c r="E174" s="1">
        <f t="shared" si="16"/>
        <v>9.3403126769389799E-5</v>
      </c>
      <c r="F174" s="1">
        <f t="shared" si="14"/>
        <v>8.135919839536399</v>
      </c>
      <c r="H174" s="1">
        <f t="shared" si="13"/>
        <v>-1.0330951920899079E-2</v>
      </c>
      <c r="I174" s="1">
        <f t="shared" si="17"/>
        <v>9.3153418192306665E-5</v>
      </c>
      <c r="J174" s="1">
        <f t="shared" si="15"/>
        <v>8.1355338205553949</v>
      </c>
    </row>
    <row r="175" spans="1:10">
      <c r="A175" s="2">
        <v>163</v>
      </c>
      <c r="B175" s="3">
        <v>40963</v>
      </c>
      <c r="C175" s="4">
        <v>2019.89</v>
      </c>
      <c r="D175" s="2">
        <f t="shared" si="12"/>
        <v>6.0034592095282672E-3</v>
      </c>
      <c r="E175" s="1">
        <f t="shared" si="16"/>
        <v>9.8718531372484695E-5</v>
      </c>
      <c r="F175" s="1">
        <f t="shared" si="14"/>
        <v>8.8581440874667212</v>
      </c>
      <c r="H175" s="1">
        <f t="shared" si="13"/>
        <v>6.0034592095282672E-3</v>
      </c>
      <c r="I175" s="1">
        <f t="shared" si="17"/>
        <v>9.8483887842338479E-5</v>
      </c>
      <c r="J175" s="1">
        <f t="shared" si="15"/>
        <v>8.8596539542651964</v>
      </c>
    </row>
    <row r="176" spans="1:10">
      <c r="A176" s="2">
        <v>164</v>
      </c>
      <c r="B176" s="3">
        <v>40966</v>
      </c>
      <c r="C176" s="4">
        <v>1991.16</v>
      </c>
      <c r="D176" s="2">
        <f t="shared" si="12"/>
        <v>-1.4325671004257608E-2</v>
      </c>
      <c r="E176" s="1">
        <f t="shared" si="16"/>
        <v>9.4533762773934236E-5</v>
      </c>
      <c r="F176" s="1">
        <f t="shared" si="14"/>
        <v>7.0956375983522033</v>
      </c>
      <c r="H176" s="1">
        <f t="shared" si="13"/>
        <v>-1.4325671004257608E-2</v>
      </c>
      <c r="I176" s="1">
        <f t="shared" si="17"/>
        <v>9.4301078894807439E-5</v>
      </c>
      <c r="J176" s="1">
        <f t="shared" si="15"/>
        <v>7.0927453742452684</v>
      </c>
    </row>
    <row r="177" spans="1:10">
      <c r="A177" s="2">
        <v>165</v>
      </c>
      <c r="B177" s="3">
        <v>40967</v>
      </c>
      <c r="C177" s="4">
        <v>2003.69</v>
      </c>
      <c r="D177" s="2">
        <f t="shared" si="12"/>
        <v>6.2730971574684272E-3</v>
      </c>
      <c r="E177" s="1">
        <f t="shared" si="16"/>
        <v>1.1192722908818248E-4</v>
      </c>
      <c r="F177" s="1">
        <f t="shared" si="14"/>
        <v>8.7460783078888191</v>
      </c>
      <c r="H177" s="1">
        <f t="shared" si="13"/>
        <v>6.2730971574684272E-3</v>
      </c>
      <c r="I177" s="1">
        <f t="shared" si="17"/>
        <v>1.1171846991449356E-4</v>
      </c>
      <c r="J177" s="1">
        <f t="shared" si="15"/>
        <v>8.7472882074275784</v>
      </c>
    </row>
    <row r="178" spans="1:10">
      <c r="A178" s="2">
        <v>166</v>
      </c>
      <c r="B178" s="3">
        <v>40968</v>
      </c>
      <c r="C178" s="4">
        <v>2030.25</v>
      </c>
      <c r="D178" s="2">
        <f t="shared" si="12"/>
        <v>1.3168457542355044E-2</v>
      </c>
      <c r="E178" s="1">
        <f t="shared" si="16"/>
        <v>1.0635939781750473E-4</v>
      </c>
      <c r="F178" s="1">
        <f t="shared" si="14"/>
        <v>7.5182874822020107</v>
      </c>
      <c r="H178" s="1">
        <f t="shared" si="13"/>
        <v>1.3168457542355044E-2</v>
      </c>
      <c r="I178" s="1">
        <f t="shared" si="17"/>
        <v>1.061429365451155E-4</v>
      </c>
      <c r="J178" s="1">
        <f t="shared" si="15"/>
        <v>7.5169998088972951</v>
      </c>
    </row>
    <row r="179" spans="1:10">
      <c r="A179" s="2">
        <v>167</v>
      </c>
      <c r="B179" s="3">
        <v>40970</v>
      </c>
      <c r="C179" s="4">
        <v>2034.63</v>
      </c>
      <c r="D179" s="2">
        <f t="shared" si="12"/>
        <v>2.1550460014274839E-3</v>
      </c>
      <c r="E179" s="1">
        <f t="shared" si="16"/>
        <v>1.1819548567406064E-4</v>
      </c>
      <c r="F179" s="1">
        <f t="shared" si="14"/>
        <v>9.0038779163060685</v>
      </c>
      <c r="H179" s="1">
        <f t="shared" si="13"/>
        <v>2.1550460014274839E-3</v>
      </c>
      <c r="I179" s="1">
        <f t="shared" si="17"/>
        <v>1.1799110139414822E-4</v>
      </c>
      <c r="J179" s="1">
        <f t="shared" si="15"/>
        <v>9.0055405556761627</v>
      </c>
    </row>
    <row r="180" spans="1:10">
      <c r="A180" s="2">
        <v>168</v>
      </c>
      <c r="B180" s="3">
        <v>40973</v>
      </c>
      <c r="C180" s="4">
        <v>2016.06</v>
      </c>
      <c r="D180" s="2">
        <f t="shared" si="12"/>
        <v>-9.168872510803467E-3</v>
      </c>
      <c r="E180" s="1">
        <f t="shared" si="16"/>
        <v>1.0746612641702482E-4</v>
      </c>
      <c r="F180" s="1">
        <f t="shared" si="14"/>
        <v>8.3560583829016846</v>
      </c>
      <c r="H180" s="1">
        <f t="shared" si="13"/>
        <v>-9.168872510803467E-3</v>
      </c>
      <c r="I180" s="1">
        <f t="shared" si="17"/>
        <v>1.072462093020552E-4</v>
      </c>
      <c r="J180" s="1">
        <f t="shared" si="15"/>
        <v>8.3565027431956036</v>
      </c>
    </row>
    <row r="181" spans="1:10">
      <c r="A181" s="2">
        <v>169</v>
      </c>
      <c r="B181" s="3">
        <v>40974</v>
      </c>
      <c r="C181" s="4">
        <v>2000.36</v>
      </c>
      <c r="D181" s="2">
        <f t="shared" si="12"/>
        <v>-7.8179473091183876E-3</v>
      </c>
      <c r="E181" s="1">
        <f t="shared" si="16"/>
        <v>1.0805730606993022E-4</v>
      </c>
      <c r="F181" s="1">
        <f t="shared" si="14"/>
        <v>8.5672202840890748</v>
      </c>
      <c r="H181" s="1">
        <f t="shared" si="13"/>
        <v>-7.8179473091183876E-3</v>
      </c>
      <c r="I181" s="1">
        <f t="shared" si="17"/>
        <v>1.0783874212621116E-4</v>
      </c>
      <c r="J181" s="1">
        <f t="shared" si="15"/>
        <v>8.5680986023951498</v>
      </c>
    </row>
    <row r="182" spans="1:10">
      <c r="A182" s="2">
        <v>170</v>
      </c>
      <c r="B182" s="3">
        <v>40975</v>
      </c>
      <c r="C182" s="4">
        <v>1982.15</v>
      </c>
      <c r="D182" s="2">
        <f t="shared" si="12"/>
        <v>-9.1450501875934235E-3</v>
      </c>
      <c r="E182" s="1">
        <f t="shared" si="16"/>
        <v>1.0571842695744683E-4</v>
      </c>
      <c r="F182" s="1">
        <f t="shared" si="14"/>
        <v>8.3636493637543854</v>
      </c>
      <c r="H182" s="1">
        <f t="shared" si="13"/>
        <v>-9.1450501875934235E-3</v>
      </c>
      <c r="I182" s="1">
        <f t="shared" si="17"/>
        <v>1.0549800450929097E-4</v>
      </c>
      <c r="J182" s="1">
        <f t="shared" si="15"/>
        <v>8.3640836873323785</v>
      </c>
    </row>
    <row r="183" spans="1:10">
      <c r="A183" s="2">
        <v>171</v>
      </c>
      <c r="B183" s="3">
        <v>40976</v>
      </c>
      <c r="C183" s="4">
        <v>2000.76</v>
      </c>
      <c r="D183" s="2">
        <f t="shared" si="12"/>
        <v>9.3449942039351662E-3</v>
      </c>
      <c r="E183" s="1">
        <f t="shared" si="16"/>
        <v>1.0649281791332458E-4</v>
      </c>
      <c r="F183" s="1">
        <f t="shared" si="14"/>
        <v>8.3273878828812382</v>
      </c>
      <c r="H183" s="1">
        <f t="shared" si="13"/>
        <v>9.3449942039351662E-3</v>
      </c>
      <c r="I183" s="1">
        <f t="shared" si="17"/>
        <v>1.0627462922393308E-4</v>
      </c>
      <c r="J183" s="1">
        <f t="shared" si="15"/>
        <v>8.3277552372153814</v>
      </c>
    </row>
    <row r="184" spans="1:10">
      <c r="A184" s="2">
        <v>172</v>
      </c>
      <c r="B184" s="3">
        <v>40977</v>
      </c>
      <c r="C184" s="4">
        <v>2018.3</v>
      </c>
      <c r="D184" s="2">
        <f t="shared" si="12"/>
        <v>8.7284645457055155E-3</v>
      </c>
      <c r="E184" s="1">
        <f t="shared" si="16"/>
        <v>1.0762112726643839E-4</v>
      </c>
      <c r="F184" s="1">
        <f t="shared" si="14"/>
        <v>8.4289833831841072</v>
      </c>
      <c r="H184" s="1">
        <f t="shared" si="13"/>
        <v>8.7284645457055155E-3</v>
      </c>
      <c r="I184" s="1">
        <f t="shared" si="17"/>
        <v>1.074049257477263E-4</v>
      </c>
      <c r="J184" s="1">
        <f t="shared" si="15"/>
        <v>8.4295693241742722</v>
      </c>
    </row>
    <row r="185" spans="1:10">
      <c r="A185" s="2">
        <v>173</v>
      </c>
      <c r="B185" s="3">
        <v>40980</v>
      </c>
      <c r="C185" s="4">
        <v>2002.5</v>
      </c>
      <c r="D185" s="2">
        <f t="shared" si="12"/>
        <v>-7.8591729635590617E-3</v>
      </c>
      <c r="E185" s="1">
        <f t="shared" si="16"/>
        <v>1.0721242082593736E-4</v>
      </c>
      <c r="F185" s="1">
        <f t="shared" si="14"/>
        <v>8.5645842350442702</v>
      </c>
      <c r="H185" s="1">
        <f t="shared" si="13"/>
        <v>-7.8591729635590617E-3</v>
      </c>
      <c r="I185" s="1">
        <f t="shared" si="17"/>
        <v>1.0699604992015017E-4</v>
      </c>
      <c r="J185" s="1">
        <f t="shared" si="15"/>
        <v>8.5654393887592324</v>
      </c>
    </row>
    <row r="186" spans="1:10">
      <c r="A186" s="2">
        <v>174</v>
      </c>
      <c r="B186" s="3">
        <v>40981</v>
      </c>
      <c r="C186" s="4">
        <v>2025.04</v>
      </c>
      <c r="D186" s="2">
        <f t="shared" si="12"/>
        <v>1.1193053489455254E-2</v>
      </c>
      <c r="E186" s="1">
        <f t="shared" si="16"/>
        <v>1.0506856245770459E-4</v>
      </c>
      <c r="F186" s="1">
        <f t="shared" si="14"/>
        <v>7.9684908537691079</v>
      </c>
      <c r="H186" s="1">
        <f t="shared" si="13"/>
        <v>1.1193053489455254E-2</v>
      </c>
      <c r="I186" s="1">
        <f t="shared" si="17"/>
        <v>1.0485052864662605E-4</v>
      </c>
      <c r="J186" s="1">
        <f t="shared" si="15"/>
        <v>7.968088590405964</v>
      </c>
    </row>
    <row r="187" spans="1:10">
      <c r="A187" s="2">
        <v>175</v>
      </c>
      <c r="B187" s="3">
        <v>40982</v>
      </c>
      <c r="C187" s="4">
        <v>2045.08</v>
      </c>
      <c r="D187" s="2">
        <f t="shared" si="12"/>
        <v>9.8474550841738551E-3</v>
      </c>
      <c r="E187" s="1">
        <f t="shared" si="16"/>
        <v>1.111037880005829E-4</v>
      </c>
      <c r="F187" s="1">
        <f t="shared" si="14"/>
        <v>8.2322368966893311</v>
      </c>
      <c r="H187" s="1">
        <f t="shared" si="13"/>
        <v>9.8474550841738551E-3</v>
      </c>
      <c r="I187" s="1">
        <f t="shared" si="17"/>
        <v>1.1089294783312299E-4</v>
      </c>
      <c r="J187" s="1">
        <f t="shared" si="15"/>
        <v>8.2324769193306881</v>
      </c>
    </row>
    <row r="188" spans="1:10">
      <c r="A188" s="2">
        <v>176</v>
      </c>
      <c r="B188" s="3">
        <v>40983</v>
      </c>
      <c r="C188" s="4">
        <v>2043.76</v>
      </c>
      <c r="D188" s="2">
        <f t="shared" si="12"/>
        <v>-6.4565991618963656E-4</v>
      </c>
      <c r="E188" s="1">
        <f t="shared" si="16"/>
        <v>1.128033490387888E-4</v>
      </c>
      <c r="F188" s="1">
        <f t="shared" si="14"/>
        <v>9.0861689233354248</v>
      </c>
      <c r="H188" s="1">
        <f t="shared" si="13"/>
        <v>-6.4565991618963656E-4</v>
      </c>
      <c r="I188" s="1">
        <f t="shared" si="17"/>
        <v>1.1259236491847476E-4</v>
      </c>
      <c r="J188" s="1">
        <f t="shared" si="15"/>
        <v>9.0880341206236288</v>
      </c>
    </row>
    <row r="189" spans="1:10">
      <c r="A189" s="2">
        <v>177</v>
      </c>
      <c r="B189" s="3">
        <v>40984</v>
      </c>
      <c r="C189" s="4">
        <v>2034.44</v>
      </c>
      <c r="D189" s="2">
        <f t="shared" si="12"/>
        <v>-4.570651868583046E-3</v>
      </c>
      <c r="E189" s="1">
        <f t="shared" si="16"/>
        <v>1.0228143660171487E-4</v>
      </c>
      <c r="F189" s="1">
        <f t="shared" si="14"/>
        <v>8.9835335832231227</v>
      </c>
      <c r="H189" s="1">
        <f t="shared" si="13"/>
        <v>-4.570651868583046E-3</v>
      </c>
      <c r="I189" s="1">
        <f t="shared" si="17"/>
        <v>1.0205798027081319E-4</v>
      </c>
      <c r="J189" s="1">
        <f t="shared" si="15"/>
        <v>8.9852734900390185</v>
      </c>
    </row>
    <row r="190" spans="1:10">
      <c r="A190" s="2">
        <v>178</v>
      </c>
      <c r="B190" s="3">
        <v>40987</v>
      </c>
      <c r="C190" s="4">
        <v>2047</v>
      </c>
      <c r="D190" s="2">
        <f t="shared" si="12"/>
        <v>6.1547099299187977E-3</v>
      </c>
      <c r="E190" s="1">
        <f t="shared" si="16"/>
        <v>9.5731252174126546E-5</v>
      </c>
      <c r="F190" s="1">
        <f t="shared" si="14"/>
        <v>8.8582699497901274</v>
      </c>
      <c r="H190" s="1">
        <f t="shared" si="13"/>
        <v>6.1547099299187977E-3</v>
      </c>
      <c r="I190" s="1">
        <f t="shared" si="17"/>
        <v>9.5504663920140245E-5</v>
      </c>
      <c r="J190" s="1">
        <f t="shared" si="15"/>
        <v>8.8597008732462523</v>
      </c>
    </row>
    <row r="191" spans="1:10">
      <c r="A191" s="2">
        <v>179</v>
      </c>
      <c r="B191" s="3">
        <v>40988</v>
      </c>
      <c r="C191" s="4">
        <v>2042.15</v>
      </c>
      <c r="D191" s="2">
        <f t="shared" si="12"/>
        <v>-2.3721322398298737E-3</v>
      </c>
      <c r="E191" s="1">
        <f t="shared" si="16"/>
        <v>9.2180611453427877E-5</v>
      </c>
      <c r="F191" s="1">
        <f t="shared" si="14"/>
        <v>9.2307174087551438</v>
      </c>
      <c r="H191" s="1">
        <f t="shared" si="13"/>
        <v>-2.3721322398298737E-3</v>
      </c>
      <c r="I191" s="1">
        <f t="shared" si="17"/>
        <v>9.1956580178751557E-5</v>
      </c>
      <c r="J191" s="1">
        <f t="shared" si="15"/>
        <v>9.2330020000411945</v>
      </c>
    </row>
    <row r="192" spans="1:10">
      <c r="A192" s="2">
        <v>180</v>
      </c>
      <c r="B192" s="3">
        <v>40989</v>
      </c>
      <c r="C192" s="4">
        <v>2027.23</v>
      </c>
      <c r="D192" s="2">
        <f t="shared" si="12"/>
        <v>-7.3328452269108653E-3</v>
      </c>
      <c r="E192" s="1">
        <f t="shared" si="16"/>
        <v>8.5106901655930469E-5</v>
      </c>
      <c r="F192" s="1">
        <f t="shared" si="14"/>
        <v>8.7398015009358776</v>
      </c>
      <c r="H192" s="1">
        <f t="shared" si="13"/>
        <v>-7.3328452269108653E-3</v>
      </c>
      <c r="I192" s="1">
        <f t="shared" si="17"/>
        <v>8.4882989345523235E-5</v>
      </c>
      <c r="J192" s="1">
        <f t="shared" si="15"/>
        <v>8.740769297855822</v>
      </c>
    </row>
    <row r="193" spans="1:10">
      <c r="A193" s="2">
        <v>181</v>
      </c>
      <c r="B193" s="3">
        <v>40990</v>
      </c>
      <c r="C193" s="4">
        <v>2026.12</v>
      </c>
      <c r="D193" s="2">
        <f t="shared" si="12"/>
        <v>-5.4769513007628271E-4</v>
      </c>
      <c r="E193" s="1">
        <f t="shared" si="16"/>
        <v>8.4972667611253822E-5</v>
      </c>
      <c r="F193" s="1">
        <f t="shared" si="14"/>
        <v>9.3696507172389776</v>
      </c>
      <c r="H193" s="1">
        <f t="shared" si="13"/>
        <v>-5.4769513007628271E-4</v>
      </c>
      <c r="I193" s="1">
        <f t="shared" si="17"/>
        <v>8.4758091807470565E-5</v>
      </c>
      <c r="J193" s="1">
        <f t="shared" si="15"/>
        <v>9.3721702071167634</v>
      </c>
    </row>
    <row r="194" spans="1:10">
      <c r="A194" s="2">
        <v>182</v>
      </c>
      <c r="B194" s="3">
        <v>40991</v>
      </c>
      <c r="C194" s="4">
        <v>2026.83</v>
      </c>
      <c r="D194" s="2">
        <f t="shared" si="12"/>
        <v>3.5036208552428834E-4</v>
      </c>
      <c r="E194" s="1">
        <f t="shared" si="16"/>
        <v>7.8216481706907623E-5</v>
      </c>
      <c r="F194" s="1">
        <f t="shared" si="14"/>
        <v>9.4544607608640732</v>
      </c>
      <c r="H194" s="1">
        <f t="shared" si="13"/>
        <v>3.5036208552428834E-4</v>
      </c>
      <c r="I194" s="1">
        <f t="shared" si="17"/>
        <v>7.8003663050205336E-5</v>
      </c>
      <c r="J194" s="1">
        <f t="shared" si="15"/>
        <v>9.4571810801123384</v>
      </c>
    </row>
    <row r="195" spans="1:10">
      <c r="A195" s="2">
        <v>183</v>
      </c>
      <c r="B195" s="3">
        <v>40994</v>
      </c>
      <c r="C195" s="4">
        <v>2019.19</v>
      </c>
      <c r="D195" s="2">
        <f t="shared" si="12"/>
        <v>-3.7765552717847215E-3</v>
      </c>
      <c r="E195" s="1">
        <f t="shared" si="16"/>
        <v>7.2355981870839402E-5</v>
      </c>
      <c r="F195" s="1">
        <f t="shared" si="14"/>
        <v>9.3367985294268969</v>
      </c>
      <c r="H195" s="1">
        <f t="shared" si="13"/>
        <v>-3.7765552717847215E-3</v>
      </c>
      <c r="I195" s="1">
        <f t="shared" si="17"/>
        <v>7.2147998540502995E-5</v>
      </c>
      <c r="J195" s="1">
        <f t="shared" si="15"/>
        <v>9.3391088876251303</v>
      </c>
    </row>
    <row r="196" spans="1:10">
      <c r="A196" s="2">
        <v>184</v>
      </c>
      <c r="B196" s="3">
        <v>40995</v>
      </c>
      <c r="C196" s="4">
        <v>2039.76</v>
      </c>
      <c r="D196" s="2">
        <f t="shared" si="12"/>
        <v>1.0135712980268243E-2</v>
      </c>
      <c r="E196" s="1">
        <f t="shared" si="16"/>
        <v>6.9047424689333564E-5</v>
      </c>
      <c r="F196" s="1">
        <f t="shared" si="14"/>
        <v>8.0928602146322017</v>
      </c>
      <c r="H196" s="1">
        <f t="shared" si="13"/>
        <v>1.0135712980268243E-2</v>
      </c>
      <c r="I196" s="1">
        <f t="shared" si="17"/>
        <v>6.88481989474384E-5</v>
      </c>
      <c r="J196" s="1">
        <f t="shared" si="15"/>
        <v>8.0914443269108975</v>
      </c>
    </row>
    <row r="197" spans="1:10">
      <c r="A197" s="2">
        <v>185</v>
      </c>
      <c r="B197" s="3">
        <v>40996</v>
      </c>
      <c r="C197" s="4">
        <v>2031.74</v>
      </c>
      <c r="D197" s="2">
        <f t="shared" si="12"/>
        <v>-3.9395851026657056E-3</v>
      </c>
      <c r="E197" s="1">
        <f t="shared" si="16"/>
        <v>7.7174842387619732E-5</v>
      </c>
      <c r="F197" s="1">
        <f t="shared" si="14"/>
        <v>9.2683309400812153</v>
      </c>
      <c r="H197" s="1">
        <f t="shared" si="13"/>
        <v>-3.9395851026657056E-3</v>
      </c>
      <c r="I197" s="1">
        <f t="shared" si="17"/>
        <v>7.6995359760907849E-5</v>
      </c>
      <c r="J197" s="1">
        <f t="shared" si="15"/>
        <v>9.2701905158782303</v>
      </c>
    </row>
    <row r="198" spans="1:10">
      <c r="A198" s="2">
        <v>186</v>
      </c>
      <c r="B198" s="3">
        <v>40997</v>
      </c>
      <c r="C198" s="4">
        <v>2014.41</v>
      </c>
      <c r="D198" s="2">
        <f t="shared" si="12"/>
        <v>-8.5662202207068567E-3</v>
      </c>
      <c r="E198" s="1">
        <f t="shared" si="16"/>
        <v>7.3367957165692074E-5</v>
      </c>
      <c r="F198" s="1">
        <f t="shared" si="14"/>
        <v>8.5198573690830983</v>
      </c>
      <c r="H198" s="1">
        <f t="shared" si="13"/>
        <v>-8.5662202207068567E-3</v>
      </c>
      <c r="I198" s="1">
        <f t="shared" si="17"/>
        <v>7.3191115284270572E-5</v>
      </c>
      <c r="J198" s="1">
        <f t="shared" si="15"/>
        <v>8.5198540540067516</v>
      </c>
    </row>
    <row r="199" spans="1:10">
      <c r="A199" s="2">
        <v>187</v>
      </c>
      <c r="B199" s="3">
        <v>40998</v>
      </c>
      <c r="C199" s="4">
        <v>2014.04</v>
      </c>
      <c r="D199" s="2">
        <f t="shared" si="12"/>
        <v>-1.836934806392215E-4</v>
      </c>
      <c r="E199" s="1">
        <f t="shared" si="16"/>
        <v>7.726340736057055E-5</v>
      </c>
      <c r="F199" s="1">
        <f t="shared" si="14"/>
        <v>9.4678533685728024</v>
      </c>
      <c r="H199" s="1">
        <f t="shared" si="13"/>
        <v>-1.836934806392215E-4</v>
      </c>
      <c r="I199" s="1">
        <f t="shared" si="17"/>
        <v>7.7097623578198041E-5</v>
      </c>
      <c r="J199" s="1">
        <f t="shared" si="15"/>
        <v>9.4700004307478984</v>
      </c>
    </row>
    <row r="200" spans="1:10">
      <c r="A200" s="2">
        <v>188</v>
      </c>
      <c r="B200" s="3">
        <v>41001</v>
      </c>
      <c r="C200" s="4">
        <v>2029.29</v>
      </c>
      <c r="D200" s="2">
        <f t="shared" si="12"/>
        <v>7.5433231086942569E-3</v>
      </c>
      <c r="E200" s="1">
        <f t="shared" si="16"/>
        <v>7.1521310084534406E-5</v>
      </c>
      <c r="F200" s="1">
        <f t="shared" si="14"/>
        <v>8.7499239290146313</v>
      </c>
      <c r="H200" s="1">
        <f t="shared" si="13"/>
        <v>7.5433231086942569E-3</v>
      </c>
      <c r="I200" s="1">
        <f t="shared" si="17"/>
        <v>7.1354410023858638E-5</v>
      </c>
      <c r="J200" s="1">
        <f t="shared" si="15"/>
        <v>8.7503993159757432</v>
      </c>
    </row>
    <row r="201" spans="1:10">
      <c r="A201" s="2">
        <v>189</v>
      </c>
      <c r="B201" s="3">
        <v>41002</v>
      </c>
      <c r="C201" s="4">
        <v>2049.2800000000002</v>
      </c>
      <c r="D201" s="2">
        <f t="shared" si="12"/>
        <v>9.8025337650775209E-3</v>
      </c>
      <c r="E201" s="1">
        <f t="shared" si="16"/>
        <v>7.3621240641134452E-5</v>
      </c>
      <c r="F201" s="1">
        <f t="shared" si="14"/>
        <v>8.2113875059925032</v>
      </c>
      <c r="H201" s="1">
        <f t="shared" si="13"/>
        <v>9.8025337650775209E-3</v>
      </c>
      <c r="I201" s="1">
        <f t="shared" si="17"/>
        <v>7.3462991982970371E-5</v>
      </c>
      <c r="J201" s="1">
        <f t="shared" si="15"/>
        <v>8.2107277721227359</v>
      </c>
    </row>
    <row r="202" spans="1:10">
      <c r="A202" s="2">
        <v>190</v>
      </c>
      <c r="B202" s="3">
        <v>41003</v>
      </c>
      <c r="C202" s="4">
        <v>2018.61</v>
      </c>
      <c r="D202" s="2">
        <f t="shared" si="12"/>
        <v>-1.5079356207286902E-2</v>
      </c>
      <c r="E202" s="1">
        <f t="shared" si="16"/>
        <v>8.0302442712575398E-5</v>
      </c>
      <c r="F202" s="1">
        <f t="shared" si="14"/>
        <v>6.5980783039100972</v>
      </c>
      <c r="H202" s="1">
        <f t="shared" si="13"/>
        <v>-1.5079356207286902E-2</v>
      </c>
      <c r="I202" s="1">
        <f t="shared" si="17"/>
        <v>8.0155298913513347E-5</v>
      </c>
      <c r="J202" s="1">
        <f t="shared" si="15"/>
        <v>6.5947142316723637</v>
      </c>
    </row>
    <row r="203" spans="1:10">
      <c r="A203" s="2">
        <v>191</v>
      </c>
      <c r="B203" s="3">
        <v>41004</v>
      </c>
      <c r="C203" s="4">
        <v>2028.77</v>
      </c>
      <c r="D203" s="2">
        <f t="shared" si="12"/>
        <v>5.0205423463772518E-3</v>
      </c>
      <c r="E203" s="1">
        <f t="shared" si="16"/>
        <v>1.0238112730808879E-4</v>
      </c>
      <c r="F203" s="1">
        <f t="shared" si="14"/>
        <v>8.9406119566313453</v>
      </c>
      <c r="H203" s="1">
        <f t="shared" si="13"/>
        <v>5.0205423463772518E-3</v>
      </c>
      <c r="I203" s="1">
        <f t="shared" si="17"/>
        <v>1.0225592140169488E-4</v>
      </c>
      <c r="J203" s="1">
        <f t="shared" si="15"/>
        <v>8.9415341926712539</v>
      </c>
    </row>
    <row r="204" spans="1:10">
      <c r="A204" s="2">
        <v>192</v>
      </c>
      <c r="B204" s="3">
        <v>41005</v>
      </c>
      <c r="C204" s="4">
        <v>2029.03</v>
      </c>
      <c r="D204" s="2">
        <f t="shared" si="12"/>
        <v>1.2814825785187345E-4</v>
      </c>
      <c r="E204" s="1">
        <f t="shared" si="16"/>
        <v>9.6353253073421191E-5</v>
      </c>
      <c r="F204" s="1">
        <f t="shared" si="14"/>
        <v>9.2473189654904253</v>
      </c>
      <c r="H204" s="1">
        <f t="shared" si="13"/>
        <v>1.2814825785187345E-4</v>
      </c>
      <c r="I204" s="1">
        <f t="shared" si="17"/>
        <v>9.6211986339690578E-5</v>
      </c>
      <c r="J204" s="1">
        <f t="shared" si="15"/>
        <v>9.2487859245845794</v>
      </c>
    </row>
    <row r="205" spans="1:10">
      <c r="A205" s="2">
        <v>193</v>
      </c>
      <c r="B205" s="3">
        <v>41008</v>
      </c>
      <c r="C205" s="4">
        <v>1997.08</v>
      </c>
      <c r="D205" s="2">
        <f t="shared" si="12"/>
        <v>-1.5871732621616518E-2</v>
      </c>
      <c r="E205" s="1">
        <f t="shared" si="16"/>
        <v>8.8016028974546062E-5</v>
      </c>
      <c r="F205" s="1">
        <f t="shared" si="14"/>
        <v>6.4758777528407911</v>
      </c>
      <c r="H205" s="1">
        <f t="shared" si="13"/>
        <v>-1.5871732621616518E-2</v>
      </c>
      <c r="I205" s="1">
        <f t="shared" si="17"/>
        <v>8.7860867608832545E-5</v>
      </c>
      <c r="J205" s="1">
        <f t="shared" si="15"/>
        <v>6.4725877218742598</v>
      </c>
    </row>
    <row r="206" spans="1:10">
      <c r="A206" s="2">
        <v>194</v>
      </c>
      <c r="B206" s="3">
        <v>41009</v>
      </c>
      <c r="C206" s="4">
        <v>1994.41</v>
      </c>
      <c r="D206" s="2">
        <f t="shared" si="12"/>
        <v>-1.3378464674784504E-3</v>
      </c>
      <c r="E206" s="1">
        <f t="shared" si="16"/>
        <v>1.1209257156935446E-4</v>
      </c>
      <c r="F206" s="1">
        <f t="shared" si="14"/>
        <v>9.0802180404918786</v>
      </c>
      <c r="H206" s="1">
        <f t="shared" si="13"/>
        <v>-1.3378464674784504E-3</v>
      </c>
      <c r="I206" s="1">
        <f t="shared" si="17"/>
        <v>1.1195955210853282E-4</v>
      </c>
      <c r="J206" s="1">
        <f t="shared" si="15"/>
        <v>9.0813864671079685</v>
      </c>
    </row>
    <row r="207" spans="1:10">
      <c r="A207" s="2">
        <v>195</v>
      </c>
      <c r="B207" s="3">
        <v>41011</v>
      </c>
      <c r="C207" s="4">
        <v>1986.63</v>
      </c>
      <c r="D207" s="2">
        <f t="shared" ref="D207:D262" si="18">LN(C207/C206)</f>
        <v>-3.9085313909621331E-3</v>
      </c>
      <c r="E207" s="1">
        <f t="shared" si="16"/>
        <v>1.0183770297044444E-4</v>
      </c>
      <c r="F207" s="1">
        <f t="shared" si="14"/>
        <v>9.0421207109930926</v>
      </c>
      <c r="H207" s="1">
        <f t="shared" ref="H207:H262" si="19">LN(C207/C206)</f>
        <v>-3.9085313909621331E-3</v>
      </c>
      <c r="I207" s="1">
        <f t="shared" si="17"/>
        <v>1.0168209771694225E-4</v>
      </c>
      <c r="J207" s="1">
        <f t="shared" si="15"/>
        <v>9.0434202913257487</v>
      </c>
    </row>
    <row r="208" spans="1:10">
      <c r="A208" s="2">
        <v>196</v>
      </c>
      <c r="B208" s="3">
        <v>41012</v>
      </c>
      <c r="C208" s="4">
        <v>2008.91</v>
      </c>
      <c r="D208" s="2">
        <f t="shared" si="18"/>
        <v>1.1152550559162139E-2</v>
      </c>
      <c r="E208" s="1">
        <f t="shared" si="16"/>
        <v>9.4650593533749029E-5</v>
      </c>
      <c r="F208" s="1">
        <f t="shared" ref="F208:F262" si="20">-LN(E208)-D208*D208/E208</f>
        <v>7.9512285625077546</v>
      </c>
      <c r="H208" s="1">
        <f t="shared" si="19"/>
        <v>1.1152550559162139E-2</v>
      </c>
      <c r="I208" s="1">
        <f t="shared" si="17"/>
        <v>9.4482156761804107E-5</v>
      </c>
      <c r="J208" s="1">
        <f t="shared" ref="J208:J262" si="21">-LN(I208)-H208*H208/I208</f>
        <v>7.9506670359431535</v>
      </c>
    </row>
    <row r="209" spans="1:10">
      <c r="A209" s="2">
        <v>197</v>
      </c>
      <c r="B209" s="3">
        <v>41015</v>
      </c>
      <c r="C209" s="4">
        <v>1992.63</v>
      </c>
      <c r="D209" s="2">
        <f t="shared" si="18"/>
        <v>-8.1369122007555646E-3</v>
      </c>
      <c r="E209" s="1">
        <f t="shared" ref="E209:E262" si="22">$C$6+$C$7*D208*D208+$C$8*E208</f>
        <v>1.019884988824036E-4</v>
      </c>
      <c r="F209" s="1">
        <f t="shared" si="20"/>
        <v>8.541466129556305</v>
      </c>
      <c r="H209" s="1">
        <f t="shared" si="19"/>
        <v>-8.1369122007555646E-3</v>
      </c>
      <c r="I209" s="1">
        <f t="shared" ref="I209:I262" si="23">$I$6+$I$7*H208*H208+$I$8*I208</f>
        <v>1.0182553506352571E-4</v>
      </c>
      <c r="J209" s="1">
        <f t="shared" si="21"/>
        <v>8.5420263032598633</v>
      </c>
    </row>
    <row r="210" spans="1:10">
      <c r="A210" s="2">
        <v>198</v>
      </c>
      <c r="B210" s="3">
        <v>41016</v>
      </c>
      <c r="C210" s="4">
        <v>1985.3</v>
      </c>
      <c r="D210" s="2">
        <f t="shared" si="18"/>
        <v>-3.6853380004993239E-3</v>
      </c>
      <c r="E210" s="1">
        <f t="shared" si="22"/>
        <v>1.0110592249813461E-4</v>
      </c>
      <c r="F210" s="1">
        <f t="shared" si="20"/>
        <v>9.0650102942109694</v>
      </c>
      <c r="H210" s="1">
        <f t="shared" si="19"/>
        <v>-3.6853380004993239E-3</v>
      </c>
      <c r="I210" s="1">
        <f t="shared" si="23"/>
        <v>1.0093712621117862E-4</v>
      </c>
      <c r="J210" s="1">
        <f t="shared" si="21"/>
        <v>9.0664565473682082</v>
      </c>
    </row>
    <row r="211" spans="1:10">
      <c r="A211" s="2">
        <v>199</v>
      </c>
      <c r="B211" s="3">
        <v>41017</v>
      </c>
      <c r="C211" s="4">
        <v>2004.53</v>
      </c>
      <c r="D211" s="2">
        <f t="shared" si="18"/>
        <v>9.6395830933011031E-3</v>
      </c>
      <c r="E211" s="1">
        <f t="shared" si="22"/>
        <v>9.3807731689755366E-5</v>
      </c>
      <c r="F211" s="1">
        <f t="shared" si="20"/>
        <v>8.2837099350795516</v>
      </c>
      <c r="H211" s="1">
        <f t="shared" si="19"/>
        <v>9.6395830933011031E-3</v>
      </c>
      <c r="I211" s="1">
        <f t="shared" si="23"/>
        <v>9.3628061774688018E-5</v>
      </c>
      <c r="J211" s="1">
        <f t="shared" si="21"/>
        <v>8.2837262240984408</v>
      </c>
    </row>
    <row r="212" spans="1:10">
      <c r="A212" s="2">
        <v>200</v>
      </c>
      <c r="B212" s="3">
        <v>41018</v>
      </c>
      <c r="C212" s="4">
        <v>1999.86</v>
      </c>
      <c r="D212" s="2">
        <f t="shared" si="18"/>
        <v>-2.3324412043663105E-3</v>
      </c>
      <c r="E212" s="1">
        <f t="shared" si="22"/>
        <v>9.7353573276660356E-5</v>
      </c>
      <c r="F212" s="1">
        <f t="shared" si="20"/>
        <v>9.1812794337251287</v>
      </c>
      <c r="H212" s="1">
        <f t="shared" si="19"/>
        <v>-2.3324412043663105E-3</v>
      </c>
      <c r="I212" s="1">
        <f t="shared" si="23"/>
        <v>9.7177574896050979E-5</v>
      </c>
      <c r="J212" s="1">
        <f t="shared" si="21"/>
        <v>9.1829876890610489</v>
      </c>
    </row>
    <row r="213" spans="1:10">
      <c r="A213" s="2">
        <v>201</v>
      </c>
      <c r="B213" s="3">
        <v>41019</v>
      </c>
      <c r="C213" s="4">
        <v>1974.65</v>
      </c>
      <c r="D213" s="2">
        <f t="shared" si="18"/>
        <v>-1.2686010651086283E-2</v>
      </c>
      <c r="E213" s="1">
        <f t="shared" si="22"/>
        <v>8.9554030765113564E-5</v>
      </c>
      <c r="F213" s="1">
        <f t="shared" si="20"/>
        <v>7.5235983725438134</v>
      </c>
      <c r="H213" s="1">
        <f t="shared" si="19"/>
        <v>-1.2686010651086283E-2</v>
      </c>
      <c r="I213" s="1">
        <f t="shared" si="23"/>
        <v>8.9369024614422308E-5</v>
      </c>
      <c r="J213" s="1">
        <f t="shared" si="21"/>
        <v>7.5219461883336303</v>
      </c>
    </row>
    <row r="214" spans="1:10">
      <c r="A214" s="2">
        <v>202</v>
      </c>
      <c r="B214" s="3">
        <v>41022</v>
      </c>
      <c r="C214" s="4">
        <v>1972.63</v>
      </c>
      <c r="D214" s="2">
        <f t="shared" si="18"/>
        <v>-1.0234896821783518E-3</v>
      </c>
      <c r="E214" s="1">
        <f t="shared" si="22"/>
        <v>1.0212379907658994E-4</v>
      </c>
      <c r="F214" s="1">
        <f t="shared" si="20"/>
        <v>9.1790673008185522</v>
      </c>
      <c r="H214" s="1">
        <f t="shared" si="19"/>
        <v>-1.0234896821783518E-3</v>
      </c>
      <c r="I214" s="1">
        <f t="shared" si="23"/>
        <v>1.0195340022899718E-4</v>
      </c>
      <c r="J214" s="1">
        <f t="shared" si="21"/>
        <v>9.1807201024758847</v>
      </c>
    </row>
    <row r="215" spans="1:10">
      <c r="A215" s="2">
        <v>203</v>
      </c>
      <c r="B215" s="3">
        <v>41023</v>
      </c>
      <c r="C215" s="4">
        <v>1963.42</v>
      </c>
      <c r="D215" s="2">
        <f t="shared" si="18"/>
        <v>-4.6798271408361632E-3</v>
      </c>
      <c r="E215" s="1">
        <f t="shared" si="22"/>
        <v>9.3130808078402394E-5</v>
      </c>
      <c r="F215" s="1">
        <f t="shared" si="20"/>
        <v>9.0463439980015146</v>
      </c>
      <c r="H215" s="1">
        <f t="shared" si="19"/>
        <v>-4.6798271408361632E-3</v>
      </c>
      <c r="I215" s="1">
        <f t="shared" si="23"/>
        <v>9.2947757157803512E-5</v>
      </c>
      <c r="J215" s="1">
        <f t="shared" si="21"/>
        <v>9.0478483309647437</v>
      </c>
    </row>
    <row r="216" spans="1:10">
      <c r="A216" s="2">
        <v>204</v>
      </c>
      <c r="B216" s="3">
        <v>41024</v>
      </c>
      <c r="C216" s="4">
        <v>1961.98</v>
      </c>
      <c r="D216" s="2">
        <f t="shared" si="18"/>
        <v>-7.3368322443319138E-4</v>
      </c>
      <c r="E216" s="1">
        <f t="shared" si="22"/>
        <v>8.794897058701288E-5</v>
      </c>
      <c r="F216" s="1">
        <f t="shared" si="20"/>
        <v>9.3326332982040352</v>
      </c>
      <c r="H216" s="1">
        <f t="shared" si="19"/>
        <v>-7.3368322443319138E-4</v>
      </c>
      <c r="I216" s="1">
        <f t="shared" si="23"/>
        <v>8.7761922025355536E-5</v>
      </c>
      <c r="J216" s="1">
        <f t="shared" si="21"/>
        <v>9.3347493034226847</v>
      </c>
    </row>
    <row r="217" spans="1:10">
      <c r="A217" s="2">
        <v>205</v>
      </c>
      <c r="B217" s="3">
        <v>41025</v>
      </c>
      <c r="C217" s="4">
        <v>1964.04</v>
      </c>
      <c r="D217" s="2">
        <f t="shared" si="18"/>
        <v>1.0494089123588488E-3</v>
      </c>
      <c r="E217" s="1">
        <f t="shared" si="22"/>
        <v>8.0818108735704398E-5</v>
      </c>
      <c r="F217" s="1">
        <f t="shared" si="20"/>
        <v>9.4096831095733098</v>
      </c>
      <c r="H217" s="1">
        <f t="shared" si="19"/>
        <v>1.0494089123588488E-3</v>
      </c>
      <c r="I217" s="1">
        <f t="shared" si="23"/>
        <v>8.0627622232930449E-5</v>
      </c>
      <c r="J217" s="1">
        <f t="shared" si="21"/>
        <v>9.4120106766202323</v>
      </c>
    </row>
    <row r="218" spans="1:10">
      <c r="A218" s="2">
        <v>206</v>
      </c>
      <c r="B218" s="3">
        <v>41026</v>
      </c>
      <c r="C218" s="4">
        <v>1975.35</v>
      </c>
      <c r="D218" s="2">
        <f t="shared" si="18"/>
        <v>5.7420215185460359E-3</v>
      </c>
      <c r="E218" s="1">
        <f t="shared" si="22"/>
        <v>7.4725744084199272E-5</v>
      </c>
      <c r="F218" s="1">
        <f t="shared" si="20"/>
        <v>9.0604616324380949</v>
      </c>
      <c r="H218" s="1">
        <f t="shared" si="19"/>
        <v>5.7420215185460359E-3</v>
      </c>
      <c r="I218" s="1">
        <f t="shared" si="23"/>
        <v>7.4535879416564571E-5</v>
      </c>
      <c r="J218" s="1">
        <f t="shared" si="21"/>
        <v>9.061881758698183</v>
      </c>
    </row>
    <row r="219" spans="1:10">
      <c r="A219" s="2">
        <v>207</v>
      </c>
      <c r="B219" s="3">
        <v>41029</v>
      </c>
      <c r="C219" s="4">
        <v>1981.99</v>
      </c>
      <c r="D219" s="2">
        <f t="shared" si="18"/>
        <v>3.3557926441884029E-3</v>
      </c>
      <c r="E219" s="1">
        <f t="shared" si="22"/>
        <v>7.3418585960552751E-5</v>
      </c>
      <c r="F219" s="1">
        <f t="shared" si="20"/>
        <v>9.365947970268385</v>
      </c>
      <c r="H219" s="1">
        <f t="shared" si="19"/>
        <v>3.3557926441884029E-3</v>
      </c>
      <c r="I219" s="1">
        <f t="shared" si="23"/>
        <v>7.3236067520718334E-5</v>
      </c>
      <c r="J219" s="1">
        <f t="shared" si="21"/>
        <v>9.3680547970006085</v>
      </c>
    </row>
    <row r="220" spans="1:10">
      <c r="A220" s="2">
        <v>208</v>
      </c>
      <c r="B220" s="3">
        <v>41031</v>
      </c>
      <c r="C220" s="4">
        <v>1999.07</v>
      </c>
      <c r="D220" s="2">
        <f t="shared" si="18"/>
        <v>8.5806819275286491E-3</v>
      </c>
      <c r="E220" s="1">
        <f t="shared" si="22"/>
        <v>6.9593016604366979E-5</v>
      </c>
      <c r="F220" s="1">
        <f t="shared" si="20"/>
        <v>8.5148651444080858</v>
      </c>
      <c r="H220" s="1">
        <f t="shared" si="19"/>
        <v>8.5806819275286491E-3</v>
      </c>
      <c r="I220" s="1">
        <f t="shared" si="23"/>
        <v>6.9414901463356934E-5</v>
      </c>
      <c r="J220" s="1">
        <f t="shared" si="21"/>
        <v>8.5147130811734169</v>
      </c>
    </row>
    <row r="221" spans="1:10">
      <c r="A221" s="2">
        <v>209</v>
      </c>
      <c r="B221" s="3">
        <v>41032</v>
      </c>
      <c r="C221" s="4">
        <v>1995.11</v>
      </c>
      <c r="D221" s="2">
        <f t="shared" si="18"/>
        <v>-1.9828857475155518E-3</v>
      </c>
      <c r="E221" s="1">
        <f t="shared" si="22"/>
        <v>7.4032011653493653E-5</v>
      </c>
      <c r="F221" s="1">
        <f t="shared" si="20"/>
        <v>9.4579030258121026</v>
      </c>
      <c r="H221" s="1">
        <f t="shared" si="19"/>
        <v>-1.9828857475155518E-3</v>
      </c>
      <c r="I221" s="1">
        <f t="shared" si="23"/>
        <v>7.3867023282135622E-5</v>
      </c>
      <c r="J221" s="1">
        <f t="shared" si="21"/>
        <v>9.460015495727971</v>
      </c>
    </row>
    <row r="222" spans="1:10">
      <c r="A222" s="2">
        <v>210</v>
      </c>
      <c r="B222" s="3">
        <v>41033</v>
      </c>
      <c r="C222" s="4">
        <v>1989.15</v>
      </c>
      <c r="D222" s="2">
        <f t="shared" si="18"/>
        <v>-2.9917748568225582E-3</v>
      </c>
      <c r="E222" s="1">
        <f t="shared" si="22"/>
        <v>6.9212914898470433E-5</v>
      </c>
      <c r="F222" s="1">
        <f t="shared" si="20"/>
        <v>9.4490015983240259</v>
      </c>
      <c r="H222" s="1">
        <f t="shared" si="19"/>
        <v>-2.9917748568225582E-3</v>
      </c>
      <c r="I222" s="1">
        <f t="shared" si="23"/>
        <v>6.9048763334426342E-5</v>
      </c>
      <c r="J222" s="1">
        <f t="shared" si="21"/>
        <v>9.4510686654385392</v>
      </c>
    </row>
    <row r="223" spans="1:10">
      <c r="A223" s="2">
        <v>211</v>
      </c>
      <c r="B223" s="3">
        <v>41036</v>
      </c>
      <c r="C223" s="4">
        <v>1956.44</v>
      </c>
      <c r="D223" s="2">
        <f t="shared" si="18"/>
        <v>-1.6580916618904075E-2</v>
      </c>
      <c r="E223" s="1">
        <f t="shared" si="22"/>
        <v>6.5671659946617213E-5</v>
      </c>
      <c r="F223" s="1">
        <f t="shared" si="20"/>
        <v>5.4444589368006948</v>
      </c>
      <c r="H223" s="1">
        <f t="shared" si="19"/>
        <v>-1.6580916618904075E-2</v>
      </c>
      <c r="I223" s="1">
        <f t="shared" si="23"/>
        <v>6.5511210840160587E-5</v>
      </c>
      <c r="J223" s="1">
        <f t="shared" si="21"/>
        <v>5.4366518966500985</v>
      </c>
    </row>
    <row r="224" spans="1:10">
      <c r="A224" s="2">
        <v>212</v>
      </c>
      <c r="B224" s="3">
        <v>41037</v>
      </c>
      <c r="C224" s="4">
        <v>1967.01</v>
      </c>
      <c r="D224" s="2">
        <f t="shared" si="18"/>
        <v>5.3881280874098058E-3</v>
      </c>
      <c r="E224" s="1">
        <f t="shared" si="22"/>
        <v>9.5641316754069983E-5</v>
      </c>
      <c r="F224" s="1">
        <f t="shared" si="20"/>
        <v>8.951355620616658</v>
      </c>
      <c r="H224" s="1">
        <f t="shared" si="19"/>
        <v>5.3881280874098058E-3</v>
      </c>
      <c r="I224" s="1">
        <f t="shared" si="23"/>
        <v>9.5517515807061004E-5</v>
      </c>
      <c r="J224" s="1">
        <f t="shared" si="21"/>
        <v>8.9522574552704643</v>
      </c>
    </row>
    <row r="225" spans="1:10">
      <c r="A225" s="2">
        <v>213</v>
      </c>
      <c r="B225" s="3">
        <v>41038</v>
      </c>
      <c r="C225" s="4">
        <v>1950.29</v>
      </c>
      <c r="D225" s="2">
        <f t="shared" si="18"/>
        <v>-8.5365438111310067E-3</v>
      </c>
      <c r="E225" s="1">
        <f t="shared" si="22"/>
        <v>9.1004048469075295E-5</v>
      </c>
      <c r="F225" s="1">
        <f t="shared" si="20"/>
        <v>8.50384460355348</v>
      </c>
      <c r="H225" s="1">
        <f t="shared" si="19"/>
        <v>-8.5365438111310067E-3</v>
      </c>
      <c r="I225" s="1">
        <f t="shared" si="23"/>
        <v>9.0867781926302809E-5</v>
      </c>
      <c r="J225" s="1">
        <f t="shared" si="21"/>
        <v>8.5041422602890524</v>
      </c>
    </row>
    <row r="226" spans="1:10">
      <c r="A226" s="2">
        <v>214</v>
      </c>
      <c r="B226" s="3">
        <v>41039</v>
      </c>
      <c r="C226" s="4">
        <v>1944.93</v>
      </c>
      <c r="D226" s="2">
        <f t="shared" si="18"/>
        <v>-2.7520927614149045E-3</v>
      </c>
      <c r="E226" s="1">
        <f t="shared" si="22"/>
        <v>9.2440957200791559E-5</v>
      </c>
      <c r="F226" s="1">
        <f t="shared" si="20"/>
        <v>9.2070068809914378</v>
      </c>
      <c r="H226" s="1">
        <f t="shared" si="19"/>
        <v>-2.7520927614149045E-3</v>
      </c>
      <c r="I226" s="1">
        <f t="shared" si="23"/>
        <v>9.2301441272062479E-5</v>
      </c>
      <c r="J226" s="1">
        <f t="shared" si="21"/>
        <v>9.2083934201257716</v>
      </c>
    </row>
    <row r="227" spans="1:10">
      <c r="A227" s="2">
        <v>215</v>
      </c>
      <c r="B227" s="3">
        <v>41040</v>
      </c>
      <c r="C227" s="4">
        <v>1917.13</v>
      </c>
      <c r="D227" s="2">
        <f t="shared" si="18"/>
        <v>-1.4396710648151881E-2</v>
      </c>
      <c r="E227" s="1">
        <f t="shared" si="22"/>
        <v>8.5573670740848824E-5</v>
      </c>
      <c r="F227" s="1">
        <f t="shared" si="20"/>
        <v>6.9440645804002319</v>
      </c>
      <c r="H227" s="1">
        <f t="shared" si="19"/>
        <v>-1.4396710648151881E-2</v>
      </c>
      <c r="I227" s="1">
        <f t="shared" si="23"/>
        <v>8.5422855674539724E-5</v>
      </c>
      <c r="J227" s="1">
        <f t="shared" si="21"/>
        <v>6.9415523451948902</v>
      </c>
    </row>
    <row r="228" spans="1:10">
      <c r="A228" s="2">
        <v>216</v>
      </c>
      <c r="B228" s="3">
        <v>41043</v>
      </c>
      <c r="C228" s="4">
        <v>1913.73</v>
      </c>
      <c r="D228" s="2">
        <f t="shared" si="18"/>
        <v>-1.7750588080672561E-3</v>
      </c>
      <c r="E228" s="1">
        <f t="shared" si="22"/>
        <v>1.0443757525901903E-4</v>
      </c>
      <c r="F228" s="1">
        <f t="shared" si="20"/>
        <v>9.1367514893890682</v>
      </c>
      <c r="H228" s="1">
        <f t="shared" si="19"/>
        <v>-1.7750588080672561E-3</v>
      </c>
      <c r="I228" s="1">
        <f t="shared" si="23"/>
        <v>1.0430419537034789E-4</v>
      </c>
      <c r="J228" s="1">
        <f t="shared" si="21"/>
        <v>9.1379908515297998</v>
      </c>
    </row>
    <row r="229" spans="1:10">
      <c r="A229" s="2">
        <v>217</v>
      </c>
      <c r="B229" s="3">
        <v>41044</v>
      </c>
      <c r="C229" s="4">
        <v>1898.96</v>
      </c>
      <c r="D229" s="2">
        <f t="shared" si="18"/>
        <v>-7.7478493587619518E-3</v>
      </c>
      <c r="E229" s="1">
        <f t="shared" si="22"/>
        <v>9.5391499769405339E-5</v>
      </c>
      <c r="F229" s="1">
        <f t="shared" si="20"/>
        <v>8.6282284343381388</v>
      </c>
      <c r="H229" s="1">
        <f t="shared" si="19"/>
        <v>-7.7478493587619518E-3</v>
      </c>
      <c r="I229" s="1">
        <f t="shared" si="23"/>
        <v>9.523952846031407E-5</v>
      </c>
      <c r="J229" s="1">
        <f t="shared" si="21"/>
        <v>8.6288186909532545</v>
      </c>
    </row>
    <row r="230" spans="1:10">
      <c r="A230" s="2">
        <v>218</v>
      </c>
      <c r="B230" s="3">
        <v>41045</v>
      </c>
      <c r="C230" s="4">
        <v>1840.53</v>
      </c>
      <c r="D230" s="2">
        <f t="shared" si="18"/>
        <v>-3.1252794267962521E-2</v>
      </c>
      <c r="E230" s="1">
        <f t="shared" si="22"/>
        <v>9.4637517836443792E-5</v>
      </c>
      <c r="F230" s="1">
        <f t="shared" si="20"/>
        <v>-1.0553672666537821</v>
      </c>
      <c r="H230" s="1">
        <f t="shared" si="19"/>
        <v>-3.1252794267962521E-2</v>
      </c>
      <c r="I230" s="1">
        <f t="shared" si="23"/>
        <v>9.4480739103013306E-5</v>
      </c>
      <c r="J230" s="1">
        <f t="shared" si="21"/>
        <v>-1.0708353599639278</v>
      </c>
    </row>
    <row r="231" spans="1:10">
      <c r="A231" s="2">
        <v>219</v>
      </c>
      <c r="B231" s="3">
        <v>41046</v>
      </c>
      <c r="C231" s="4">
        <v>1845.24</v>
      </c>
      <c r="D231" s="2">
        <f t="shared" si="18"/>
        <v>2.5557767108677749E-3</v>
      </c>
      <c r="E231" s="1">
        <f t="shared" si="22"/>
        <v>2.078261694758532E-4</v>
      </c>
      <c r="F231" s="1">
        <f t="shared" si="20"/>
        <v>8.4473784643084642</v>
      </c>
      <c r="H231" s="1">
        <f t="shared" si="19"/>
        <v>2.5557767108677749E-3</v>
      </c>
      <c r="I231" s="1">
        <f t="shared" si="23"/>
        <v>2.0777486921860303E-4</v>
      </c>
      <c r="J231" s="1">
        <f t="shared" si="21"/>
        <v>8.4476175767373771</v>
      </c>
    </row>
    <row r="232" spans="1:10">
      <c r="A232" s="2">
        <v>220</v>
      </c>
      <c r="B232" s="3">
        <v>41047</v>
      </c>
      <c r="C232" s="4">
        <v>1782.46</v>
      </c>
      <c r="D232" s="2">
        <f t="shared" si="18"/>
        <v>-3.4614917671647052E-2</v>
      </c>
      <c r="E232" s="1">
        <f t="shared" si="22"/>
        <v>1.85156695288717E-4</v>
      </c>
      <c r="F232" s="1">
        <f t="shared" si="20"/>
        <v>2.1230728825544265</v>
      </c>
      <c r="H232" s="1">
        <f t="shared" si="19"/>
        <v>-3.4614917671647052E-2</v>
      </c>
      <c r="I232" s="1">
        <f t="shared" si="23"/>
        <v>1.850249234890776E-4</v>
      </c>
      <c r="J232" s="1">
        <f t="shared" si="21"/>
        <v>2.1191761026150679</v>
      </c>
    </row>
    <row r="233" spans="1:10">
      <c r="A233" s="2">
        <v>221</v>
      </c>
      <c r="B233" s="3">
        <v>41050</v>
      </c>
      <c r="C233" s="4">
        <v>1799.13</v>
      </c>
      <c r="D233" s="2">
        <f t="shared" si="18"/>
        <v>9.3087820637615341E-3</v>
      </c>
      <c r="E233" s="1">
        <f t="shared" si="22"/>
        <v>3.1355127285339848E-4</v>
      </c>
      <c r="F233" s="1">
        <f t="shared" si="20"/>
        <v>7.7911864057334661</v>
      </c>
      <c r="H233" s="1">
        <f t="shared" si="19"/>
        <v>9.3087820637615341E-3</v>
      </c>
      <c r="I233" s="1">
        <f t="shared" si="23"/>
        <v>3.1350323094097888E-4</v>
      </c>
      <c r="J233" s="1">
        <f t="shared" si="21"/>
        <v>7.7912972859576417</v>
      </c>
    </row>
    <row r="234" spans="1:10">
      <c r="A234" s="2">
        <v>222</v>
      </c>
      <c r="B234" s="3">
        <v>41051</v>
      </c>
      <c r="C234" s="4">
        <v>1828.69</v>
      </c>
      <c r="D234" s="2">
        <f t="shared" si="18"/>
        <v>1.6296648792413874E-2</v>
      </c>
      <c r="E234" s="1">
        <f t="shared" si="22"/>
        <v>2.8647092473433364E-4</v>
      </c>
      <c r="F234" s="1">
        <f t="shared" si="20"/>
        <v>7.2307959654460756</v>
      </c>
      <c r="H234" s="1">
        <f t="shared" si="19"/>
        <v>1.6296648792413874E-2</v>
      </c>
      <c r="I234" s="1">
        <f t="shared" si="23"/>
        <v>2.8629926802915682E-4</v>
      </c>
      <c r="J234" s="1">
        <f t="shared" si="21"/>
        <v>7.2308395079555456</v>
      </c>
    </row>
    <row r="235" spans="1:10">
      <c r="A235" s="2">
        <v>223</v>
      </c>
      <c r="B235" s="3">
        <v>41052</v>
      </c>
      <c r="C235" s="4">
        <v>1808.62</v>
      </c>
      <c r="D235" s="2">
        <f t="shared" si="18"/>
        <v>-1.1035739977772354E-2</v>
      </c>
      <c r="E235" s="1">
        <f t="shared" si="22"/>
        <v>2.8528876824334261E-4</v>
      </c>
      <c r="F235" s="1">
        <f t="shared" si="20"/>
        <v>7.7351164444036513</v>
      </c>
      <c r="H235" s="1">
        <f t="shared" si="19"/>
        <v>-1.1035739977772354E-2</v>
      </c>
      <c r="I235" s="1">
        <f t="shared" si="23"/>
        <v>2.8504505676570991E-4</v>
      </c>
      <c r="J235" s="1">
        <f t="shared" si="21"/>
        <v>7.7356060821402099</v>
      </c>
    </row>
    <row r="236" spans="1:10">
      <c r="A236" s="2">
        <v>224</v>
      </c>
      <c r="B236" s="3">
        <v>41053</v>
      </c>
      <c r="C236" s="4">
        <v>1814.47</v>
      </c>
      <c r="D236" s="2">
        <f t="shared" si="18"/>
        <v>3.2292905137901464E-3</v>
      </c>
      <c r="E236" s="1">
        <f t="shared" si="22"/>
        <v>2.6641040704320542E-4</v>
      </c>
      <c r="F236" s="1">
        <f t="shared" si="20"/>
        <v>8.1913287488359146</v>
      </c>
      <c r="H236" s="1">
        <f t="shared" si="19"/>
        <v>3.2292905137901464E-3</v>
      </c>
      <c r="I236" s="1">
        <f t="shared" si="23"/>
        <v>2.6608790981409573E-4</v>
      </c>
      <c r="J236" s="1">
        <f t="shared" si="21"/>
        <v>8.1924925679123941</v>
      </c>
    </row>
    <row r="237" spans="1:10">
      <c r="A237" s="2">
        <v>225</v>
      </c>
      <c r="B237" s="3">
        <v>41054</v>
      </c>
      <c r="C237" s="4">
        <v>1824.17</v>
      </c>
      <c r="D237" s="2">
        <f t="shared" si="18"/>
        <v>5.3316750095010364E-3</v>
      </c>
      <c r="E237" s="1">
        <f t="shared" si="22"/>
        <v>2.3626728945852753E-4</v>
      </c>
      <c r="F237" s="1">
        <f t="shared" si="20"/>
        <v>8.2302307131453016</v>
      </c>
      <c r="H237" s="1">
        <f t="shared" si="19"/>
        <v>5.3316750095010364E-3</v>
      </c>
      <c r="I237" s="1">
        <f t="shared" si="23"/>
        <v>2.3587280403561148E-4</v>
      </c>
      <c r="J237" s="1">
        <f t="shared" si="21"/>
        <v>8.231700543320299</v>
      </c>
    </row>
    <row r="238" spans="1:10">
      <c r="A238" s="2">
        <v>226</v>
      </c>
      <c r="B238" s="3">
        <v>41058</v>
      </c>
      <c r="C238" s="4">
        <v>1849.91</v>
      </c>
      <c r="D238" s="2">
        <f t="shared" si="18"/>
        <v>1.4011900194688898E-2</v>
      </c>
      <c r="E238" s="1">
        <f t="shared" si="22"/>
        <v>2.1245362841439613E-4</v>
      </c>
      <c r="F238" s="1">
        <f t="shared" si="20"/>
        <v>7.5326635179176069</v>
      </c>
      <c r="H238" s="1">
        <f t="shared" si="19"/>
        <v>1.4011900194688898E-2</v>
      </c>
      <c r="I238" s="1">
        <f t="shared" si="23"/>
        <v>2.1201401012484693E-4</v>
      </c>
      <c r="J238" s="1">
        <f t="shared" si="21"/>
        <v>7.532818704052139</v>
      </c>
    </row>
    <row r="239" spans="1:10">
      <c r="A239" s="2">
        <v>227</v>
      </c>
      <c r="B239" s="3">
        <v>41059</v>
      </c>
      <c r="C239" s="4">
        <v>1844.86</v>
      </c>
      <c r="D239" s="2">
        <f t="shared" si="18"/>
        <v>-2.73359540360852E-3</v>
      </c>
      <c r="E239" s="1">
        <f t="shared" si="22"/>
        <v>2.1272584669071703E-4</v>
      </c>
      <c r="F239" s="1">
        <f t="shared" si="20"/>
        <v>8.4203787477495489</v>
      </c>
      <c r="H239" s="1">
        <f t="shared" si="19"/>
        <v>-2.73359540360852E-3</v>
      </c>
      <c r="I239" s="1">
        <f t="shared" si="23"/>
        <v>2.122790286867129E-4</v>
      </c>
      <c r="J239" s="1">
        <f t="shared" si="21"/>
        <v>8.4224074586685074</v>
      </c>
    </row>
    <row r="240" spans="1:10">
      <c r="A240" s="2">
        <v>228</v>
      </c>
      <c r="B240" s="3">
        <v>41060</v>
      </c>
      <c r="C240" s="4">
        <v>1843.47</v>
      </c>
      <c r="D240" s="2">
        <f t="shared" si="18"/>
        <v>-7.5372868794582049E-4</v>
      </c>
      <c r="E240" s="1">
        <f t="shared" si="22"/>
        <v>1.8950764973659152E-4</v>
      </c>
      <c r="F240" s="1">
        <f t="shared" si="20"/>
        <v>8.5680833614902934</v>
      </c>
      <c r="H240" s="1">
        <f t="shared" si="19"/>
        <v>-7.5372868794582049E-4</v>
      </c>
      <c r="I240" s="1">
        <f t="shared" si="23"/>
        <v>1.8903196959505473E-4</v>
      </c>
      <c r="J240" s="1">
        <f t="shared" si="21"/>
        <v>8.5705890574719863</v>
      </c>
    </row>
    <row r="241" spans="1:10">
      <c r="A241" s="2">
        <v>229</v>
      </c>
      <c r="B241" s="3">
        <v>41061</v>
      </c>
      <c r="C241" s="4">
        <v>1834.51</v>
      </c>
      <c r="D241" s="2">
        <f t="shared" si="18"/>
        <v>-4.8722492917163719E-3</v>
      </c>
      <c r="E241" s="1">
        <f t="shared" si="22"/>
        <v>1.6858576421611331E-4</v>
      </c>
      <c r="F241" s="1">
        <f t="shared" si="20"/>
        <v>8.5472544581990562</v>
      </c>
      <c r="H241" s="1">
        <f t="shared" si="19"/>
        <v>-4.8722492917163719E-3</v>
      </c>
      <c r="I241" s="1">
        <f t="shared" si="23"/>
        <v>1.6809580785338862E-4</v>
      </c>
      <c r="J241" s="1">
        <f t="shared" si="21"/>
        <v>8.5497545337022931</v>
      </c>
    </row>
    <row r="242" spans="1:10">
      <c r="A242" s="2">
        <v>230</v>
      </c>
      <c r="B242" s="3">
        <v>41064</v>
      </c>
      <c r="C242" s="4">
        <v>1783.13</v>
      </c>
      <c r="D242" s="2">
        <f t="shared" si="18"/>
        <v>-2.8407168827338673E-2</v>
      </c>
      <c r="E242" s="1">
        <f t="shared" si="22"/>
        <v>1.5338312548007671E-4</v>
      </c>
      <c r="F242" s="1">
        <f t="shared" si="20"/>
        <v>3.5214502985334128</v>
      </c>
      <c r="H242" s="1">
        <f t="shared" si="19"/>
        <v>-2.8407168827338673E-2</v>
      </c>
      <c r="I242" s="1">
        <f t="shared" si="23"/>
        <v>1.5289394009105343E-4</v>
      </c>
      <c r="J242" s="1">
        <f t="shared" si="21"/>
        <v>3.507811698928192</v>
      </c>
    </row>
    <row r="243" spans="1:10">
      <c r="A243" s="2">
        <v>231</v>
      </c>
      <c r="B243" s="3">
        <v>41065</v>
      </c>
      <c r="C243" s="4">
        <v>1801.85</v>
      </c>
      <c r="D243" s="2">
        <f t="shared" si="18"/>
        <v>1.0443667830336014E-2</v>
      </c>
      <c r="E243" s="1">
        <f t="shared" si="22"/>
        <v>2.3750969368507992E-4</v>
      </c>
      <c r="F243" s="1">
        <f t="shared" si="20"/>
        <v>7.8860779253824935</v>
      </c>
      <c r="H243" s="1">
        <f t="shared" si="19"/>
        <v>1.0443667830336014E-2</v>
      </c>
      <c r="I243" s="1">
        <f t="shared" si="23"/>
        <v>2.3712203631539409E-4</v>
      </c>
      <c r="J243" s="1">
        <f t="shared" si="21"/>
        <v>7.8869606741773772</v>
      </c>
    </row>
    <row r="244" spans="1:10">
      <c r="A244" s="2">
        <v>232</v>
      </c>
      <c r="B244" s="3">
        <v>41067</v>
      </c>
      <c r="C244" s="4">
        <v>1847.95</v>
      </c>
      <c r="D244" s="2">
        <f t="shared" si="18"/>
        <v>2.5263001698480905E-2</v>
      </c>
      <c r="E244" s="1">
        <f t="shared" si="22"/>
        <v>2.235418801788515E-4</v>
      </c>
      <c r="F244" s="1">
        <f t="shared" si="20"/>
        <v>5.5508796279558812</v>
      </c>
      <c r="H244" s="1">
        <f t="shared" si="19"/>
        <v>2.5263001698480905E-2</v>
      </c>
      <c r="I244" s="1">
        <f t="shared" si="23"/>
        <v>2.2311715662404284E-4</v>
      </c>
      <c r="J244" s="1">
        <f t="shared" si="21"/>
        <v>5.5473465980514787</v>
      </c>
    </row>
    <row r="245" spans="1:10">
      <c r="A245" s="2">
        <v>233</v>
      </c>
      <c r="B245" s="3">
        <v>41068</v>
      </c>
      <c r="C245" s="4">
        <v>1835.64</v>
      </c>
      <c r="D245" s="2">
        <f t="shared" si="18"/>
        <v>-6.6837220353710772E-3</v>
      </c>
      <c r="E245" s="1">
        <f t="shared" si="22"/>
        <v>2.7718302214694971E-4</v>
      </c>
      <c r="F245" s="1">
        <f t="shared" si="20"/>
        <v>8.029667762131119</v>
      </c>
      <c r="H245" s="1">
        <f t="shared" si="19"/>
        <v>-6.6837220353710772E-3</v>
      </c>
      <c r="I245" s="1">
        <f t="shared" si="23"/>
        <v>2.767962548658192E-4</v>
      </c>
      <c r="J245" s="1">
        <f t="shared" si="21"/>
        <v>8.0308388908909407</v>
      </c>
    </row>
    <row r="246" spans="1:10">
      <c r="A246" s="2">
        <v>234</v>
      </c>
      <c r="B246" s="3">
        <v>41071</v>
      </c>
      <c r="C246" s="4">
        <v>1867.04</v>
      </c>
      <c r="D246" s="2">
        <f t="shared" si="18"/>
        <v>1.696109453462271E-2</v>
      </c>
      <c r="E246" s="1">
        <f t="shared" si="22"/>
        <v>2.4982918491074651E-4</v>
      </c>
      <c r="F246" s="1">
        <f t="shared" si="20"/>
        <v>7.1432314472845873</v>
      </c>
      <c r="H246" s="1">
        <f t="shared" si="19"/>
        <v>1.696109453462271E-2</v>
      </c>
      <c r="I246" s="1">
        <f t="shared" si="23"/>
        <v>2.4937794863488924E-4</v>
      </c>
      <c r="J246" s="1">
        <f t="shared" si="21"/>
        <v>7.1429556778766576</v>
      </c>
    </row>
    <row r="247" spans="1:10">
      <c r="A247" s="2">
        <v>235</v>
      </c>
      <c r="B247" s="3">
        <v>41072</v>
      </c>
      <c r="C247" s="4">
        <v>1854.74</v>
      </c>
      <c r="D247" s="2">
        <f t="shared" si="18"/>
        <v>-6.6097645649015255E-3</v>
      </c>
      <c r="E247" s="1">
        <f t="shared" si="22"/>
        <v>2.5636828781189003E-4</v>
      </c>
      <c r="F247" s="1">
        <f t="shared" si="20"/>
        <v>8.0984805782967779</v>
      </c>
      <c r="H247" s="1">
        <f t="shared" si="19"/>
        <v>-6.6097645649015255E-3</v>
      </c>
      <c r="I247" s="1">
        <f t="shared" si="23"/>
        <v>2.5590385199886841E-4</v>
      </c>
      <c r="J247" s="1">
        <f t="shared" si="21"/>
        <v>8.0999845340491312</v>
      </c>
    </row>
    <row r="248" spans="1:10">
      <c r="A248" s="2">
        <v>236</v>
      </c>
      <c r="B248" s="3">
        <v>41073</v>
      </c>
      <c r="C248" s="4">
        <v>1859.32</v>
      </c>
      <c r="D248" s="2">
        <f t="shared" si="18"/>
        <v>2.4663049716742817E-3</v>
      </c>
      <c r="E248" s="1">
        <f t="shared" si="22"/>
        <v>2.3171962661311052E-4</v>
      </c>
      <c r="F248" s="1">
        <f t="shared" si="20"/>
        <v>8.3437323367334635</v>
      </c>
      <c r="H248" s="1">
        <f t="shared" si="19"/>
        <v>2.4663049716742817E-3</v>
      </c>
      <c r="I248" s="1">
        <f t="shared" si="23"/>
        <v>2.3121147917962457E-4</v>
      </c>
      <c r="J248" s="1">
        <f t="shared" si="21"/>
        <v>8.3458699941926113</v>
      </c>
    </row>
    <row r="249" spans="1:10">
      <c r="A249" s="2">
        <v>237</v>
      </c>
      <c r="B249" s="3">
        <v>41074</v>
      </c>
      <c r="C249" s="4">
        <v>1871.48</v>
      </c>
      <c r="D249" s="2">
        <f t="shared" si="18"/>
        <v>6.5187322077968077E-3</v>
      </c>
      <c r="E249" s="1">
        <f t="shared" si="22"/>
        <v>2.0574890155112893E-4</v>
      </c>
      <c r="F249" s="1">
        <f t="shared" si="20"/>
        <v>8.2823213890717842</v>
      </c>
      <c r="H249" s="1">
        <f t="shared" si="19"/>
        <v>6.5187322077968077E-3</v>
      </c>
      <c r="I249" s="1">
        <f t="shared" si="23"/>
        <v>2.0521070047314032E-4</v>
      </c>
      <c r="J249" s="1">
        <f t="shared" si="21"/>
        <v>8.2843989631971535</v>
      </c>
    </row>
    <row r="250" spans="1:10">
      <c r="A250" s="2">
        <v>238</v>
      </c>
      <c r="B250" s="3">
        <v>41075</v>
      </c>
      <c r="C250" s="4">
        <v>1858.16</v>
      </c>
      <c r="D250" s="2">
        <f t="shared" si="18"/>
        <v>-7.1428109050050998E-3</v>
      </c>
      <c r="E250" s="1">
        <f t="shared" si="22"/>
        <v>1.8782746281670478E-4</v>
      </c>
      <c r="F250" s="1">
        <f t="shared" si="20"/>
        <v>8.308355841652153</v>
      </c>
      <c r="H250" s="1">
        <f t="shared" si="19"/>
        <v>-7.1428109050050998E-3</v>
      </c>
      <c r="I250" s="1">
        <f t="shared" si="23"/>
        <v>1.8728047929416968E-4</v>
      </c>
      <c r="J250" s="1">
        <f t="shared" si="21"/>
        <v>8.3104789067868925</v>
      </c>
    </row>
    <row r="251" spans="1:10">
      <c r="A251" s="2">
        <v>239</v>
      </c>
      <c r="B251" s="3">
        <v>41078</v>
      </c>
      <c r="C251" s="4">
        <v>1891.71</v>
      </c>
      <c r="D251" s="2">
        <f t="shared" si="18"/>
        <v>1.7894431140746347E-2</v>
      </c>
      <c r="E251" s="1">
        <f t="shared" si="22"/>
        <v>1.7339907040443689E-4</v>
      </c>
      <c r="F251" s="1">
        <f t="shared" si="20"/>
        <v>6.813245982037393</v>
      </c>
      <c r="H251" s="1">
        <f t="shared" si="19"/>
        <v>1.7894431140746347E-2</v>
      </c>
      <c r="I251" s="1">
        <f t="shared" si="23"/>
        <v>1.7285437445966354E-4</v>
      </c>
      <c r="J251" s="1">
        <f t="shared" si="21"/>
        <v>6.8105730180305368</v>
      </c>
    </row>
    <row r="252" spans="1:10">
      <c r="A252" s="2">
        <v>240</v>
      </c>
      <c r="B252" s="3">
        <v>41079</v>
      </c>
      <c r="C252" s="4">
        <v>1891.77</v>
      </c>
      <c r="D252" s="2">
        <f t="shared" si="18"/>
        <v>3.1716832125389162E-5</v>
      </c>
      <c r="E252" s="1">
        <f t="shared" si="22"/>
        <v>1.9435962152789893E-4</v>
      </c>
      <c r="F252" s="1">
        <f t="shared" si="20"/>
        <v>8.5457952199488538</v>
      </c>
      <c r="H252" s="1">
        <f t="shared" si="19"/>
        <v>3.1716832125389162E-5</v>
      </c>
      <c r="I252" s="1">
        <f t="shared" si="23"/>
        <v>1.938561152256855E-4</v>
      </c>
      <c r="J252" s="1">
        <f t="shared" si="21"/>
        <v>8.5483891589753291</v>
      </c>
    </row>
    <row r="253" spans="1:10">
      <c r="A253" s="2">
        <v>241</v>
      </c>
      <c r="B253" s="3">
        <v>41080</v>
      </c>
      <c r="C253" s="4">
        <v>1904.12</v>
      </c>
      <c r="D253" s="2">
        <f t="shared" si="18"/>
        <v>6.5070608351560835E-3</v>
      </c>
      <c r="E253" s="1">
        <f t="shared" si="22"/>
        <v>1.7270826743997749E-4</v>
      </c>
      <c r="F253" s="1">
        <f t="shared" si="20"/>
        <v>8.4187427541880595</v>
      </c>
      <c r="H253" s="1">
        <f t="shared" si="19"/>
        <v>6.5070608351560835E-3</v>
      </c>
      <c r="I253" s="1">
        <f t="shared" si="23"/>
        <v>1.7219181291020666E-4</v>
      </c>
      <c r="J253" s="1">
        <f t="shared" si="21"/>
        <v>8.4210022433958223</v>
      </c>
    </row>
    <row r="254" spans="1:10">
      <c r="A254" s="2">
        <v>242</v>
      </c>
      <c r="B254" s="3">
        <v>41081</v>
      </c>
      <c r="C254" s="4">
        <v>1889.15</v>
      </c>
      <c r="D254" s="2">
        <f t="shared" si="18"/>
        <v>-7.8929671327558886E-3</v>
      </c>
      <c r="E254" s="1">
        <f t="shared" si="22"/>
        <v>1.5925586207665588E-4</v>
      </c>
      <c r="F254" s="1">
        <f t="shared" si="20"/>
        <v>8.3538107802755679</v>
      </c>
      <c r="H254" s="1">
        <f t="shared" si="19"/>
        <v>-7.8929671327558886E-3</v>
      </c>
      <c r="I254" s="1">
        <f t="shared" si="23"/>
        <v>1.5874397076628266E-4</v>
      </c>
      <c r="J254" s="1">
        <f t="shared" si="21"/>
        <v>8.3557687896216368</v>
      </c>
    </row>
    <row r="255" spans="1:10">
      <c r="A255" s="2">
        <v>243</v>
      </c>
      <c r="B255" s="3">
        <v>41082</v>
      </c>
      <c r="C255" s="4">
        <v>1847.39</v>
      </c>
      <c r="D255" s="2">
        <f t="shared" si="18"/>
        <v>-2.2353160311657176E-2</v>
      </c>
      <c r="E255" s="1">
        <f t="shared" si="22"/>
        <v>1.5010904427250772E-4</v>
      </c>
      <c r="F255" s="1">
        <f t="shared" si="20"/>
        <v>5.4754765441627846</v>
      </c>
      <c r="H255" s="1">
        <f t="shared" si="19"/>
        <v>-2.2353160311657176E-2</v>
      </c>
      <c r="I255" s="1">
        <f t="shared" si="23"/>
        <v>1.4961012074181403E-4</v>
      </c>
      <c r="J255" s="1">
        <f t="shared" si="21"/>
        <v>5.467705282916306</v>
      </c>
    </row>
    <row r="256" spans="1:10">
      <c r="A256" s="2">
        <v>244</v>
      </c>
      <c r="B256" s="3">
        <v>41085</v>
      </c>
      <c r="C256" s="4">
        <v>1825.38</v>
      </c>
      <c r="D256" s="2">
        <f t="shared" si="18"/>
        <v>-1.1985647610906668E-2</v>
      </c>
      <c r="E256" s="1">
        <f t="shared" si="22"/>
        <v>1.965182394757042E-4</v>
      </c>
      <c r="F256" s="1">
        <f t="shared" si="20"/>
        <v>7.8037506501136864</v>
      </c>
      <c r="H256" s="1">
        <f t="shared" si="19"/>
        <v>-1.1985647610906668E-2</v>
      </c>
      <c r="I256" s="1">
        <f t="shared" si="23"/>
        <v>1.9608716353895262E-4</v>
      </c>
      <c r="J256" s="1">
        <f t="shared" si="21"/>
        <v>7.8043395936906608</v>
      </c>
    </row>
    <row r="257" spans="1:10">
      <c r="A257" s="2">
        <v>245</v>
      </c>
      <c r="B257" s="3">
        <v>41086</v>
      </c>
      <c r="C257" s="4">
        <v>1817.81</v>
      </c>
      <c r="D257" s="2">
        <f t="shared" si="18"/>
        <v>-4.1557046952884888E-3</v>
      </c>
      <c r="E257" s="1">
        <f t="shared" si="22"/>
        <v>1.9241326246539176E-4</v>
      </c>
      <c r="F257" s="1">
        <f t="shared" si="20"/>
        <v>8.4661109783503985</v>
      </c>
      <c r="H257" s="1">
        <f t="shared" si="19"/>
        <v>-4.1557046952884888E-3</v>
      </c>
      <c r="I257" s="1">
        <f t="shared" si="23"/>
        <v>1.9197541901706385E-4</v>
      </c>
      <c r="J257" s="1">
        <f t="shared" si="21"/>
        <v>8.4681844034677081</v>
      </c>
    </row>
    <row r="258" spans="1:10">
      <c r="A258" s="2">
        <v>246</v>
      </c>
      <c r="B258" s="3">
        <v>41087</v>
      </c>
      <c r="C258" s="4">
        <v>1817.65</v>
      </c>
      <c r="D258" s="2">
        <f t="shared" si="18"/>
        <v>-8.8021873492279568E-5</v>
      </c>
      <c r="E258" s="1">
        <f t="shared" si="22"/>
        <v>1.7317079599068268E-4</v>
      </c>
      <c r="F258" s="1">
        <f t="shared" si="20"/>
        <v>8.6611874493351859</v>
      </c>
      <c r="H258" s="1">
        <f t="shared" si="19"/>
        <v>-8.8021873492279568E-5</v>
      </c>
      <c r="I258" s="1">
        <f t="shared" si="23"/>
        <v>1.7271407293688001E-4</v>
      </c>
      <c r="J258" s="1">
        <f t="shared" si="21"/>
        <v>8.6638282289643058</v>
      </c>
    </row>
    <row r="259" spans="1:10">
      <c r="A259" s="2">
        <v>247</v>
      </c>
      <c r="B259" s="3">
        <v>41088</v>
      </c>
      <c r="C259" s="4">
        <v>1819.18</v>
      </c>
      <c r="D259" s="2">
        <f t="shared" si="18"/>
        <v>8.4139214110220083E-4</v>
      </c>
      <c r="E259" s="1">
        <f t="shared" si="22"/>
        <v>1.5439835958830874E-4</v>
      </c>
      <c r="F259" s="1">
        <f t="shared" si="20"/>
        <v>8.771389387755411</v>
      </c>
      <c r="H259" s="1">
        <f t="shared" si="19"/>
        <v>8.4139214110220083E-4</v>
      </c>
      <c r="I259" s="1">
        <f t="shared" si="23"/>
        <v>1.5393278273259458E-4</v>
      </c>
      <c r="J259" s="1">
        <f t="shared" si="21"/>
        <v>8.7743955014728492</v>
      </c>
    </row>
    <row r="260" spans="1:10">
      <c r="A260" s="2">
        <v>248</v>
      </c>
      <c r="B260" s="3">
        <v>41089</v>
      </c>
      <c r="C260" s="4">
        <v>1854.01</v>
      </c>
      <c r="D260" s="2">
        <f t="shared" si="18"/>
        <v>1.8965010762120888E-2</v>
      </c>
      <c r="E260" s="1">
        <f t="shared" si="22"/>
        <v>1.3826273780904858E-4</v>
      </c>
      <c r="F260" s="1">
        <f t="shared" si="20"/>
        <v>6.2849913316038197</v>
      </c>
      <c r="H260" s="1">
        <f t="shared" si="19"/>
        <v>1.8965010762120888E-2</v>
      </c>
      <c r="I260" s="1">
        <f t="shared" si="23"/>
        <v>1.377988747514388E-4</v>
      </c>
      <c r="J260" s="1">
        <f t="shared" si="21"/>
        <v>6.2795951167413211</v>
      </c>
    </row>
    <row r="261" spans="1:10">
      <c r="A261" s="2">
        <v>249</v>
      </c>
      <c r="B261" s="3">
        <v>41092</v>
      </c>
      <c r="C261" s="4">
        <v>1851.65</v>
      </c>
      <c r="D261" s="2">
        <f t="shared" si="18"/>
        <v>-1.2737273894896702E-3</v>
      </c>
      <c r="E261" s="1">
        <f t="shared" si="22"/>
        <v>1.6889627105084326E-4</v>
      </c>
      <c r="F261" s="1">
        <f t="shared" si="20"/>
        <v>8.6766200260871482</v>
      </c>
      <c r="H261" s="1">
        <f t="shared" si="19"/>
        <v>-1.2737273894896702E-3</v>
      </c>
      <c r="I261" s="1">
        <f t="shared" si="23"/>
        <v>1.6848464534870763E-4</v>
      </c>
      <c r="J261" s="1">
        <f t="shared" si="21"/>
        <v>8.6790366837466948</v>
      </c>
    </row>
    <row r="262" spans="1:10">
      <c r="A262" s="2">
        <v>250</v>
      </c>
      <c r="B262" s="3">
        <v>41093</v>
      </c>
      <c r="C262" s="4">
        <v>1867.82</v>
      </c>
      <c r="D262" s="2">
        <f t="shared" si="18"/>
        <v>8.6948419378266081E-3</v>
      </c>
      <c r="E262" s="1">
        <f t="shared" si="22"/>
        <v>1.5090495506227654E-4</v>
      </c>
      <c r="F262" s="1">
        <f t="shared" si="20"/>
        <v>8.297880939569497</v>
      </c>
      <c r="H262" s="1">
        <f t="shared" si="19"/>
        <v>8.6948419378266081E-3</v>
      </c>
      <c r="I262" s="1">
        <f t="shared" si="23"/>
        <v>1.5048063256314995E-4</v>
      </c>
      <c r="J262" s="1">
        <f t="shared" si="21"/>
        <v>8.2992841004376121</v>
      </c>
    </row>
  </sheetData>
  <mergeCells count="3">
    <mergeCell ref="B2:C2"/>
    <mergeCell ref="H4:I4"/>
    <mergeCell ref="B4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EWMA_MLE</vt:lpstr>
      <vt:lpstr>EWMA_RMSE</vt:lpstr>
      <vt:lpstr>GARCH(1,1)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</dc:creator>
  <cp:lastModifiedBy>khs</cp:lastModifiedBy>
  <dcterms:created xsi:type="dcterms:W3CDTF">2012-04-01T15:56:23Z</dcterms:created>
  <dcterms:modified xsi:type="dcterms:W3CDTF">2012-07-04T09:00:18Z</dcterms:modified>
</cp:coreProperties>
</file>