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.S.PARK\Desktop\"/>
    </mc:Choice>
  </mc:AlternateContent>
  <xr:revisionPtr revIDLastSave="0" documentId="8_{A3C0438B-4505-4A40-B5D5-BF5EB8D259E1}" xr6:coauthVersionLast="46" xr6:coauthVersionMax="46" xr10:uidLastSave="{00000000-0000-0000-0000-000000000000}"/>
  <bookViews>
    <workbookView xWindow="38280" yWindow="-120" windowWidth="29040" windowHeight="15840" xr2:uid="{00000000-000D-0000-FFFF-FFFF00000000}"/>
  </bookViews>
  <sheets>
    <sheet name="입력" sheetId="1" r:id="rId1"/>
    <sheet name="급여대장" sheetId="3" r:id="rId2"/>
    <sheet name="급여명세서" sheetId="4" r:id="rId3"/>
    <sheet name="국세청 조견표" sheetId="2" r:id="rId4"/>
  </sheets>
  <definedNames>
    <definedName name="_xlnm.Print_Area" localSheetId="2">급여명세서!$A$1:$P$185</definedName>
    <definedName name="_xlnm.Print_Area" localSheetId="0">입력!$A$1:$Q$45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" l="1"/>
  <c r="J16" i="1"/>
  <c r="M15" i="1"/>
  <c r="M14" i="1"/>
  <c r="M11" i="1"/>
  <c r="M10" i="1"/>
  <c r="M7" i="1"/>
  <c r="M6" i="1"/>
  <c r="J12" i="1" l="1"/>
  <c r="J8" i="1" l="1"/>
  <c r="J6" i="1"/>
  <c r="A34" i="3" l="1"/>
  <c r="N10" i="1"/>
  <c r="K159" i="4" l="1"/>
  <c r="K122" i="4"/>
  <c r="K85" i="4"/>
  <c r="K48" i="4"/>
  <c r="K11" i="4"/>
  <c r="C159" i="4"/>
  <c r="C122" i="4"/>
  <c r="C85" i="4"/>
  <c r="C48" i="4"/>
  <c r="K152" i="4"/>
  <c r="C11" i="4"/>
  <c r="J45" i="1"/>
  <c r="J41" i="1"/>
  <c r="J37" i="1"/>
  <c r="J33" i="1"/>
  <c r="J29" i="1"/>
  <c r="J25" i="1"/>
  <c r="J17" i="1"/>
  <c r="J13" i="1"/>
  <c r="I45" i="1"/>
  <c r="I41" i="1"/>
  <c r="I37" i="1"/>
  <c r="I33" i="1"/>
  <c r="I29" i="1"/>
  <c r="I25" i="1"/>
  <c r="I17" i="1"/>
  <c r="I13" i="1"/>
  <c r="N42" i="1"/>
  <c r="N38" i="1"/>
  <c r="N34" i="1"/>
  <c r="N30" i="1"/>
  <c r="N26" i="1"/>
  <c r="N22" i="1"/>
  <c r="N18" i="1"/>
  <c r="N14" i="1"/>
  <c r="N6" i="1"/>
  <c r="H37" i="3" l="1"/>
  <c r="I37" i="3"/>
  <c r="A36" i="3"/>
  <c r="K154" i="4" s="1"/>
  <c r="A35" i="3"/>
  <c r="K153" i="4" s="1"/>
  <c r="A33" i="3"/>
  <c r="K117" i="4" s="1"/>
  <c r="A32" i="3"/>
  <c r="K116" i="4" s="1"/>
  <c r="A31" i="3"/>
  <c r="K115" i="4" s="1"/>
  <c r="D37" i="3"/>
  <c r="G34" i="3"/>
  <c r="K162" i="4" s="1"/>
  <c r="F34" i="3"/>
  <c r="K161" i="4" s="1"/>
  <c r="G31" i="3"/>
  <c r="K125" i="4" s="1"/>
  <c r="F31" i="3"/>
  <c r="K124" i="4" s="1"/>
  <c r="E34" i="3"/>
  <c r="K160" i="4" s="1"/>
  <c r="E31" i="3"/>
  <c r="K123" i="4" s="1"/>
  <c r="C34" i="3"/>
  <c r="K158" i="4" s="1"/>
  <c r="C31" i="3"/>
  <c r="K121" i="4" s="1"/>
  <c r="A30" i="3"/>
  <c r="K80" i="4" s="1"/>
  <c r="A29" i="3"/>
  <c r="K79" i="4" s="1"/>
  <c r="G28" i="3"/>
  <c r="K88" i="4" s="1"/>
  <c r="F28" i="3"/>
  <c r="K87" i="4" s="1"/>
  <c r="E28" i="3"/>
  <c r="K86" i="4" s="1"/>
  <c r="C28" i="3"/>
  <c r="K84" i="4" s="1"/>
  <c r="A28" i="3"/>
  <c r="K78" i="4" s="1"/>
  <c r="C25" i="3"/>
  <c r="K47" i="4" s="1"/>
  <c r="C22" i="3"/>
  <c r="K10" i="4" s="1"/>
  <c r="C19" i="3"/>
  <c r="C158" i="4" s="1"/>
  <c r="C16" i="3"/>
  <c r="C121" i="4" s="1"/>
  <c r="C10" i="3"/>
  <c r="C7" i="3"/>
  <c r="G25" i="3"/>
  <c r="K51" i="4" s="1"/>
  <c r="G22" i="3"/>
  <c r="K14" i="4" s="1"/>
  <c r="G19" i="3"/>
  <c r="C162" i="4" s="1"/>
  <c r="G16" i="3"/>
  <c r="C125" i="4" s="1"/>
  <c r="G13" i="3"/>
  <c r="C88" i="4" s="1"/>
  <c r="G10" i="3"/>
  <c r="C51" i="4" s="1"/>
  <c r="G7" i="3"/>
  <c r="C14" i="4" s="1"/>
  <c r="F25" i="3"/>
  <c r="K50" i="4" s="1"/>
  <c r="F22" i="3"/>
  <c r="K13" i="4" s="1"/>
  <c r="F19" i="3"/>
  <c r="C161" i="4" s="1"/>
  <c r="F16" i="3"/>
  <c r="C124" i="4" s="1"/>
  <c r="F13" i="3"/>
  <c r="C87" i="4" s="1"/>
  <c r="F10" i="3"/>
  <c r="C50" i="4" s="1"/>
  <c r="F7" i="3"/>
  <c r="C13" i="4" s="1"/>
  <c r="E25" i="3"/>
  <c r="K49" i="4" s="1"/>
  <c r="E22" i="3"/>
  <c r="K12" i="4" s="1"/>
  <c r="E19" i="3"/>
  <c r="C160" i="4" s="1"/>
  <c r="E16" i="3"/>
  <c r="C123" i="4" s="1"/>
  <c r="E13" i="3"/>
  <c r="C86" i="4" s="1"/>
  <c r="E10" i="3"/>
  <c r="C49" i="4" s="1"/>
  <c r="E7" i="3"/>
  <c r="C12" i="4" s="1"/>
  <c r="I9" i="3" l="1"/>
  <c r="C47" i="4"/>
  <c r="I12" i="3"/>
  <c r="C67" i="4" s="1"/>
  <c r="E37" i="3"/>
  <c r="I33" i="3"/>
  <c r="K141" i="4" s="1"/>
  <c r="I30" i="3"/>
  <c r="K104" i="4" s="1"/>
  <c r="G37" i="3"/>
  <c r="F37" i="3"/>
  <c r="C10" i="4"/>
  <c r="C13" i="3"/>
  <c r="A27" i="3"/>
  <c r="K43" i="4" s="1"/>
  <c r="A26" i="3"/>
  <c r="K42" i="4" s="1"/>
  <c r="A24" i="3"/>
  <c r="K6" i="4" s="1"/>
  <c r="A23" i="3"/>
  <c r="K5" i="4" s="1"/>
  <c r="A21" i="3"/>
  <c r="C154" i="4" s="1"/>
  <c r="A20" i="3"/>
  <c r="C153" i="4" s="1"/>
  <c r="A18" i="3"/>
  <c r="C117" i="4" s="1"/>
  <c r="A15" i="3"/>
  <c r="C80" i="4" s="1"/>
  <c r="A17" i="3"/>
  <c r="C116" i="4" s="1"/>
  <c r="A14" i="3"/>
  <c r="C79" i="4" s="1"/>
  <c r="A12" i="3"/>
  <c r="C43" i="4" s="1"/>
  <c r="A11" i="3"/>
  <c r="C42" i="4" s="1"/>
  <c r="A9" i="3"/>
  <c r="C6" i="4" s="1"/>
  <c r="A8" i="3"/>
  <c r="C5" i="4" s="1"/>
  <c r="A25" i="3"/>
  <c r="K41" i="4" s="1"/>
  <c r="A22" i="3"/>
  <c r="K4" i="4" s="1"/>
  <c r="A19" i="3"/>
  <c r="C152" i="4" s="1"/>
  <c r="A16" i="3"/>
  <c r="C115" i="4" s="1"/>
  <c r="A13" i="3"/>
  <c r="C78" i="4" s="1"/>
  <c r="A10" i="3"/>
  <c r="A7" i="3"/>
  <c r="C4" i="4" s="1"/>
  <c r="O2" i="3"/>
  <c r="O1" i="3"/>
  <c r="I42" i="1"/>
  <c r="I43" i="1" s="1"/>
  <c r="I38" i="1"/>
  <c r="I39" i="1" s="1"/>
  <c r="I34" i="1"/>
  <c r="I35" i="1" s="1"/>
  <c r="I30" i="1"/>
  <c r="I31" i="1" s="1"/>
  <c r="I26" i="1"/>
  <c r="I27" i="1" s="1"/>
  <c r="I22" i="1"/>
  <c r="I24" i="1" s="1"/>
  <c r="J19" i="3" s="1"/>
  <c r="F158" i="4" s="1"/>
  <c r="I18" i="1"/>
  <c r="I20" i="1" s="1"/>
  <c r="I14" i="1"/>
  <c r="I10" i="1"/>
  <c r="J44" i="1"/>
  <c r="L34" i="3" s="1"/>
  <c r="N160" i="4" s="1"/>
  <c r="O43" i="1"/>
  <c r="N44" i="1"/>
  <c r="K42" i="1"/>
  <c r="L42" i="1" s="1"/>
  <c r="J42" i="1"/>
  <c r="J40" i="1"/>
  <c r="L31" i="3" s="1"/>
  <c r="N123" i="4" s="1"/>
  <c r="O39" i="1"/>
  <c r="N40" i="1"/>
  <c r="K38" i="1"/>
  <c r="L38" i="1" s="1"/>
  <c r="J38" i="1"/>
  <c r="J36" i="1"/>
  <c r="L28" i="3" s="1"/>
  <c r="N86" i="4" s="1"/>
  <c r="O35" i="1"/>
  <c r="O34" i="1"/>
  <c r="K34" i="1"/>
  <c r="K36" i="1" s="1"/>
  <c r="K28" i="3" s="1"/>
  <c r="N85" i="4" s="1"/>
  <c r="J34" i="1"/>
  <c r="J32" i="1"/>
  <c r="L25" i="3" s="1"/>
  <c r="N49" i="4" s="1"/>
  <c r="O31" i="1"/>
  <c r="N32" i="1"/>
  <c r="K30" i="1"/>
  <c r="K32" i="1" s="1"/>
  <c r="K25" i="3" s="1"/>
  <c r="N48" i="4" s="1"/>
  <c r="J30" i="1"/>
  <c r="J28" i="1"/>
  <c r="L22" i="3" s="1"/>
  <c r="N12" i="4" s="1"/>
  <c r="O27" i="1"/>
  <c r="O26" i="1"/>
  <c r="K26" i="1"/>
  <c r="L26" i="1" s="1"/>
  <c r="J26" i="1"/>
  <c r="J24" i="1"/>
  <c r="L19" i="3" s="1"/>
  <c r="F160" i="4" s="1"/>
  <c r="O23" i="1"/>
  <c r="N24" i="1"/>
  <c r="K22" i="1"/>
  <c r="L22" i="1" s="1"/>
  <c r="J22" i="1"/>
  <c r="J20" i="1"/>
  <c r="O19" i="1"/>
  <c r="O18" i="1"/>
  <c r="K18" i="1"/>
  <c r="K20" i="1" s="1"/>
  <c r="K16" i="3" s="1"/>
  <c r="F122" i="4" s="1"/>
  <c r="J18" i="1"/>
  <c r="L13" i="3"/>
  <c r="F86" i="4" s="1"/>
  <c r="O15" i="1"/>
  <c r="N16" i="1"/>
  <c r="O16" i="1" s="1"/>
  <c r="K14" i="1"/>
  <c r="L14" i="1" s="1"/>
  <c r="O11" i="1"/>
  <c r="N12" i="1"/>
  <c r="K10" i="1"/>
  <c r="L10" i="1" s="1"/>
  <c r="J10" i="1"/>
  <c r="I6" i="1"/>
  <c r="I8" i="1" s="1"/>
  <c r="I16" i="1" l="1"/>
  <c r="J13" i="3" s="1"/>
  <c r="F84" i="4" s="1"/>
  <c r="I15" i="1"/>
  <c r="C84" i="4"/>
  <c r="I15" i="3"/>
  <c r="C104" i="4" s="1"/>
  <c r="I12" i="1"/>
  <c r="J10" i="3" s="1"/>
  <c r="F47" i="4" s="1"/>
  <c r="I11" i="1"/>
  <c r="C37" i="3"/>
  <c r="D184" i="4"/>
  <c r="D110" i="4"/>
  <c r="D36" i="4"/>
  <c r="L147" i="4"/>
  <c r="L73" i="4"/>
  <c r="D147" i="4"/>
  <c r="D73" i="4"/>
  <c r="L184" i="4"/>
  <c r="L110" i="4"/>
  <c r="L36" i="4"/>
  <c r="E144" i="4"/>
  <c r="E70" i="4"/>
  <c r="M181" i="4"/>
  <c r="E181" i="4"/>
  <c r="E107" i="4"/>
  <c r="E33" i="4"/>
  <c r="M107" i="4"/>
  <c r="M33" i="4"/>
  <c r="M144" i="4"/>
  <c r="M70" i="4"/>
  <c r="L16" i="3"/>
  <c r="F123" i="4" s="1"/>
  <c r="J21" i="1"/>
  <c r="J17" i="3" s="1"/>
  <c r="F127" i="4" s="1"/>
  <c r="J16" i="3"/>
  <c r="F121" i="4" s="1"/>
  <c r="I21" i="1"/>
  <c r="B38" i="3"/>
  <c r="C41" i="4"/>
  <c r="G1" i="3"/>
  <c r="E1" i="3"/>
  <c r="O44" i="1"/>
  <c r="O34" i="3" s="1"/>
  <c r="N163" i="4" s="1"/>
  <c r="N34" i="3"/>
  <c r="N162" i="4" s="1"/>
  <c r="O40" i="1"/>
  <c r="O31" i="3" s="1"/>
  <c r="N31" i="3"/>
  <c r="P13" i="1"/>
  <c r="J11" i="3" s="1"/>
  <c r="L10" i="3"/>
  <c r="F49" i="4" s="1"/>
  <c r="O32" i="1"/>
  <c r="O25" i="3" s="1"/>
  <c r="N25" i="3"/>
  <c r="O24" i="1"/>
  <c r="O19" i="3" s="1"/>
  <c r="N19" i="3"/>
  <c r="O13" i="3"/>
  <c r="N13" i="3"/>
  <c r="O12" i="1"/>
  <c r="O10" i="3" s="1"/>
  <c r="F52" i="4" s="1"/>
  <c r="N10" i="3"/>
  <c r="F51" i="4" s="1"/>
  <c r="J15" i="1"/>
  <c r="I27" i="3"/>
  <c r="K67" i="4" s="1"/>
  <c r="I18" i="3"/>
  <c r="C141" i="4" s="1"/>
  <c r="I36" i="3"/>
  <c r="K178" i="4" s="1"/>
  <c r="J27" i="1"/>
  <c r="P37" i="1"/>
  <c r="J29" i="3" s="1"/>
  <c r="N90" i="4" s="1"/>
  <c r="P45" i="1"/>
  <c r="J35" i="3" s="1"/>
  <c r="N164" i="4" s="1"/>
  <c r="I21" i="3"/>
  <c r="C178" i="4" s="1"/>
  <c r="I24" i="3"/>
  <c r="K30" i="4" s="1"/>
  <c r="P41" i="1"/>
  <c r="J32" i="3" s="1"/>
  <c r="N127" i="4" s="1"/>
  <c r="I40" i="1"/>
  <c r="J31" i="3" s="1"/>
  <c r="N121" i="4" s="1"/>
  <c r="I23" i="1"/>
  <c r="P33" i="1"/>
  <c r="J26" i="3" s="1"/>
  <c r="N53" i="4" s="1"/>
  <c r="I32" i="1"/>
  <c r="J25" i="3" s="1"/>
  <c r="N47" i="4" s="1"/>
  <c r="I19" i="1"/>
  <c r="I28" i="1"/>
  <c r="J22" i="3" s="1"/>
  <c r="N10" i="4" s="1"/>
  <c r="I36" i="1"/>
  <c r="J28" i="3" s="1"/>
  <c r="N84" i="4" s="1"/>
  <c r="I44" i="1"/>
  <c r="J34" i="3" s="1"/>
  <c r="N158" i="4" s="1"/>
  <c r="O42" i="1"/>
  <c r="P42" i="1" s="1"/>
  <c r="L43" i="1"/>
  <c r="L44" i="1"/>
  <c r="M34" i="3" s="1"/>
  <c r="N161" i="4" s="1"/>
  <c r="J43" i="1"/>
  <c r="O38" i="1"/>
  <c r="P38" i="1" s="1"/>
  <c r="K44" i="1"/>
  <c r="K34" i="3" s="1"/>
  <c r="N159" i="4" s="1"/>
  <c r="K43" i="1"/>
  <c r="L39" i="1"/>
  <c r="L40" i="1"/>
  <c r="M31" i="3" s="1"/>
  <c r="N124" i="4" s="1"/>
  <c r="J39" i="1"/>
  <c r="N36" i="1"/>
  <c r="K39" i="1"/>
  <c r="K40" i="1"/>
  <c r="K31" i="3" s="1"/>
  <c r="N122" i="4" s="1"/>
  <c r="J35" i="1"/>
  <c r="O30" i="1"/>
  <c r="K35" i="1"/>
  <c r="L34" i="1"/>
  <c r="J31" i="1"/>
  <c r="K31" i="1"/>
  <c r="L30" i="1"/>
  <c r="P29" i="1"/>
  <c r="J23" i="3" s="1"/>
  <c r="N16" i="4" s="1"/>
  <c r="P25" i="1"/>
  <c r="J20" i="3" s="1"/>
  <c r="F164" i="4" s="1"/>
  <c r="P17" i="1"/>
  <c r="J14" i="3" s="1"/>
  <c r="J11" i="1"/>
  <c r="O22" i="1"/>
  <c r="P22" i="1" s="1"/>
  <c r="N28" i="1"/>
  <c r="L27" i="1"/>
  <c r="L28" i="1"/>
  <c r="M22" i="3" s="1"/>
  <c r="N13" i="4" s="1"/>
  <c r="P26" i="1"/>
  <c r="K28" i="1"/>
  <c r="K22" i="3" s="1"/>
  <c r="N11" i="4" s="1"/>
  <c r="K27" i="1"/>
  <c r="L23" i="1"/>
  <c r="L24" i="1"/>
  <c r="M19" i="3" s="1"/>
  <c r="F161" i="4" s="1"/>
  <c r="J23" i="1"/>
  <c r="N20" i="1"/>
  <c r="K23" i="1"/>
  <c r="K24" i="1"/>
  <c r="K19" i="3" s="1"/>
  <c r="F159" i="4" s="1"/>
  <c r="J19" i="1"/>
  <c r="K19" i="1"/>
  <c r="L18" i="1"/>
  <c r="L15" i="1"/>
  <c r="L16" i="1"/>
  <c r="M13" i="3" s="1"/>
  <c r="F87" i="4" s="1"/>
  <c r="K16" i="1"/>
  <c r="K13" i="3" s="1"/>
  <c r="F85" i="4" s="1"/>
  <c r="O14" i="1"/>
  <c r="P14" i="1" s="1"/>
  <c r="K15" i="1"/>
  <c r="L11" i="1"/>
  <c r="L12" i="1"/>
  <c r="M10" i="3" s="1"/>
  <c r="F50" i="4" s="1"/>
  <c r="K12" i="1"/>
  <c r="K10" i="3" s="1"/>
  <c r="F48" i="4" s="1"/>
  <c r="K11" i="1"/>
  <c r="O10" i="1"/>
  <c r="P10" i="1" s="1"/>
  <c r="D113" i="4" l="1"/>
  <c r="D150" i="4"/>
  <c r="D76" i="4"/>
  <c r="D39" i="4"/>
  <c r="D2" i="4"/>
  <c r="L150" i="4"/>
  <c r="L113" i="4"/>
  <c r="L76" i="4"/>
  <c r="L39" i="4"/>
  <c r="L2" i="4"/>
  <c r="J150" i="4"/>
  <c r="J76" i="4"/>
  <c r="J39" i="4"/>
  <c r="B150" i="4"/>
  <c r="B113" i="4"/>
  <c r="B76" i="4"/>
  <c r="B39" i="4"/>
  <c r="B2" i="4"/>
  <c r="J113" i="4"/>
  <c r="J2" i="4"/>
  <c r="I39" i="3"/>
  <c r="N126" i="4"/>
  <c r="N125" i="4"/>
  <c r="N52" i="4"/>
  <c r="N51" i="4"/>
  <c r="F163" i="4"/>
  <c r="F162" i="4"/>
  <c r="F89" i="4"/>
  <c r="F88" i="4"/>
  <c r="C30" i="4"/>
  <c r="P44" i="1"/>
  <c r="Q42" i="1" s="1"/>
  <c r="P24" i="1"/>
  <c r="Q22" i="1" s="1"/>
  <c r="N28" i="3"/>
  <c r="O20" i="3"/>
  <c r="O14" i="3"/>
  <c r="O15" i="3" s="1"/>
  <c r="O11" i="3"/>
  <c r="O12" i="3" s="1"/>
  <c r="O36" i="1"/>
  <c r="O28" i="1"/>
  <c r="O22" i="3" s="1"/>
  <c r="N22" i="3"/>
  <c r="O20" i="1"/>
  <c r="O16" i="3" s="1"/>
  <c r="N16" i="3"/>
  <c r="P27" i="1"/>
  <c r="P40" i="1"/>
  <c r="Q38" i="1" s="1"/>
  <c r="P39" i="1"/>
  <c r="P23" i="1"/>
  <c r="P43" i="1"/>
  <c r="L36" i="1"/>
  <c r="M28" i="3" s="1"/>
  <c r="N87" i="4" s="1"/>
  <c r="L35" i="1"/>
  <c r="P35" i="1" s="1"/>
  <c r="P34" i="1"/>
  <c r="L31" i="1"/>
  <c r="P31" i="1" s="1"/>
  <c r="L32" i="1"/>
  <c r="P30" i="1"/>
  <c r="P16" i="1"/>
  <c r="Q14" i="1" s="1"/>
  <c r="P11" i="1"/>
  <c r="P12" i="1"/>
  <c r="Q10" i="1" s="1"/>
  <c r="L19" i="1"/>
  <c r="P19" i="1" s="1"/>
  <c r="L20" i="1"/>
  <c r="M16" i="3" s="1"/>
  <c r="F124" i="4" s="1"/>
  <c r="P18" i="1"/>
  <c r="P15" i="1"/>
  <c r="K6" i="1"/>
  <c r="K8" i="1" s="1"/>
  <c r="K7" i="3" s="1"/>
  <c r="K37" i="3" s="1"/>
  <c r="I7" i="1"/>
  <c r="O7" i="1"/>
  <c r="P32" i="1" l="1"/>
  <c r="Q30" i="1" s="1"/>
  <c r="M25" i="3"/>
  <c r="N50" i="4" s="1"/>
  <c r="N88" i="4"/>
  <c r="N15" i="4"/>
  <c r="N14" i="4"/>
  <c r="F126" i="4"/>
  <c r="F125" i="4"/>
  <c r="O21" i="3"/>
  <c r="E179" i="4" s="1"/>
  <c r="F178" i="4"/>
  <c r="E105" i="4"/>
  <c r="F104" i="4"/>
  <c r="E68" i="4"/>
  <c r="F67" i="4"/>
  <c r="F11" i="4"/>
  <c r="J9" i="1"/>
  <c r="L7" i="3"/>
  <c r="P36" i="1"/>
  <c r="Q34" i="1" s="1"/>
  <c r="P28" i="1"/>
  <c r="Q26" i="1" s="1"/>
  <c r="O28" i="3"/>
  <c r="N89" i="4" s="1"/>
  <c r="O32" i="3"/>
  <c r="O35" i="3"/>
  <c r="O23" i="3"/>
  <c r="O17" i="3"/>
  <c r="P20" i="1"/>
  <c r="Q18" i="1" s="1"/>
  <c r="L6" i="1"/>
  <c r="K7" i="1"/>
  <c r="O6" i="1"/>
  <c r="N8" i="1"/>
  <c r="J7" i="1"/>
  <c r="O26" i="3" l="1"/>
  <c r="N67" i="4" s="1"/>
  <c r="O36" i="3"/>
  <c r="M179" i="4" s="1"/>
  <c r="N178" i="4"/>
  <c r="O33" i="3"/>
  <c r="M142" i="4" s="1"/>
  <c r="N141" i="4"/>
  <c r="O24" i="3"/>
  <c r="M31" i="4" s="1"/>
  <c r="N30" i="4"/>
  <c r="O18" i="3"/>
  <c r="E142" i="4" s="1"/>
  <c r="F141" i="4"/>
  <c r="O29" i="3"/>
  <c r="F12" i="4"/>
  <c r="L37" i="3"/>
  <c r="I9" i="1"/>
  <c r="P9" i="1" s="1"/>
  <c r="J8" i="3" s="1"/>
  <c r="F16" i="4" s="1"/>
  <c r="J7" i="3"/>
  <c r="N7" i="3"/>
  <c r="P6" i="1"/>
  <c r="L8" i="1"/>
  <c r="M7" i="3" s="1"/>
  <c r="L7" i="1"/>
  <c r="P7" i="1" s="1"/>
  <c r="T7" i="1" s="1"/>
  <c r="O8" i="1"/>
  <c r="O27" i="3" l="1"/>
  <c r="M68" i="4" s="1"/>
  <c r="O30" i="3"/>
  <c r="M105" i="4" s="1"/>
  <c r="N104" i="4"/>
  <c r="J38" i="3"/>
  <c r="F13" i="4"/>
  <c r="M37" i="3"/>
  <c r="F10" i="4"/>
  <c r="J37" i="3"/>
  <c r="N37" i="3"/>
  <c r="F14" i="4"/>
  <c r="O7" i="3"/>
  <c r="P8" i="1"/>
  <c r="Q6" i="1" l="1"/>
  <c r="T6" i="1" s="1"/>
  <c r="O37" i="3"/>
  <c r="F15" i="4"/>
  <c r="O8" i="3"/>
  <c r="O38" i="3" l="1"/>
  <c r="F30" i="4"/>
  <c r="O9" i="3"/>
  <c r="O39" i="3" l="1"/>
  <c r="E31" i="4"/>
</calcChain>
</file>

<file path=xl/sharedStrings.xml><?xml version="1.0" encoding="utf-8"?>
<sst xmlns="http://schemas.openxmlformats.org/spreadsheetml/2006/main" count="2698" uniqueCount="107">
  <si>
    <t>국민연금</t>
    <phoneticPr fontId="2" type="noConversion"/>
  </si>
  <si>
    <t>건강보험</t>
    <phoneticPr fontId="2" type="noConversion"/>
  </si>
  <si>
    <t>장기요양</t>
    <phoneticPr fontId="2" type="noConversion"/>
  </si>
  <si>
    <t>갑근세</t>
    <phoneticPr fontId="2" type="noConversion"/>
  </si>
  <si>
    <t>주민세</t>
    <phoneticPr fontId="2" type="noConversion"/>
  </si>
  <si>
    <t>이상</t>
  </si>
  <si>
    <t>미만</t>
  </si>
  <si>
    <t>고용보험</t>
    <phoneticPr fontId="2" type="noConversion"/>
  </si>
  <si>
    <t>성    명</t>
    <phoneticPr fontId="2" type="noConversion"/>
  </si>
  <si>
    <t>&lt;조견표&gt;</t>
    <phoneticPr fontId="2" type="noConversion"/>
  </si>
  <si>
    <t>총 공제액</t>
    <phoneticPr fontId="2" type="noConversion"/>
  </si>
  <si>
    <t>(갑근세*10%)</t>
    <phoneticPr fontId="2" type="noConversion"/>
  </si>
  <si>
    <t>공 제 금 액</t>
    <phoneticPr fontId="2" type="noConversion"/>
  </si>
  <si>
    <t>사업주분</t>
    <phoneticPr fontId="2" type="noConversion"/>
  </si>
  <si>
    <t>근로자분</t>
    <phoneticPr fontId="2" type="noConversion"/>
  </si>
  <si>
    <t>14,000천원 초과</t>
  </si>
  <si>
    <r>
      <t xml:space="preserve">월급여액(천원)
</t>
    </r>
    <r>
      <rPr>
        <sz val="9"/>
        <color rgb="FF000000"/>
        <rFont val="HY신명조"/>
        <family val="1"/>
        <charset val="129"/>
      </rPr>
      <t>[비과세 및 학자금 제외］</t>
    </r>
    <phoneticPr fontId="2" type="noConversion"/>
  </si>
  <si>
    <t>공제대상가족의 수</t>
  </si>
  <si>
    <t>10,000천원 초과</t>
  </si>
  <si>
    <t>14,000천원 이하</t>
  </si>
  <si>
    <t>-</t>
  </si>
  <si>
    <t>10,000천원</t>
  </si>
  <si>
    <t>(1천만원인 경우의 해당 세액) + (1천만원을 초과하는 금액 중 98퍼센트를 곱한 금액의 35퍼센트 상당액)</t>
  </si>
  <si>
    <t xml:space="preserve">(1천만원인 경우의 해당세액) + (1,372,000원) + (14,000천원을 초과하는 금액 중 98퍼센트를 곱한 금액의 38퍼센트 상당액) </t>
  </si>
  <si>
    <t>28,000천원 이하</t>
  </si>
  <si>
    <t>28,000천원 초과</t>
  </si>
  <si>
    <t xml:space="preserve">(1천만원인 경우의 해당세액) + (6,585,600원) + (28,000,000원을 초과하는 금액 중 98퍼센트를 곱한 금액의 40퍼센트 상당액) </t>
  </si>
  <si>
    <t>45,000천원 이하</t>
  </si>
  <si>
    <t>45,000천원 초과</t>
  </si>
  <si>
    <t xml:space="preserve">(1천만원인 경우의 해당세액) + (13,249,600원) + (45,000,000원을 초과하는 금액 중 98퍼센트를 곱한 금액의 42퍼센트 상당액) </t>
  </si>
  <si>
    <t>총부담액</t>
    <phoneticPr fontId="2" type="noConversion"/>
  </si>
  <si>
    <t>구 분</t>
    <phoneticPr fontId="2" type="noConversion"/>
  </si>
  <si>
    <t>실수령액</t>
    <phoneticPr fontId="2" type="noConversion"/>
  </si>
  <si>
    <t>직  책</t>
    <phoneticPr fontId="2" type="noConversion"/>
  </si>
  <si>
    <t>비과세
항목</t>
    <phoneticPr fontId="2" type="noConversion"/>
  </si>
  <si>
    <t>식대</t>
    <phoneticPr fontId="2" type="noConversion"/>
  </si>
  <si>
    <t>두루누리 사회보험 적용 여부</t>
    <phoneticPr fontId="2" type="noConversion"/>
  </si>
  <si>
    <t>인 적 사 항</t>
  </si>
  <si>
    <t>기  본  급  여  및  제  수  당</t>
  </si>
  <si>
    <t xml:space="preserve">공  제   및   차  인  지  급  액 </t>
  </si>
  <si>
    <t>영수인</t>
  </si>
  <si>
    <t>사원번호</t>
  </si>
  <si>
    <t>국민연금</t>
  </si>
  <si>
    <t>건강보험</t>
  </si>
  <si>
    <t>고용보험</t>
  </si>
  <si>
    <t>장기요양보험료</t>
  </si>
  <si>
    <t>소득세</t>
  </si>
  <si>
    <t>지방소득세</t>
  </si>
  <si>
    <t/>
  </si>
  <si>
    <t>공제합계</t>
  </si>
  <si>
    <t>지급합계</t>
  </si>
  <si>
    <t>차인지급액</t>
  </si>
  <si>
    <t>순번</t>
    <phoneticPr fontId="2" type="noConversion"/>
  </si>
  <si>
    <t>회사명</t>
    <phoneticPr fontId="2" type="noConversion"/>
  </si>
  <si>
    <t>지급일</t>
    <phoneticPr fontId="2" type="noConversion"/>
  </si>
  <si>
    <t>상호</t>
    <phoneticPr fontId="2" type="noConversion"/>
  </si>
  <si>
    <t>기본급</t>
    <phoneticPr fontId="2" type="noConversion"/>
  </si>
  <si>
    <t>상여</t>
    <phoneticPr fontId="2" type="noConversion"/>
  </si>
  <si>
    <t>식대</t>
    <phoneticPr fontId="2" type="noConversion"/>
  </si>
  <si>
    <t>직급</t>
  </si>
  <si>
    <t>직급</t>
    <phoneticPr fontId="2" type="noConversion"/>
  </si>
  <si>
    <t>성명</t>
  </si>
  <si>
    <t>성명</t>
    <phoneticPr fontId="2" type="noConversion"/>
  </si>
  <si>
    <t xml:space="preserve">  급 여 지 급 명 세 서</t>
  </si>
  <si>
    <t>급  여  내  역</t>
  </si>
  <si>
    <t>세액  및  공제  내역</t>
  </si>
  <si>
    <t>급 여 계</t>
  </si>
  <si>
    <t>공 제 계</t>
  </si>
  <si>
    <t>차인 지급액</t>
  </si>
  <si>
    <t>※ 수고 하셨습니다.</t>
  </si>
  <si>
    <t>( 인 )</t>
  </si>
  <si>
    <t>차량유지비</t>
    <phoneticPr fontId="2" type="noConversion"/>
  </si>
  <si>
    <t>두루누리지원금</t>
    <phoneticPr fontId="2" type="noConversion"/>
  </si>
  <si>
    <t>합계</t>
    <phoneticPr fontId="2" type="noConversion"/>
  </si>
  <si>
    <t>급여대장</t>
    <phoneticPr fontId="2" type="noConversion"/>
  </si>
  <si>
    <t>기본급</t>
    <phoneticPr fontId="2" type="noConversion"/>
  </si>
  <si>
    <t>상여</t>
    <phoneticPr fontId="2" type="noConversion"/>
  </si>
  <si>
    <t>식대</t>
    <phoneticPr fontId="2" type="noConversion"/>
  </si>
  <si>
    <t>차량유지비</t>
    <phoneticPr fontId="2" type="noConversion"/>
  </si>
  <si>
    <t>보육수당</t>
    <phoneticPr fontId="2" type="noConversion"/>
  </si>
  <si>
    <t>사원번호</t>
    <phoneticPr fontId="2" type="noConversion"/>
  </si>
  <si>
    <t>국민연금</t>
    <phoneticPr fontId="2" type="noConversion"/>
  </si>
  <si>
    <t>고용보험</t>
    <phoneticPr fontId="2" type="noConversion"/>
  </si>
  <si>
    <t>건강보험</t>
    <phoneticPr fontId="2" type="noConversion"/>
  </si>
  <si>
    <t>장기요양</t>
    <phoneticPr fontId="2" type="noConversion"/>
  </si>
  <si>
    <t>소득세</t>
    <phoneticPr fontId="2" type="noConversion"/>
  </si>
  <si>
    <t>지방소득세</t>
    <phoneticPr fontId="2" type="noConversion"/>
  </si>
  <si>
    <t>두루누리지원</t>
    <phoneticPr fontId="2" type="noConversion"/>
  </si>
  <si>
    <t>부양가족수
(본인포함)</t>
    <phoneticPr fontId="2" type="noConversion"/>
  </si>
  <si>
    <t>부</t>
    <phoneticPr fontId="2" type="noConversion"/>
  </si>
  <si>
    <t>칸만 입력!!</t>
    <phoneticPr fontId="2" type="noConversion"/>
  </si>
  <si>
    <t>월 급 여</t>
    <phoneticPr fontId="2" type="noConversion"/>
  </si>
  <si>
    <t>(비과세 제외)</t>
    <phoneticPr fontId="2" type="noConversion"/>
  </si>
  <si>
    <r>
      <rPr>
        <b/>
        <sz val="18"/>
        <color rgb="FF000000"/>
        <rFont val="HY신명조"/>
        <family val="1"/>
        <charset val="129"/>
      </rPr>
      <t>2018년 근로소득에 대한 간이세액표</t>
    </r>
    <r>
      <rPr>
        <sz val="12"/>
        <color rgb="FF000000"/>
        <rFont val="HY신명조"/>
        <family val="1"/>
        <charset val="129"/>
      </rPr>
      <t>(소득세법시행령 제189조 관련)</t>
    </r>
    <phoneticPr fontId="2" type="noConversion"/>
  </si>
  <si>
    <t>연장근로수당</t>
    <phoneticPr fontId="2" type="noConversion"/>
  </si>
  <si>
    <t>부</t>
    <phoneticPr fontId="2" type="noConversion"/>
  </si>
  <si>
    <t>산재보험</t>
    <phoneticPr fontId="2" type="noConversion"/>
  </si>
  <si>
    <t>월차수당</t>
    <phoneticPr fontId="2" type="noConversion"/>
  </si>
  <si>
    <t>관리수당</t>
    <phoneticPr fontId="2" type="noConversion"/>
  </si>
  <si>
    <t>㈜다른코리아</t>
    <phoneticPr fontId="2" type="noConversion"/>
  </si>
  <si>
    <t>급여 지급월</t>
    <phoneticPr fontId="2" type="noConversion"/>
  </si>
  <si>
    <t>급여 명세서</t>
    <phoneticPr fontId="2" type="noConversion"/>
  </si>
  <si>
    <t>연장근로수당</t>
    <phoneticPr fontId="2" type="noConversion"/>
  </si>
  <si>
    <t>연차수당</t>
    <phoneticPr fontId="2" type="noConversion"/>
  </si>
  <si>
    <t>1원단위절사</t>
    <phoneticPr fontId="2" type="noConversion"/>
  </si>
  <si>
    <t>급여총액</t>
    <phoneticPr fontId="2" type="noConversion"/>
  </si>
  <si>
    <t>사업장부담금총액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</si>
</sst>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176" formatCode="#,##0_);\(#,##0\)"/>
    <numFmt numFmtId="177" formatCode="##,###"/>
    <numFmt numFmtId="178" formatCode="_ * #,##0_ ;_ * \-#,##0_ ;_ * &quot;-&quot;_ ;_ @_ "/>
    <numFmt numFmtId="179" formatCode="_ * #,##0.00_ ;_ * \-#,##0.00_ ;_ * &quot;-&quot;??_ ;_ @_ "/>
    <numFmt numFmtId="180" formatCode="yyyy&quot;년&quot;\ m&quot;월&quot;\ d&quot;일&quot;;@"/>
    <numFmt numFmtId="181" formatCode="General\ \ &quot;년&quot;"/>
    <numFmt numFmtId="182" formatCode="0_);[Red]\(0\)"/>
    <numFmt numFmtId="183" formatCode="0_);\(0\)"/>
    <numFmt numFmtId="184" formatCode="yyyy&quot;년&quot;\ m&quot;월&quot;;@"/>
  </numFmts>
  <fonts count="4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돋움"/>
      <family val="3"/>
      <charset val="129"/>
    </font>
    <font>
      <sz val="11"/>
      <name val="맑은 고딕"/>
      <family val="3"/>
      <charset val="129"/>
      <scheme val="minor"/>
    </font>
    <font>
      <sz val="18"/>
      <color rgb="FF000000"/>
      <name val="HY신명조"/>
      <family val="1"/>
      <charset val="129"/>
    </font>
    <font>
      <b/>
      <sz val="18"/>
      <color rgb="FF000000"/>
      <name val="HY신명조"/>
      <family val="1"/>
      <charset val="129"/>
    </font>
    <font>
      <sz val="12"/>
      <color rgb="FF000000"/>
      <name val="HY신명조"/>
      <family val="1"/>
      <charset val="129"/>
    </font>
    <font>
      <sz val="10"/>
      <color rgb="FF000000"/>
      <name val="HY신명조"/>
      <family val="1"/>
      <charset val="129"/>
    </font>
    <font>
      <sz val="9"/>
      <color rgb="FF000000"/>
      <name val="HY신명조"/>
      <family val="1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HY신명조"/>
      <family val="1"/>
      <charset val="129"/>
    </font>
    <font>
      <sz val="11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0"/>
      <name val="Arial"/>
      <family val="2"/>
    </font>
    <font>
      <b/>
      <sz val="18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color indexed="8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1"/>
      <name val="한컴바탕"/>
      <family val="1"/>
      <charset val="129"/>
    </font>
    <font>
      <sz val="11"/>
      <color indexed="8"/>
      <name val="돋움"/>
      <family val="3"/>
      <charset val="129"/>
    </font>
    <font>
      <sz val="11"/>
      <color indexed="9"/>
      <name val="한컴바탕"/>
      <family val="1"/>
      <charset val="129"/>
    </font>
    <font>
      <sz val="11"/>
      <color indexed="10"/>
      <name val="한컴바탕"/>
      <family val="1"/>
      <charset val="129"/>
    </font>
    <font>
      <b/>
      <sz val="11"/>
      <color indexed="52"/>
      <name val="한컴바탕"/>
      <family val="1"/>
      <charset val="129"/>
    </font>
    <font>
      <sz val="11"/>
      <color indexed="20"/>
      <name val="한컴바탕"/>
      <family val="1"/>
      <charset val="129"/>
    </font>
    <font>
      <sz val="11"/>
      <color indexed="60"/>
      <name val="한컴바탕"/>
      <family val="1"/>
      <charset val="129"/>
    </font>
    <font>
      <i/>
      <sz val="11"/>
      <color indexed="23"/>
      <name val="한컴바탕"/>
      <family val="1"/>
      <charset val="129"/>
    </font>
    <font>
      <b/>
      <sz val="11"/>
      <color indexed="9"/>
      <name val="한컴바탕"/>
      <family val="1"/>
      <charset val="129"/>
    </font>
    <font>
      <sz val="11"/>
      <color indexed="52"/>
      <name val="한컴바탕"/>
      <family val="1"/>
      <charset val="129"/>
    </font>
    <font>
      <b/>
      <sz val="11"/>
      <color indexed="8"/>
      <name val="한컴바탕"/>
      <family val="1"/>
      <charset val="129"/>
    </font>
    <font>
      <sz val="11"/>
      <color indexed="62"/>
      <name val="한컴바탕"/>
      <family val="1"/>
      <charset val="129"/>
    </font>
    <font>
      <b/>
      <sz val="18"/>
      <color indexed="56"/>
      <name val="한컴바탕"/>
      <family val="1"/>
      <charset val="129"/>
    </font>
    <font>
      <b/>
      <sz val="15"/>
      <color indexed="56"/>
      <name val="한컴바탕"/>
      <family val="1"/>
      <charset val="129"/>
    </font>
    <font>
      <b/>
      <sz val="13"/>
      <color indexed="56"/>
      <name val="한컴바탕"/>
      <family val="1"/>
      <charset val="129"/>
    </font>
    <font>
      <b/>
      <sz val="11"/>
      <color indexed="56"/>
      <name val="한컴바탕"/>
      <family val="1"/>
      <charset val="129"/>
    </font>
    <font>
      <sz val="11"/>
      <color indexed="17"/>
      <name val="한컴바탕"/>
      <family val="1"/>
      <charset val="129"/>
    </font>
    <font>
      <b/>
      <sz val="11"/>
      <color indexed="63"/>
      <name val="한컴바탕"/>
      <family val="1"/>
      <charset val="129"/>
    </font>
    <font>
      <b/>
      <sz val="12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</fills>
  <borders count="1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5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21" fillId="0" borderId="0"/>
    <xf numFmtId="0" fontId="16" fillId="0" borderId="0">
      <alignment vertical="center"/>
    </xf>
    <xf numFmtId="0" fontId="26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5" borderId="84" applyNumberFormat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26" fillId="26" borderId="85" applyNumberFormat="0" applyFont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28" borderId="86" applyNumberFormat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35" fillId="0" borderId="87" applyNumberFormat="0" applyFill="0" applyAlignment="0" applyProtection="0">
      <alignment vertical="center"/>
    </xf>
    <xf numFmtId="0" fontId="36" fillId="0" borderId="88" applyNumberFormat="0" applyFill="0" applyAlignment="0" applyProtection="0">
      <alignment vertical="center"/>
    </xf>
    <xf numFmtId="0" fontId="37" fillId="12" borderId="84" applyNumberFormat="0" applyAlignment="0" applyProtection="0">
      <alignment vertical="center"/>
    </xf>
    <xf numFmtId="0" fontId="39" fillId="0" borderId="89" applyNumberFormat="0" applyFill="0" applyAlignment="0" applyProtection="0">
      <alignment vertical="center"/>
    </xf>
    <xf numFmtId="0" fontId="40" fillId="0" borderId="90" applyNumberFormat="0" applyFill="0" applyAlignment="0" applyProtection="0">
      <alignment vertical="center"/>
    </xf>
    <xf numFmtId="0" fontId="41" fillId="0" borderId="91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3" fillId="25" borderId="92" applyNumberFormat="0" applyAlignment="0" applyProtection="0">
      <alignment vertical="center"/>
    </xf>
    <xf numFmtId="178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16" fillId="0" borderId="0">
      <alignment vertical="center"/>
    </xf>
    <xf numFmtId="0" fontId="27" fillId="0" borderId="0"/>
    <xf numFmtId="0" fontId="27" fillId="0" borderId="0">
      <alignment vertical="center"/>
    </xf>
    <xf numFmtId="0" fontId="26" fillId="0" borderId="0"/>
    <xf numFmtId="0" fontId="26" fillId="0" borderId="0">
      <alignment vertical="center"/>
    </xf>
  </cellStyleXfs>
  <cellXfs count="261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 wrapText="1"/>
    </xf>
    <xf numFmtId="0" fontId="3" fillId="2" borderId="0" xfId="0" applyFont="1" applyFill="1">
      <alignment vertical="center"/>
    </xf>
    <xf numFmtId="41" fontId="0" fillId="2" borderId="3" xfId="1" applyFont="1" applyFill="1" applyBorder="1">
      <alignment vertical="center"/>
    </xf>
    <xf numFmtId="0" fontId="0" fillId="0" borderId="0" xfId="0" applyFill="1">
      <alignment vertical="center"/>
    </xf>
    <xf numFmtId="0" fontId="12" fillId="5" borderId="20" xfId="0" applyFont="1" applyFill="1" applyBorder="1" applyAlignment="1">
      <alignment horizontal="center" vertical="center" wrapText="1"/>
    </xf>
    <xf numFmtId="0" fontId="15" fillId="4" borderId="21" xfId="2" applyFont="1" applyFill="1" applyBorder="1" applyAlignment="1">
      <alignment horizontal="center" vertical="center" wrapText="1"/>
    </xf>
    <xf numFmtId="0" fontId="15" fillId="4" borderId="21" xfId="2" applyFont="1" applyFill="1" applyBorder="1" applyAlignment="1">
      <alignment horizontal="center" vertical="center" wrapText="1"/>
    </xf>
    <xf numFmtId="3" fontId="15" fillId="4" borderId="21" xfId="2" applyNumberFormat="1" applyFont="1" applyFill="1" applyBorder="1" applyAlignment="1">
      <alignment horizontal="center" vertical="center" wrapText="1"/>
    </xf>
    <xf numFmtId="3" fontId="15" fillId="0" borderId="21" xfId="2" applyNumberFormat="1" applyFont="1" applyBorder="1" applyAlignment="1">
      <alignment horizontal="center" vertical="center" wrapText="1"/>
    </xf>
    <xf numFmtId="0" fontId="15" fillId="0" borderId="21" xfId="2" applyFont="1" applyBorder="1" applyAlignment="1">
      <alignment horizontal="center" vertical="center" wrapText="1"/>
    </xf>
    <xf numFmtId="41" fontId="0" fillId="2" borderId="24" xfId="1" applyFont="1" applyFill="1" applyBorder="1">
      <alignment vertical="center"/>
    </xf>
    <xf numFmtId="41" fontId="7" fillId="2" borderId="24" xfId="1" quotePrefix="1" applyFont="1" applyFill="1" applyBorder="1">
      <alignment vertical="center"/>
    </xf>
    <xf numFmtId="41" fontId="0" fillId="2" borderId="29" xfId="0" applyNumberFormat="1" applyFill="1" applyBorder="1">
      <alignment vertical="center"/>
    </xf>
    <xf numFmtId="0" fontId="0" fillId="2" borderId="43" xfId="0" applyFill="1" applyBorder="1" applyAlignment="1">
      <alignment vertical="center"/>
    </xf>
    <xf numFmtId="0" fontId="0" fillId="2" borderId="2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0" fontId="5" fillId="2" borderId="27" xfId="0" applyNumberFormat="1" applyFont="1" applyFill="1" applyBorder="1">
      <alignment vertical="center"/>
    </xf>
    <xf numFmtId="10" fontId="5" fillId="2" borderId="12" xfId="0" applyNumberFormat="1" applyFont="1" applyFill="1" applyBorder="1">
      <alignment vertical="center"/>
    </xf>
    <xf numFmtId="0" fontId="5" fillId="2" borderId="12" xfId="0" applyFont="1" applyFill="1" applyBorder="1" applyAlignment="1">
      <alignment horizontal="center" vertical="center"/>
    </xf>
    <xf numFmtId="41" fontId="8" fillId="2" borderId="24" xfId="1" quotePrefix="1" applyFont="1" applyFill="1" applyBorder="1">
      <alignment vertical="center"/>
    </xf>
    <xf numFmtId="41" fontId="8" fillId="2" borderId="3" xfId="1" quotePrefix="1" applyFont="1" applyFill="1" applyBorder="1">
      <alignment vertical="center"/>
    </xf>
    <xf numFmtId="41" fontId="0" fillId="2" borderId="42" xfId="0" applyNumberFormat="1" applyFill="1" applyBorder="1">
      <alignment vertical="center"/>
    </xf>
    <xf numFmtId="176" fontId="0" fillId="2" borderId="29" xfId="0" applyNumberFormat="1" applyFill="1" applyBorder="1">
      <alignment vertical="center"/>
    </xf>
    <xf numFmtId="0" fontId="0" fillId="2" borderId="39" xfId="0" applyFill="1" applyBorder="1" applyAlignment="1">
      <alignment horizontal="center" vertical="center"/>
    </xf>
    <xf numFmtId="0" fontId="14" fillId="0" borderId="0" xfId="0" applyFont="1">
      <alignment vertical="center"/>
    </xf>
    <xf numFmtId="0" fontId="23" fillId="0" borderId="14" xfId="3" applyFont="1" applyBorder="1" applyAlignment="1">
      <alignment horizontal="center"/>
    </xf>
    <xf numFmtId="0" fontId="23" fillId="0" borderId="41" xfId="3" applyFont="1" applyBorder="1" applyAlignment="1">
      <alignment horizontal="center"/>
    </xf>
    <xf numFmtId="0" fontId="16" fillId="0" borderId="0" xfId="50">
      <alignment vertical="center"/>
    </xf>
    <xf numFmtId="0" fontId="16" fillId="0" borderId="93" xfId="50" applyBorder="1">
      <alignment vertical="center"/>
    </xf>
    <xf numFmtId="0" fontId="8" fillId="0" borderId="0" xfId="50" applyFont="1">
      <alignment vertical="center"/>
    </xf>
    <xf numFmtId="0" fontId="16" fillId="0" borderId="0" xfId="50" applyBorder="1">
      <alignment vertical="center"/>
    </xf>
    <xf numFmtId="0" fontId="8" fillId="0" borderId="94" xfId="50" applyFont="1" applyBorder="1" applyAlignment="1">
      <alignment horizontal="center" vertical="center"/>
    </xf>
    <xf numFmtId="0" fontId="8" fillId="0" borderId="95" xfId="50" applyFont="1" applyBorder="1" applyAlignment="1">
      <alignment horizontal="center" vertical="center"/>
    </xf>
    <xf numFmtId="0" fontId="8" fillId="0" borderId="96" xfId="50" applyFont="1" applyBorder="1" applyAlignment="1">
      <alignment horizontal="center" vertical="center"/>
    </xf>
    <xf numFmtId="0" fontId="8" fillId="0" borderId="0" xfId="50" applyFont="1" applyAlignment="1">
      <alignment horizontal="center" vertical="center"/>
    </xf>
    <xf numFmtId="0" fontId="8" fillId="0" borderId="97" xfId="50" applyFont="1" applyBorder="1" applyAlignment="1">
      <alignment horizontal="center" vertical="center"/>
    </xf>
    <xf numFmtId="0" fontId="8" fillId="0" borderId="98" xfId="50" applyFont="1" applyBorder="1" applyAlignment="1">
      <alignment horizontal="center" vertical="center"/>
    </xf>
    <xf numFmtId="41" fontId="23" fillId="0" borderId="24" xfId="36" applyFont="1" applyBorder="1" applyAlignment="1">
      <alignment horizontal="center" vertical="center"/>
    </xf>
    <xf numFmtId="0" fontId="8" fillId="0" borderId="0" xfId="50" applyFont="1" applyBorder="1" applyAlignment="1">
      <alignment horizontal="center" vertical="center"/>
    </xf>
    <xf numFmtId="41" fontId="16" fillId="0" borderId="0" xfId="50" applyNumberFormat="1">
      <alignment vertical="center"/>
    </xf>
    <xf numFmtId="177" fontId="16" fillId="0" borderId="0" xfId="50" applyNumberFormat="1">
      <alignment vertical="center"/>
    </xf>
    <xf numFmtId="41" fontId="0" fillId="2" borderId="0" xfId="1" applyFont="1" applyFill="1">
      <alignment vertical="center"/>
    </xf>
    <xf numFmtId="182" fontId="0" fillId="2" borderId="0" xfId="1" applyNumberFormat="1" applyFont="1" applyFill="1">
      <alignment vertical="center"/>
    </xf>
    <xf numFmtId="0" fontId="0" fillId="3" borderId="24" xfId="0" applyFill="1" applyBorder="1" applyAlignment="1">
      <alignment horizontal="center" vertical="center"/>
    </xf>
    <xf numFmtId="41" fontId="23" fillId="0" borderId="24" xfId="36" applyFont="1" applyBorder="1" applyAlignment="1">
      <alignment horizontal="center" vertical="center"/>
    </xf>
    <xf numFmtId="0" fontId="8" fillId="0" borderId="0" xfId="50" applyFont="1" applyBorder="1" applyAlignment="1">
      <alignment horizontal="center" vertical="center"/>
    </xf>
    <xf numFmtId="181" fontId="45" fillId="2" borderId="100" xfId="50" applyNumberFormat="1" applyFont="1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47" fillId="6" borderId="65" xfId="3" applyFont="1" applyFill="1" applyBorder="1" applyAlignment="1">
      <alignment horizontal="center" vertical="center"/>
    </xf>
    <xf numFmtId="0" fontId="47" fillId="6" borderId="66" xfId="3" applyFont="1" applyFill="1" applyBorder="1" applyAlignment="1">
      <alignment horizontal="center" vertical="center"/>
    </xf>
    <xf numFmtId="0" fontId="47" fillId="6" borderId="76" xfId="3" applyFont="1" applyFill="1" applyBorder="1" applyAlignment="1">
      <alignment horizontal="center" vertical="center"/>
    </xf>
    <xf numFmtId="0" fontId="47" fillId="6" borderId="77" xfId="3" applyFont="1" applyFill="1" applyBorder="1" applyAlignment="1">
      <alignment horizontal="center" vertical="center"/>
    </xf>
    <xf numFmtId="0" fontId="47" fillId="6" borderId="78" xfId="3" applyFont="1" applyFill="1" applyBorder="1" applyAlignment="1">
      <alignment horizontal="center" vertical="center"/>
    </xf>
    <xf numFmtId="0" fontId="47" fillId="6" borderId="51" xfId="3" applyFont="1" applyFill="1" applyBorder="1" applyAlignment="1">
      <alignment horizontal="center" vertical="center"/>
    </xf>
    <xf numFmtId="0" fontId="47" fillId="6" borderId="53" xfId="3" applyFont="1" applyFill="1" applyBorder="1" applyAlignment="1">
      <alignment horizontal="center" vertical="center"/>
    </xf>
    <xf numFmtId="0" fontId="47" fillId="6" borderId="61" xfId="3" applyFont="1" applyFill="1" applyBorder="1" applyAlignment="1">
      <alignment horizontal="center" vertical="center"/>
    </xf>
    <xf numFmtId="0" fontId="47" fillId="6" borderId="68" xfId="3" applyFont="1" applyFill="1" applyBorder="1" applyAlignment="1">
      <alignment horizontal="center" vertical="center"/>
    </xf>
    <xf numFmtId="0" fontId="48" fillId="0" borderId="0" xfId="0" applyFont="1" applyBorder="1">
      <alignment vertical="center"/>
    </xf>
    <xf numFmtId="0" fontId="47" fillId="6" borderId="69" xfId="3" applyFont="1" applyFill="1" applyBorder="1" applyAlignment="1">
      <alignment horizontal="center" vertical="center"/>
    </xf>
    <xf numFmtId="0" fontId="47" fillId="6" borderId="54" xfId="3" applyFont="1" applyFill="1" applyBorder="1" applyAlignment="1">
      <alignment horizontal="center" vertical="center"/>
    </xf>
    <xf numFmtId="0" fontId="47" fillId="6" borderId="56" xfId="3" applyFont="1" applyFill="1" applyBorder="1" applyAlignment="1">
      <alignment horizontal="center" vertical="center"/>
    </xf>
    <xf numFmtId="0" fontId="47" fillId="6" borderId="62" xfId="3" applyFont="1" applyFill="1" applyBorder="1" applyAlignment="1">
      <alignment horizontal="center" vertical="center"/>
    </xf>
    <xf numFmtId="0" fontId="47" fillId="6" borderId="70" xfId="3" applyFont="1" applyFill="1" applyBorder="1" applyAlignment="1">
      <alignment horizontal="center" vertical="center"/>
    </xf>
    <xf numFmtId="0" fontId="47" fillId="6" borderId="71" xfId="3" applyFont="1" applyFill="1" applyBorder="1" applyAlignment="1">
      <alignment horizontal="center" vertical="center"/>
    </xf>
    <xf numFmtId="0" fontId="47" fillId="6" borderId="72" xfId="3" applyFont="1" applyFill="1" applyBorder="1" applyAlignment="1">
      <alignment horizontal="center" vertical="center"/>
    </xf>
    <xf numFmtId="177" fontId="47" fillId="6" borderId="57" xfId="3" applyNumberFormat="1" applyFont="1" applyFill="1" applyBorder="1" applyAlignment="1">
      <alignment horizontal="right" vertical="center"/>
    </xf>
    <xf numFmtId="177" fontId="47" fillId="6" borderId="59" xfId="3" applyNumberFormat="1" applyFont="1" applyFill="1" applyBorder="1" applyAlignment="1">
      <alignment horizontal="right" vertical="center"/>
    </xf>
    <xf numFmtId="0" fontId="47" fillId="6" borderId="58" xfId="3" applyFont="1" applyFill="1" applyBorder="1" applyAlignment="1">
      <alignment horizontal="right" vertical="center"/>
    </xf>
    <xf numFmtId="177" fontId="47" fillId="6" borderId="65" xfId="3" applyNumberFormat="1" applyFont="1" applyFill="1" applyBorder="1" applyAlignment="1">
      <alignment horizontal="right" vertical="center"/>
    </xf>
    <xf numFmtId="177" fontId="47" fillId="6" borderId="66" xfId="3" applyNumberFormat="1" applyFont="1" applyFill="1" applyBorder="1" applyAlignment="1">
      <alignment horizontal="right" vertical="center"/>
    </xf>
    <xf numFmtId="177" fontId="47" fillId="6" borderId="67" xfId="3" applyNumberFormat="1" applyFont="1" applyFill="1" applyBorder="1" applyAlignment="1">
      <alignment horizontal="right" vertical="center"/>
    </xf>
    <xf numFmtId="0" fontId="47" fillId="6" borderId="117" xfId="3" applyFont="1" applyFill="1" applyBorder="1" applyAlignment="1">
      <alignment horizontal="center" vertical="center"/>
    </xf>
    <xf numFmtId="177" fontId="47" fillId="6" borderId="51" xfId="3" applyNumberFormat="1" applyFont="1" applyFill="1" applyBorder="1" applyAlignment="1">
      <alignment horizontal="right" vertical="center"/>
    </xf>
    <xf numFmtId="177" fontId="47" fillId="6" borderId="53" xfId="3" applyNumberFormat="1" applyFont="1" applyFill="1" applyBorder="1" applyAlignment="1">
      <alignment horizontal="right" vertical="center"/>
    </xf>
    <xf numFmtId="0" fontId="47" fillId="6" borderId="55" xfId="3" applyFont="1" applyFill="1" applyBorder="1" applyAlignment="1">
      <alignment horizontal="right" vertical="center"/>
    </xf>
    <xf numFmtId="0" fontId="47" fillId="6" borderId="52" xfId="3" applyFont="1" applyFill="1" applyBorder="1" applyAlignment="1">
      <alignment horizontal="right" vertical="center"/>
    </xf>
    <xf numFmtId="177" fontId="47" fillId="6" borderId="60" xfId="3" applyNumberFormat="1" applyFont="1" applyFill="1" applyBorder="1" applyAlignment="1">
      <alignment horizontal="right" vertical="center"/>
    </xf>
    <xf numFmtId="0" fontId="47" fillId="6" borderId="118" xfId="3" applyFont="1" applyFill="1" applyBorder="1" applyAlignment="1">
      <alignment horizontal="center" vertical="center"/>
    </xf>
    <xf numFmtId="177" fontId="47" fillId="6" borderId="54" xfId="3" applyNumberFormat="1" applyFont="1" applyFill="1" applyBorder="1" applyAlignment="1">
      <alignment horizontal="right" vertical="center"/>
    </xf>
    <xf numFmtId="0" fontId="47" fillId="6" borderId="56" xfId="3" applyFont="1" applyFill="1" applyBorder="1" applyAlignment="1">
      <alignment horizontal="right" vertical="center"/>
    </xf>
    <xf numFmtId="177" fontId="46" fillId="6" borderId="60" xfId="3" applyNumberFormat="1" applyFont="1" applyFill="1" applyBorder="1" applyAlignment="1">
      <alignment horizontal="right" vertical="center"/>
    </xf>
    <xf numFmtId="0" fontId="47" fillId="6" borderId="119" xfId="3" applyFont="1" applyFill="1" applyBorder="1" applyAlignment="1">
      <alignment horizontal="center" vertical="center"/>
    </xf>
    <xf numFmtId="177" fontId="47" fillId="6" borderId="81" xfId="3" applyNumberFormat="1" applyFont="1" applyFill="1" applyBorder="1" applyAlignment="1">
      <alignment horizontal="right" vertical="center"/>
    </xf>
    <xf numFmtId="0" fontId="47" fillId="6" borderId="82" xfId="3" applyFont="1" applyFill="1" applyBorder="1" applyAlignment="1">
      <alignment horizontal="right" vertical="center"/>
    </xf>
    <xf numFmtId="0" fontId="47" fillId="6" borderId="83" xfId="3" applyFont="1" applyFill="1" applyBorder="1" applyAlignment="1">
      <alignment horizontal="right" vertical="center"/>
    </xf>
    <xf numFmtId="0" fontId="47" fillId="6" borderId="106" xfId="3" applyFont="1" applyFill="1" applyBorder="1" applyAlignment="1">
      <alignment horizontal="right" vertical="center"/>
    </xf>
    <xf numFmtId="177" fontId="47" fillId="6" borderId="2" xfId="3" applyNumberFormat="1" applyFont="1" applyFill="1" applyBorder="1" applyAlignment="1">
      <alignment horizontal="right" vertical="center"/>
    </xf>
    <xf numFmtId="177" fontId="47" fillId="6" borderId="3" xfId="3" applyNumberFormat="1" applyFont="1" applyFill="1" applyBorder="1" applyAlignment="1">
      <alignment horizontal="right" vertical="center"/>
    </xf>
    <xf numFmtId="177" fontId="47" fillId="6" borderId="42" xfId="3" applyNumberFormat="1" applyFont="1" applyFill="1" applyBorder="1" applyAlignment="1">
      <alignment horizontal="right" vertical="center"/>
    </xf>
    <xf numFmtId="177" fontId="47" fillId="6" borderId="63" xfId="3" applyNumberFormat="1" applyFont="1" applyFill="1" applyBorder="1" applyAlignment="1">
      <alignment horizontal="right" vertical="center"/>
    </xf>
    <xf numFmtId="0" fontId="47" fillId="6" borderId="62" xfId="3" applyFont="1" applyFill="1" applyBorder="1" applyAlignment="1">
      <alignment horizontal="right" vertical="center"/>
    </xf>
    <xf numFmtId="177" fontId="47" fillId="6" borderId="28" xfId="3" applyNumberFormat="1" applyFont="1" applyFill="1" applyBorder="1" applyAlignment="1">
      <alignment horizontal="right" vertical="center"/>
    </xf>
    <xf numFmtId="177" fontId="47" fillId="6" borderId="24" xfId="3" applyNumberFormat="1" applyFont="1" applyFill="1" applyBorder="1" applyAlignment="1">
      <alignment horizontal="right" vertical="center"/>
    </xf>
    <xf numFmtId="0" fontId="47" fillId="6" borderId="29" xfId="3" applyFont="1" applyFill="1" applyBorder="1" applyAlignment="1">
      <alignment horizontal="right" vertical="center"/>
    </xf>
    <xf numFmtId="177" fontId="47" fillId="6" borderId="64" xfId="3" applyNumberFormat="1" applyFont="1" applyFill="1" applyBorder="1" applyAlignment="1">
      <alignment horizontal="right" vertical="center"/>
    </xf>
    <xf numFmtId="177" fontId="47" fillId="6" borderId="105" xfId="3" applyNumberFormat="1" applyFont="1" applyFill="1" applyBorder="1" applyAlignment="1">
      <alignment horizontal="right" vertical="center"/>
    </xf>
    <xf numFmtId="177" fontId="47" fillId="6" borderId="36" xfId="3" applyNumberFormat="1" applyFont="1" applyFill="1" applyBorder="1" applyAlignment="1">
      <alignment horizontal="right" vertical="center"/>
    </xf>
    <xf numFmtId="0" fontId="47" fillId="6" borderId="37" xfId="3" applyFont="1" applyFill="1" applyBorder="1" applyAlignment="1">
      <alignment horizontal="right" vertical="center"/>
    </xf>
    <xf numFmtId="0" fontId="47" fillId="6" borderId="38" xfId="3" applyFont="1" applyFill="1" applyBorder="1" applyAlignment="1">
      <alignment horizontal="right" vertical="center"/>
    </xf>
    <xf numFmtId="177" fontId="46" fillId="6" borderId="64" xfId="3" applyNumberFormat="1" applyFont="1" applyFill="1" applyBorder="1" applyAlignment="1">
      <alignment horizontal="right" vertical="center"/>
    </xf>
    <xf numFmtId="0" fontId="47" fillId="6" borderId="120" xfId="3" applyFont="1" applyFill="1" applyBorder="1" applyAlignment="1">
      <alignment vertical="center"/>
    </xf>
    <xf numFmtId="0" fontId="47" fillId="6" borderId="107" xfId="3" applyFont="1" applyFill="1" applyBorder="1" applyAlignment="1">
      <alignment vertical="center"/>
    </xf>
    <xf numFmtId="177" fontId="47" fillId="6" borderId="103" xfId="3" applyNumberFormat="1" applyFont="1" applyFill="1" applyBorder="1" applyAlignment="1">
      <alignment horizontal="right" vertical="center"/>
    </xf>
    <xf numFmtId="177" fontId="47" fillId="6" borderId="80" xfId="3" applyNumberFormat="1" applyFont="1" applyFill="1" applyBorder="1" applyAlignment="1">
      <alignment horizontal="right" vertical="center"/>
    </xf>
    <xf numFmtId="0" fontId="47" fillId="6" borderId="9" xfId="3" applyFont="1" applyFill="1" applyBorder="1" applyAlignment="1">
      <alignment horizontal="right" vertical="center"/>
    </xf>
    <xf numFmtId="0" fontId="47" fillId="6" borderId="0" xfId="3" applyFont="1" applyFill="1" applyBorder="1" applyAlignment="1">
      <alignment horizontal="center" vertical="center"/>
    </xf>
    <xf numFmtId="0" fontId="47" fillId="6" borderId="104" xfId="3" applyFont="1" applyFill="1" applyBorder="1" applyAlignment="1">
      <alignment horizontal="right" vertical="center"/>
    </xf>
    <xf numFmtId="0" fontId="47" fillId="6" borderId="10" xfId="3" applyFont="1" applyFill="1" applyBorder="1" applyAlignment="1">
      <alignment vertical="center"/>
    </xf>
    <xf numFmtId="0" fontId="47" fillId="6" borderId="46" xfId="3" applyFont="1" applyFill="1" applyBorder="1" applyAlignment="1">
      <alignment vertical="center"/>
    </xf>
    <xf numFmtId="177" fontId="47" fillId="6" borderId="4" xfId="3" applyNumberFormat="1" applyFont="1" applyFill="1" applyBorder="1" applyAlignment="1">
      <alignment horizontal="right" vertical="center"/>
    </xf>
    <xf numFmtId="0" fontId="47" fillId="6" borderId="1" xfId="3" applyFont="1" applyFill="1" applyBorder="1" applyAlignment="1">
      <alignment horizontal="right" vertical="center"/>
    </xf>
    <xf numFmtId="0" fontId="47" fillId="6" borderId="30" xfId="3" applyFont="1" applyFill="1" applyBorder="1" applyAlignment="1">
      <alignment horizontal="right" vertical="center"/>
    </xf>
    <xf numFmtId="177" fontId="47" fillId="6" borderId="7" xfId="3" applyNumberFormat="1" applyFont="1" applyFill="1" applyBorder="1" applyAlignment="1">
      <alignment horizontal="right" vertical="center"/>
    </xf>
    <xf numFmtId="0" fontId="47" fillId="6" borderId="16" xfId="3" applyFont="1" applyFill="1" applyBorder="1" applyAlignment="1">
      <alignment horizontal="right" vertical="center"/>
    </xf>
    <xf numFmtId="177" fontId="47" fillId="6" borderId="121" xfId="3" applyNumberFormat="1" applyFont="1" applyFill="1" applyBorder="1" applyAlignment="1">
      <alignment horizontal="right" vertical="center"/>
    </xf>
    <xf numFmtId="0" fontId="47" fillId="6" borderId="122" xfId="3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1" fontId="0" fillId="2" borderId="1" xfId="1" applyFont="1" applyFill="1" applyBorder="1">
      <alignment vertical="center"/>
    </xf>
    <xf numFmtId="41" fontId="7" fillId="2" borderId="1" xfId="1" quotePrefix="1" applyFont="1" applyFill="1" applyBorder="1">
      <alignment vertical="center"/>
    </xf>
    <xf numFmtId="176" fontId="0" fillId="2" borderId="16" xfId="0" applyNumberFormat="1" applyFill="1" applyBorder="1">
      <alignment vertical="center"/>
    </xf>
    <xf numFmtId="0" fontId="44" fillId="0" borderId="0" xfId="50" applyFont="1" applyAlignment="1">
      <alignment horizontal="center" vertical="center"/>
    </xf>
    <xf numFmtId="0" fontId="16" fillId="0" borderId="123" xfId="50" applyBorder="1">
      <alignment vertical="center"/>
    </xf>
    <xf numFmtId="0" fontId="8" fillId="2" borderId="99" xfId="50" applyFont="1" applyFill="1" applyBorder="1" applyAlignment="1" applyProtection="1">
      <alignment horizontal="center" vertical="center"/>
      <protection locked="0"/>
    </xf>
    <xf numFmtId="49" fontId="8" fillId="0" borderId="98" xfId="50" applyNumberFormat="1" applyFont="1" applyBorder="1" applyAlignment="1">
      <alignment horizontal="center" vertical="center"/>
    </xf>
    <xf numFmtId="9" fontId="4" fillId="2" borderId="26" xfId="0" applyNumberFormat="1" applyFont="1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41" fontId="0" fillId="2" borderId="14" xfId="1" applyFont="1" applyFill="1" applyBorder="1" applyAlignment="1">
      <alignment horizontal="center" vertical="center"/>
    </xf>
    <xf numFmtId="41" fontId="0" fillId="2" borderId="50" xfId="1" applyFont="1" applyFill="1" applyBorder="1" applyAlignment="1">
      <alignment horizontal="center" vertical="center"/>
    </xf>
    <xf numFmtId="41" fontId="0" fillId="3" borderId="42" xfId="1" applyFont="1" applyFill="1" applyBorder="1" applyAlignment="1">
      <alignment horizontal="center" vertical="center"/>
    </xf>
    <xf numFmtId="41" fontId="0" fillId="3" borderId="29" xfId="1" applyFont="1" applyFill="1" applyBorder="1" applyAlignment="1">
      <alignment horizontal="center" vertical="center"/>
    </xf>
    <xf numFmtId="41" fontId="0" fillId="3" borderId="16" xfId="1" applyFont="1" applyFill="1" applyBorder="1" applyAlignment="1">
      <alignment horizontal="center" vertical="center"/>
    </xf>
    <xf numFmtId="41" fontId="0" fillId="2" borderId="41" xfId="1" applyFont="1" applyFill="1" applyBorder="1" applyAlignment="1">
      <alignment horizontal="center" vertical="center"/>
    </xf>
    <xf numFmtId="41" fontId="0" fillId="2" borderId="2" xfId="1" applyFont="1" applyFill="1" applyBorder="1" applyAlignment="1">
      <alignment horizontal="center" vertical="center"/>
    </xf>
    <xf numFmtId="41" fontId="0" fillId="2" borderId="28" xfId="1" applyFont="1" applyFill="1" applyBorder="1" applyAlignment="1">
      <alignment horizontal="center" vertical="center"/>
    </xf>
    <xf numFmtId="182" fontId="0" fillId="3" borderId="42" xfId="1" applyNumberFormat="1" applyFont="1" applyFill="1" applyBorder="1" applyAlignment="1">
      <alignment horizontal="center" vertical="center"/>
    </xf>
    <xf numFmtId="182" fontId="0" fillId="3" borderId="29" xfId="1" applyNumberFormat="1" applyFont="1" applyFill="1" applyBorder="1" applyAlignment="1">
      <alignment horizontal="center" vertical="center"/>
    </xf>
    <xf numFmtId="182" fontId="0" fillId="3" borderId="16" xfId="1" applyNumberFormat="1" applyFont="1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41" fontId="18" fillId="2" borderId="5" xfId="1" applyFont="1" applyFill="1" applyBorder="1" applyAlignment="1">
      <alignment vertical="center" wrapText="1"/>
    </xf>
    <xf numFmtId="0" fontId="18" fillId="2" borderId="35" xfId="0" applyFont="1" applyFill="1" applyBorder="1">
      <alignment vertical="center"/>
    </xf>
    <xf numFmtId="41" fontId="0" fillId="3" borderId="42" xfId="1" applyFont="1" applyFill="1" applyBorder="1" applyAlignment="1">
      <alignment horizontal="center" vertical="center"/>
    </xf>
    <xf numFmtId="41" fontId="0" fillId="3" borderId="29" xfId="1" applyFont="1" applyFill="1" applyBorder="1" applyAlignment="1">
      <alignment horizontal="center" vertical="center"/>
    </xf>
    <xf numFmtId="41" fontId="0" fillId="3" borderId="16" xfId="1" applyFont="1" applyFill="1" applyBorder="1" applyAlignment="1">
      <alignment horizontal="center" vertical="center"/>
    </xf>
    <xf numFmtId="41" fontId="23" fillId="0" borderId="24" xfId="36" applyFont="1" applyBorder="1" applyAlignment="1">
      <alignment horizontal="center" vertical="center"/>
    </xf>
    <xf numFmtId="184" fontId="0" fillId="3" borderId="5" xfId="0" applyNumberFormat="1" applyFill="1" applyBorder="1" applyAlignment="1">
      <alignment horizontal="center" vertical="center"/>
    </xf>
    <xf numFmtId="41" fontId="0" fillId="2" borderId="0" xfId="0" applyNumberFormat="1" applyFill="1">
      <alignment vertical="center"/>
    </xf>
    <xf numFmtId="0" fontId="20" fillId="2" borderId="8" xfId="0" applyFont="1" applyFill="1" applyBorder="1" applyAlignment="1">
      <alignment horizontal="center" vertical="center"/>
    </xf>
    <xf numFmtId="0" fontId="20" fillId="2" borderId="45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20" fillId="2" borderId="46" xfId="0" applyFont="1" applyFill="1" applyBorder="1" applyAlignment="1">
      <alignment horizontal="center" vertical="center"/>
    </xf>
    <xf numFmtId="0" fontId="20" fillId="2" borderId="47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48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47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44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41" fontId="0" fillId="2" borderId="124" xfId="1" applyFont="1" applyFill="1" applyBorder="1" applyAlignment="1">
      <alignment horizontal="center" vertical="center" wrapText="1"/>
    </xf>
    <xf numFmtId="41" fontId="0" fillId="2" borderId="125" xfId="1" applyFont="1" applyFill="1" applyBorder="1" applyAlignment="1">
      <alignment horizontal="center" vertical="center" wrapText="1"/>
    </xf>
    <xf numFmtId="0" fontId="6" fillId="2" borderId="44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1" fontId="0" fillId="3" borderId="42" xfId="1" applyFont="1" applyFill="1" applyBorder="1" applyAlignment="1">
      <alignment horizontal="center" vertical="center"/>
    </xf>
    <xf numFmtId="41" fontId="0" fillId="3" borderId="29" xfId="1" applyFont="1" applyFill="1" applyBorder="1" applyAlignment="1">
      <alignment horizontal="center" vertical="center"/>
    </xf>
    <xf numFmtId="41" fontId="0" fillId="3" borderId="16" xfId="1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2" borderId="37" xfId="0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1" fontId="19" fillId="2" borderId="34" xfId="0" applyNumberFormat="1" applyFont="1" applyFill="1" applyBorder="1" applyAlignment="1">
      <alignment horizontal="center" vertical="center"/>
    </xf>
    <xf numFmtId="41" fontId="19" fillId="2" borderId="44" xfId="0" applyNumberFormat="1" applyFont="1" applyFill="1" applyBorder="1" applyAlignment="1">
      <alignment horizontal="center" vertical="center"/>
    </xf>
    <xf numFmtId="41" fontId="19" fillId="2" borderId="33" xfId="0" applyNumberFormat="1" applyFont="1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 wrapText="1"/>
    </xf>
    <xf numFmtId="41" fontId="19" fillId="2" borderId="11" xfId="0" applyNumberFormat="1" applyFont="1" applyFill="1" applyBorder="1" applyAlignment="1">
      <alignment horizontal="center" vertical="center"/>
    </xf>
    <xf numFmtId="41" fontId="19" fillId="2" borderId="48" xfId="0" applyNumberFormat="1" applyFont="1" applyFill="1" applyBorder="1" applyAlignment="1">
      <alignment horizontal="center" vertical="center"/>
    </xf>
    <xf numFmtId="41" fontId="19" fillId="2" borderId="47" xfId="0" applyNumberFormat="1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47" fillId="6" borderId="114" xfId="3" applyFont="1" applyFill="1" applyBorder="1" applyAlignment="1">
      <alignment horizontal="center" vertical="center"/>
    </xf>
    <xf numFmtId="0" fontId="47" fillId="6" borderId="73" xfId="3" applyFont="1" applyFill="1" applyBorder="1" applyAlignment="1">
      <alignment horizontal="center" vertical="center"/>
    </xf>
    <xf numFmtId="49" fontId="47" fillId="6" borderId="115" xfId="3" applyNumberFormat="1" applyFont="1" applyFill="1" applyBorder="1" applyAlignment="1">
      <alignment horizontal="center" vertical="center"/>
    </xf>
    <xf numFmtId="49" fontId="47" fillId="6" borderId="74" xfId="3" applyNumberFormat="1" applyFont="1" applyFill="1" applyBorder="1" applyAlignment="1">
      <alignment horizontal="center" vertical="center"/>
    </xf>
    <xf numFmtId="0" fontId="47" fillId="6" borderId="116" xfId="3" applyFont="1" applyFill="1" applyBorder="1" applyAlignment="1">
      <alignment horizontal="center" vertical="center"/>
    </xf>
    <xf numFmtId="0" fontId="47" fillId="6" borderId="79" xfId="3" applyFont="1" applyFill="1" applyBorder="1" applyAlignment="1">
      <alignment horizontal="center" vertical="center"/>
    </xf>
    <xf numFmtId="0" fontId="47" fillId="6" borderId="115" xfId="3" applyFont="1" applyFill="1" applyBorder="1" applyAlignment="1">
      <alignment horizontal="center" vertical="center"/>
    </xf>
    <xf numFmtId="0" fontId="47" fillId="6" borderId="74" xfId="3" applyFont="1" applyFill="1" applyBorder="1" applyAlignment="1">
      <alignment horizontal="center" vertical="center"/>
    </xf>
    <xf numFmtId="0" fontId="47" fillId="6" borderId="114" xfId="3" applyNumberFormat="1" applyFont="1" applyFill="1" applyBorder="1" applyAlignment="1">
      <alignment horizontal="center" vertical="center"/>
    </xf>
    <xf numFmtId="0" fontId="47" fillId="6" borderId="73" xfId="3" applyNumberFormat="1" applyFont="1" applyFill="1" applyBorder="1" applyAlignment="1">
      <alignment horizontal="center" vertical="center"/>
    </xf>
    <xf numFmtId="0" fontId="23" fillId="0" borderId="3" xfId="3" applyFont="1" applyBorder="1" applyAlignment="1">
      <alignment horizontal="center"/>
    </xf>
    <xf numFmtId="0" fontId="23" fillId="0" borderId="42" xfId="3" applyFont="1" applyBorder="1" applyAlignment="1">
      <alignment horizontal="center"/>
    </xf>
    <xf numFmtId="14" fontId="24" fillId="6" borderId="1" xfId="3" applyNumberFormat="1" applyFont="1" applyFill="1" applyBorder="1" applyAlignment="1">
      <alignment horizontal="center" vertical="center"/>
    </xf>
    <xf numFmtId="0" fontId="24" fillId="6" borderId="16" xfId="3" applyFont="1" applyFill="1" applyBorder="1" applyAlignment="1">
      <alignment horizontal="center" vertical="center"/>
    </xf>
    <xf numFmtId="0" fontId="47" fillId="6" borderId="112" xfId="3" applyFont="1" applyFill="1" applyBorder="1" applyAlignment="1">
      <alignment horizontal="center" vertical="center"/>
    </xf>
    <xf numFmtId="0" fontId="47" fillId="6" borderId="75" xfId="3" applyFont="1" applyFill="1" applyBorder="1" applyAlignment="1">
      <alignment horizontal="center" vertical="center"/>
    </xf>
    <xf numFmtId="0" fontId="46" fillId="6" borderId="108" xfId="3" applyFont="1" applyFill="1" applyBorder="1" applyAlignment="1">
      <alignment horizontal="center" vertical="center"/>
    </xf>
    <xf numFmtId="0" fontId="46" fillId="6" borderId="109" xfId="3" applyFont="1" applyFill="1" applyBorder="1" applyAlignment="1">
      <alignment horizontal="center" vertical="center"/>
    </xf>
    <xf numFmtId="0" fontId="46" fillId="6" borderId="110" xfId="3" applyFont="1" applyFill="1" applyBorder="1" applyAlignment="1">
      <alignment horizontal="center" vertical="center"/>
    </xf>
    <xf numFmtId="0" fontId="46" fillId="6" borderId="10" xfId="3" applyFont="1" applyFill="1" applyBorder="1" applyAlignment="1">
      <alignment horizontal="center" vertical="center"/>
    </xf>
    <xf numFmtId="0" fontId="46" fillId="6" borderId="46" xfId="3" applyFont="1" applyFill="1" applyBorder="1" applyAlignment="1">
      <alignment horizontal="center" vertical="center"/>
    </xf>
    <xf numFmtId="0" fontId="46" fillId="6" borderId="15" xfId="3" applyFont="1" applyFill="1" applyBorder="1" applyAlignment="1">
      <alignment horizontal="center" vertical="center"/>
    </xf>
    <xf numFmtId="0" fontId="46" fillId="6" borderId="35" xfId="3" applyFont="1" applyFill="1" applyBorder="1" applyAlignment="1">
      <alignment horizontal="center" vertical="center"/>
    </xf>
    <xf numFmtId="0" fontId="46" fillId="6" borderId="111" xfId="3" applyFont="1" applyFill="1" applyBorder="1" applyAlignment="1">
      <alignment horizontal="center" vertical="center"/>
    </xf>
    <xf numFmtId="0" fontId="46" fillId="6" borderId="113" xfId="3" applyFont="1" applyFill="1" applyBorder="1" applyAlignment="1">
      <alignment horizontal="center" vertical="center"/>
    </xf>
    <xf numFmtId="0" fontId="22" fillId="0" borderId="45" xfId="3" applyFont="1" applyBorder="1" applyAlignment="1">
      <alignment horizontal="right" vertical="center"/>
    </xf>
    <xf numFmtId="0" fontId="22" fillId="0" borderId="46" xfId="3" applyFont="1" applyBorder="1" applyAlignment="1">
      <alignment horizontal="right" vertical="center"/>
    </xf>
    <xf numFmtId="0" fontId="22" fillId="0" borderId="45" xfId="3" applyFont="1" applyBorder="1" applyAlignment="1">
      <alignment horizontal="center" vertical="center"/>
    </xf>
    <xf numFmtId="0" fontId="22" fillId="0" borderId="46" xfId="3" applyFont="1" applyBorder="1" applyAlignment="1">
      <alignment horizontal="center" vertical="center"/>
    </xf>
    <xf numFmtId="0" fontId="22" fillId="0" borderId="11" xfId="3" applyFont="1" applyBorder="1" applyAlignment="1">
      <alignment horizontal="center" vertical="center"/>
    </xf>
    <xf numFmtId="0" fontId="22" fillId="0" borderId="47" xfId="3" applyFont="1" applyBorder="1" applyAlignment="1">
      <alignment horizontal="center" vertical="center"/>
    </xf>
    <xf numFmtId="22" fontId="22" fillId="0" borderId="45" xfId="3" applyNumberFormat="1" applyFont="1" applyBorder="1" applyAlignment="1">
      <alignment horizontal="right" vertical="center"/>
    </xf>
    <xf numFmtId="22" fontId="22" fillId="0" borderId="46" xfId="3" applyNumberFormat="1" applyFont="1" applyBorder="1" applyAlignment="1">
      <alignment horizontal="right" vertical="center"/>
    </xf>
    <xf numFmtId="0" fontId="22" fillId="0" borderId="8" xfId="3" applyFont="1" applyBorder="1" applyAlignment="1">
      <alignment horizontal="center" vertical="center"/>
    </xf>
    <xf numFmtId="0" fontId="22" fillId="0" borderId="10" xfId="3" applyFont="1" applyBorder="1" applyAlignment="1">
      <alignment horizontal="center" vertical="center"/>
    </xf>
    <xf numFmtId="41" fontId="23" fillId="0" borderId="24" xfId="36" applyFont="1" applyBorder="1" applyAlignment="1">
      <alignment horizontal="center" vertical="center"/>
    </xf>
    <xf numFmtId="180" fontId="8" fillId="0" borderId="0" xfId="50" applyNumberFormat="1" applyFont="1" applyAlignment="1">
      <alignment horizontal="center" vertical="center"/>
    </xf>
    <xf numFmtId="0" fontId="17" fillId="0" borderId="0" xfId="50" applyFont="1" applyAlignment="1">
      <alignment horizontal="left" vertical="center"/>
    </xf>
    <xf numFmtId="181" fontId="45" fillId="2" borderId="102" xfId="50" applyNumberFormat="1" applyFont="1" applyFill="1" applyBorder="1" applyAlignment="1">
      <alignment horizontal="right" vertical="center"/>
    </xf>
    <xf numFmtId="181" fontId="45" fillId="2" borderId="100" xfId="50" applyNumberFormat="1" applyFont="1" applyFill="1" applyBorder="1" applyAlignment="1">
      <alignment horizontal="right" vertical="center"/>
    </xf>
    <xf numFmtId="0" fontId="17" fillId="29" borderId="24" xfId="50" applyFont="1" applyFill="1" applyBorder="1" applyAlignment="1">
      <alignment horizontal="center" vertical="center"/>
    </xf>
    <xf numFmtId="41" fontId="23" fillId="0" borderId="32" xfId="36" applyFont="1" applyBorder="1" applyAlignment="1">
      <alignment horizontal="center" vertical="center"/>
    </xf>
    <xf numFmtId="41" fontId="23" fillId="0" borderId="50" xfId="36" applyFont="1" applyBorder="1" applyAlignment="1">
      <alignment horizontal="center" vertical="center"/>
    </xf>
    <xf numFmtId="182" fontId="23" fillId="0" borderId="32" xfId="36" applyNumberFormat="1" applyFont="1" applyBorder="1" applyAlignment="1">
      <alignment horizontal="center" vertical="center"/>
    </xf>
    <xf numFmtId="182" fontId="23" fillId="0" borderId="50" xfId="36" applyNumberFormat="1" applyFont="1" applyBorder="1" applyAlignment="1">
      <alignment horizontal="center" vertical="center"/>
    </xf>
    <xf numFmtId="183" fontId="23" fillId="0" borderId="32" xfId="36" applyNumberFormat="1" applyFont="1" applyBorder="1" applyAlignment="1">
      <alignment horizontal="right" vertical="center"/>
    </xf>
    <xf numFmtId="183" fontId="23" fillId="0" borderId="50" xfId="36" applyNumberFormat="1" applyFont="1" applyBorder="1" applyAlignment="1">
      <alignment horizontal="right" vertical="center"/>
    </xf>
    <xf numFmtId="0" fontId="8" fillId="0" borderId="0" xfId="50" applyFont="1" applyBorder="1" applyAlignment="1">
      <alignment horizontal="center" vertical="center"/>
    </xf>
    <xf numFmtId="0" fontId="44" fillId="0" borderId="0" xfId="50" applyFont="1" applyAlignment="1">
      <alignment horizontal="center" vertical="center"/>
    </xf>
    <xf numFmtId="0" fontId="45" fillId="2" borderId="100" xfId="50" applyFont="1" applyFill="1" applyBorder="1" applyAlignment="1">
      <alignment horizontal="left" vertical="center"/>
    </xf>
    <xf numFmtId="0" fontId="45" fillId="2" borderId="101" xfId="5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 wrapText="1"/>
    </xf>
    <xf numFmtId="0" fontId="9" fillId="4" borderId="19" xfId="0" applyFont="1" applyFill="1" applyBorder="1" applyAlignment="1">
      <alignment horizontal="center" vertical="center" wrapText="1"/>
    </xf>
    <xf numFmtId="0" fontId="15" fillId="4" borderId="21" xfId="2" applyFont="1" applyFill="1" applyBorder="1" applyAlignment="1">
      <alignment horizontal="center" vertical="center"/>
    </xf>
    <xf numFmtId="0" fontId="15" fillId="4" borderId="21" xfId="2" applyFont="1" applyFill="1" applyBorder="1" applyAlignment="1">
      <alignment horizontal="center" vertical="center" wrapText="1"/>
    </xf>
    <xf numFmtId="0" fontId="15" fillId="4" borderId="23" xfId="2" applyFont="1" applyFill="1" applyBorder="1" applyAlignment="1">
      <alignment horizontal="center" vertical="center"/>
    </xf>
    <xf numFmtId="0" fontId="15" fillId="4" borderId="22" xfId="2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center" vertical="center" wrapText="1"/>
    </xf>
    <xf numFmtId="0" fontId="12" fillId="5" borderId="19" xfId="0" applyFont="1" applyFill="1" applyBorder="1" applyAlignment="1">
      <alignment horizontal="center" vertical="center" wrapText="1"/>
    </xf>
    <xf numFmtId="0" fontId="12" fillId="5" borderId="18" xfId="0" applyFont="1" applyFill="1" applyBorder="1" applyAlignment="1">
      <alignment horizontal="center" vertical="center" wrapText="1"/>
    </xf>
  </cellXfs>
  <cellStyles count="55">
    <cellStyle name="20% - 강조색1 2" xfId="5" xr:uid="{00000000-0005-0000-0000-000000000000}"/>
    <cellStyle name="20% - 강조색2 2" xfId="6" xr:uid="{00000000-0005-0000-0000-000001000000}"/>
    <cellStyle name="20% - 강조색3 2" xfId="7" xr:uid="{00000000-0005-0000-0000-000002000000}"/>
    <cellStyle name="20% - 강조색4 2" xfId="8" xr:uid="{00000000-0005-0000-0000-000003000000}"/>
    <cellStyle name="20% - 강조색5 2" xfId="9" xr:uid="{00000000-0005-0000-0000-000004000000}"/>
    <cellStyle name="20% - 강조색6 2" xfId="10" xr:uid="{00000000-0005-0000-0000-000005000000}"/>
    <cellStyle name="40% - 강조색1 2" xfId="11" xr:uid="{00000000-0005-0000-0000-000006000000}"/>
    <cellStyle name="40% - 강조색2 2" xfId="12" xr:uid="{00000000-0005-0000-0000-000007000000}"/>
    <cellStyle name="40% - 강조색3 2" xfId="13" xr:uid="{00000000-0005-0000-0000-000008000000}"/>
    <cellStyle name="40% - 강조색4 2" xfId="14" xr:uid="{00000000-0005-0000-0000-000009000000}"/>
    <cellStyle name="40% - 강조색5 2" xfId="15" xr:uid="{00000000-0005-0000-0000-00000A000000}"/>
    <cellStyle name="40% - 강조색6 2" xfId="16" xr:uid="{00000000-0005-0000-0000-00000B000000}"/>
    <cellStyle name="60% - 강조색1 2" xfId="17" xr:uid="{00000000-0005-0000-0000-00000C000000}"/>
    <cellStyle name="60% - 강조색2 2" xfId="18" xr:uid="{00000000-0005-0000-0000-00000D000000}"/>
    <cellStyle name="60% - 강조색3 2" xfId="19" xr:uid="{00000000-0005-0000-0000-00000E000000}"/>
    <cellStyle name="60% - 강조색4 2" xfId="20" xr:uid="{00000000-0005-0000-0000-00000F000000}"/>
    <cellStyle name="60% - 강조색5 2" xfId="21" xr:uid="{00000000-0005-0000-0000-000010000000}"/>
    <cellStyle name="60% - 강조색6 2" xfId="22" xr:uid="{00000000-0005-0000-0000-000011000000}"/>
    <cellStyle name="강조색1 2" xfId="23" xr:uid="{00000000-0005-0000-0000-000012000000}"/>
    <cellStyle name="강조색2 2" xfId="24" xr:uid="{00000000-0005-0000-0000-000013000000}"/>
    <cellStyle name="강조색3 2" xfId="25" xr:uid="{00000000-0005-0000-0000-000014000000}"/>
    <cellStyle name="강조색4 2" xfId="26" xr:uid="{00000000-0005-0000-0000-000015000000}"/>
    <cellStyle name="강조색5 2" xfId="27" xr:uid="{00000000-0005-0000-0000-000016000000}"/>
    <cellStyle name="강조색6 2" xfId="28" xr:uid="{00000000-0005-0000-0000-000017000000}"/>
    <cellStyle name="경고문 2" xfId="29" xr:uid="{00000000-0005-0000-0000-000018000000}"/>
    <cellStyle name="계산 2" xfId="30" xr:uid="{00000000-0005-0000-0000-000019000000}"/>
    <cellStyle name="나쁨 2" xfId="31" xr:uid="{00000000-0005-0000-0000-00001A000000}"/>
    <cellStyle name="메모 2" xfId="32" xr:uid="{00000000-0005-0000-0000-00001B000000}"/>
    <cellStyle name="보통 2" xfId="33" xr:uid="{00000000-0005-0000-0000-00001C000000}"/>
    <cellStyle name="설명 텍스트 2" xfId="34" xr:uid="{00000000-0005-0000-0000-00001D000000}"/>
    <cellStyle name="셀 확인 2" xfId="35" xr:uid="{00000000-0005-0000-0000-00001E000000}"/>
    <cellStyle name="쉼표 [0]" xfId="1" builtinId="6"/>
    <cellStyle name="쉼표 [0] 2" xfId="37" xr:uid="{00000000-0005-0000-0000-000020000000}"/>
    <cellStyle name="쉼표 [0] 3" xfId="36" xr:uid="{00000000-0005-0000-0000-000021000000}"/>
    <cellStyle name="연결된 셀 2" xfId="38" xr:uid="{00000000-0005-0000-0000-000022000000}"/>
    <cellStyle name="요약 2" xfId="39" xr:uid="{00000000-0005-0000-0000-000023000000}"/>
    <cellStyle name="입력 2" xfId="40" xr:uid="{00000000-0005-0000-0000-000024000000}"/>
    <cellStyle name="제목 1 2" xfId="41" xr:uid="{00000000-0005-0000-0000-000025000000}"/>
    <cellStyle name="제목 2 2" xfId="42" xr:uid="{00000000-0005-0000-0000-000026000000}"/>
    <cellStyle name="제목 3 2" xfId="43" xr:uid="{00000000-0005-0000-0000-000027000000}"/>
    <cellStyle name="제목 4 2" xfId="44" xr:uid="{00000000-0005-0000-0000-000028000000}"/>
    <cellStyle name="제목 5" xfId="45" xr:uid="{00000000-0005-0000-0000-000029000000}"/>
    <cellStyle name="좋음 2" xfId="46" xr:uid="{00000000-0005-0000-0000-00002A000000}"/>
    <cellStyle name="출력 2" xfId="47" xr:uid="{00000000-0005-0000-0000-00002B000000}"/>
    <cellStyle name="콤마 [0]_12월전화" xfId="48" xr:uid="{00000000-0005-0000-0000-00002C000000}"/>
    <cellStyle name="콤마_12월전화" xfId="49" xr:uid="{00000000-0005-0000-0000-00002D000000}"/>
    <cellStyle name="표준" xfId="0" builtinId="0"/>
    <cellStyle name="표준 2" xfId="2" xr:uid="{00000000-0005-0000-0000-00002F000000}"/>
    <cellStyle name="표준 2 2" xfId="51" xr:uid="{00000000-0005-0000-0000-000030000000}"/>
    <cellStyle name="표준 2 3" xfId="52" xr:uid="{00000000-0005-0000-0000-000031000000}"/>
    <cellStyle name="표준 2 4" xfId="50" xr:uid="{00000000-0005-0000-0000-000032000000}"/>
    <cellStyle name="표준 3" xfId="3" xr:uid="{00000000-0005-0000-0000-000033000000}"/>
    <cellStyle name="표준 3 2" xfId="53" xr:uid="{00000000-0005-0000-0000-000034000000}"/>
    <cellStyle name="표준 4" xfId="54" xr:uid="{00000000-0005-0000-0000-000035000000}"/>
    <cellStyle name="표준 5" xfId="4" xr:uid="{00000000-0005-0000-0000-00003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T45"/>
  <sheetViews>
    <sheetView tabSelected="1" zoomScaleNormal="100" zoomScaleSheetLayoutView="115" workbookViewId="0">
      <selection activeCell="G22" sqref="G22"/>
    </sheetView>
  </sheetViews>
  <sheetFormatPr defaultRowHeight="16.5"/>
  <cols>
    <col min="1" max="1" width="9" style="2"/>
    <col min="2" max="2" width="8.5" style="2" customWidth="1"/>
    <col min="3" max="3" width="9" style="1"/>
    <col min="4" max="4" width="9" style="2" customWidth="1"/>
    <col min="5" max="5" width="14" style="45" bestFit="1" customWidth="1"/>
    <col min="6" max="6" width="14.75" style="2" bestFit="1" customWidth="1"/>
    <col min="7" max="7" width="11.25" style="46" customWidth="1"/>
    <col min="8" max="8" width="11.25" style="2" customWidth="1"/>
    <col min="9" max="15" width="11.625" style="2" customWidth="1"/>
    <col min="16" max="16" width="10.875" style="2" customWidth="1"/>
    <col min="17" max="17" width="15.125" style="2" bestFit="1" customWidth="1"/>
    <col min="18" max="19" width="9" style="2"/>
    <col min="20" max="20" width="10.875" style="2" bestFit="1" customWidth="1"/>
    <col min="21" max="16384" width="9" style="2"/>
  </cols>
  <sheetData>
    <row r="1" spans="1:20" ht="32.25" customHeight="1" thickBot="1">
      <c r="A1" s="150" t="s">
        <v>101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2"/>
      <c r="P1" s="27" t="s">
        <v>53</v>
      </c>
      <c r="Q1" s="51" t="s">
        <v>99</v>
      </c>
    </row>
    <row r="2" spans="1:20" ht="30.75" customHeight="1" thickBot="1">
      <c r="A2" s="153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5"/>
      <c r="P2" s="16" t="s">
        <v>100</v>
      </c>
      <c r="Q2" s="148">
        <v>44228</v>
      </c>
      <c r="S2" s="129"/>
      <c r="T2" s="143" t="s">
        <v>90</v>
      </c>
    </row>
    <row r="3" spans="1:20" s="3" customFormat="1" ht="17.25" customHeight="1" thickBot="1">
      <c r="A3" s="165" t="s">
        <v>52</v>
      </c>
      <c r="B3" s="186" t="s">
        <v>33</v>
      </c>
      <c r="C3" s="178" t="s">
        <v>8</v>
      </c>
      <c r="D3" s="181" t="s">
        <v>88</v>
      </c>
      <c r="E3" s="168" t="s">
        <v>91</v>
      </c>
      <c r="F3" s="156" t="s">
        <v>34</v>
      </c>
      <c r="G3" s="157"/>
      <c r="H3" s="195" t="s">
        <v>12</v>
      </c>
      <c r="I3" s="195"/>
      <c r="J3" s="195"/>
      <c r="K3" s="195"/>
      <c r="L3" s="195"/>
      <c r="M3" s="195"/>
      <c r="N3" s="195"/>
      <c r="O3" s="195"/>
      <c r="P3" s="161"/>
      <c r="Q3" s="170" t="s">
        <v>32</v>
      </c>
    </row>
    <row r="4" spans="1:20" ht="18.75" customHeight="1" thickBot="1">
      <c r="A4" s="165"/>
      <c r="B4" s="187"/>
      <c r="C4" s="179"/>
      <c r="D4" s="182"/>
      <c r="E4" s="169"/>
      <c r="F4" s="158"/>
      <c r="G4" s="159"/>
      <c r="H4" s="159" t="s">
        <v>31</v>
      </c>
      <c r="I4" s="17" t="s">
        <v>0</v>
      </c>
      <c r="J4" s="18" t="s">
        <v>7</v>
      </c>
      <c r="K4" s="18" t="s">
        <v>1</v>
      </c>
      <c r="L4" s="18" t="s">
        <v>2</v>
      </c>
      <c r="M4" s="18" t="s">
        <v>96</v>
      </c>
      <c r="N4" s="18" t="s">
        <v>3</v>
      </c>
      <c r="O4" s="19" t="s">
        <v>4</v>
      </c>
      <c r="P4" s="184" t="s">
        <v>10</v>
      </c>
      <c r="Q4" s="170"/>
    </row>
    <row r="5" spans="1:20" s="4" customFormat="1" ht="21" customHeight="1" thickBot="1">
      <c r="A5" s="165"/>
      <c r="B5" s="188"/>
      <c r="C5" s="180"/>
      <c r="D5" s="183"/>
      <c r="E5" s="142" t="s">
        <v>92</v>
      </c>
      <c r="F5" s="160"/>
      <c r="G5" s="161"/>
      <c r="H5" s="159"/>
      <c r="I5" s="20">
        <v>0.09</v>
      </c>
      <c r="J5" s="21">
        <v>1.8499999999999999E-2</v>
      </c>
      <c r="K5" s="21">
        <v>6.8599999999999994E-2</v>
      </c>
      <c r="L5" s="21">
        <v>0.1152</v>
      </c>
      <c r="M5" s="21">
        <v>7.6E-3</v>
      </c>
      <c r="N5" s="22" t="s">
        <v>9</v>
      </c>
      <c r="O5" s="128" t="s">
        <v>11</v>
      </c>
      <c r="P5" s="185"/>
      <c r="Q5" s="171"/>
    </row>
    <row r="6" spans="1:20" ht="16.5" customHeight="1" thickBot="1">
      <c r="A6" s="166">
        <v>1</v>
      </c>
      <c r="B6" s="189"/>
      <c r="C6" s="172"/>
      <c r="D6" s="172">
        <v>1</v>
      </c>
      <c r="E6" s="175"/>
      <c r="F6" s="130" t="s">
        <v>35</v>
      </c>
      <c r="G6" s="132">
        <v>130000</v>
      </c>
      <c r="H6" s="130" t="s">
        <v>30</v>
      </c>
      <c r="I6" s="5">
        <f>MIN(+INT((ROUNDDOWN($E$6,-3)*$I$5)),404100)</f>
        <v>0</v>
      </c>
      <c r="J6" s="5">
        <f>IF(B6="대표이사",0,+INT($E6*J$5/10)*10)</f>
        <v>0</v>
      </c>
      <c r="K6" s="5">
        <f>+INT($E6*K$5/10)*10</f>
        <v>0</v>
      </c>
      <c r="L6" s="5">
        <f>+INT(K6*L$5/10)*10</f>
        <v>0</v>
      </c>
      <c r="M6" s="5">
        <f>ROUNDDOWN($E$6*$M$5,-1)</f>
        <v>0</v>
      </c>
      <c r="N6" s="24">
        <f ca="1">IF(E6&lt;1060000,0,OFFSET('국세청 조견표'!$B$5,MATCH($E6/1000,'국세청 조견표'!$A$6:$A$652,1),$D6))</f>
        <v>0</v>
      </c>
      <c r="O6" s="5">
        <f ca="1">+INT(N6*10%/10)*10</f>
        <v>0</v>
      </c>
      <c r="P6" s="25">
        <f ca="1">+SUM(I6:O6)</f>
        <v>0</v>
      </c>
      <c r="Q6" s="192">
        <f ca="1">TRUNC(E6+G6-P8-P9,-1)</f>
        <v>130000</v>
      </c>
      <c r="S6" s="2" t="s">
        <v>105</v>
      </c>
      <c r="T6" s="149">
        <f ca="1">SUM(P8,Q6,P12,Q10,P16,Q14)</f>
        <v>260000</v>
      </c>
    </row>
    <row r="7" spans="1:20" ht="16.5" customHeight="1">
      <c r="A7" s="167"/>
      <c r="B7" s="190"/>
      <c r="C7" s="173"/>
      <c r="D7" s="173"/>
      <c r="E7" s="176"/>
      <c r="F7" s="131" t="s">
        <v>98</v>
      </c>
      <c r="G7" s="133"/>
      <c r="H7" s="131" t="s">
        <v>13</v>
      </c>
      <c r="I7" s="13">
        <f>I6/2</f>
        <v>0</v>
      </c>
      <c r="J7" s="13">
        <f>J6-J8</f>
        <v>0</v>
      </c>
      <c r="K7" s="13">
        <f>+INT((K6/2)/10)*10</f>
        <v>0</v>
      </c>
      <c r="L7" s="13">
        <f>INT((L6/2)/10)*10</f>
        <v>0</v>
      </c>
      <c r="M7" s="5">
        <f>ROUNDDOWN($E$6*$M$5,-1)</f>
        <v>0</v>
      </c>
      <c r="N7" s="23"/>
      <c r="O7" s="13">
        <f>+INT(N7*10%/10)*10</f>
        <v>0</v>
      </c>
      <c r="P7" s="15">
        <f>+SUM(I7:O7)</f>
        <v>0</v>
      </c>
      <c r="Q7" s="193"/>
      <c r="S7" s="2" t="s">
        <v>106</v>
      </c>
      <c r="T7" s="149">
        <f>SUM(P7,P11,P15)</f>
        <v>0</v>
      </c>
    </row>
    <row r="8" spans="1:20" ht="17.25" customHeight="1" thickBot="1">
      <c r="A8" s="167"/>
      <c r="B8" s="191"/>
      <c r="C8" s="174"/>
      <c r="D8" s="174"/>
      <c r="E8" s="177"/>
      <c r="F8" s="135" t="s">
        <v>94</v>
      </c>
      <c r="G8" s="134"/>
      <c r="H8" s="131" t="s">
        <v>14</v>
      </c>
      <c r="I8" s="13">
        <f>TRUNC($I$6/2,-1)</f>
        <v>0</v>
      </c>
      <c r="J8" s="13">
        <f>IF(B6="대표이사",0,INT(((E6*1.6%)/2)/10)*10)</f>
        <v>0</v>
      </c>
      <c r="K8" s="13">
        <f>+INT((K6/2)/10)*10</f>
        <v>0</v>
      </c>
      <c r="L8" s="13">
        <f>INT((L6/2)/10)*10</f>
        <v>0</v>
      </c>
      <c r="M8" s="13"/>
      <c r="N8" s="23">
        <f ca="1">N6</f>
        <v>0</v>
      </c>
      <c r="O8" s="13">
        <f ca="1">+INT(N8*10%/10)*10</f>
        <v>0</v>
      </c>
      <c r="P8" s="15">
        <f ca="1">+SUM(I8:O8)</f>
        <v>0</v>
      </c>
      <c r="Q8" s="193"/>
    </row>
    <row r="9" spans="1:20" ht="17.25" customHeight="1" thickBot="1">
      <c r="A9" s="167"/>
      <c r="B9" s="162" t="s">
        <v>36</v>
      </c>
      <c r="C9" s="163"/>
      <c r="D9" s="163"/>
      <c r="E9" s="163"/>
      <c r="F9" s="163"/>
      <c r="G9" s="164"/>
      <c r="H9" s="141" t="s">
        <v>89</v>
      </c>
      <c r="I9" s="13">
        <f>IF(H9="여",ROUNDDOWN(I8*0.4,-1),0)</f>
        <v>0</v>
      </c>
      <c r="J9" s="13">
        <f>IF(H9="여",ROUNDDOWN(J8*0.4,-1),0)</f>
        <v>0</v>
      </c>
      <c r="K9" s="13"/>
      <c r="L9" s="13"/>
      <c r="M9" s="13"/>
      <c r="N9" s="14"/>
      <c r="O9" s="13"/>
      <c r="P9" s="26">
        <f>-SUM(I9:O9)</f>
        <v>0</v>
      </c>
      <c r="Q9" s="194"/>
    </row>
    <row r="10" spans="1:20" ht="16.5" customHeight="1" thickBot="1">
      <c r="A10" s="166">
        <v>2</v>
      </c>
      <c r="B10" s="189"/>
      <c r="C10" s="172"/>
      <c r="D10" s="172">
        <v>1</v>
      </c>
      <c r="E10" s="175"/>
      <c r="F10" s="136" t="s">
        <v>35</v>
      </c>
      <c r="G10" s="132">
        <v>130000</v>
      </c>
      <c r="H10" s="130" t="s">
        <v>30</v>
      </c>
      <c r="I10" s="5">
        <f>MIN(+INT((ROUNDDOWN($E$10,-3)*$I$5)),404100)</f>
        <v>0</v>
      </c>
      <c r="J10" s="5">
        <f>+INT($E10*J$5/10)*10</f>
        <v>0</v>
      </c>
      <c r="K10" s="5">
        <f>+INT($E10*K$5/10)*10</f>
        <v>0</v>
      </c>
      <c r="L10" s="5">
        <f>+INT(K10*L$5/10)*10</f>
        <v>0</v>
      </c>
      <c r="M10" s="5">
        <f>ROUNDDOWN($E$10*$M$5,-1)</f>
        <v>0</v>
      </c>
      <c r="N10" s="24">
        <f ca="1">IF(E10&lt;1060000,0,OFFSET('국세청 조견표'!$B$5,MATCH($E10/1000,'국세청 조견표'!$A$6:$A$652,1),$D10))</f>
        <v>0</v>
      </c>
      <c r="O10" s="5">
        <f ca="1">+INT(N10*10%/10)*10</f>
        <v>0</v>
      </c>
      <c r="P10" s="25">
        <f ca="1">+SUM(I10:O10)</f>
        <v>0</v>
      </c>
      <c r="Q10" s="196">
        <f ca="1">TRUNC(E10+G10-P12-P13,-1)</f>
        <v>130000</v>
      </c>
    </row>
    <row r="11" spans="1:20" ht="16.5" customHeight="1">
      <c r="A11" s="167"/>
      <c r="B11" s="190"/>
      <c r="C11" s="173"/>
      <c r="D11" s="173"/>
      <c r="E11" s="176"/>
      <c r="F11" s="137" t="s">
        <v>97</v>
      </c>
      <c r="G11" s="133"/>
      <c r="H11" s="131" t="s">
        <v>13</v>
      </c>
      <c r="I11" s="13">
        <f>TRUNC(I10/2,-1)</f>
        <v>0</v>
      </c>
      <c r="J11" s="13">
        <f>J10-J12</f>
        <v>0</v>
      </c>
      <c r="K11" s="13">
        <f>+INT((K10/2)/10)*10</f>
        <v>0</v>
      </c>
      <c r="L11" s="13">
        <f>INT((L10/2)/10)*10</f>
        <v>0</v>
      </c>
      <c r="M11" s="5">
        <f>ROUNDDOWN($E$10*$M$5,-1)</f>
        <v>0</v>
      </c>
      <c r="N11" s="23"/>
      <c r="O11" s="13">
        <f>+INT(N11*10%/10)*10</f>
        <v>0</v>
      </c>
      <c r="P11" s="15">
        <f>+SUM(I11:O11)</f>
        <v>0</v>
      </c>
      <c r="Q11" s="197"/>
    </row>
    <row r="12" spans="1:20" ht="16.5" customHeight="1" thickBot="1">
      <c r="A12" s="167"/>
      <c r="B12" s="191"/>
      <c r="C12" s="174"/>
      <c r="D12" s="174"/>
      <c r="E12" s="177"/>
      <c r="F12" s="135" t="s">
        <v>94</v>
      </c>
      <c r="G12" s="134"/>
      <c r="H12" s="131" t="s">
        <v>14</v>
      </c>
      <c r="I12" s="13">
        <f>TRUNC($I$10/2,-1)</f>
        <v>0</v>
      </c>
      <c r="J12" s="13">
        <f>INT(((E10*1.6%)/2)/10)*10</f>
        <v>0</v>
      </c>
      <c r="K12" s="13">
        <f>+INT((K10/2)/10)*10</f>
        <v>0</v>
      </c>
      <c r="L12" s="13">
        <f>INT((L10/2)/10)*10</f>
        <v>0</v>
      </c>
      <c r="M12" s="13"/>
      <c r="N12" s="23">
        <f ca="1">N10</f>
        <v>0</v>
      </c>
      <c r="O12" s="13">
        <f ca="1">+INT(N12*10%/10)*10</f>
        <v>0</v>
      </c>
      <c r="P12" s="15">
        <f ca="1">+SUM(I12:O12)</f>
        <v>0</v>
      </c>
      <c r="Q12" s="197"/>
    </row>
    <row r="13" spans="1:20" ht="17.25" customHeight="1" thickBot="1">
      <c r="A13" s="167"/>
      <c r="B13" s="162" t="s">
        <v>36</v>
      </c>
      <c r="C13" s="163"/>
      <c r="D13" s="163"/>
      <c r="E13" s="163"/>
      <c r="F13" s="163"/>
      <c r="G13" s="164"/>
      <c r="H13" s="141" t="s">
        <v>95</v>
      </c>
      <c r="I13" s="13">
        <f>IF(H13="여",ROUNDDOWN(I12*0.4,-1),0)</f>
        <v>0</v>
      </c>
      <c r="J13" s="13">
        <f>IF(H13="여",ROUNDDOWN(J12*0.4,-1),0)</f>
        <v>0</v>
      </c>
      <c r="K13" s="13"/>
      <c r="L13" s="13"/>
      <c r="M13" s="13"/>
      <c r="N13" s="14"/>
      <c r="O13" s="13"/>
      <c r="P13" s="26">
        <f>-SUM(I13:O13)</f>
        <v>0</v>
      </c>
      <c r="Q13" s="197"/>
    </row>
    <row r="14" spans="1:20" ht="16.5" customHeight="1" thickBot="1">
      <c r="A14" s="166">
        <v>3</v>
      </c>
      <c r="B14" s="189"/>
      <c r="C14" s="172"/>
      <c r="D14" s="172">
        <v>1</v>
      </c>
      <c r="E14" s="175"/>
      <c r="F14" s="136" t="s">
        <v>35</v>
      </c>
      <c r="G14" s="144"/>
      <c r="H14" s="130" t="s">
        <v>30</v>
      </c>
      <c r="I14" s="5">
        <f>MIN(+INT((ROUNDDOWN($E$14,-3)*$I$5)),404100)</f>
        <v>0</v>
      </c>
      <c r="J14" s="5">
        <f>+INT($E14*J$5/10)*10</f>
        <v>0</v>
      </c>
      <c r="K14" s="5">
        <f>+INT($E14*K$5/10)*10</f>
        <v>0</v>
      </c>
      <c r="L14" s="5">
        <f>+INT(K14*L$5/10)*10</f>
        <v>0</v>
      </c>
      <c r="M14" s="5">
        <f>ROUNDDOWN($E$14*$M$5,-1)</f>
        <v>0</v>
      </c>
      <c r="N14" s="24">
        <f ca="1">IF(E14&lt;1060000,0,OFFSET('국세청 조견표'!$B$5,MATCH($E14/1000,'국세청 조견표'!$A$6:$A$652,1),$D14))</f>
        <v>0</v>
      </c>
      <c r="O14" s="5">
        <f ca="1">+INT(N14*10%/10)*10</f>
        <v>0</v>
      </c>
      <c r="P14" s="25">
        <f ca="1">+SUM(I14:O14)</f>
        <v>0</v>
      </c>
      <c r="Q14" s="196">
        <f ca="1">TRUNC(E14+G14-P16-P17,-1)</f>
        <v>0</v>
      </c>
    </row>
    <row r="15" spans="1:20" ht="16.5" customHeight="1">
      <c r="A15" s="167"/>
      <c r="B15" s="190"/>
      <c r="C15" s="173"/>
      <c r="D15" s="173"/>
      <c r="E15" s="176"/>
      <c r="F15" s="137" t="s">
        <v>97</v>
      </c>
      <c r="G15" s="145"/>
      <c r="H15" s="131" t="s">
        <v>13</v>
      </c>
      <c r="I15" s="13">
        <f>TRUNC(I14/2,-1)</f>
        <v>0</v>
      </c>
      <c r="J15" s="13">
        <f>J14-J16</f>
        <v>0</v>
      </c>
      <c r="K15" s="13">
        <f>+INT((K14/2)/10)*10</f>
        <v>0</v>
      </c>
      <c r="L15" s="13">
        <f>INT((L14/2)/10)*10</f>
        <v>0</v>
      </c>
      <c r="M15" s="5">
        <f>ROUNDDOWN($E$14*$M$5,-1)</f>
        <v>0</v>
      </c>
      <c r="N15" s="23"/>
      <c r="O15" s="13">
        <f>+INT(N15*10%/10)*10</f>
        <v>0</v>
      </c>
      <c r="P15" s="15">
        <f>+SUM(I15:O15)</f>
        <v>0</v>
      </c>
      <c r="Q15" s="197"/>
    </row>
    <row r="16" spans="1:20" ht="16.5" customHeight="1" thickBot="1">
      <c r="A16" s="167"/>
      <c r="B16" s="191"/>
      <c r="C16" s="174"/>
      <c r="D16" s="174"/>
      <c r="E16" s="177"/>
      <c r="F16" s="135" t="s">
        <v>94</v>
      </c>
      <c r="G16" s="146"/>
      <c r="H16" s="131" t="s">
        <v>14</v>
      </c>
      <c r="I16" s="13">
        <f>TRUNC($I$14/2,-1)</f>
        <v>0</v>
      </c>
      <c r="J16" s="13">
        <f>INT(((E14*1.6%)/2)/10)*10</f>
        <v>0</v>
      </c>
      <c r="K16" s="13">
        <f>+INT((K14/2)/10)*10</f>
        <v>0</v>
      </c>
      <c r="L16" s="13">
        <f>INT((L14/2)/10)*10</f>
        <v>0</v>
      </c>
      <c r="M16" s="13"/>
      <c r="N16" s="23">
        <f ca="1">N14</f>
        <v>0</v>
      </c>
      <c r="O16" s="13">
        <f ca="1">+INT(N16*10%/10)*10</f>
        <v>0</v>
      </c>
      <c r="P16" s="15">
        <f ca="1">+SUM(I16:O16)</f>
        <v>0</v>
      </c>
      <c r="Q16" s="197"/>
    </row>
    <row r="17" spans="1:17" ht="17.25" customHeight="1" thickBot="1">
      <c r="A17" s="167"/>
      <c r="B17" s="162" t="s">
        <v>36</v>
      </c>
      <c r="C17" s="163"/>
      <c r="D17" s="163"/>
      <c r="E17" s="163"/>
      <c r="F17" s="163"/>
      <c r="G17" s="164"/>
      <c r="H17" s="47" t="s">
        <v>95</v>
      </c>
      <c r="I17" s="13">
        <f>IF(H17="여",ROUNDDOWN(I16*0.4,-1),0)</f>
        <v>0</v>
      </c>
      <c r="J17" s="13">
        <f>IF(H17="여",ROUNDDOWN(J16*0.4,-1),0)</f>
        <v>0</v>
      </c>
      <c r="K17" s="13"/>
      <c r="L17" s="13"/>
      <c r="M17" s="13"/>
      <c r="N17" s="14"/>
      <c r="O17" s="13"/>
      <c r="P17" s="26">
        <f>-SUM(I17:O17)</f>
        <v>0</v>
      </c>
      <c r="Q17" s="197"/>
    </row>
    <row r="18" spans="1:17" ht="16.5" customHeight="1">
      <c r="A18" s="166"/>
      <c r="B18" s="189"/>
      <c r="C18" s="172"/>
      <c r="D18" s="172">
        <v>1</v>
      </c>
      <c r="E18" s="175"/>
      <c r="F18" s="136" t="s">
        <v>35</v>
      </c>
      <c r="G18" s="138">
        <v>100000</v>
      </c>
      <c r="H18" s="130" t="s">
        <v>30</v>
      </c>
      <c r="I18" s="5">
        <f>MIN(+INT((ROUNDDOWN($E$18,-3)*$I$5)),404100)</f>
        <v>0</v>
      </c>
      <c r="J18" s="5">
        <f>+INT($E18*J$5/10)*10</f>
        <v>0</v>
      </c>
      <c r="K18" s="5">
        <f>+INT($E18*K$5/10)*10</f>
        <v>0</v>
      </c>
      <c r="L18" s="5">
        <f>+INT(K18*L$5/10)*10</f>
        <v>0</v>
      </c>
      <c r="M18" s="5"/>
      <c r="N18" s="24">
        <f ca="1">IF(E18&lt;1060000,0,OFFSET('국세청 조견표'!$B$5,MATCH($E18/1000,'국세청 조견표'!$A$6:$A$652,1),$D18))</f>
        <v>0</v>
      </c>
      <c r="O18" s="5">
        <f ca="1">+INT(N18*10%/10)*10</f>
        <v>0</v>
      </c>
      <c r="P18" s="25">
        <f ca="1">+SUM(I18:O18)</f>
        <v>0</v>
      </c>
      <c r="Q18" s="196">
        <f ca="1">E18+G18+G19+G20-P20-P21</f>
        <v>300000</v>
      </c>
    </row>
    <row r="19" spans="1:17" ht="16.5" customHeight="1">
      <c r="A19" s="167"/>
      <c r="B19" s="190"/>
      <c r="C19" s="173"/>
      <c r="D19" s="173"/>
      <c r="E19" s="176"/>
      <c r="F19" s="137" t="s">
        <v>71</v>
      </c>
      <c r="G19" s="139">
        <v>200000</v>
      </c>
      <c r="H19" s="131" t="s">
        <v>13</v>
      </c>
      <c r="I19" s="13">
        <f>I18/2</f>
        <v>0</v>
      </c>
      <c r="J19" s="13">
        <f>J18-J20</f>
        <v>0</v>
      </c>
      <c r="K19" s="13">
        <f>+INT((K18/2)/10)*10</f>
        <v>0</v>
      </c>
      <c r="L19" s="13">
        <f>INT((L18/2)/10)*10</f>
        <v>0</v>
      </c>
      <c r="M19" s="13"/>
      <c r="N19" s="23"/>
      <c r="O19" s="13">
        <f>+INT(N19*10%/10)*10</f>
        <v>0</v>
      </c>
      <c r="P19" s="15">
        <f>+SUM(I19:O19)</f>
        <v>0</v>
      </c>
      <c r="Q19" s="197"/>
    </row>
    <row r="20" spans="1:17" ht="16.5" customHeight="1" thickBot="1">
      <c r="A20" s="167"/>
      <c r="B20" s="191"/>
      <c r="C20" s="174"/>
      <c r="D20" s="174"/>
      <c r="E20" s="177"/>
      <c r="F20" s="135" t="s">
        <v>94</v>
      </c>
      <c r="G20" s="140"/>
      <c r="H20" s="131" t="s">
        <v>14</v>
      </c>
      <c r="I20" s="13">
        <f>$I$18/2</f>
        <v>0</v>
      </c>
      <c r="J20" s="13">
        <f>INT(((E18*1.3%)/2)/10)*10</f>
        <v>0</v>
      </c>
      <c r="K20" s="13">
        <f>+INT((K18/2)/10)*10</f>
        <v>0</v>
      </c>
      <c r="L20" s="13">
        <f>INT((L18/2)/10)*10</f>
        <v>0</v>
      </c>
      <c r="M20" s="13"/>
      <c r="N20" s="23">
        <f ca="1">N18</f>
        <v>0</v>
      </c>
      <c r="O20" s="13">
        <f ca="1">+INT(N20*10%/10)*10</f>
        <v>0</v>
      </c>
      <c r="P20" s="15">
        <f ca="1">+SUM(I20:O20)</f>
        <v>0</v>
      </c>
      <c r="Q20" s="197"/>
    </row>
    <row r="21" spans="1:17" ht="17.25" customHeight="1" thickBot="1">
      <c r="A21" s="167"/>
      <c r="B21" s="162" t="s">
        <v>36</v>
      </c>
      <c r="C21" s="163"/>
      <c r="D21" s="163"/>
      <c r="E21" s="163"/>
      <c r="F21" s="163"/>
      <c r="G21" s="164"/>
      <c r="H21" s="47"/>
      <c r="I21" s="13">
        <f>IF(H21="여",ROUNDDOWN(I20*0.4,-1),0)</f>
        <v>0</v>
      </c>
      <c r="J21" s="13">
        <f>IF(H21="여",ROUNDDOWN(J20*0.4,-1),0)</f>
        <v>0</v>
      </c>
      <c r="K21" s="13"/>
      <c r="L21" s="13"/>
      <c r="M21" s="13"/>
      <c r="N21" s="14"/>
      <c r="O21" s="13"/>
      <c r="P21" s="26"/>
      <c r="Q21" s="197"/>
    </row>
    <row r="22" spans="1:17" ht="16.5" customHeight="1">
      <c r="A22" s="166"/>
      <c r="B22" s="189"/>
      <c r="C22" s="172"/>
      <c r="D22" s="172">
        <v>1</v>
      </c>
      <c r="E22" s="175"/>
      <c r="F22" s="136" t="s">
        <v>35</v>
      </c>
      <c r="G22" s="138">
        <v>100000</v>
      </c>
      <c r="H22" s="130" t="s">
        <v>30</v>
      </c>
      <c r="I22" s="5">
        <f>MIN(+INT((ROUNDDOWN($E$22,-3)*$I$5)),404100)</f>
        <v>0</v>
      </c>
      <c r="J22" s="5">
        <f>+INT($E22*J$5/10)*10</f>
        <v>0</v>
      </c>
      <c r="K22" s="5">
        <f>+INT($E22*K$5/10)*10</f>
        <v>0</v>
      </c>
      <c r="L22" s="5">
        <f>+INT(K22*L$5/10)*10</f>
        <v>0</v>
      </c>
      <c r="M22" s="5"/>
      <c r="N22" s="24">
        <f ca="1">IF(E22&lt;1060000,0,OFFSET('국세청 조견표'!$B$5,MATCH($E22/1000,'국세청 조견표'!$A$6:$A$652,1),$D22))</f>
        <v>0</v>
      </c>
      <c r="O22" s="5">
        <f ca="1">+INT(N22*10%/10)*10</f>
        <v>0</v>
      </c>
      <c r="P22" s="25">
        <f ca="1">+SUM(I22:O22)</f>
        <v>0</v>
      </c>
      <c r="Q22" s="196">
        <f ca="1">E22+G22+G23+G24-P24-P25</f>
        <v>300000</v>
      </c>
    </row>
    <row r="23" spans="1:17" ht="16.5" customHeight="1">
      <c r="A23" s="167"/>
      <c r="B23" s="190"/>
      <c r="C23" s="173"/>
      <c r="D23" s="173"/>
      <c r="E23" s="176"/>
      <c r="F23" s="137" t="s">
        <v>71</v>
      </c>
      <c r="G23" s="139">
        <v>200000</v>
      </c>
      <c r="H23" s="131" t="s">
        <v>13</v>
      </c>
      <c r="I23" s="13">
        <f>I22/2</f>
        <v>0</v>
      </c>
      <c r="J23" s="13">
        <f>J22-J24</f>
        <v>0</v>
      </c>
      <c r="K23" s="13">
        <f>+INT((K22/2)/10)*10</f>
        <v>0</v>
      </c>
      <c r="L23" s="13">
        <f>INT((L22/2)/10)*10</f>
        <v>0</v>
      </c>
      <c r="M23" s="13"/>
      <c r="N23" s="23"/>
      <c r="O23" s="13">
        <f>+INT(N23*10%/10)*10</f>
        <v>0</v>
      </c>
      <c r="P23" s="15">
        <f>+SUM(I23:O23)</f>
        <v>0</v>
      </c>
      <c r="Q23" s="197"/>
    </row>
    <row r="24" spans="1:17" ht="16.5" customHeight="1" thickBot="1">
      <c r="A24" s="167"/>
      <c r="B24" s="191"/>
      <c r="C24" s="174"/>
      <c r="D24" s="174"/>
      <c r="E24" s="177"/>
      <c r="F24" s="135" t="s">
        <v>94</v>
      </c>
      <c r="G24" s="140"/>
      <c r="H24" s="131" t="s">
        <v>14</v>
      </c>
      <c r="I24" s="13">
        <f>$I$22/2</f>
        <v>0</v>
      </c>
      <c r="J24" s="13">
        <f>INT(((E22*1.3%)/2)/10)*10</f>
        <v>0</v>
      </c>
      <c r="K24" s="13">
        <f>+INT((K22/2)/10)*10</f>
        <v>0</v>
      </c>
      <c r="L24" s="13">
        <f>INT((L22/2)/10)*10</f>
        <v>0</v>
      </c>
      <c r="M24" s="13"/>
      <c r="N24" s="23">
        <f ca="1">N22</f>
        <v>0</v>
      </c>
      <c r="O24" s="13">
        <f ca="1">+INT(N24*10%/10)*10</f>
        <v>0</v>
      </c>
      <c r="P24" s="15">
        <f ca="1">+SUM(I24:O24)</f>
        <v>0</v>
      </c>
      <c r="Q24" s="197"/>
    </row>
    <row r="25" spans="1:17" ht="17.25" customHeight="1" thickBot="1">
      <c r="A25" s="167"/>
      <c r="B25" s="162" t="s">
        <v>36</v>
      </c>
      <c r="C25" s="163"/>
      <c r="D25" s="163"/>
      <c r="E25" s="163"/>
      <c r="F25" s="163"/>
      <c r="G25" s="164"/>
      <c r="H25" s="47"/>
      <c r="I25" s="13">
        <f>IF(H25="여",ROUNDDOWN(I24*0.4,-1),0)</f>
        <v>0</v>
      </c>
      <c r="J25" s="13">
        <f>IF(H25="여",ROUNDDOWN(J24*0.4,-1),0)</f>
        <v>0</v>
      </c>
      <c r="K25" s="13"/>
      <c r="L25" s="13"/>
      <c r="M25" s="13"/>
      <c r="N25" s="14"/>
      <c r="O25" s="13"/>
      <c r="P25" s="26">
        <f>-SUM(I25:O25)</f>
        <v>0</v>
      </c>
      <c r="Q25" s="197"/>
    </row>
    <row r="26" spans="1:17" ht="16.5" customHeight="1">
      <c r="A26" s="166"/>
      <c r="B26" s="189"/>
      <c r="C26" s="172"/>
      <c r="D26" s="172">
        <v>1</v>
      </c>
      <c r="E26" s="175"/>
      <c r="F26" s="136" t="s">
        <v>35</v>
      </c>
      <c r="G26" s="138">
        <v>100000</v>
      </c>
      <c r="H26" s="130" t="s">
        <v>30</v>
      </c>
      <c r="I26" s="5">
        <f>MIN(+INT((ROUNDDOWN($E$26,-3)*$I$5)),404100)</f>
        <v>0</v>
      </c>
      <c r="J26" s="5">
        <f>+INT($E26*J$5/10)*10</f>
        <v>0</v>
      </c>
      <c r="K26" s="5">
        <f>+INT($E26*K$5/10)*10</f>
        <v>0</v>
      </c>
      <c r="L26" s="5">
        <f>+INT(K26*L$5/10)*10</f>
        <v>0</v>
      </c>
      <c r="M26" s="5"/>
      <c r="N26" s="24">
        <f ca="1">IF(E26&lt;1060000,0,OFFSET('국세청 조견표'!$B$5,MATCH($E26/1000,'국세청 조견표'!$A$6:$A$652,1),$D26))</f>
        <v>0</v>
      </c>
      <c r="O26" s="5">
        <f ca="1">+INT(N26*10%/10)*10</f>
        <v>0</v>
      </c>
      <c r="P26" s="25">
        <f ca="1">+SUM(I26:O26)</f>
        <v>0</v>
      </c>
      <c r="Q26" s="196">
        <f ca="1">E26+G26+G27+G28-P28-P29</f>
        <v>300000</v>
      </c>
    </row>
    <row r="27" spans="1:17" ht="16.5" customHeight="1">
      <c r="A27" s="167"/>
      <c r="B27" s="190"/>
      <c r="C27" s="173"/>
      <c r="D27" s="173"/>
      <c r="E27" s="176"/>
      <c r="F27" s="137" t="s">
        <v>71</v>
      </c>
      <c r="G27" s="139">
        <v>200000</v>
      </c>
      <c r="H27" s="131" t="s">
        <v>13</v>
      </c>
      <c r="I27" s="13">
        <f>I26/2</f>
        <v>0</v>
      </c>
      <c r="J27" s="13">
        <f>J26-J28</f>
        <v>0</v>
      </c>
      <c r="K27" s="13">
        <f>+INT((K26/2)/10)*10</f>
        <v>0</v>
      </c>
      <c r="L27" s="13">
        <f>INT((L26/2)/10)*10</f>
        <v>0</v>
      </c>
      <c r="M27" s="13"/>
      <c r="N27" s="23"/>
      <c r="O27" s="13">
        <f>+INT(N27*10%/10)*10</f>
        <v>0</v>
      </c>
      <c r="P27" s="15">
        <f>+SUM(I27:O27)</f>
        <v>0</v>
      </c>
      <c r="Q27" s="197"/>
    </row>
    <row r="28" spans="1:17" ht="16.5" customHeight="1" thickBot="1">
      <c r="A28" s="167"/>
      <c r="B28" s="191"/>
      <c r="C28" s="174"/>
      <c r="D28" s="174"/>
      <c r="E28" s="177"/>
      <c r="F28" s="135" t="s">
        <v>94</v>
      </c>
      <c r="G28" s="140"/>
      <c r="H28" s="131" t="s">
        <v>14</v>
      </c>
      <c r="I28" s="13">
        <f>$I$26/2</f>
        <v>0</v>
      </c>
      <c r="J28" s="13">
        <f>INT(((E26*1.3%)/2)/10)*10</f>
        <v>0</v>
      </c>
      <c r="K28" s="13">
        <f>+INT((K26/2)/10)*10</f>
        <v>0</v>
      </c>
      <c r="L28" s="13">
        <f>INT((L26/2)/10)*10</f>
        <v>0</v>
      </c>
      <c r="M28" s="13"/>
      <c r="N28" s="23">
        <f ca="1">N26</f>
        <v>0</v>
      </c>
      <c r="O28" s="13">
        <f ca="1">+INT(N28*10%/10)*10</f>
        <v>0</v>
      </c>
      <c r="P28" s="15">
        <f ca="1">+SUM(I28:O28)</f>
        <v>0</v>
      </c>
      <c r="Q28" s="197"/>
    </row>
    <row r="29" spans="1:17" ht="17.25" customHeight="1" thickBot="1">
      <c r="A29" s="167"/>
      <c r="B29" s="162" t="s">
        <v>36</v>
      </c>
      <c r="C29" s="163"/>
      <c r="D29" s="163"/>
      <c r="E29" s="163"/>
      <c r="F29" s="163"/>
      <c r="G29" s="164"/>
      <c r="H29" s="47"/>
      <c r="I29" s="13">
        <f>IF(H29="여",ROUNDDOWN(I28*0.4,-1),0)</f>
        <v>0</v>
      </c>
      <c r="J29" s="13">
        <f>IF(H29="여",ROUNDDOWN(J28*0.4,-1),0)</f>
        <v>0</v>
      </c>
      <c r="K29" s="13"/>
      <c r="L29" s="13"/>
      <c r="M29" s="13"/>
      <c r="N29" s="14"/>
      <c r="O29" s="13"/>
      <c r="P29" s="26">
        <f>-SUM(I29:O29)</f>
        <v>0</v>
      </c>
      <c r="Q29" s="197"/>
    </row>
    <row r="30" spans="1:17" ht="16.5" customHeight="1">
      <c r="A30" s="166"/>
      <c r="B30" s="189"/>
      <c r="C30" s="172"/>
      <c r="D30" s="172">
        <v>1</v>
      </c>
      <c r="E30" s="175"/>
      <c r="F30" s="136" t="s">
        <v>35</v>
      </c>
      <c r="G30" s="138"/>
      <c r="H30" s="130" t="s">
        <v>30</v>
      </c>
      <c r="I30" s="5">
        <f>MIN(+INT((ROUNDDOWN($E$30,-3)*$I$5)),404100)</f>
        <v>0</v>
      </c>
      <c r="J30" s="5">
        <f>+INT($E30*J$5/10)*10</f>
        <v>0</v>
      </c>
      <c r="K30" s="5">
        <f>+INT($E30*K$5/10)*10</f>
        <v>0</v>
      </c>
      <c r="L30" s="5">
        <f>+INT(K30*L$5/10)*10</f>
        <v>0</v>
      </c>
      <c r="M30" s="5"/>
      <c r="N30" s="24">
        <f ca="1">IF(E30&lt;1060000,0,OFFSET('국세청 조견표'!$B$5,MATCH($E30/1000,'국세청 조견표'!$A$6:$A$652,1),$D30))</f>
        <v>0</v>
      </c>
      <c r="O30" s="5">
        <f ca="1">+INT(N30*10%/10)*10</f>
        <v>0</v>
      </c>
      <c r="P30" s="25">
        <f ca="1">+SUM(I30:O30)</f>
        <v>0</v>
      </c>
      <c r="Q30" s="196">
        <f ca="1">E30+G30+G31+G32-P32-P33</f>
        <v>0</v>
      </c>
    </row>
    <row r="31" spans="1:17" ht="16.5" customHeight="1">
      <c r="A31" s="167"/>
      <c r="B31" s="190"/>
      <c r="C31" s="173"/>
      <c r="D31" s="173"/>
      <c r="E31" s="176"/>
      <c r="F31" s="137" t="s">
        <v>71</v>
      </c>
      <c r="G31" s="139"/>
      <c r="H31" s="131" t="s">
        <v>13</v>
      </c>
      <c r="I31" s="13">
        <f>I30/2</f>
        <v>0</v>
      </c>
      <c r="J31" s="13">
        <f>J30-J32</f>
        <v>0</v>
      </c>
      <c r="K31" s="13">
        <f>+INT((K30/2)/10)*10</f>
        <v>0</v>
      </c>
      <c r="L31" s="13">
        <f>INT((L30/2)/10)*10</f>
        <v>0</v>
      </c>
      <c r="M31" s="13"/>
      <c r="N31" s="23"/>
      <c r="O31" s="13">
        <f>+INT(N31*10%/10)*10</f>
        <v>0</v>
      </c>
      <c r="P31" s="15">
        <f>+SUM(I31:O31)</f>
        <v>0</v>
      </c>
      <c r="Q31" s="197"/>
    </row>
    <row r="32" spans="1:17" ht="16.5" customHeight="1" thickBot="1">
      <c r="A32" s="167"/>
      <c r="B32" s="191"/>
      <c r="C32" s="174"/>
      <c r="D32" s="174"/>
      <c r="E32" s="177"/>
      <c r="F32" s="135" t="s">
        <v>94</v>
      </c>
      <c r="G32" s="140"/>
      <c r="H32" s="131" t="s">
        <v>14</v>
      </c>
      <c r="I32" s="13">
        <f>$I$30/2</f>
        <v>0</v>
      </c>
      <c r="J32" s="13">
        <f>INT(((E30*1.3%)/2)/10)*10</f>
        <v>0</v>
      </c>
      <c r="K32" s="13">
        <f>+INT((K30/2)/10)*10</f>
        <v>0</v>
      </c>
      <c r="L32" s="13">
        <f>INT((L30/2)/10)*10</f>
        <v>0</v>
      </c>
      <c r="M32" s="13"/>
      <c r="N32" s="23">
        <f ca="1">N30</f>
        <v>0</v>
      </c>
      <c r="O32" s="13">
        <f ca="1">+INT(N32*10%/10)*10</f>
        <v>0</v>
      </c>
      <c r="P32" s="15">
        <f ca="1">+SUM(I32:O32)</f>
        <v>0</v>
      </c>
      <c r="Q32" s="197"/>
    </row>
    <row r="33" spans="1:17" ht="17.25" customHeight="1" thickBot="1">
      <c r="A33" s="167"/>
      <c r="B33" s="162" t="s">
        <v>36</v>
      </c>
      <c r="C33" s="163"/>
      <c r="D33" s="163"/>
      <c r="E33" s="163"/>
      <c r="F33" s="163"/>
      <c r="G33" s="164"/>
      <c r="H33" s="47"/>
      <c r="I33" s="13">
        <f>IF(H33="여",ROUNDDOWN(I32*0.4,-1),0)</f>
        <v>0</v>
      </c>
      <c r="J33" s="13">
        <f>IF(H33="여",ROUNDDOWN(J32*0.4,-1),0)</f>
        <v>0</v>
      </c>
      <c r="K33" s="13"/>
      <c r="L33" s="13"/>
      <c r="M33" s="13"/>
      <c r="N33" s="14"/>
      <c r="O33" s="13"/>
      <c r="P33" s="26">
        <f>-SUM(I33:O33)</f>
        <v>0</v>
      </c>
      <c r="Q33" s="197"/>
    </row>
    <row r="34" spans="1:17" ht="16.5" customHeight="1">
      <c r="A34" s="166"/>
      <c r="B34" s="189"/>
      <c r="C34" s="172"/>
      <c r="D34" s="172">
        <v>1</v>
      </c>
      <c r="E34" s="175"/>
      <c r="F34" s="136" t="s">
        <v>35</v>
      </c>
      <c r="G34" s="138">
        <v>100000</v>
      </c>
      <c r="H34" s="130" t="s">
        <v>30</v>
      </c>
      <c r="I34" s="5">
        <f>MIN(+INT((ROUNDDOWN($E$34,-3)*$I$5)),404100)</f>
        <v>0</v>
      </c>
      <c r="J34" s="5">
        <f>+INT($E34*J$5/10)*10</f>
        <v>0</v>
      </c>
      <c r="K34" s="5">
        <f>+INT($E34*K$5/10)*10</f>
        <v>0</v>
      </c>
      <c r="L34" s="5">
        <f>+INT(K34*L$5/10)*10</f>
        <v>0</v>
      </c>
      <c r="M34" s="5"/>
      <c r="N34" s="24">
        <f ca="1">IF(E34&lt;1060000,0,OFFSET('국세청 조견표'!$B$5,MATCH($E34/1000,'국세청 조견표'!$A$6:$A$652,1),$D34))</f>
        <v>0</v>
      </c>
      <c r="O34" s="5">
        <f ca="1">+INT(N34*10%/10)*10</f>
        <v>0</v>
      </c>
      <c r="P34" s="25">
        <f ca="1">+SUM(I34:O34)</f>
        <v>0</v>
      </c>
      <c r="Q34" s="196">
        <f ca="1">E34+G34+G35+G36-P36-P37</f>
        <v>300000</v>
      </c>
    </row>
    <row r="35" spans="1:17" ht="16.5" customHeight="1">
      <c r="A35" s="167"/>
      <c r="B35" s="190"/>
      <c r="C35" s="173"/>
      <c r="D35" s="173"/>
      <c r="E35" s="176"/>
      <c r="F35" s="137" t="s">
        <v>71</v>
      </c>
      <c r="G35" s="139">
        <v>200000</v>
      </c>
      <c r="H35" s="131" t="s">
        <v>13</v>
      </c>
      <c r="I35" s="13">
        <f>I34/2</f>
        <v>0</v>
      </c>
      <c r="J35" s="13">
        <f>J34-J36</f>
        <v>0</v>
      </c>
      <c r="K35" s="13">
        <f>+INT((K34/2)/10)*10</f>
        <v>0</v>
      </c>
      <c r="L35" s="13">
        <f>INT((L34/2)/10)*10</f>
        <v>0</v>
      </c>
      <c r="M35" s="13"/>
      <c r="N35" s="23"/>
      <c r="O35" s="13">
        <f>+INT(N35*10%/10)*10</f>
        <v>0</v>
      </c>
      <c r="P35" s="15">
        <f>+SUM(I35:O35)</f>
        <v>0</v>
      </c>
      <c r="Q35" s="197"/>
    </row>
    <row r="36" spans="1:17" ht="16.5" customHeight="1" thickBot="1">
      <c r="A36" s="167"/>
      <c r="B36" s="191"/>
      <c r="C36" s="174"/>
      <c r="D36" s="174"/>
      <c r="E36" s="177"/>
      <c r="F36" s="135" t="s">
        <v>94</v>
      </c>
      <c r="G36" s="140"/>
      <c r="H36" s="131" t="s">
        <v>14</v>
      </c>
      <c r="I36" s="13">
        <f>$I$34/2</f>
        <v>0</v>
      </c>
      <c r="J36" s="13">
        <f>INT(((E34*1.3%)/2)/10)*10</f>
        <v>0</v>
      </c>
      <c r="K36" s="13">
        <f>+INT((K34/2)/10)*10</f>
        <v>0</v>
      </c>
      <c r="L36" s="13">
        <f>INT((L34/2)/10)*10</f>
        <v>0</v>
      </c>
      <c r="M36" s="13"/>
      <c r="N36" s="23">
        <f ca="1">N34</f>
        <v>0</v>
      </c>
      <c r="O36" s="13">
        <f ca="1">+INT(N36*10%/10)*10</f>
        <v>0</v>
      </c>
      <c r="P36" s="15">
        <f ca="1">+SUM(I36:O36)</f>
        <v>0</v>
      </c>
      <c r="Q36" s="197"/>
    </row>
    <row r="37" spans="1:17" ht="17.25" customHeight="1" thickBot="1">
      <c r="A37" s="167"/>
      <c r="B37" s="162" t="s">
        <v>36</v>
      </c>
      <c r="C37" s="163"/>
      <c r="D37" s="163"/>
      <c r="E37" s="163"/>
      <c r="F37" s="163"/>
      <c r="G37" s="164"/>
      <c r="H37" s="47"/>
      <c r="I37" s="13">
        <f>IF(H37="여",ROUNDDOWN(I36*0.4,-1),0)</f>
        <v>0</v>
      </c>
      <c r="J37" s="13">
        <f>IF(H37="여",ROUNDDOWN(J36*0.4,-1),0)</f>
        <v>0</v>
      </c>
      <c r="K37" s="13"/>
      <c r="L37" s="13"/>
      <c r="M37" s="13"/>
      <c r="N37" s="14"/>
      <c r="O37" s="13"/>
      <c r="P37" s="26">
        <f>-SUM(I37:O37)</f>
        <v>0</v>
      </c>
      <c r="Q37" s="197"/>
    </row>
    <row r="38" spans="1:17" ht="16.5" customHeight="1">
      <c r="A38" s="166"/>
      <c r="B38" s="189"/>
      <c r="C38" s="172"/>
      <c r="D38" s="172">
        <v>1</v>
      </c>
      <c r="E38" s="175"/>
      <c r="F38" s="136" t="s">
        <v>35</v>
      </c>
      <c r="G38" s="138">
        <v>100000</v>
      </c>
      <c r="H38" s="130" t="s">
        <v>30</v>
      </c>
      <c r="I38" s="5">
        <f>MIN(+INT((ROUNDDOWN($E$38,-3)*$I$5)),404100)</f>
        <v>0</v>
      </c>
      <c r="J38" s="5">
        <f>+INT($E38*J$5/10)*10</f>
        <v>0</v>
      </c>
      <c r="K38" s="5">
        <f>+INT($E38*K$5/10)*10</f>
        <v>0</v>
      </c>
      <c r="L38" s="5">
        <f>+INT(K38*L$5/10)*10</f>
        <v>0</v>
      </c>
      <c r="M38" s="5"/>
      <c r="N38" s="24">
        <f ca="1">IF(E38&lt;1060000,0,OFFSET('국세청 조견표'!$B$5,MATCH($E38/1000,'국세청 조견표'!$A$6:$A$652,1),$D38))</f>
        <v>0</v>
      </c>
      <c r="O38" s="5">
        <f ca="1">+INT(N38*10%/10)*10</f>
        <v>0</v>
      </c>
      <c r="P38" s="25">
        <f ca="1">+SUM(I38:O38)</f>
        <v>0</v>
      </c>
      <c r="Q38" s="196">
        <f ca="1">E38+G38+G39+G40-P40-P41</f>
        <v>300000</v>
      </c>
    </row>
    <row r="39" spans="1:17" ht="16.5" customHeight="1">
      <c r="A39" s="167"/>
      <c r="B39" s="190"/>
      <c r="C39" s="173"/>
      <c r="D39" s="173"/>
      <c r="E39" s="176"/>
      <c r="F39" s="137" t="s">
        <v>71</v>
      </c>
      <c r="G39" s="139">
        <v>200000</v>
      </c>
      <c r="H39" s="131" t="s">
        <v>13</v>
      </c>
      <c r="I39" s="13">
        <f>I38/2</f>
        <v>0</v>
      </c>
      <c r="J39" s="13">
        <f>J38-J40</f>
        <v>0</v>
      </c>
      <c r="K39" s="13">
        <f>+INT((K38/2)/10)*10</f>
        <v>0</v>
      </c>
      <c r="L39" s="13">
        <f>INT((L38/2)/10)*10</f>
        <v>0</v>
      </c>
      <c r="M39" s="13"/>
      <c r="N39" s="23"/>
      <c r="O39" s="13">
        <f>+INT(N39*10%/10)*10</f>
        <v>0</v>
      </c>
      <c r="P39" s="15">
        <f>+SUM(I39:O39)</f>
        <v>0</v>
      </c>
      <c r="Q39" s="197"/>
    </row>
    <row r="40" spans="1:17" ht="16.5" customHeight="1" thickBot="1">
      <c r="A40" s="167"/>
      <c r="B40" s="191"/>
      <c r="C40" s="174"/>
      <c r="D40" s="174"/>
      <c r="E40" s="177"/>
      <c r="F40" s="135" t="s">
        <v>94</v>
      </c>
      <c r="G40" s="140"/>
      <c r="H40" s="131" t="s">
        <v>14</v>
      </c>
      <c r="I40" s="13">
        <f>$I$38/2</f>
        <v>0</v>
      </c>
      <c r="J40" s="13">
        <f>INT(((E38*1.3%)/2)/10)*10</f>
        <v>0</v>
      </c>
      <c r="K40" s="13">
        <f>+INT((K38/2)/10)*10</f>
        <v>0</v>
      </c>
      <c r="L40" s="13">
        <f>INT((L38/2)/10)*10</f>
        <v>0</v>
      </c>
      <c r="M40" s="13"/>
      <c r="N40" s="23">
        <f ca="1">N38</f>
        <v>0</v>
      </c>
      <c r="O40" s="13">
        <f ca="1">+INT(N40*10%/10)*10</f>
        <v>0</v>
      </c>
      <c r="P40" s="15">
        <f ca="1">+SUM(I40:O40)</f>
        <v>0</v>
      </c>
      <c r="Q40" s="197"/>
    </row>
    <row r="41" spans="1:17" ht="17.25" customHeight="1" thickBot="1">
      <c r="A41" s="167"/>
      <c r="B41" s="162" t="s">
        <v>36</v>
      </c>
      <c r="C41" s="163"/>
      <c r="D41" s="163"/>
      <c r="E41" s="163"/>
      <c r="F41" s="163"/>
      <c r="G41" s="164"/>
      <c r="H41" s="47"/>
      <c r="I41" s="13">
        <f>IF(H41="여",ROUNDDOWN(I40*0.4,-1),0)</f>
        <v>0</v>
      </c>
      <c r="J41" s="13">
        <f>IF(H41="여",ROUNDDOWN(J40*0.4,-1),0)</f>
        <v>0</v>
      </c>
      <c r="K41" s="13"/>
      <c r="L41" s="13"/>
      <c r="M41" s="13"/>
      <c r="N41" s="14"/>
      <c r="O41" s="13"/>
      <c r="P41" s="26">
        <f>-SUM(I41:O41)</f>
        <v>0</v>
      </c>
      <c r="Q41" s="197"/>
    </row>
    <row r="42" spans="1:17" ht="16.5" customHeight="1">
      <c r="A42" s="166"/>
      <c r="B42" s="189"/>
      <c r="C42" s="172"/>
      <c r="D42" s="172"/>
      <c r="E42" s="175"/>
      <c r="F42" s="136" t="s">
        <v>35</v>
      </c>
      <c r="G42" s="138"/>
      <c r="H42" s="130" t="s">
        <v>30</v>
      </c>
      <c r="I42" s="5">
        <f>MIN(+INT((ROUNDDOWN($E$42,-3)*$I$5)),404100)</f>
        <v>0</v>
      </c>
      <c r="J42" s="5">
        <f>+INT($E42*J$5/10)*10</f>
        <v>0</v>
      </c>
      <c r="K42" s="5">
        <f>+INT($E42*K$5/10)*10</f>
        <v>0</v>
      </c>
      <c r="L42" s="5">
        <f>+INT(K42*L$5/10)*10</f>
        <v>0</v>
      </c>
      <c r="M42" s="5"/>
      <c r="N42" s="24">
        <f ca="1">IF(E42&lt;1060000,0,OFFSET('국세청 조견표'!$B$5,MATCH($E42/1000,'국세청 조견표'!$A$6:$A$652,1),$D42))</f>
        <v>0</v>
      </c>
      <c r="O42" s="5">
        <f ca="1">+INT(N42*10%/10)*10</f>
        <v>0</v>
      </c>
      <c r="P42" s="25">
        <f ca="1">+SUM(I42:O42)</f>
        <v>0</v>
      </c>
      <c r="Q42" s="196">
        <f ca="1">E42+G42+G43+G44-P44-P45</f>
        <v>0</v>
      </c>
    </row>
    <row r="43" spans="1:17" ht="16.5" customHeight="1">
      <c r="A43" s="167"/>
      <c r="B43" s="190"/>
      <c r="C43" s="173"/>
      <c r="D43" s="173"/>
      <c r="E43" s="176"/>
      <c r="F43" s="137" t="s">
        <v>71</v>
      </c>
      <c r="G43" s="139"/>
      <c r="H43" s="131" t="s">
        <v>13</v>
      </c>
      <c r="I43" s="13">
        <f>I42/2</f>
        <v>0</v>
      </c>
      <c r="J43" s="13">
        <f>J42-J44</f>
        <v>0</v>
      </c>
      <c r="K43" s="13">
        <f>+INT((K42/2)/10)*10</f>
        <v>0</v>
      </c>
      <c r="L43" s="13">
        <f>INT((L42/2)/10)*10</f>
        <v>0</v>
      </c>
      <c r="M43" s="13"/>
      <c r="N43" s="23"/>
      <c r="O43" s="13">
        <f>+INT(N43*10%/10)*10</f>
        <v>0</v>
      </c>
      <c r="P43" s="15">
        <f>+SUM(I43:O43)</f>
        <v>0</v>
      </c>
      <c r="Q43" s="197"/>
    </row>
    <row r="44" spans="1:17" ht="16.5" customHeight="1" thickBot="1">
      <c r="A44" s="167"/>
      <c r="B44" s="191"/>
      <c r="C44" s="174"/>
      <c r="D44" s="174"/>
      <c r="E44" s="177"/>
      <c r="F44" s="135" t="s">
        <v>94</v>
      </c>
      <c r="G44" s="140"/>
      <c r="H44" s="131" t="s">
        <v>14</v>
      </c>
      <c r="I44" s="13">
        <f>$I$42/2</f>
        <v>0</v>
      </c>
      <c r="J44" s="13">
        <f>INT(((E42*1.3%)/2)/10)*10</f>
        <v>0</v>
      </c>
      <c r="K44" s="13">
        <f>+INT((K42/2)/10)*10</f>
        <v>0</v>
      </c>
      <c r="L44" s="13">
        <f>INT((L42/2)/10)*10</f>
        <v>0</v>
      </c>
      <c r="M44" s="13"/>
      <c r="N44" s="23">
        <f ca="1">N42</f>
        <v>0</v>
      </c>
      <c r="O44" s="13">
        <f ca="1">+INT(N44*10%/10)*10</f>
        <v>0</v>
      </c>
      <c r="P44" s="15">
        <f ca="1">+SUM(I44:O44)</f>
        <v>0</v>
      </c>
      <c r="Q44" s="197"/>
    </row>
    <row r="45" spans="1:17" ht="16.5" customHeight="1" thickBot="1">
      <c r="A45" s="199"/>
      <c r="B45" s="162" t="s">
        <v>36</v>
      </c>
      <c r="C45" s="163"/>
      <c r="D45" s="163"/>
      <c r="E45" s="163"/>
      <c r="F45" s="163"/>
      <c r="G45" s="164"/>
      <c r="H45" s="120"/>
      <c r="I45" s="121">
        <f>IF(H45="여",ROUNDDOWN(I44*0.4,-1),0)</f>
        <v>0</v>
      </c>
      <c r="J45" s="121">
        <f>IF(H45="여",ROUNDDOWN(J44*0.4,-1),0)</f>
        <v>0</v>
      </c>
      <c r="K45" s="121"/>
      <c r="L45" s="121"/>
      <c r="M45" s="121"/>
      <c r="N45" s="122"/>
      <c r="O45" s="121"/>
      <c r="P45" s="123">
        <f>-SUM(I45:O45)</f>
        <v>0</v>
      </c>
      <c r="Q45" s="198"/>
    </row>
  </sheetData>
  <mergeCells count="81">
    <mergeCell ref="Q42:Q45"/>
    <mergeCell ref="B45:G45"/>
    <mergeCell ref="A42:A45"/>
    <mergeCell ref="B42:B44"/>
    <mergeCell ref="C42:C44"/>
    <mergeCell ref="D42:D44"/>
    <mergeCell ref="E42:E44"/>
    <mergeCell ref="Q38:Q41"/>
    <mergeCell ref="B41:G41"/>
    <mergeCell ref="A38:A41"/>
    <mergeCell ref="B38:B40"/>
    <mergeCell ref="C38:C40"/>
    <mergeCell ref="D38:D40"/>
    <mergeCell ref="E38:E40"/>
    <mergeCell ref="Q34:Q37"/>
    <mergeCell ref="B37:G37"/>
    <mergeCell ref="A34:A37"/>
    <mergeCell ref="B34:B36"/>
    <mergeCell ref="C34:C36"/>
    <mergeCell ref="D34:D36"/>
    <mergeCell ref="E34:E36"/>
    <mergeCell ref="B30:B32"/>
    <mergeCell ref="C30:C32"/>
    <mergeCell ref="D30:D32"/>
    <mergeCell ref="E30:E32"/>
    <mergeCell ref="Q30:Q33"/>
    <mergeCell ref="B33:G33"/>
    <mergeCell ref="A14:A17"/>
    <mergeCell ref="A18:A21"/>
    <mergeCell ref="A22:A25"/>
    <mergeCell ref="A26:A29"/>
    <mergeCell ref="A30:A33"/>
    <mergeCell ref="B26:B28"/>
    <mergeCell ref="C26:C28"/>
    <mergeCell ref="D26:D28"/>
    <mergeCell ref="E26:E28"/>
    <mergeCell ref="Q26:Q29"/>
    <mergeCell ref="B29:G29"/>
    <mergeCell ref="B22:B24"/>
    <mergeCell ref="C22:C24"/>
    <mergeCell ref="D22:D24"/>
    <mergeCell ref="E22:E24"/>
    <mergeCell ref="Q22:Q25"/>
    <mergeCell ref="B25:G25"/>
    <mergeCell ref="B18:B20"/>
    <mergeCell ref="C18:C20"/>
    <mergeCell ref="D18:D20"/>
    <mergeCell ref="E18:E20"/>
    <mergeCell ref="Q18:Q21"/>
    <mergeCell ref="B21:G21"/>
    <mergeCell ref="E10:E12"/>
    <mergeCell ref="Q10:Q13"/>
    <mergeCell ref="B13:G13"/>
    <mergeCell ref="B14:B16"/>
    <mergeCell ref="C14:C16"/>
    <mergeCell ref="D14:D16"/>
    <mergeCell ref="E14:E16"/>
    <mergeCell ref="Q14:Q17"/>
    <mergeCell ref="B17:G17"/>
    <mergeCell ref="A10:A13"/>
    <mergeCell ref="Q3:Q5"/>
    <mergeCell ref="D6:D8"/>
    <mergeCell ref="E6:E8"/>
    <mergeCell ref="C3:C5"/>
    <mergeCell ref="D3:D5"/>
    <mergeCell ref="H4:H5"/>
    <mergeCell ref="P4:P5"/>
    <mergeCell ref="B3:B5"/>
    <mergeCell ref="B6:B8"/>
    <mergeCell ref="Q6:Q9"/>
    <mergeCell ref="C6:C8"/>
    <mergeCell ref="H3:P3"/>
    <mergeCell ref="B10:B12"/>
    <mergeCell ref="C10:C12"/>
    <mergeCell ref="D10:D12"/>
    <mergeCell ref="A1:O2"/>
    <mergeCell ref="F3:G5"/>
    <mergeCell ref="B9:G9"/>
    <mergeCell ref="A3:A5"/>
    <mergeCell ref="A6:A9"/>
    <mergeCell ref="E3:E4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60" orientation="landscape" horizontalDpi="4294967293" r:id="rId1"/>
  <rowBreaks count="1" manualBreakCount="1">
    <brk id="21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9"/>
  <sheetViews>
    <sheetView showZeros="0" view="pageBreakPreview" zoomScale="115" zoomScaleNormal="85" zoomScaleSheetLayoutView="115" workbookViewId="0">
      <selection activeCell="O12" sqref="O12"/>
    </sheetView>
  </sheetViews>
  <sheetFormatPr defaultRowHeight="16.5"/>
  <cols>
    <col min="1" max="5" width="9" style="28"/>
    <col min="6" max="6" width="9" style="28" customWidth="1"/>
    <col min="7" max="8" width="9" style="28"/>
    <col min="9" max="9" width="9.25" style="28" bestFit="1" customWidth="1"/>
    <col min="10" max="10" width="13.125" style="28" bestFit="1" customWidth="1"/>
    <col min="11" max="12" width="11.625" style="28" customWidth="1"/>
    <col min="13" max="13" width="13.125" style="28" bestFit="1" customWidth="1"/>
    <col min="14" max="15" width="11.625" style="28" customWidth="1"/>
    <col min="16" max="16384" width="9" style="28"/>
  </cols>
  <sheetData>
    <row r="1" spans="1:16" ht="16.5" customHeight="1">
      <c r="A1" s="233"/>
      <c r="B1" s="227"/>
      <c r="C1" s="227"/>
      <c r="D1" s="227"/>
      <c r="E1" s="231" t="str">
        <f>TEXT(O2,"YYYY")&amp;"년"</f>
        <v>2021년</v>
      </c>
      <c r="F1" s="231"/>
      <c r="G1" s="225" t="str">
        <f>TEXT(O2,"MM")&amp;"월"</f>
        <v>02월</v>
      </c>
      <c r="H1" s="227" t="s">
        <v>74</v>
      </c>
      <c r="I1" s="227"/>
      <c r="J1" s="227"/>
      <c r="K1" s="227"/>
      <c r="L1" s="227"/>
      <c r="M1" s="229"/>
      <c r="N1" s="29" t="s">
        <v>55</v>
      </c>
      <c r="O1" s="210" t="str">
        <f>입력!$Q$1</f>
        <v>㈜다른코리아</v>
      </c>
      <c r="P1" s="211"/>
    </row>
    <row r="2" spans="1:16" ht="17.25" customHeight="1" thickBot="1">
      <c r="A2" s="234"/>
      <c r="B2" s="228"/>
      <c r="C2" s="228"/>
      <c r="D2" s="228"/>
      <c r="E2" s="232"/>
      <c r="F2" s="232"/>
      <c r="G2" s="226"/>
      <c r="H2" s="228"/>
      <c r="I2" s="228"/>
      <c r="J2" s="228"/>
      <c r="K2" s="228"/>
      <c r="L2" s="228"/>
      <c r="M2" s="230"/>
      <c r="N2" s="30" t="s">
        <v>54</v>
      </c>
      <c r="O2" s="212">
        <f>입력!$Q$2</f>
        <v>44228</v>
      </c>
      <c r="P2" s="213"/>
    </row>
    <row r="3" spans="1:16" ht="17.25" thickBot="1">
      <c r="A3" s="216" t="s">
        <v>37</v>
      </c>
      <c r="B3" s="217"/>
      <c r="C3" s="217" t="s">
        <v>38</v>
      </c>
      <c r="D3" s="217"/>
      <c r="E3" s="217"/>
      <c r="F3" s="217"/>
      <c r="G3" s="217"/>
      <c r="H3" s="217"/>
      <c r="I3" s="218"/>
      <c r="J3" s="219" t="s">
        <v>39</v>
      </c>
      <c r="K3" s="220"/>
      <c r="L3" s="220"/>
      <c r="M3" s="220"/>
      <c r="N3" s="221"/>
      <c r="O3" s="222"/>
      <c r="P3" s="223" t="s">
        <v>40</v>
      </c>
    </row>
    <row r="4" spans="1:16" ht="17.25" thickBot="1">
      <c r="A4" s="214" t="s">
        <v>41</v>
      </c>
      <c r="B4" s="215"/>
      <c r="C4" s="52" t="s">
        <v>56</v>
      </c>
      <c r="D4" s="53" t="s">
        <v>57</v>
      </c>
      <c r="E4" s="53" t="s">
        <v>58</v>
      </c>
      <c r="F4" s="53" t="s">
        <v>103</v>
      </c>
      <c r="G4" s="53" t="s">
        <v>102</v>
      </c>
      <c r="H4" s="53"/>
      <c r="I4" s="54"/>
      <c r="J4" s="55" t="s">
        <v>42</v>
      </c>
      <c r="K4" s="53" t="s">
        <v>43</v>
      </c>
      <c r="L4" s="53" t="s">
        <v>44</v>
      </c>
      <c r="M4" s="53" t="s">
        <v>45</v>
      </c>
      <c r="N4" s="53" t="s">
        <v>46</v>
      </c>
      <c r="O4" s="56" t="s">
        <v>47</v>
      </c>
      <c r="P4" s="224"/>
    </row>
    <row r="5" spans="1:16" ht="17.25" thickBot="1">
      <c r="A5" s="200" t="s">
        <v>60</v>
      </c>
      <c r="B5" s="201"/>
      <c r="C5" s="57"/>
      <c r="D5" s="58"/>
      <c r="E5" s="58"/>
      <c r="F5" s="58"/>
      <c r="G5" s="58"/>
      <c r="H5" s="58"/>
      <c r="I5" s="59"/>
      <c r="J5" s="60" t="s">
        <v>72</v>
      </c>
      <c r="K5" s="58"/>
      <c r="L5" s="58"/>
      <c r="M5" s="58"/>
      <c r="N5" s="61"/>
      <c r="O5" s="62" t="s">
        <v>49</v>
      </c>
      <c r="P5" s="224"/>
    </row>
    <row r="6" spans="1:16" ht="17.25" thickBot="1">
      <c r="A6" s="206" t="s">
        <v>62</v>
      </c>
      <c r="B6" s="207"/>
      <c r="C6" s="63" t="s">
        <v>48</v>
      </c>
      <c r="D6" s="64" t="s">
        <v>48</v>
      </c>
      <c r="E6" s="64" t="s">
        <v>48</v>
      </c>
      <c r="F6" s="64" t="s">
        <v>48</v>
      </c>
      <c r="G6" s="64" t="s">
        <v>48</v>
      </c>
      <c r="H6" s="64" t="s">
        <v>48</v>
      </c>
      <c r="I6" s="65" t="s">
        <v>50</v>
      </c>
      <c r="J6" s="66"/>
      <c r="K6" s="67"/>
      <c r="L6" s="67"/>
      <c r="M6" s="67"/>
      <c r="N6" s="67"/>
      <c r="O6" s="68" t="s">
        <v>51</v>
      </c>
      <c r="P6" s="224"/>
    </row>
    <row r="7" spans="1:16" ht="17.25" thickBot="1">
      <c r="A7" s="204">
        <f>입력!$A$6</f>
        <v>1</v>
      </c>
      <c r="B7" s="205"/>
      <c r="C7" s="69">
        <f>입력!$E$6</f>
        <v>0</v>
      </c>
      <c r="D7" s="70"/>
      <c r="E7" s="70">
        <f>입력!$G$6</f>
        <v>130000</v>
      </c>
      <c r="F7" s="70">
        <f>입력!$G$7</f>
        <v>0</v>
      </c>
      <c r="G7" s="70">
        <f>입력!$G$8</f>
        <v>0</v>
      </c>
      <c r="H7" s="70"/>
      <c r="I7" s="71"/>
      <c r="J7" s="72">
        <f>입력!$I$8</f>
        <v>0</v>
      </c>
      <c r="K7" s="73">
        <f>입력!$K$8</f>
        <v>0</v>
      </c>
      <c r="L7" s="73">
        <f>입력!$J$8</f>
        <v>0</v>
      </c>
      <c r="M7" s="73">
        <f>입력!$L$8</f>
        <v>0</v>
      </c>
      <c r="N7" s="73">
        <f ca="1">입력!$N$8</f>
        <v>0</v>
      </c>
      <c r="O7" s="74">
        <f ca="1">입력!$O$8</f>
        <v>0</v>
      </c>
      <c r="P7" s="75" t="s">
        <v>48</v>
      </c>
    </row>
    <row r="8" spans="1:16" ht="17.25" thickBot="1">
      <c r="A8" s="200">
        <f>입력!$B$6</f>
        <v>0</v>
      </c>
      <c r="B8" s="201"/>
      <c r="C8" s="76"/>
      <c r="D8" s="77"/>
      <c r="E8" s="77"/>
      <c r="F8" s="77"/>
      <c r="G8" s="77"/>
      <c r="H8" s="77"/>
      <c r="I8" s="78"/>
      <c r="J8" s="76">
        <f>입력!$P$9</f>
        <v>0</v>
      </c>
      <c r="K8" s="77"/>
      <c r="L8" s="77"/>
      <c r="M8" s="77"/>
      <c r="N8" s="79"/>
      <c r="O8" s="80">
        <f ca="1">J7+K7+L7+M7+N7+O7+J8</f>
        <v>0</v>
      </c>
      <c r="P8" s="81" t="s">
        <v>48</v>
      </c>
    </row>
    <row r="9" spans="1:16" ht="17.25" thickBot="1">
      <c r="A9" s="206">
        <f>입력!$C$6</f>
        <v>0</v>
      </c>
      <c r="B9" s="207"/>
      <c r="C9" s="82"/>
      <c r="D9" s="83"/>
      <c r="E9" s="83"/>
      <c r="F9" s="83"/>
      <c r="G9" s="83"/>
      <c r="H9" s="78"/>
      <c r="I9" s="80">
        <f>SUM(C7,E7)</f>
        <v>130000</v>
      </c>
      <c r="J9" s="82"/>
      <c r="K9" s="83"/>
      <c r="L9" s="83"/>
      <c r="M9" s="83"/>
      <c r="N9" s="78"/>
      <c r="O9" s="84">
        <f ca="1">I9-O8</f>
        <v>130000</v>
      </c>
      <c r="P9" s="85" t="s">
        <v>48</v>
      </c>
    </row>
    <row r="10" spans="1:16" ht="17.25" thickBot="1">
      <c r="A10" s="204">
        <f>입력!$A$10</f>
        <v>2</v>
      </c>
      <c r="B10" s="205"/>
      <c r="C10" s="69">
        <f>입력!$E$10</f>
        <v>0</v>
      </c>
      <c r="D10" s="70"/>
      <c r="E10" s="70">
        <f>입력!$G$10</f>
        <v>130000</v>
      </c>
      <c r="F10" s="70">
        <f>입력!$G$11</f>
        <v>0</v>
      </c>
      <c r="G10" s="70">
        <f>입력!$G$12</f>
        <v>0</v>
      </c>
      <c r="H10" s="70"/>
      <c r="I10" s="71"/>
      <c r="J10" s="72">
        <f>입력!$I$12</f>
        <v>0</v>
      </c>
      <c r="K10" s="73">
        <f>입력!$K$12</f>
        <v>0</v>
      </c>
      <c r="L10" s="73">
        <f>입력!$J$12</f>
        <v>0</v>
      </c>
      <c r="M10" s="73">
        <f>입력!$L$12</f>
        <v>0</v>
      </c>
      <c r="N10" s="73">
        <f ca="1">입력!$N$12</f>
        <v>0</v>
      </c>
      <c r="O10" s="74">
        <f ca="1">입력!$O$12</f>
        <v>0</v>
      </c>
      <c r="P10" s="75" t="s">
        <v>48</v>
      </c>
    </row>
    <row r="11" spans="1:16" ht="17.25" thickBot="1">
      <c r="A11" s="208">
        <f>입력!$B$10</f>
        <v>0</v>
      </c>
      <c r="B11" s="209"/>
      <c r="C11" s="76"/>
      <c r="D11" s="77"/>
      <c r="E11" s="77"/>
      <c r="F11" s="77"/>
      <c r="G11" s="77"/>
      <c r="H11" s="77"/>
      <c r="I11" s="78"/>
      <c r="J11" s="76">
        <f>입력!$P$13</f>
        <v>0</v>
      </c>
      <c r="K11" s="77"/>
      <c r="L11" s="77"/>
      <c r="M11" s="77"/>
      <c r="N11" s="79"/>
      <c r="O11" s="80">
        <f ca="1">J10+K10+L10+M10+N10+O10+J11</f>
        <v>0</v>
      </c>
      <c r="P11" s="81" t="s">
        <v>48</v>
      </c>
    </row>
    <row r="12" spans="1:16" ht="17.25" thickBot="1">
      <c r="A12" s="206">
        <f>입력!$C$10</f>
        <v>0</v>
      </c>
      <c r="B12" s="207"/>
      <c r="C12" s="82"/>
      <c r="D12" s="83"/>
      <c r="E12" s="83"/>
      <c r="F12" s="83"/>
      <c r="G12" s="83"/>
      <c r="H12" s="78"/>
      <c r="I12" s="80">
        <f>SUM(C10,E10)</f>
        <v>130000</v>
      </c>
      <c r="J12" s="82"/>
      <c r="K12" s="83"/>
      <c r="L12" s="83"/>
      <c r="M12" s="83"/>
      <c r="N12" s="78"/>
      <c r="O12" s="84">
        <f ca="1">ROUNDDOWN(I12-O11,-1)</f>
        <v>130000</v>
      </c>
      <c r="P12" s="85" t="s">
        <v>48</v>
      </c>
    </row>
    <row r="13" spans="1:16" ht="17.25" thickBot="1">
      <c r="A13" s="204">
        <f>입력!$A$14</f>
        <v>3</v>
      </c>
      <c r="B13" s="205"/>
      <c r="C13" s="69">
        <f>입력!$E$14</f>
        <v>0</v>
      </c>
      <c r="D13" s="70"/>
      <c r="E13" s="70">
        <f>입력!$G$14</f>
        <v>0</v>
      </c>
      <c r="F13" s="70">
        <f>입력!$G$15</f>
        <v>0</v>
      </c>
      <c r="G13" s="70">
        <f>입력!$G$16</f>
        <v>0</v>
      </c>
      <c r="H13" s="70"/>
      <c r="I13" s="71"/>
      <c r="J13" s="72">
        <f>입력!$I$16</f>
        <v>0</v>
      </c>
      <c r="K13" s="73">
        <f>입력!$K$16</f>
        <v>0</v>
      </c>
      <c r="L13" s="73">
        <f>입력!$J$16</f>
        <v>0</v>
      </c>
      <c r="M13" s="73">
        <f>입력!$L$16</f>
        <v>0</v>
      </c>
      <c r="N13" s="73">
        <f ca="1">입력!$N$16</f>
        <v>0</v>
      </c>
      <c r="O13" s="74">
        <f ca="1">입력!$O$16</f>
        <v>0</v>
      </c>
      <c r="P13" s="75" t="s">
        <v>48</v>
      </c>
    </row>
    <row r="14" spans="1:16" ht="17.25" thickBot="1">
      <c r="A14" s="200">
        <f>입력!$B$14</f>
        <v>0</v>
      </c>
      <c r="B14" s="201"/>
      <c r="C14" s="76"/>
      <c r="D14" s="77"/>
      <c r="E14" s="77"/>
      <c r="F14" s="77"/>
      <c r="G14" s="77"/>
      <c r="H14" s="77"/>
      <c r="I14" s="78"/>
      <c r="J14" s="76">
        <f>입력!$P$17</f>
        <v>0</v>
      </c>
      <c r="K14" s="77"/>
      <c r="L14" s="77"/>
      <c r="M14" s="77"/>
      <c r="N14" s="79"/>
      <c r="O14" s="80">
        <f ca="1">J13+K13+L13+M13+N13+O13+J14</f>
        <v>0</v>
      </c>
      <c r="P14" s="81" t="s">
        <v>48</v>
      </c>
    </row>
    <row r="15" spans="1:16" ht="17.25" thickBot="1">
      <c r="A15" s="206">
        <f>입력!$C$14</f>
        <v>0</v>
      </c>
      <c r="B15" s="207"/>
      <c r="C15" s="82"/>
      <c r="D15" s="83"/>
      <c r="E15" s="83"/>
      <c r="F15" s="83"/>
      <c r="G15" s="83"/>
      <c r="H15" s="78"/>
      <c r="I15" s="80">
        <f>SUM(C13,E13)</f>
        <v>0</v>
      </c>
      <c r="J15" s="82"/>
      <c r="K15" s="83"/>
      <c r="L15" s="83"/>
      <c r="M15" s="83"/>
      <c r="N15" s="78"/>
      <c r="O15" s="84">
        <f ca="1">ROUNDDOWN(I15-O14,-1)</f>
        <v>0</v>
      </c>
      <c r="P15" s="85" t="s">
        <v>48</v>
      </c>
    </row>
    <row r="16" spans="1:16" ht="17.25" thickBot="1">
      <c r="A16" s="204">
        <f>입력!$A$18</f>
        <v>0</v>
      </c>
      <c r="B16" s="205"/>
      <c r="C16" s="69">
        <f>입력!$E$18</f>
        <v>0</v>
      </c>
      <c r="D16" s="70"/>
      <c r="E16" s="70">
        <f>입력!$G$18</f>
        <v>100000</v>
      </c>
      <c r="F16" s="70">
        <f>입력!$G$19</f>
        <v>200000</v>
      </c>
      <c r="G16" s="70">
        <f>입력!$G$20</f>
        <v>0</v>
      </c>
      <c r="H16" s="70"/>
      <c r="I16" s="71"/>
      <c r="J16" s="72">
        <f>입력!$I$20</f>
        <v>0</v>
      </c>
      <c r="K16" s="73">
        <f>입력!$K$20</f>
        <v>0</v>
      </c>
      <c r="L16" s="73">
        <f>입력!$J$20</f>
        <v>0</v>
      </c>
      <c r="M16" s="73">
        <f>입력!$L$20</f>
        <v>0</v>
      </c>
      <c r="N16" s="73">
        <f ca="1">입력!$N$20</f>
        <v>0</v>
      </c>
      <c r="O16" s="74">
        <f ca="1">입력!$O$20</f>
        <v>0</v>
      </c>
      <c r="P16" s="75" t="s">
        <v>48</v>
      </c>
    </row>
    <row r="17" spans="1:16" ht="17.25" thickBot="1">
      <c r="A17" s="200">
        <f>입력!$B$18</f>
        <v>0</v>
      </c>
      <c r="B17" s="201"/>
      <c r="C17" s="76"/>
      <c r="D17" s="77"/>
      <c r="E17" s="77"/>
      <c r="F17" s="77"/>
      <c r="G17" s="77"/>
      <c r="H17" s="77"/>
      <c r="I17" s="78"/>
      <c r="J17" s="76">
        <f>입력!$P$21</f>
        <v>0</v>
      </c>
      <c r="K17" s="77"/>
      <c r="L17" s="77"/>
      <c r="M17" s="77"/>
      <c r="N17" s="79"/>
      <c r="O17" s="80">
        <f ca="1">J16+K16+L16+M16+N16+O16+J17</f>
        <v>0</v>
      </c>
      <c r="P17" s="81" t="s">
        <v>48</v>
      </c>
    </row>
    <row r="18" spans="1:16" ht="17.25" thickBot="1">
      <c r="A18" s="202">
        <f>입력!$C$18</f>
        <v>0</v>
      </c>
      <c r="B18" s="203"/>
      <c r="C18" s="82"/>
      <c r="D18" s="83"/>
      <c r="E18" s="83"/>
      <c r="F18" s="83"/>
      <c r="G18" s="83"/>
      <c r="H18" s="78"/>
      <c r="I18" s="80">
        <f>SUM(C16:H18)</f>
        <v>300000</v>
      </c>
      <c r="J18" s="82"/>
      <c r="K18" s="83"/>
      <c r="L18" s="83"/>
      <c r="M18" s="83"/>
      <c r="N18" s="78"/>
      <c r="O18" s="84">
        <f ca="1">I18-O17</f>
        <v>300000</v>
      </c>
      <c r="P18" s="85" t="s">
        <v>48</v>
      </c>
    </row>
    <row r="19" spans="1:16" ht="17.25" thickBot="1">
      <c r="A19" s="204">
        <f>입력!$A$22</f>
        <v>0</v>
      </c>
      <c r="B19" s="205"/>
      <c r="C19" s="69">
        <f>입력!$E$22</f>
        <v>0</v>
      </c>
      <c r="D19" s="70"/>
      <c r="E19" s="70">
        <f>입력!$G$22</f>
        <v>100000</v>
      </c>
      <c r="F19" s="70">
        <f>입력!$G$23</f>
        <v>200000</v>
      </c>
      <c r="G19" s="70">
        <f>입력!$G$24</f>
        <v>0</v>
      </c>
      <c r="H19" s="70"/>
      <c r="I19" s="71"/>
      <c r="J19" s="72">
        <f>입력!$I$24</f>
        <v>0</v>
      </c>
      <c r="K19" s="73">
        <f>입력!$K$24</f>
        <v>0</v>
      </c>
      <c r="L19" s="73">
        <f>입력!$J$24</f>
        <v>0</v>
      </c>
      <c r="M19" s="73">
        <f>입력!$L$24</f>
        <v>0</v>
      </c>
      <c r="N19" s="73">
        <f ca="1">입력!$N$24</f>
        <v>0</v>
      </c>
      <c r="O19" s="74">
        <f ca="1">입력!$O$24</f>
        <v>0</v>
      </c>
      <c r="P19" s="75" t="s">
        <v>48</v>
      </c>
    </row>
    <row r="20" spans="1:16" ht="17.25" thickBot="1">
      <c r="A20" s="200">
        <f>입력!$B$22</f>
        <v>0</v>
      </c>
      <c r="B20" s="201"/>
      <c r="C20" s="76"/>
      <c r="D20" s="77"/>
      <c r="E20" s="77"/>
      <c r="F20" s="77"/>
      <c r="G20" s="77"/>
      <c r="H20" s="77"/>
      <c r="I20" s="78"/>
      <c r="J20" s="76">
        <f>입력!$P$25</f>
        <v>0</v>
      </c>
      <c r="K20" s="77"/>
      <c r="L20" s="77"/>
      <c r="M20" s="77"/>
      <c r="N20" s="79"/>
      <c r="O20" s="80">
        <f ca="1">J19+K19+L19+M19+N19+O19+J20</f>
        <v>0</v>
      </c>
      <c r="P20" s="81" t="s">
        <v>48</v>
      </c>
    </row>
    <row r="21" spans="1:16" ht="17.25" thickBot="1">
      <c r="A21" s="206">
        <f>입력!$C$22</f>
        <v>0</v>
      </c>
      <c r="B21" s="207"/>
      <c r="C21" s="82"/>
      <c r="D21" s="83"/>
      <c r="E21" s="83"/>
      <c r="F21" s="83"/>
      <c r="G21" s="83"/>
      <c r="H21" s="78"/>
      <c r="I21" s="80">
        <f>SUM(C19:H21)</f>
        <v>300000</v>
      </c>
      <c r="J21" s="82"/>
      <c r="K21" s="83"/>
      <c r="L21" s="83"/>
      <c r="M21" s="83"/>
      <c r="N21" s="78"/>
      <c r="O21" s="84">
        <f ca="1">I21-O20</f>
        <v>300000</v>
      </c>
      <c r="P21" s="85" t="s">
        <v>48</v>
      </c>
    </row>
    <row r="22" spans="1:16" ht="17.25" thickBot="1">
      <c r="A22" s="204">
        <f>입력!$A$26</f>
        <v>0</v>
      </c>
      <c r="B22" s="205"/>
      <c r="C22" s="69">
        <f>입력!$E$26</f>
        <v>0</v>
      </c>
      <c r="D22" s="70"/>
      <c r="E22" s="70">
        <f>입력!$G$26</f>
        <v>100000</v>
      </c>
      <c r="F22" s="70">
        <f>입력!$G$27</f>
        <v>200000</v>
      </c>
      <c r="G22" s="70">
        <f>입력!$G$28</f>
        <v>0</v>
      </c>
      <c r="H22" s="70"/>
      <c r="I22" s="71"/>
      <c r="J22" s="72">
        <f>입력!$I$28</f>
        <v>0</v>
      </c>
      <c r="K22" s="73">
        <f>입력!$K$28</f>
        <v>0</v>
      </c>
      <c r="L22" s="73">
        <f>입력!$J$28</f>
        <v>0</v>
      </c>
      <c r="M22" s="73">
        <f>입력!$L$28</f>
        <v>0</v>
      </c>
      <c r="N22" s="73">
        <f ca="1">입력!$N$28</f>
        <v>0</v>
      </c>
      <c r="O22" s="74">
        <f ca="1">입력!$O$28</f>
        <v>0</v>
      </c>
      <c r="P22" s="75" t="s">
        <v>48</v>
      </c>
    </row>
    <row r="23" spans="1:16" ht="17.25" thickBot="1">
      <c r="A23" s="200">
        <f>입력!$B$26</f>
        <v>0</v>
      </c>
      <c r="B23" s="201"/>
      <c r="C23" s="76"/>
      <c r="D23" s="77"/>
      <c r="E23" s="77"/>
      <c r="F23" s="77"/>
      <c r="G23" s="77"/>
      <c r="H23" s="77"/>
      <c r="I23" s="78"/>
      <c r="J23" s="76">
        <f>입력!$P$29</f>
        <v>0</v>
      </c>
      <c r="K23" s="77"/>
      <c r="L23" s="77"/>
      <c r="M23" s="77"/>
      <c r="N23" s="79"/>
      <c r="O23" s="80">
        <f ca="1">J22+K22+L22+M22+N22+O22+J23</f>
        <v>0</v>
      </c>
      <c r="P23" s="81" t="s">
        <v>48</v>
      </c>
    </row>
    <row r="24" spans="1:16" ht="17.25" thickBot="1">
      <c r="A24" s="206">
        <f>입력!$C$26</f>
        <v>0</v>
      </c>
      <c r="B24" s="207"/>
      <c r="C24" s="82"/>
      <c r="D24" s="83"/>
      <c r="E24" s="83"/>
      <c r="F24" s="83"/>
      <c r="G24" s="83"/>
      <c r="H24" s="78"/>
      <c r="I24" s="80">
        <f>SUM(C22:H24)</f>
        <v>300000</v>
      </c>
      <c r="J24" s="82"/>
      <c r="K24" s="83"/>
      <c r="L24" s="83"/>
      <c r="M24" s="83"/>
      <c r="N24" s="78"/>
      <c r="O24" s="84">
        <f ca="1">I24-O23</f>
        <v>300000</v>
      </c>
      <c r="P24" s="85" t="s">
        <v>48</v>
      </c>
    </row>
    <row r="25" spans="1:16" ht="17.25" thickBot="1">
      <c r="A25" s="204">
        <f>입력!$A$30</f>
        <v>0</v>
      </c>
      <c r="B25" s="205"/>
      <c r="C25" s="69">
        <f>입력!$E$30</f>
        <v>0</v>
      </c>
      <c r="D25" s="70"/>
      <c r="E25" s="70">
        <f>입력!$G$30</f>
        <v>0</v>
      </c>
      <c r="F25" s="70">
        <f>입력!$G$31</f>
        <v>0</v>
      </c>
      <c r="G25" s="70">
        <f>입력!$G$32</f>
        <v>0</v>
      </c>
      <c r="H25" s="70"/>
      <c r="I25" s="71"/>
      <c r="J25" s="72">
        <f>입력!$I$32</f>
        <v>0</v>
      </c>
      <c r="K25" s="73">
        <f>입력!$K$32</f>
        <v>0</v>
      </c>
      <c r="L25" s="73">
        <f>입력!$J$32</f>
        <v>0</v>
      </c>
      <c r="M25" s="73">
        <f>입력!$L$32</f>
        <v>0</v>
      </c>
      <c r="N25" s="73">
        <f ca="1">입력!$N$32</f>
        <v>0</v>
      </c>
      <c r="O25" s="74">
        <f ca="1">입력!$O$32</f>
        <v>0</v>
      </c>
      <c r="P25" s="75" t="s">
        <v>48</v>
      </c>
    </row>
    <row r="26" spans="1:16" ht="17.25" thickBot="1">
      <c r="A26" s="200">
        <f>입력!$B$30</f>
        <v>0</v>
      </c>
      <c r="B26" s="201"/>
      <c r="C26" s="76"/>
      <c r="D26" s="77"/>
      <c r="E26" s="77"/>
      <c r="F26" s="77"/>
      <c r="G26" s="77"/>
      <c r="H26" s="77"/>
      <c r="I26" s="78"/>
      <c r="J26" s="76">
        <f>입력!$P$33</f>
        <v>0</v>
      </c>
      <c r="K26" s="77"/>
      <c r="L26" s="77"/>
      <c r="M26" s="77"/>
      <c r="N26" s="79"/>
      <c r="O26" s="80">
        <f ca="1">J25+K25+L25+M25+N25+O25+J26</f>
        <v>0</v>
      </c>
      <c r="P26" s="81" t="s">
        <v>48</v>
      </c>
    </row>
    <row r="27" spans="1:16" ht="17.25" thickBot="1">
      <c r="A27" s="206">
        <f>입력!$C$30</f>
        <v>0</v>
      </c>
      <c r="B27" s="207"/>
      <c r="C27" s="82"/>
      <c r="D27" s="83"/>
      <c r="E27" s="83"/>
      <c r="F27" s="83"/>
      <c r="G27" s="83"/>
      <c r="H27" s="78"/>
      <c r="I27" s="80">
        <f>SUM(C25:H27)</f>
        <v>0</v>
      </c>
      <c r="J27" s="86"/>
      <c r="K27" s="87"/>
      <c r="L27" s="87"/>
      <c r="M27" s="87"/>
      <c r="N27" s="88"/>
      <c r="O27" s="84">
        <f ca="1">I27-O26</f>
        <v>0</v>
      </c>
      <c r="P27" s="85" t="s">
        <v>48</v>
      </c>
    </row>
    <row r="28" spans="1:16" ht="17.25" thickBot="1">
      <c r="A28" s="204">
        <f>입력!$A$34</f>
        <v>0</v>
      </c>
      <c r="B28" s="205"/>
      <c r="C28" s="69">
        <f>입력!$E$34</f>
        <v>0</v>
      </c>
      <c r="D28" s="70"/>
      <c r="E28" s="70">
        <f>입력!$G$34</f>
        <v>100000</v>
      </c>
      <c r="F28" s="70">
        <f>입력!$G$35</f>
        <v>200000</v>
      </c>
      <c r="G28" s="70">
        <f>입력!$G$36</f>
        <v>0</v>
      </c>
      <c r="H28" s="70"/>
      <c r="I28" s="89"/>
      <c r="J28" s="90">
        <f>입력!$I$36</f>
        <v>0</v>
      </c>
      <c r="K28" s="91">
        <f>입력!$K$36</f>
        <v>0</v>
      </c>
      <c r="L28" s="91">
        <f>입력!$J$36</f>
        <v>0</v>
      </c>
      <c r="M28" s="91">
        <f>입력!$L$36</f>
        <v>0</v>
      </c>
      <c r="N28" s="92">
        <f ca="1">입력!$N$36</f>
        <v>0</v>
      </c>
      <c r="O28" s="93">
        <f ca="1">입력!$O$36</f>
        <v>0</v>
      </c>
      <c r="P28" s="75" t="s">
        <v>48</v>
      </c>
    </row>
    <row r="29" spans="1:16" ht="17.25" thickBot="1">
      <c r="A29" s="200">
        <f>입력!$B$34</f>
        <v>0</v>
      </c>
      <c r="B29" s="201"/>
      <c r="C29" s="76"/>
      <c r="D29" s="77"/>
      <c r="E29" s="77"/>
      <c r="F29" s="77"/>
      <c r="G29" s="77"/>
      <c r="H29" s="77"/>
      <c r="I29" s="94"/>
      <c r="J29" s="95">
        <f>입력!$P$37</f>
        <v>0</v>
      </c>
      <c r="K29" s="96"/>
      <c r="L29" s="96"/>
      <c r="M29" s="96"/>
      <c r="N29" s="97"/>
      <c r="O29" s="98">
        <f ca="1">J28+K28+L28+M28+N28+O28+J29</f>
        <v>0</v>
      </c>
      <c r="P29" s="81" t="s">
        <v>48</v>
      </c>
    </row>
    <row r="30" spans="1:16" ht="17.25" thickBot="1">
      <c r="A30" s="206">
        <f>입력!$C$34</f>
        <v>0</v>
      </c>
      <c r="B30" s="207"/>
      <c r="C30" s="86"/>
      <c r="D30" s="87"/>
      <c r="E30" s="87"/>
      <c r="F30" s="87"/>
      <c r="G30" s="87"/>
      <c r="H30" s="88"/>
      <c r="I30" s="99">
        <f>SUM(C28:H30)</f>
        <v>300000</v>
      </c>
      <c r="J30" s="100"/>
      <c r="K30" s="101"/>
      <c r="L30" s="101"/>
      <c r="M30" s="101"/>
      <c r="N30" s="102"/>
      <c r="O30" s="103">
        <f ca="1">I30-O29</f>
        <v>300000</v>
      </c>
      <c r="P30" s="85" t="s">
        <v>48</v>
      </c>
    </row>
    <row r="31" spans="1:16" ht="17.25" thickBot="1">
      <c r="A31" s="204">
        <f>입력!$A$38</f>
        <v>0</v>
      </c>
      <c r="B31" s="205"/>
      <c r="C31" s="69">
        <f>입력!$E$38</f>
        <v>0</v>
      </c>
      <c r="D31" s="70"/>
      <c r="E31" s="70">
        <f>입력!$G$38</f>
        <v>100000</v>
      </c>
      <c r="F31" s="70">
        <f>입력!$G$39</f>
        <v>200000</v>
      </c>
      <c r="G31" s="70">
        <f>입력!$G$40</f>
        <v>0</v>
      </c>
      <c r="H31" s="70"/>
      <c r="I31" s="89"/>
      <c r="J31" s="90">
        <f>입력!$I$40</f>
        <v>0</v>
      </c>
      <c r="K31" s="91">
        <f>입력!$K$40</f>
        <v>0</v>
      </c>
      <c r="L31" s="91">
        <f>입력!$J$40</f>
        <v>0</v>
      </c>
      <c r="M31" s="91">
        <f>입력!$L$40</f>
        <v>0</v>
      </c>
      <c r="N31" s="92">
        <f ca="1">입력!$N$40</f>
        <v>0</v>
      </c>
      <c r="O31" s="93">
        <f ca="1">입력!$O$40</f>
        <v>0</v>
      </c>
      <c r="P31" s="75" t="s">
        <v>48</v>
      </c>
    </row>
    <row r="32" spans="1:16" ht="17.25" thickBot="1">
      <c r="A32" s="200">
        <f>입력!$B$38</f>
        <v>0</v>
      </c>
      <c r="B32" s="201"/>
      <c r="C32" s="76"/>
      <c r="D32" s="77"/>
      <c r="E32" s="77"/>
      <c r="F32" s="77"/>
      <c r="G32" s="77"/>
      <c r="H32" s="77"/>
      <c r="I32" s="94"/>
      <c r="J32" s="95">
        <f>입력!$P$41</f>
        <v>0</v>
      </c>
      <c r="K32" s="96"/>
      <c r="L32" s="96"/>
      <c r="M32" s="96"/>
      <c r="N32" s="97"/>
      <c r="O32" s="98">
        <f ca="1">J31+K31+L31+M31+N31+O31+J32</f>
        <v>0</v>
      </c>
      <c r="P32" s="81" t="s">
        <v>48</v>
      </c>
    </row>
    <row r="33" spans="1:16" ht="17.25" thickBot="1">
      <c r="A33" s="206">
        <f>입력!$C$38</f>
        <v>0</v>
      </c>
      <c r="B33" s="207"/>
      <c r="C33" s="86"/>
      <c r="D33" s="87"/>
      <c r="E33" s="87"/>
      <c r="F33" s="87"/>
      <c r="G33" s="87"/>
      <c r="H33" s="88"/>
      <c r="I33" s="99">
        <f>SUM(C31:H33)</f>
        <v>300000</v>
      </c>
      <c r="J33" s="100"/>
      <c r="K33" s="101"/>
      <c r="L33" s="101"/>
      <c r="M33" s="101"/>
      <c r="N33" s="102"/>
      <c r="O33" s="103">
        <f ca="1">I33-O32</f>
        <v>300000</v>
      </c>
      <c r="P33" s="85" t="s">
        <v>48</v>
      </c>
    </row>
    <row r="34" spans="1:16" ht="17.25" thickBot="1">
      <c r="A34" s="204">
        <f>입력!$A$42</f>
        <v>0</v>
      </c>
      <c r="B34" s="205"/>
      <c r="C34" s="69">
        <f>입력!$E$42</f>
        <v>0</v>
      </c>
      <c r="D34" s="70"/>
      <c r="E34" s="70">
        <f>입력!$G$42</f>
        <v>0</v>
      </c>
      <c r="F34" s="70">
        <f>입력!$G$43</f>
        <v>0</v>
      </c>
      <c r="G34" s="70">
        <f>입력!$G$44</f>
        <v>0</v>
      </c>
      <c r="H34" s="70"/>
      <c r="I34" s="89"/>
      <c r="J34" s="90">
        <f>입력!$I$44</f>
        <v>0</v>
      </c>
      <c r="K34" s="91">
        <f>입력!$K$44</f>
        <v>0</v>
      </c>
      <c r="L34" s="91">
        <f>입력!$J$44</f>
        <v>0</v>
      </c>
      <c r="M34" s="91">
        <f>입력!$L$44</f>
        <v>0</v>
      </c>
      <c r="N34" s="92">
        <f ca="1">입력!$N$44</f>
        <v>0</v>
      </c>
      <c r="O34" s="93">
        <f ca="1">입력!$O$44</f>
        <v>0</v>
      </c>
      <c r="P34" s="75" t="s">
        <v>48</v>
      </c>
    </row>
    <row r="35" spans="1:16" ht="17.25" thickBot="1">
      <c r="A35" s="200">
        <f>입력!$B$42</f>
        <v>0</v>
      </c>
      <c r="B35" s="201"/>
      <c r="C35" s="76"/>
      <c r="D35" s="77"/>
      <c r="E35" s="77"/>
      <c r="F35" s="77"/>
      <c r="G35" s="77"/>
      <c r="H35" s="77"/>
      <c r="I35" s="94"/>
      <c r="J35" s="95">
        <f>입력!$P$45</f>
        <v>0</v>
      </c>
      <c r="K35" s="96"/>
      <c r="L35" s="96"/>
      <c r="M35" s="96"/>
      <c r="N35" s="97"/>
      <c r="O35" s="98">
        <f ca="1">J34+K34+L34+M34+N34+O34+J35</f>
        <v>0</v>
      </c>
      <c r="P35" s="81" t="s">
        <v>48</v>
      </c>
    </row>
    <row r="36" spans="1:16" ht="17.25" thickBot="1">
      <c r="A36" s="206">
        <f>입력!$C$42</f>
        <v>0</v>
      </c>
      <c r="B36" s="207"/>
      <c r="C36" s="86"/>
      <c r="D36" s="87"/>
      <c r="E36" s="87"/>
      <c r="F36" s="87"/>
      <c r="G36" s="87"/>
      <c r="H36" s="88"/>
      <c r="I36" s="99">
        <f>SUM(C34:H36)</f>
        <v>0</v>
      </c>
      <c r="J36" s="100"/>
      <c r="K36" s="101"/>
      <c r="L36" s="101"/>
      <c r="M36" s="101"/>
      <c r="N36" s="102"/>
      <c r="O36" s="103">
        <f ca="1">I36-O35</f>
        <v>0</v>
      </c>
      <c r="P36" s="85" t="s">
        <v>48</v>
      </c>
    </row>
    <row r="37" spans="1:16" ht="17.25" thickBot="1">
      <c r="A37" s="104"/>
      <c r="B37" s="105"/>
      <c r="C37" s="90">
        <f>C7+C10+C13+C16+C19+C22+C25+C28+C31+C34</f>
        <v>0</v>
      </c>
      <c r="D37" s="91">
        <f t="shared" ref="D37:N38" si="0">D7+D10+D13+D16+D19+D22+D25+D28+D31+D34</f>
        <v>0</v>
      </c>
      <c r="E37" s="91">
        <f t="shared" si="0"/>
        <v>760000</v>
      </c>
      <c r="F37" s="91">
        <f t="shared" si="0"/>
        <v>1000000</v>
      </c>
      <c r="G37" s="91">
        <f t="shared" si="0"/>
        <v>0</v>
      </c>
      <c r="H37" s="91">
        <f t="shared" si="0"/>
        <v>0</v>
      </c>
      <c r="I37" s="106">
        <f t="shared" si="0"/>
        <v>0</v>
      </c>
      <c r="J37" s="90">
        <f t="shared" si="0"/>
        <v>0</v>
      </c>
      <c r="K37" s="91">
        <f t="shared" si="0"/>
        <v>0</v>
      </c>
      <c r="L37" s="91">
        <f t="shared" si="0"/>
        <v>0</v>
      </c>
      <c r="M37" s="91">
        <f t="shared" si="0"/>
        <v>0</v>
      </c>
      <c r="N37" s="92">
        <f t="shared" ca="1" si="0"/>
        <v>0</v>
      </c>
      <c r="O37" s="107">
        <f ca="1">O7+O10+O13+O16+O19+O22+O25+O28+O31+O34</f>
        <v>0</v>
      </c>
      <c r="P37" s="75"/>
    </row>
    <row r="38" spans="1:16" ht="17.25" thickBot="1">
      <c r="A38" s="108" t="s">
        <v>73</v>
      </c>
      <c r="B38" s="109" t="str">
        <f>MAX(A7,A10,A13,A16,A19,A22,A25,A28,A31,A34)&amp;"명"</f>
        <v>3명</v>
      </c>
      <c r="C38" s="95"/>
      <c r="D38" s="96"/>
      <c r="E38" s="96"/>
      <c r="F38" s="96"/>
      <c r="G38" s="96"/>
      <c r="H38" s="96"/>
      <c r="I38" s="110"/>
      <c r="J38" s="95">
        <f t="shared" si="0"/>
        <v>0</v>
      </c>
      <c r="K38" s="96"/>
      <c r="L38" s="96"/>
      <c r="M38" s="96"/>
      <c r="N38" s="97"/>
      <c r="O38" s="98">
        <f ca="1">O8+O11+O14+O17+O20+O23+O26+O29+O32+O35</f>
        <v>0</v>
      </c>
      <c r="P38" s="81"/>
    </row>
    <row r="39" spans="1:16" ht="17.25" thickBot="1">
      <c r="A39" s="111"/>
      <c r="B39" s="112"/>
      <c r="C39" s="113"/>
      <c r="D39" s="114"/>
      <c r="E39" s="114"/>
      <c r="F39" s="114"/>
      <c r="G39" s="114"/>
      <c r="H39" s="115"/>
      <c r="I39" s="116">
        <f>I9+I12+I15+I18+I21+I24+I27+I30+I33+I36</f>
        <v>1760000</v>
      </c>
      <c r="J39" s="113"/>
      <c r="K39" s="114"/>
      <c r="L39" s="114"/>
      <c r="M39" s="114"/>
      <c r="N39" s="117"/>
      <c r="O39" s="118">
        <f ca="1">O9+O12+O15+O18+O21+O24+O27+O30+O33+O36</f>
        <v>1760000</v>
      </c>
      <c r="P39" s="119"/>
    </row>
  </sheetData>
  <mergeCells count="44">
    <mergeCell ref="A36:B36"/>
    <mergeCell ref="A25:B25"/>
    <mergeCell ref="A26:B26"/>
    <mergeCell ref="A27:B27"/>
    <mergeCell ref="A34:B34"/>
    <mergeCell ref="A35:B35"/>
    <mergeCell ref="A28:B28"/>
    <mergeCell ref="A29:B29"/>
    <mergeCell ref="A30:B30"/>
    <mergeCell ref="A31:B31"/>
    <mergeCell ref="A32:B32"/>
    <mergeCell ref="A33:B33"/>
    <mergeCell ref="A20:B20"/>
    <mergeCell ref="A21:B21"/>
    <mergeCell ref="A22:B22"/>
    <mergeCell ref="A23:B23"/>
    <mergeCell ref="A24:B24"/>
    <mergeCell ref="O1:P1"/>
    <mergeCell ref="O2:P2"/>
    <mergeCell ref="A4:B4"/>
    <mergeCell ref="A3:B3"/>
    <mergeCell ref="C3:I3"/>
    <mergeCell ref="J3:O3"/>
    <mergeCell ref="P3:P6"/>
    <mergeCell ref="A5:B5"/>
    <mergeCell ref="A6:B6"/>
    <mergeCell ref="G1:G2"/>
    <mergeCell ref="H1:I2"/>
    <mergeCell ref="J1:M2"/>
    <mergeCell ref="E1:F2"/>
    <mergeCell ref="A1:D2"/>
    <mergeCell ref="A7:B7"/>
    <mergeCell ref="A8:B8"/>
    <mergeCell ref="A9:B9"/>
    <mergeCell ref="A10:B10"/>
    <mergeCell ref="A11:B11"/>
    <mergeCell ref="A17:B17"/>
    <mergeCell ref="A18:B18"/>
    <mergeCell ref="A19:B19"/>
    <mergeCell ref="A12:B12"/>
    <mergeCell ref="A13:B13"/>
    <mergeCell ref="A14:B14"/>
    <mergeCell ref="A15:B15"/>
    <mergeCell ref="A16:B16"/>
  </mergeCells>
  <phoneticPr fontId="2" type="noConversion"/>
  <printOptions horizontalCentered="1" verticalCentered="1"/>
  <pageMargins left="0" right="0" top="0" bottom="0" header="0" footer="0"/>
  <pageSetup paperSize="9" scale="8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85"/>
  <sheetViews>
    <sheetView showZeros="0" view="pageBreakPreview" topLeftCell="A41" zoomScaleNormal="100" zoomScaleSheetLayoutView="100" workbookViewId="0">
      <selection activeCell="K52" sqref="K52:L52"/>
    </sheetView>
  </sheetViews>
  <sheetFormatPr defaultRowHeight="16.5"/>
  <cols>
    <col min="2" max="2" width="10.625" customWidth="1"/>
    <col min="5" max="5" width="10.625" customWidth="1"/>
    <col min="10" max="10" width="10.625" customWidth="1"/>
    <col min="13" max="13" width="10.625" customWidth="1"/>
  </cols>
  <sheetData>
    <row r="1" spans="1:18" ht="17.25" thickBo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ht="21.75" thickTop="1" thickBot="1">
      <c r="A2" s="31"/>
      <c r="B2" s="238" t="str">
        <f>급여대장!$E$1</f>
        <v>2021년</v>
      </c>
      <c r="C2" s="239"/>
      <c r="D2" s="50" t="str">
        <f>급여대장!$G$1</f>
        <v>02월</v>
      </c>
      <c r="E2" s="249" t="s">
        <v>63</v>
      </c>
      <c r="F2" s="249"/>
      <c r="G2" s="250"/>
      <c r="H2" s="31"/>
      <c r="I2" s="31"/>
      <c r="J2" s="238" t="str">
        <f>급여대장!$E$1</f>
        <v>2021년</v>
      </c>
      <c r="K2" s="239"/>
      <c r="L2" s="50" t="str">
        <f>급여대장!$G$1</f>
        <v>02월</v>
      </c>
      <c r="M2" s="249" t="s">
        <v>63</v>
      </c>
      <c r="N2" s="249"/>
      <c r="O2" s="250"/>
      <c r="P2" s="31"/>
      <c r="Q2" s="31"/>
      <c r="R2" s="31"/>
    </row>
    <row r="3" spans="1:18" ht="18" thickTop="1" thickBot="1">
      <c r="A3" s="31"/>
      <c r="B3" s="33"/>
      <c r="C3" s="33"/>
      <c r="D3" s="33"/>
      <c r="E3" s="33"/>
      <c r="F3" s="33"/>
      <c r="G3" s="33"/>
      <c r="H3" s="31"/>
      <c r="I3" s="31"/>
      <c r="J3" s="33"/>
      <c r="K3" s="33"/>
      <c r="L3" s="33"/>
      <c r="M3" s="33"/>
      <c r="N3" s="33"/>
      <c r="O3" s="33"/>
      <c r="P3" s="31"/>
      <c r="Q3" s="31"/>
      <c r="R3" s="31"/>
    </row>
    <row r="4" spans="1:18" ht="17.25" thickTop="1">
      <c r="A4" s="31"/>
      <c r="B4" s="35" t="s">
        <v>80</v>
      </c>
      <c r="C4" s="126">
        <f>급여대장!$A$7</f>
        <v>1</v>
      </c>
      <c r="D4" s="42"/>
      <c r="E4" s="247"/>
      <c r="F4" s="247"/>
      <c r="G4" s="247"/>
      <c r="H4" s="31"/>
      <c r="I4" s="31"/>
      <c r="J4" s="35" t="s">
        <v>80</v>
      </c>
      <c r="K4" s="126">
        <f>급여대장!$A$22</f>
        <v>0</v>
      </c>
      <c r="L4" s="49"/>
      <c r="M4" s="247"/>
      <c r="N4" s="247"/>
      <c r="O4" s="247"/>
      <c r="P4" s="31"/>
      <c r="Q4" s="31"/>
      <c r="R4" s="31"/>
    </row>
    <row r="5" spans="1:18">
      <c r="A5" s="31"/>
      <c r="B5" s="36" t="s">
        <v>59</v>
      </c>
      <c r="C5" s="37">
        <f>급여대장!$A$8</f>
        <v>0</v>
      </c>
      <c r="D5" s="42"/>
      <c r="E5" s="42"/>
      <c r="F5" s="42"/>
      <c r="G5" s="42"/>
      <c r="H5" s="31"/>
      <c r="I5" s="31"/>
      <c r="J5" s="36" t="s">
        <v>59</v>
      </c>
      <c r="K5" s="37">
        <f>급여대장!$A$23</f>
        <v>0</v>
      </c>
      <c r="L5" s="49"/>
      <c r="M5" s="49"/>
      <c r="N5" s="49"/>
      <c r="O5" s="49"/>
      <c r="P5" s="31"/>
      <c r="Q5" s="31"/>
      <c r="R5" s="31"/>
    </row>
    <row r="6" spans="1:18" ht="17.25" thickBot="1">
      <c r="A6" s="31"/>
      <c r="B6" s="39" t="s">
        <v>61</v>
      </c>
      <c r="C6" s="40">
        <f>급여대장!$A$9</f>
        <v>0</v>
      </c>
      <c r="D6" s="42"/>
      <c r="E6" s="42"/>
      <c r="F6" s="42"/>
      <c r="G6" s="42"/>
      <c r="H6" s="31"/>
      <c r="I6" s="31"/>
      <c r="J6" s="39" t="s">
        <v>61</v>
      </c>
      <c r="K6" s="40">
        <f>급여대장!$A$24</f>
        <v>0</v>
      </c>
      <c r="L6" s="49"/>
      <c r="M6" s="49"/>
      <c r="N6" s="49"/>
      <c r="O6" s="49"/>
      <c r="P6" s="31"/>
      <c r="Q6" s="31"/>
      <c r="R6" s="31"/>
    </row>
    <row r="7" spans="1:18" ht="17.25" thickTop="1">
      <c r="A7" s="31"/>
      <c r="B7" s="42"/>
      <c r="C7" s="42"/>
      <c r="D7" s="42"/>
      <c r="E7" s="42"/>
      <c r="F7" s="42"/>
      <c r="G7" s="42"/>
      <c r="H7" s="31"/>
      <c r="I7" s="31"/>
      <c r="J7" s="49"/>
      <c r="K7" s="49"/>
      <c r="L7" s="49"/>
      <c r="M7" s="49"/>
      <c r="N7" s="49"/>
      <c r="O7" s="49"/>
      <c r="P7" s="31"/>
      <c r="Q7" s="31"/>
      <c r="R7" s="31"/>
    </row>
    <row r="8" spans="1:18">
      <c r="A8" s="31"/>
      <c r="B8" s="38"/>
      <c r="C8" s="38"/>
      <c r="D8" s="38"/>
      <c r="E8" s="38"/>
      <c r="F8" s="38"/>
      <c r="G8" s="38"/>
      <c r="H8" s="31"/>
      <c r="I8" s="31"/>
      <c r="J8" s="38"/>
      <c r="K8" s="38"/>
      <c r="L8" s="38"/>
      <c r="M8" s="38"/>
      <c r="N8" s="38"/>
      <c r="O8" s="38"/>
      <c r="P8" s="31"/>
      <c r="Q8" s="31"/>
      <c r="R8" s="31"/>
    </row>
    <row r="9" spans="1:18">
      <c r="A9" s="31"/>
      <c r="B9" s="240" t="s">
        <v>64</v>
      </c>
      <c r="C9" s="240"/>
      <c r="D9" s="240"/>
      <c r="E9" s="240" t="s">
        <v>65</v>
      </c>
      <c r="F9" s="240"/>
      <c r="G9" s="240"/>
      <c r="H9" s="31"/>
      <c r="I9" s="31"/>
      <c r="J9" s="240" t="s">
        <v>64</v>
      </c>
      <c r="K9" s="240"/>
      <c r="L9" s="240"/>
      <c r="M9" s="240" t="s">
        <v>65</v>
      </c>
      <c r="N9" s="240"/>
      <c r="O9" s="240"/>
      <c r="P9" s="31"/>
      <c r="Q9" s="31"/>
      <c r="R9" s="31"/>
    </row>
    <row r="10" spans="1:18">
      <c r="A10" s="31"/>
      <c r="B10" s="41" t="s">
        <v>75</v>
      </c>
      <c r="C10" s="235">
        <f>급여대장!$C$7</f>
        <v>0</v>
      </c>
      <c r="D10" s="235"/>
      <c r="E10" s="41" t="s">
        <v>81</v>
      </c>
      <c r="F10" s="235">
        <f>급여대장!$J$7</f>
        <v>0</v>
      </c>
      <c r="G10" s="235"/>
      <c r="H10" s="31"/>
      <c r="I10" s="31"/>
      <c r="J10" s="48" t="s">
        <v>75</v>
      </c>
      <c r="K10" s="235">
        <f>급여대장!$C$22</f>
        <v>0</v>
      </c>
      <c r="L10" s="235"/>
      <c r="M10" s="48" t="s">
        <v>81</v>
      </c>
      <c r="N10" s="235">
        <f>급여대장!$J$22</f>
        <v>0</v>
      </c>
      <c r="O10" s="235"/>
      <c r="P10" s="31"/>
      <c r="Q10" s="44">
        <v>0</v>
      </c>
      <c r="R10" s="43">
        <v>0</v>
      </c>
    </row>
    <row r="11" spans="1:18">
      <c r="A11" s="31"/>
      <c r="B11" s="41" t="s">
        <v>76</v>
      </c>
      <c r="C11" s="243">
        <f>급여대장!$D$7</f>
        <v>0</v>
      </c>
      <c r="D11" s="244"/>
      <c r="E11" s="41" t="s">
        <v>83</v>
      </c>
      <c r="F11" s="235">
        <f>급여대장!$K$7</f>
        <v>0</v>
      </c>
      <c r="G11" s="235"/>
      <c r="H11" s="31"/>
      <c r="I11" s="31"/>
      <c r="J11" s="48" t="s">
        <v>76</v>
      </c>
      <c r="K11" s="243">
        <f>급여대장!$D$22</f>
        <v>0</v>
      </c>
      <c r="L11" s="244"/>
      <c r="M11" s="48" t="s">
        <v>83</v>
      </c>
      <c r="N11" s="235">
        <f>급여대장!$K$22</f>
        <v>0</v>
      </c>
      <c r="O11" s="235"/>
      <c r="P11" s="31"/>
      <c r="Q11" s="31"/>
      <c r="R11" s="31"/>
    </row>
    <row r="12" spans="1:18">
      <c r="A12" s="31"/>
      <c r="B12" s="41" t="s">
        <v>77</v>
      </c>
      <c r="C12" s="241">
        <f>급여대장!$E$7</f>
        <v>130000</v>
      </c>
      <c r="D12" s="242"/>
      <c r="E12" s="41" t="s">
        <v>82</v>
      </c>
      <c r="F12" s="235">
        <f>급여대장!$L$7</f>
        <v>0</v>
      </c>
      <c r="G12" s="235"/>
      <c r="H12" s="31"/>
      <c r="I12" s="31"/>
      <c r="J12" s="48" t="s">
        <v>77</v>
      </c>
      <c r="K12" s="241">
        <f>급여대장!$E$22</f>
        <v>100000</v>
      </c>
      <c r="L12" s="242"/>
      <c r="M12" s="48" t="s">
        <v>82</v>
      </c>
      <c r="N12" s="235">
        <f>급여대장!$L$22</f>
        <v>0</v>
      </c>
      <c r="O12" s="235"/>
      <c r="P12" s="31"/>
      <c r="Q12" s="31"/>
      <c r="R12" s="31"/>
    </row>
    <row r="13" spans="1:18">
      <c r="A13" s="31"/>
      <c r="B13" s="41" t="s">
        <v>78</v>
      </c>
      <c r="C13" s="241">
        <f>급여대장!$F$7</f>
        <v>0</v>
      </c>
      <c r="D13" s="242"/>
      <c r="E13" s="41" t="s">
        <v>84</v>
      </c>
      <c r="F13" s="235">
        <f>급여대장!$M$7</f>
        <v>0</v>
      </c>
      <c r="G13" s="235"/>
      <c r="H13" s="31"/>
      <c r="I13" s="31"/>
      <c r="J13" s="48" t="s">
        <v>78</v>
      </c>
      <c r="K13" s="241">
        <f>급여대장!$F$22</f>
        <v>200000</v>
      </c>
      <c r="L13" s="242"/>
      <c r="M13" s="48" t="s">
        <v>84</v>
      </c>
      <c r="N13" s="235">
        <f>급여대장!$M$22</f>
        <v>0</v>
      </c>
      <c r="O13" s="235"/>
      <c r="P13" s="31"/>
      <c r="Q13" s="31"/>
      <c r="R13" s="31"/>
    </row>
    <row r="14" spans="1:18">
      <c r="A14" s="31"/>
      <c r="B14" s="41" t="s">
        <v>79</v>
      </c>
      <c r="C14" s="241">
        <f>급여대장!$G$7</f>
        <v>0</v>
      </c>
      <c r="D14" s="242"/>
      <c r="E14" s="41" t="s">
        <v>85</v>
      </c>
      <c r="F14" s="235">
        <f ca="1">급여대장!$N$7</f>
        <v>0</v>
      </c>
      <c r="G14" s="235"/>
      <c r="H14" s="31"/>
      <c r="I14" s="31"/>
      <c r="J14" s="48" t="s">
        <v>79</v>
      </c>
      <c r="K14" s="241">
        <f>급여대장!$G$22</f>
        <v>0</v>
      </c>
      <c r="L14" s="242"/>
      <c r="M14" s="48" t="s">
        <v>85</v>
      </c>
      <c r="N14" s="235">
        <f ca="1">급여대장!$N$22</f>
        <v>0</v>
      </c>
      <c r="O14" s="235"/>
      <c r="P14" s="31"/>
      <c r="Q14" s="31"/>
      <c r="R14" s="31"/>
    </row>
    <row r="15" spans="1:18">
      <c r="A15" s="32"/>
      <c r="B15" s="41"/>
      <c r="C15" s="241"/>
      <c r="D15" s="242"/>
      <c r="E15" s="41" t="s">
        <v>86</v>
      </c>
      <c r="F15" s="235">
        <f ca="1">급여대장!$O$7</f>
        <v>0</v>
      </c>
      <c r="G15" s="235"/>
      <c r="H15" s="125"/>
      <c r="I15" s="32"/>
      <c r="J15" s="48"/>
      <c r="K15" s="241"/>
      <c r="L15" s="242"/>
      <c r="M15" s="48" t="s">
        <v>86</v>
      </c>
      <c r="N15" s="235">
        <f ca="1">급여대장!$O$22</f>
        <v>0</v>
      </c>
      <c r="O15" s="235"/>
      <c r="P15" s="125"/>
      <c r="Q15" s="31"/>
      <c r="R15" s="31"/>
    </row>
    <row r="16" spans="1:18">
      <c r="A16" s="34"/>
      <c r="B16" s="41"/>
      <c r="C16" s="241"/>
      <c r="D16" s="242"/>
      <c r="E16" s="147" t="s">
        <v>87</v>
      </c>
      <c r="F16" s="245">
        <f>급여대장!$J$8</f>
        <v>0</v>
      </c>
      <c r="G16" s="246"/>
      <c r="H16" s="34"/>
      <c r="I16" s="34"/>
      <c r="J16" s="48"/>
      <c r="K16" s="241"/>
      <c r="L16" s="242"/>
      <c r="M16" s="48" t="s">
        <v>87</v>
      </c>
      <c r="N16" s="245">
        <f>급여대장!$J$23</f>
        <v>0</v>
      </c>
      <c r="O16" s="246"/>
      <c r="P16" s="34"/>
    </row>
    <row r="17" spans="1:16">
      <c r="A17" s="31"/>
      <c r="B17" s="41"/>
      <c r="C17" s="241"/>
      <c r="D17" s="242"/>
      <c r="E17" s="41"/>
      <c r="F17" s="235"/>
      <c r="G17" s="235"/>
      <c r="H17" s="31"/>
      <c r="I17" s="31"/>
      <c r="J17" s="48"/>
      <c r="K17" s="241"/>
      <c r="L17" s="242"/>
      <c r="M17" s="48"/>
      <c r="N17" s="235"/>
      <c r="O17" s="235"/>
      <c r="P17" s="31"/>
    </row>
    <row r="18" spans="1:16">
      <c r="A18" s="31"/>
      <c r="B18" s="41"/>
      <c r="C18" s="241"/>
      <c r="D18" s="242"/>
      <c r="E18" s="41"/>
      <c r="F18" s="235"/>
      <c r="G18" s="235"/>
      <c r="H18" s="31"/>
      <c r="I18" s="31"/>
      <c r="J18" s="48"/>
      <c r="K18" s="241"/>
      <c r="L18" s="242"/>
      <c r="M18" s="48"/>
      <c r="N18" s="235"/>
      <c r="O18" s="235"/>
      <c r="P18" s="31"/>
    </row>
    <row r="19" spans="1:16">
      <c r="A19" s="31"/>
      <c r="B19" s="41"/>
      <c r="C19" s="241"/>
      <c r="D19" s="242"/>
      <c r="E19" s="41"/>
      <c r="F19" s="235"/>
      <c r="G19" s="235"/>
      <c r="H19" s="31"/>
      <c r="I19" s="31"/>
      <c r="J19" s="48"/>
      <c r="K19" s="241"/>
      <c r="L19" s="242"/>
      <c r="M19" s="48"/>
      <c r="N19" s="235"/>
      <c r="O19" s="235"/>
      <c r="P19" s="31"/>
    </row>
    <row r="20" spans="1:16">
      <c r="A20" s="31"/>
      <c r="B20" s="41"/>
      <c r="C20" s="241"/>
      <c r="D20" s="242"/>
      <c r="E20" s="41"/>
      <c r="F20" s="235"/>
      <c r="G20" s="235"/>
      <c r="H20" s="31"/>
      <c r="I20" s="31"/>
      <c r="J20" s="48"/>
      <c r="K20" s="241"/>
      <c r="L20" s="242"/>
      <c r="M20" s="48"/>
      <c r="N20" s="235"/>
      <c r="O20" s="235"/>
      <c r="P20" s="31"/>
    </row>
    <row r="21" spans="1:16">
      <c r="A21" s="31"/>
      <c r="B21" s="41"/>
      <c r="C21" s="241"/>
      <c r="D21" s="242"/>
      <c r="E21" s="41"/>
      <c r="F21" s="235"/>
      <c r="G21" s="235"/>
      <c r="H21" s="31"/>
      <c r="I21" s="31"/>
      <c r="J21" s="48"/>
      <c r="K21" s="241"/>
      <c r="L21" s="242"/>
      <c r="M21" s="48"/>
      <c r="N21" s="235"/>
      <c r="O21" s="235"/>
      <c r="P21" s="31"/>
    </row>
    <row r="22" spans="1:16">
      <c r="A22" s="31"/>
      <c r="B22" s="41"/>
      <c r="C22" s="241"/>
      <c r="D22" s="242"/>
      <c r="E22" s="41"/>
      <c r="F22" s="235"/>
      <c r="G22" s="235"/>
      <c r="H22" s="31"/>
      <c r="I22" s="31"/>
      <c r="J22" s="48"/>
      <c r="K22" s="241"/>
      <c r="L22" s="242"/>
      <c r="M22" s="48"/>
      <c r="N22" s="235"/>
      <c r="O22" s="235"/>
      <c r="P22" s="31"/>
    </row>
    <row r="23" spans="1:16">
      <c r="A23" s="31"/>
      <c r="B23" s="41"/>
      <c r="C23" s="241"/>
      <c r="D23" s="242"/>
      <c r="E23" s="41"/>
      <c r="F23" s="235"/>
      <c r="G23" s="235"/>
      <c r="H23" s="31"/>
      <c r="I23" s="31"/>
      <c r="J23" s="48"/>
      <c r="K23" s="241"/>
      <c r="L23" s="242"/>
      <c r="M23" s="48"/>
      <c r="N23" s="235"/>
      <c r="O23" s="235"/>
      <c r="P23" s="31"/>
    </row>
    <row r="24" spans="1:16">
      <c r="A24" s="31"/>
      <c r="B24" s="41"/>
      <c r="C24" s="241"/>
      <c r="D24" s="242"/>
      <c r="E24" s="41"/>
      <c r="F24" s="235"/>
      <c r="G24" s="235"/>
      <c r="H24" s="31"/>
      <c r="I24" s="31"/>
      <c r="J24" s="48"/>
      <c r="K24" s="241"/>
      <c r="L24" s="242"/>
      <c r="M24" s="48"/>
      <c r="N24" s="235"/>
      <c r="O24" s="235"/>
      <c r="P24" s="31"/>
    </row>
    <row r="25" spans="1:16">
      <c r="A25" s="31"/>
      <c r="B25" s="41"/>
      <c r="C25" s="241"/>
      <c r="D25" s="242"/>
      <c r="E25" s="41"/>
      <c r="F25" s="235"/>
      <c r="G25" s="235"/>
      <c r="H25" s="31"/>
      <c r="I25" s="31"/>
      <c r="J25" s="48"/>
      <c r="K25" s="241"/>
      <c r="L25" s="242"/>
      <c r="M25" s="48"/>
      <c r="N25" s="235"/>
      <c r="O25" s="235"/>
      <c r="P25" s="31"/>
    </row>
    <row r="26" spans="1:16">
      <c r="A26" s="31"/>
      <c r="B26" s="41"/>
      <c r="C26" s="241"/>
      <c r="D26" s="242"/>
      <c r="E26" s="41"/>
      <c r="F26" s="235"/>
      <c r="G26" s="235"/>
      <c r="H26" s="31"/>
      <c r="I26" s="31"/>
      <c r="J26" s="48"/>
      <c r="K26" s="241"/>
      <c r="L26" s="242"/>
      <c r="M26" s="48"/>
      <c r="N26" s="235"/>
      <c r="O26" s="235"/>
      <c r="P26" s="31"/>
    </row>
    <row r="27" spans="1:16">
      <c r="A27" s="31"/>
      <c r="B27" s="41"/>
      <c r="C27" s="241"/>
      <c r="D27" s="242"/>
      <c r="E27" s="41"/>
      <c r="F27" s="235"/>
      <c r="G27" s="235"/>
      <c r="H27" s="31"/>
      <c r="I27" s="31"/>
      <c r="J27" s="48"/>
      <c r="K27" s="241"/>
      <c r="L27" s="242"/>
      <c r="M27" s="48"/>
      <c r="N27" s="235"/>
      <c r="O27" s="235"/>
      <c r="P27" s="31"/>
    </row>
    <row r="28" spans="1:16">
      <c r="A28" s="31"/>
      <c r="B28" s="41"/>
      <c r="C28" s="241"/>
      <c r="D28" s="242"/>
      <c r="E28" s="41"/>
      <c r="F28" s="235"/>
      <c r="G28" s="235"/>
      <c r="H28" s="31"/>
      <c r="I28" s="31"/>
      <c r="J28" s="48"/>
      <c r="K28" s="241"/>
      <c r="L28" s="242"/>
      <c r="M28" s="48"/>
      <c r="N28" s="235"/>
      <c r="O28" s="235"/>
      <c r="P28" s="31"/>
    </row>
    <row r="29" spans="1:16">
      <c r="A29" s="31"/>
      <c r="B29" s="41"/>
      <c r="C29" s="241"/>
      <c r="D29" s="242"/>
      <c r="E29" s="41"/>
      <c r="F29" s="235"/>
      <c r="G29" s="235"/>
      <c r="H29" s="31"/>
      <c r="I29" s="31"/>
      <c r="J29" s="48"/>
      <c r="K29" s="241"/>
      <c r="L29" s="242"/>
      <c r="M29" s="48"/>
      <c r="N29" s="235"/>
      <c r="O29" s="235"/>
      <c r="P29" s="31"/>
    </row>
    <row r="30" spans="1:16">
      <c r="A30" s="31"/>
      <c r="B30" s="41" t="s">
        <v>66</v>
      </c>
      <c r="C30" s="235">
        <f>급여대장!$I$9</f>
        <v>130000</v>
      </c>
      <c r="D30" s="235"/>
      <c r="E30" s="41" t="s">
        <v>67</v>
      </c>
      <c r="F30" s="235">
        <f ca="1">급여대장!$O$8</f>
        <v>0</v>
      </c>
      <c r="G30" s="235"/>
      <c r="H30" s="31"/>
      <c r="I30" s="31"/>
      <c r="J30" s="48" t="s">
        <v>66</v>
      </c>
      <c r="K30" s="235">
        <f>급여대장!$I$24</f>
        <v>300000</v>
      </c>
      <c r="L30" s="235"/>
      <c r="M30" s="48" t="s">
        <v>67</v>
      </c>
      <c r="N30" s="235">
        <f ca="1">급여대장!$O$23</f>
        <v>0</v>
      </c>
      <c r="O30" s="235"/>
      <c r="P30" s="31"/>
    </row>
    <row r="31" spans="1:16">
      <c r="A31" s="31"/>
      <c r="B31" s="235" t="s">
        <v>68</v>
      </c>
      <c r="C31" s="235"/>
      <c r="D31" s="235"/>
      <c r="E31" s="235">
        <f ca="1">급여대장!$O$9</f>
        <v>130000</v>
      </c>
      <c r="F31" s="235"/>
      <c r="G31" s="235"/>
      <c r="H31" s="31"/>
      <c r="I31" s="31"/>
      <c r="J31" s="235" t="s">
        <v>68</v>
      </c>
      <c r="K31" s="235"/>
      <c r="L31" s="235"/>
      <c r="M31" s="235">
        <f ca="1">급여대장!$O$24</f>
        <v>300000</v>
      </c>
      <c r="N31" s="235"/>
      <c r="O31" s="235"/>
      <c r="P31" s="31"/>
    </row>
    <row r="32" spans="1:16">
      <c r="B32" s="42"/>
      <c r="C32" s="42"/>
      <c r="D32" s="42"/>
      <c r="E32" s="42"/>
      <c r="F32" s="42"/>
      <c r="G32" s="42"/>
      <c r="H32" s="31"/>
      <c r="J32" s="49"/>
      <c r="K32" s="49"/>
      <c r="L32" s="49"/>
      <c r="M32" s="49"/>
      <c r="N32" s="49"/>
      <c r="O32" s="49"/>
      <c r="P32" s="31"/>
    </row>
    <row r="33" spans="1:16">
      <c r="B33" s="38"/>
      <c r="C33" s="38"/>
      <c r="D33" s="38"/>
      <c r="E33" s="236">
        <f>급여대장!$O$2</f>
        <v>44228</v>
      </c>
      <c r="F33" s="236"/>
      <c r="G33" s="236"/>
      <c r="H33" s="31"/>
      <c r="J33" s="38"/>
      <c r="K33" s="38"/>
      <c r="L33" s="38"/>
      <c r="M33" s="236">
        <f>급여대장!$O$2</f>
        <v>44228</v>
      </c>
      <c r="N33" s="236"/>
      <c r="O33" s="236"/>
      <c r="P33" s="31"/>
    </row>
    <row r="34" spans="1:16">
      <c r="B34" s="38"/>
      <c r="C34" s="38"/>
      <c r="D34" s="38"/>
      <c r="E34" s="38"/>
      <c r="F34" s="38"/>
      <c r="G34" s="38"/>
      <c r="H34" s="31"/>
      <c r="J34" s="38"/>
      <c r="K34" s="38"/>
      <c r="L34" s="38"/>
      <c r="M34" s="38"/>
      <c r="N34" s="38"/>
      <c r="O34" s="38"/>
      <c r="P34" s="31"/>
    </row>
    <row r="35" spans="1:16">
      <c r="B35" s="38"/>
      <c r="C35" s="38"/>
      <c r="D35" s="237" t="s">
        <v>69</v>
      </c>
      <c r="E35" s="237"/>
      <c r="F35" s="237"/>
      <c r="G35" s="38"/>
      <c r="H35" s="31"/>
      <c r="J35" s="38"/>
      <c r="K35" s="38"/>
      <c r="L35" s="237" t="s">
        <v>69</v>
      </c>
      <c r="M35" s="237"/>
      <c r="N35" s="237"/>
      <c r="O35" s="38"/>
      <c r="P35" s="31"/>
    </row>
    <row r="36" spans="1:16" ht="17.25">
      <c r="B36" s="38"/>
      <c r="C36" s="38"/>
      <c r="D36" s="248" t="str">
        <f>급여대장!$O$1</f>
        <v>㈜다른코리아</v>
      </c>
      <c r="E36" s="248"/>
      <c r="F36" s="248"/>
      <c r="G36" s="38" t="s">
        <v>70</v>
      </c>
      <c r="H36" s="31"/>
      <c r="J36" s="38"/>
      <c r="K36" s="38"/>
      <c r="L36" s="248" t="str">
        <f>급여대장!$O$1</f>
        <v>㈜다른코리아</v>
      </c>
      <c r="M36" s="248"/>
      <c r="N36" s="248"/>
      <c r="O36" s="38" t="s">
        <v>70</v>
      </c>
      <c r="P36" s="31"/>
    </row>
    <row r="37" spans="1:16" ht="17.25">
      <c r="B37" s="38"/>
      <c r="C37" s="38"/>
      <c r="D37" s="124"/>
      <c r="E37" s="124"/>
      <c r="F37" s="124"/>
      <c r="G37" s="38"/>
      <c r="H37" s="31"/>
      <c r="J37" s="38"/>
      <c r="K37" s="38"/>
      <c r="L37" s="124"/>
      <c r="M37" s="124"/>
      <c r="N37" s="124"/>
      <c r="O37" s="38"/>
      <c r="P37" s="31"/>
    </row>
    <row r="38" spans="1:16" ht="17.25" thickBot="1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</row>
    <row r="39" spans="1:16" ht="21.75" thickTop="1" thickBot="1">
      <c r="A39" s="31"/>
      <c r="B39" s="238" t="str">
        <f>급여대장!$E$1</f>
        <v>2021년</v>
      </c>
      <c r="C39" s="239"/>
      <c r="D39" s="50" t="str">
        <f>급여대장!$G$1</f>
        <v>02월</v>
      </c>
      <c r="E39" s="249" t="s">
        <v>63</v>
      </c>
      <c r="F39" s="249"/>
      <c r="G39" s="250"/>
      <c r="H39" s="31"/>
      <c r="I39" s="31"/>
      <c r="J39" s="238" t="str">
        <f>급여대장!$E$1</f>
        <v>2021년</v>
      </c>
      <c r="K39" s="239"/>
      <c r="L39" s="50" t="str">
        <f>급여대장!$G$1</f>
        <v>02월</v>
      </c>
      <c r="M39" s="249" t="s">
        <v>63</v>
      </c>
      <c r="N39" s="249"/>
      <c r="O39" s="250"/>
      <c r="P39" s="31"/>
    </row>
    <row r="40" spans="1:16" ht="18" thickTop="1" thickBot="1">
      <c r="A40" s="31"/>
      <c r="B40" s="33"/>
      <c r="C40" s="33"/>
      <c r="D40" s="33"/>
      <c r="E40" s="33"/>
      <c r="F40" s="33"/>
      <c r="G40" s="33"/>
      <c r="H40" s="31"/>
      <c r="I40" s="31"/>
      <c r="J40" s="33"/>
      <c r="K40" s="33"/>
      <c r="L40" s="33"/>
      <c r="M40" s="33"/>
      <c r="N40" s="33"/>
      <c r="O40" s="33"/>
      <c r="P40" s="31"/>
    </row>
    <row r="41" spans="1:16" ht="17.25" thickTop="1">
      <c r="A41" s="31"/>
      <c r="B41" s="35" t="s">
        <v>80</v>
      </c>
      <c r="C41" s="126">
        <f>급여대장!$A$10</f>
        <v>2</v>
      </c>
      <c r="D41" s="49"/>
      <c r="E41" s="247"/>
      <c r="F41" s="247"/>
      <c r="G41" s="247"/>
      <c r="H41" s="31"/>
      <c r="I41" s="31"/>
      <c r="J41" s="35" t="s">
        <v>80</v>
      </c>
      <c r="K41" s="126">
        <f>급여대장!$A$25</f>
        <v>0</v>
      </c>
      <c r="L41" s="49"/>
      <c r="M41" s="247"/>
      <c r="N41" s="247"/>
      <c r="O41" s="247"/>
      <c r="P41" s="31"/>
    </row>
    <row r="42" spans="1:16">
      <c r="A42" s="31"/>
      <c r="B42" s="36" t="s">
        <v>59</v>
      </c>
      <c r="C42" s="37">
        <f>급여대장!$A$11</f>
        <v>0</v>
      </c>
      <c r="D42" s="49"/>
      <c r="E42" s="49"/>
      <c r="F42" s="49"/>
      <c r="G42" s="49"/>
      <c r="H42" s="31"/>
      <c r="I42" s="31"/>
      <c r="J42" s="36" t="s">
        <v>59</v>
      </c>
      <c r="K42" s="37">
        <f>급여대장!$A$26</f>
        <v>0</v>
      </c>
      <c r="L42" s="49"/>
      <c r="M42" s="49"/>
      <c r="N42" s="49"/>
      <c r="O42" s="49"/>
      <c r="P42" s="31"/>
    </row>
    <row r="43" spans="1:16" ht="17.25" thickBot="1">
      <c r="A43" s="31"/>
      <c r="B43" s="39" t="s">
        <v>61</v>
      </c>
      <c r="C43" s="40">
        <f>급여대장!$A$12</f>
        <v>0</v>
      </c>
      <c r="D43" s="49"/>
      <c r="E43" s="49"/>
      <c r="F43" s="49"/>
      <c r="G43" s="49"/>
      <c r="H43" s="31"/>
      <c r="I43" s="31"/>
      <c r="J43" s="39" t="s">
        <v>61</v>
      </c>
      <c r="K43" s="40">
        <f>급여대장!$A$27</f>
        <v>0</v>
      </c>
      <c r="L43" s="49"/>
      <c r="M43" s="49"/>
      <c r="N43" s="49"/>
      <c r="O43" s="49"/>
      <c r="P43" s="31"/>
    </row>
    <row r="44" spans="1:16" ht="17.25" thickTop="1">
      <c r="A44" s="31"/>
      <c r="B44" s="49"/>
      <c r="C44" s="49"/>
      <c r="D44" s="49"/>
      <c r="E44" s="49"/>
      <c r="F44" s="49"/>
      <c r="G44" s="49"/>
      <c r="H44" s="31"/>
      <c r="I44" s="31"/>
      <c r="J44" s="49"/>
      <c r="K44" s="49"/>
      <c r="L44" s="49"/>
      <c r="M44" s="49"/>
      <c r="N44" s="49"/>
      <c r="O44" s="49"/>
      <c r="P44" s="31"/>
    </row>
    <row r="45" spans="1:16">
      <c r="A45" s="31"/>
      <c r="B45" s="38"/>
      <c r="C45" s="38"/>
      <c r="D45" s="38"/>
      <c r="E45" s="38"/>
      <c r="F45" s="38"/>
      <c r="G45" s="38"/>
      <c r="H45" s="31"/>
      <c r="I45" s="31"/>
      <c r="J45" s="38"/>
      <c r="K45" s="38"/>
      <c r="L45" s="38"/>
      <c r="M45" s="38"/>
      <c r="N45" s="38"/>
      <c r="O45" s="38"/>
      <c r="P45" s="31"/>
    </row>
    <row r="46" spans="1:16">
      <c r="A46" s="31"/>
      <c r="B46" s="240" t="s">
        <v>64</v>
      </c>
      <c r="C46" s="240"/>
      <c r="D46" s="240"/>
      <c r="E46" s="240" t="s">
        <v>65</v>
      </c>
      <c r="F46" s="240"/>
      <c r="G46" s="240"/>
      <c r="H46" s="31"/>
      <c r="I46" s="31"/>
      <c r="J46" s="240" t="s">
        <v>64</v>
      </c>
      <c r="K46" s="240"/>
      <c r="L46" s="240"/>
      <c r="M46" s="240" t="s">
        <v>65</v>
      </c>
      <c r="N46" s="240"/>
      <c r="O46" s="240"/>
      <c r="P46" s="31"/>
    </row>
    <row r="47" spans="1:16">
      <c r="A47" s="31"/>
      <c r="B47" s="48" t="s">
        <v>75</v>
      </c>
      <c r="C47" s="235">
        <f>급여대장!$C$10</f>
        <v>0</v>
      </c>
      <c r="D47" s="235"/>
      <c r="E47" s="48" t="s">
        <v>81</v>
      </c>
      <c r="F47" s="235">
        <f>급여대장!$J$10</f>
        <v>0</v>
      </c>
      <c r="G47" s="235"/>
      <c r="H47" s="31"/>
      <c r="I47" s="31"/>
      <c r="J47" s="48" t="s">
        <v>75</v>
      </c>
      <c r="K47" s="235">
        <f>급여대장!$C$25</f>
        <v>0</v>
      </c>
      <c r="L47" s="235"/>
      <c r="M47" s="48" t="s">
        <v>81</v>
      </c>
      <c r="N47" s="235">
        <f>급여대장!$J$25</f>
        <v>0</v>
      </c>
      <c r="O47" s="235"/>
      <c r="P47" s="31"/>
    </row>
    <row r="48" spans="1:16">
      <c r="A48" s="31"/>
      <c r="B48" s="48" t="s">
        <v>76</v>
      </c>
      <c r="C48" s="243">
        <f>급여대장!$D$10</f>
        <v>0</v>
      </c>
      <c r="D48" s="244"/>
      <c r="E48" s="48" t="s">
        <v>83</v>
      </c>
      <c r="F48" s="235">
        <f>급여대장!$K$10</f>
        <v>0</v>
      </c>
      <c r="G48" s="235"/>
      <c r="H48" s="31"/>
      <c r="I48" s="31"/>
      <c r="J48" s="48" t="s">
        <v>76</v>
      </c>
      <c r="K48" s="243">
        <f>급여대장!$D$25</f>
        <v>0</v>
      </c>
      <c r="L48" s="244"/>
      <c r="M48" s="48" t="s">
        <v>83</v>
      </c>
      <c r="N48" s="235">
        <f>급여대장!$K$25</f>
        <v>0</v>
      </c>
      <c r="O48" s="235"/>
      <c r="P48" s="31"/>
    </row>
    <row r="49" spans="1:16">
      <c r="A49" s="31"/>
      <c r="B49" s="48" t="s">
        <v>77</v>
      </c>
      <c r="C49" s="241">
        <f>급여대장!$E$10</f>
        <v>130000</v>
      </c>
      <c r="D49" s="242"/>
      <c r="E49" s="48" t="s">
        <v>82</v>
      </c>
      <c r="F49" s="235">
        <f>급여대장!$L$10</f>
        <v>0</v>
      </c>
      <c r="G49" s="235"/>
      <c r="H49" s="31"/>
      <c r="I49" s="31"/>
      <c r="J49" s="48" t="s">
        <v>77</v>
      </c>
      <c r="K49" s="241">
        <f>급여대장!$E$25</f>
        <v>0</v>
      </c>
      <c r="L49" s="242"/>
      <c r="M49" s="48" t="s">
        <v>82</v>
      </c>
      <c r="N49" s="235">
        <f>급여대장!$L$25</f>
        <v>0</v>
      </c>
      <c r="O49" s="235"/>
      <c r="P49" s="31"/>
    </row>
    <row r="50" spans="1:16">
      <c r="A50" s="31"/>
      <c r="B50" s="48" t="s">
        <v>97</v>
      </c>
      <c r="C50" s="241">
        <f>급여대장!$F$10</f>
        <v>0</v>
      </c>
      <c r="D50" s="242"/>
      <c r="E50" s="48" t="s">
        <v>84</v>
      </c>
      <c r="F50" s="235">
        <f>급여대장!$M$10</f>
        <v>0</v>
      </c>
      <c r="G50" s="235"/>
      <c r="H50" s="31"/>
      <c r="I50" s="31"/>
      <c r="J50" s="48" t="s">
        <v>78</v>
      </c>
      <c r="K50" s="241">
        <f>급여대장!$F$25</f>
        <v>0</v>
      </c>
      <c r="L50" s="242"/>
      <c r="M50" s="48" t="s">
        <v>84</v>
      </c>
      <c r="N50" s="235">
        <f>급여대장!$M$25</f>
        <v>0</v>
      </c>
      <c r="O50" s="235"/>
      <c r="P50" s="31"/>
    </row>
    <row r="51" spans="1:16">
      <c r="A51" s="31"/>
      <c r="B51" s="48" t="s">
        <v>94</v>
      </c>
      <c r="C51" s="241">
        <f>급여대장!$G$10</f>
        <v>0</v>
      </c>
      <c r="D51" s="242"/>
      <c r="E51" s="48" t="s">
        <v>85</v>
      </c>
      <c r="F51" s="235">
        <f ca="1">급여대장!$N$10</f>
        <v>0</v>
      </c>
      <c r="G51" s="235"/>
      <c r="H51" s="31"/>
      <c r="I51" s="31"/>
      <c r="J51" s="48" t="s">
        <v>79</v>
      </c>
      <c r="K51" s="241">
        <f>급여대장!$G$25</f>
        <v>0</v>
      </c>
      <c r="L51" s="242"/>
      <c r="M51" s="48" t="s">
        <v>85</v>
      </c>
      <c r="N51" s="235">
        <f ca="1">급여대장!$N$25</f>
        <v>0</v>
      </c>
      <c r="O51" s="235"/>
      <c r="P51" s="31"/>
    </row>
    <row r="52" spans="1:16">
      <c r="A52" s="32"/>
      <c r="B52" s="48"/>
      <c r="C52" s="241"/>
      <c r="D52" s="242"/>
      <c r="E52" s="48" t="s">
        <v>86</v>
      </c>
      <c r="F52" s="235">
        <f ca="1">급여대장!$O$10</f>
        <v>0</v>
      </c>
      <c r="G52" s="235"/>
      <c r="H52" s="125"/>
      <c r="I52" s="32"/>
      <c r="J52" s="48"/>
      <c r="K52" s="241"/>
      <c r="L52" s="242"/>
      <c r="M52" s="48" t="s">
        <v>86</v>
      </c>
      <c r="N52" s="235">
        <f ca="1">급여대장!$O$25</f>
        <v>0</v>
      </c>
      <c r="O52" s="235"/>
      <c r="P52" s="125"/>
    </row>
    <row r="53" spans="1:16">
      <c r="A53" s="34"/>
      <c r="B53" s="48"/>
      <c r="C53" s="241"/>
      <c r="D53" s="242"/>
      <c r="E53" s="48" t="s">
        <v>104</v>
      </c>
      <c r="F53" s="245">
        <v>-4</v>
      </c>
      <c r="G53" s="246"/>
      <c r="H53" s="34"/>
      <c r="I53" s="34"/>
      <c r="J53" s="48"/>
      <c r="K53" s="241"/>
      <c r="L53" s="242"/>
      <c r="M53" s="48" t="s">
        <v>87</v>
      </c>
      <c r="N53" s="245">
        <f>급여대장!$J$26</f>
        <v>0</v>
      </c>
      <c r="O53" s="246"/>
      <c r="P53" s="34"/>
    </row>
    <row r="54" spans="1:16">
      <c r="A54" s="31"/>
      <c r="B54" s="48"/>
      <c r="C54" s="241"/>
      <c r="D54" s="242"/>
      <c r="E54" s="48"/>
      <c r="F54" s="235"/>
      <c r="G54" s="235"/>
      <c r="H54" s="31"/>
      <c r="I54" s="31"/>
      <c r="J54" s="48"/>
      <c r="K54" s="241"/>
      <c r="L54" s="242"/>
      <c r="M54" s="48"/>
      <c r="N54" s="235"/>
      <c r="O54" s="235"/>
      <c r="P54" s="31"/>
    </row>
    <row r="55" spans="1:16">
      <c r="A55" s="31"/>
      <c r="B55" s="48"/>
      <c r="C55" s="241"/>
      <c r="D55" s="242"/>
      <c r="E55" s="48"/>
      <c r="F55" s="235"/>
      <c r="G55" s="235"/>
      <c r="H55" s="31"/>
      <c r="I55" s="31"/>
      <c r="J55" s="48"/>
      <c r="K55" s="241"/>
      <c r="L55" s="242"/>
      <c r="M55" s="48"/>
      <c r="N55" s="235"/>
      <c r="O55" s="235"/>
      <c r="P55" s="31"/>
    </row>
    <row r="56" spans="1:16">
      <c r="A56" s="31"/>
      <c r="B56" s="48"/>
      <c r="C56" s="241"/>
      <c r="D56" s="242"/>
      <c r="E56" s="48"/>
      <c r="F56" s="235"/>
      <c r="G56" s="235"/>
      <c r="H56" s="31"/>
      <c r="I56" s="31"/>
      <c r="J56" s="48"/>
      <c r="K56" s="241"/>
      <c r="L56" s="242"/>
      <c r="M56" s="48"/>
      <c r="N56" s="235"/>
      <c r="O56" s="235"/>
      <c r="P56" s="31"/>
    </row>
    <row r="57" spans="1:16">
      <c r="A57" s="31"/>
      <c r="B57" s="48"/>
      <c r="C57" s="241"/>
      <c r="D57" s="242"/>
      <c r="E57" s="48"/>
      <c r="F57" s="235"/>
      <c r="G57" s="235"/>
      <c r="H57" s="31"/>
      <c r="I57" s="31"/>
      <c r="J57" s="48"/>
      <c r="K57" s="241"/>
      <c r="L57" s="242"/>
      <c r="M57" s="48"/>
      <c r="N57" s="235"/>
      <c r="O57" s="235"/>
      <c r="P57" s="31"/>
    </row>
    <row r="58" spans="1:16">
      <c r="A58" s="31"/>
      <c r="B58" s="48"/>
      <c r="C58" s="241"/>
      <c r="D58" s="242"/>
      <c r="E58" s="48"/>
      <c r="F58" s="235"/>
      <c r="G58" s="235"/>
      <c r="H58" s="31"/>
      <c r="I58" s="31"/>
      <c r="J58" s="48"/>
      <c r="K58" s="241"/>
      <c r="L58" s="242"/>
      <c r="M58" s="48"/>
      <c r="N58" s="235"/>
      <c r="O58" s="235"/>
      <c r="P58" s="31"/>
    </row>
    <row r="59" spans="1:16">
      <c r="A59" s="31"/>
      <c r="B59" s="48"/>
      <c r="C59" s="241"/>
      <c r="D59" s="242"/>
      <c r="E59" s="48"/>
      <c r="F59" s="235"/>
      <c r="G59" s="235"/>
      <c r="H59" s="31"/>
      <c r="I59" s="31"/>
      <c r="J59" s="48"/>
      <c r="K59" s="241"/>
      <c r="L59" s="242"/>
      <c r="M59" s="48"/>
      <c r="N59" s="235"/>
      <c r="O59" s="235"/>
      <c r="P59" s="31"/>
    </row>
    <row r="60" spans="1:16">
      <c r="A60" s="31"/>
      <c r="B60" s="48"/>
      <c r="C60" s="241"/>
      <c r="D60" s="242"/>
      <c r="E60" s="48"/>
      <c r="F60" s="235"/>
      <c r="G60" s="235"/>
      <c r="H60" s="31"/>
      <c r="I60" s="31"/>
      <c r="J60" s="48"/>
      <c r="K60" s="241"/>
      <c r="L60" s="242"/>
      <c r="M60" s="48"/>
      <c r="N60" s="235"/>
      <c r="O60" s="235"/>
      <c r="P60" s="31"/>
    </row>
    <row r="61" spans="1:16">
      <c r="A61" s="31"/>
      <c r="B61" s="48"/>
      <c r="C61" s="241"/>
      <c r="D61" s="242"/>
      <c r="E61" s="48"/>
      <c r="F61" s="235"/>
      <c r="G61" s="235"/>
      <c r="H61" s="31"/>
      <c r="I61" s="31"/>
      <c r="J61" s="48"/>
      <c r="K61" s="241"/>
      <c r="L61" s="242"/>
      <c r="M61" s="48"/>
      <c r="N61" s="235"/>
      <c r="O61" s="235"/>
      <c r="P61" s="31"/>
    </row>
    <row r="62" spans="1:16">
      <c r="A62" s="31"/>
      <c r="B62" s="48"/>
      <c r="C62" s="241"/>
      <c r="D62" s="242"/>
      <c r="E62" s="48"/>
      <c r="F62" s="235"/>
      <c r="G62" s="235"/>
      <c r="H62" s="31"/>
      <c r="I62" s="31"/>
      <c r="J62" s="48"/>
      <c r="K62" s="241"/>
      <c r="L62" s="242"/>
      <c r="M62" s="48"/>
      <c r="N62" s="235"/>
      <c r="O62" s="235"/>
      <c r="P62" s="31"/>
    </row>
    <row r="63" spans="1:16">
      <c r="A63" s="31"/>
      <c r="B63" s="48"/>
      <c r="C63" s="241"/>
      <c r="D63" s="242"/>
      <c r="E63" s="48"/>
      <c r="F63" s="235"/>
      <c r="G63" s="235"/>
      <c r="H63" s="31"/>
      <c r="I63" s="31"/>
      <c r="J63" s="48"/>
      <c r="K63" s="241"/>
      <c r="L63" s="242"/>
      <c r="M63" s="48"/>
      <c r="N63" s="235"/>
      <c r="O63" s="235"/>
      <c r="P63" s="31"/>
    </row>
    <row r="64" spans="1:16">
      <c r="A64" s="31"/>
      <c r="B64" s="48"/>
      <c r="C64" s="241"/>
      <c r="D64" s="242"/>
      <c r="E64" s="48"/>
      <c r="F64" s="235"/>
      <c r="G64" s="235"/>
      <c r="H64" s="31"/>
      <c r="I64" s="31"/>
      <c r="J64" s="48"/>
      <c r="K64" s="241"/>
      <c r="L64" s="242"/>
      <c r="M64" s="48"/>
      <c r="N64" s="235"/>
      <c r="O64" s="235"/>
      <c r="P64" s="31"/>
    </row>
    <row r="65" spans="1:16">
      <c r="A65" s="31"/>
      <c r="B65" s="48"/>
      <c r="C65" s="241"/>
      <c r="D65" s="242"/>
      <c r="E65" s="48"/>
      <c r="F65" s="235"/>
      <c r="G65" s="235"/>
      <c r="H65" s="31"/>
      <c r="I65" s="31"/>
      <c r="J65" s="48"/>
      <c r="K65" s="241"/>
      <c r="L65" s="242"/>
      <c r="M65" s="48"/>
      <c r="N65" s="235"/>
      <c r="O65" s="235"/>
      <c r="P65" s="31"/>
    </row>
    <row r="66" spans="1:16">
      <c r="A66" s="31"/>
      <c r="B66" s="48"/>
      <c r="C66" s="241"/>
      <c r="D66" s="242"/>
      <c r="E66" s="48"/>
      <c r="F66" s="235"/>
      <c r="G66" s="235"/>
      <c r="H66" s="31"/>
      <c r="I66" s="31"/>
      <c r="J66" s="48"/>
      <c r="K66" s="241"/>
      <c r="L66" s="242"/>
      <c r="M66" s="48"/>
      <c r="N66" s="235"/>
      <c r="O66" s="235"/>
      <c r="P66" s="31"/>
    </row>
    <row r="67" spans="1:16">
      <c r="A67" s="31"/>
      <c r="B67" s="48" t="s">
        <v>66</v>
      </c>
      <c r="C67" s="235">
        <f>급여대장!$I$12</f>
        <v>130000</v>
      </c>
      <c r="D67" s="235"/>
      <c r="E67" s="48" t="s">
        <v>67</v>
      </c>
      <c r="F67" s="235">
        <f ca="1">급여대장!$O$11</f>
        <v>0</v>
      </c>
      <c r="G67" s="235"/>
      <c r="H67" s="31"/>
      <c r="I67" s="31"/>
      <c r="J67" s="48" t="s">
        <v>66</v>
      </c>
      <c r="K67" s="235">
        <f>급여대장!$I$27</f>
        <v>0</v>
      </c>
      <c r="L67" s="235"/>
      <c r="M67" s="48" t="s">
        <v>67</v>
      </c>
      <c r="N67" s="235">
        <f ca="1">급여대장!$O$26</f>
        <v>0</v>
      </c>
      <c r="O67" s="235"/>
      <c r="P67" s="31"/>
    </row>
    <row r="68" spans="1:16">
      <c r="A68" s="31"/>
      <c r="B68" s="235" t="s">
        <v>68</v>
      </c>
      <c r="C68" s="235"/>
      <c r="D68" s="235"/>
      <c r="E68" s="235">
        <f ca="1">급여대장!$O$12</f>
        <v>130000</v>
      </c>
      <c r="F68" s="235"/>
      <c r="G68" s="235"/>
      <c r="H68" s="31"/>
      <c r="I68" s="31"/>
      <c r="J68" s="235" t="s">
        <v>68</v>
      </c>
      <c r="K68" s="235"/>
      <c r="L68" s="235"/>
      <c r="M68" s="235">
        <f ca="1">급여대장!$O$27</f>
        <v>0</v>
      </c>
      <c r="N68" s="235"/>
      <c r="O68" s="235"/>
      <c r="P68" s="31"/>
    </row>
    <row r="69" spans="1:16">
      <c r="B69" s="49"/>
      <c r="C69" s="49"/>
      <c r="D69" s="49"/>
      <c r="E69" s="49"/>
      <c r="F69" s="49"/>
      <c r="G69" s="49"/>
      <c r="H69" s="31"/>
      <c r="J69" s="49"/>
      <c r="K69" s="49"/>
      <c r="L69" s="49"/>
      <c r="M69" s="49"/>
      <c r="N69" s="49"/>
      <c r="O69" s="49"/>
      <c r="P69" s="31"/>
    </row>
    <row r="70" spans="1:16">
      <c r="B70" s="38"/>
      <c r="C70" s="38"/>
      <c r="D70" s="38"/>
      <c r="E70" s="236">
        <f>급여대장!$O$2</f>
        <v>44228</v>
      </c>
      <c r="F70" s="236"/>
      <c r="G70" s="236"/>
      <c r="H70" s="31"/>
      <c r="J70" s="38"/>
      <c r="K70" s="38"/>
      <c r="L70" s="38"/>
      <c r="M70" s="236">
        <f>급여대장!$O$2</f>
        <v>44228</v>
      </c>
      <c r="N70" s="236"/>
      <c r="O70" s="236"/>
      <c r="P70" s="31"/>
    </row>
    <row r="71" spans="1:16">
      <c r="B71" s="38"/>
      <c r="C71" s="38"/>
      <c r="D71" s="38"/>
      <c r="E71" s="38"/>
      <c r="F71" s="38"/>
      <c r="G71" s="38"/>
      <c r="H71" s="31"/>
      <c r="J71" s="38"/>
      <c r="K71" s="38"/>
      <c r="L71" s="38"/>
      <c r="M71" s="38"/>
      <c r="N71" s="38"/>
      <c r="O71" s="38"/>
      <c r="P71" s="31"/>
    </row>
    <row r="72" spans="1:16">
      <c r="B72" s="38"/>
      <c r="C72" s="38"/>
      <c r="D72" s="237" t="s">
        <v>69</v>
      </c>
      <c r="E72" s="237"/>
      <c r="F72" s="237"/>
      <c r="G72" s="38"/>
      <c r="H72" s="31"/>
      <c r="J72" s="38"/>
      <c r="K72" s="38"/>
      <c r="L72" s="237" t="s">
        <v>69</v>
      </c>
      <c r="M72" s="237"/>
      <c r="N72" s="237"/>
      <c r="O72" s="38"/>
      <c r="P72" s="31"/>
    </row>
    <row r="73" spans="1:16" ht="17.25">
      <c r="B73" s="38"/>
      <c r="C73" s="38"/>
      <c r="D73" s="248" t="str">
        <f>급여대장!$O$1</f>
        <v>㈜다른코리아</v>
      </c>
      <c r="E73" s="248"/>
      <c r="F73" s="248"/>
      <c r="G73" s="38" t="s">
        <v>70</v>
      </c>
      <c r="H73" s="31"/>
      <c r="J73" s="38"/>
      <c r="K73" s="38"/>
      <c r="L73" s="248" t="str">
        <f>급여대장!$O$1</f>
        <v>㈜다른코리아</v>
      </c>
      <c r="M73" s="248"/>
      <c r="N73" s="248"/>
      <c r="O73" s="38" t="s">
        <v>70</v>
      </c>
      <c r="P73" s="31"/>
    </row>
    <row r="74" spans="1:16" ht="17.25">
      <c r="B74" s="38"/>
      <c r="C74" s="38"/>
      <c r="D74" s="124"/>
      <c r="E74" s="124"/>
      <c r="F74" s="124"/>
      <c r="G74" s="38"/>
      <c r="H74" s="31"/>
      <c r="J74" s="38"/>
      <c r="K74" s="38"/>
      <c r="L74" s="124"/>
      <c r="M74" s="124"/>
      <c r="N74" s="124"/>
      <c r="O74" s="38"/>
      <c r="P74" s="31"/>
    </row>
    <row r="75" spans="1:16" ht="17.25" thickBo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</row>
    <row r="76" spans="1:16" ht="21.75" thickTop="1" thickBot="1">
      <c r="A76" s="31"/>
      <c r="B76" s="238" t="str">
        <f>급여대장!$E$1</f>
        <v>2021년</v>
      </c>
      <c r="C76" s="239"/>
      <c r="D76" s="50" t="str">
        <f>급여대장!$G$1</f>
        <v>02월</v>
      </c>
      <c r="E76" s="249" t="s">
        <v>63</v>
      </c>
      <c r="F76" s="249"/>
      <c r="G76" s="250"/>
      <c r="H76" s="31"/>
      <c r="I76" s="31"/>
      <c r="J76" s="238" t="str">
        <f>급여대장!$E$1</f>
        <v>2021년</v>
      </c>
      <c r="K76" s="239"/>
      <c r="L76" s="50" t="str">
        <f>급여대장!$G$1</f>
        <v>02월</v>
      </c>
      <c r="M76" s="249" t="s">
        <v>63</v>
      </c>
      <c r="N76" s="249"/>
      <c r="O76" s="250"/>
      <c r="P76" s="31"/>
    </row>
    <row r="77" spans="1:16" ht="18" thickTop="1" thickBot="1">
      <c r="A77" s="31"/>
      <c r="B77" s="33"/>
      <c r="C77" s="33"/>
      <c r="D77" s="33"/>
      <c r="E77" s="33"/>
      <c r="F77" s="33"/>
      <c r="G77" s="33"/>
      <c r="H77" s="31"/>
      <c r="I77" s="31"/>
      <c r="J77" s="33"/>
      <c r="K77" s="33"/>
      <c r="L77" s="33"/>
      <c r="M77" s="33"/>
      <c r="N77" s="33"/>
      <c r="O77" s="33"/>
      <c r="P77" s="31"/>
    </row>
    <row r="78" spans="1:16" ht="17.25" thickTop="1">
      <c r="A78" s="31"/>
      <c r="B78" s="35" t="s">
        <v>80</v>
      </c>
      <c r="C78" s="126">
        <f>급여대장!$A$13</f>
        <v>3</v>
      </c>
      <c r="D78" s="49"/>
      <c r="E78" s="247"/>
      <c r="F78" s="247"/>
      <c r="G78" s="247"/>
      <c r="H78" s="31"/>
      <c r="I78" s="31"/>
      <c r="J78" s="35" t="s">
        <v>80</v>
      </c>
      <c r="K78" s="126">
        <f>급여대장!$A$28</f>
        <v>0</v>
      </c>
      <c r="L78" s="49"/>
      <c r="M78" s="247"/>
      <c r="N78" s="247"/>
      <c r="O78" s="247"/>
      <c r="P78" s="31"/>
    </row>
    <row r="79" spans="1:16">
      <c r="A79" s="31"/>
      <c r="B79" s="36" t="s">
        <v>59</v>
      </c>
      <c r="C79" s="37">
        <f>급여대장!$A$14</f>
        <v>0</v>
      </c>
      <c r="D79" s="49"/>
      <c r="E79" s="49"/>
      <c r="F79" s="49"/>
      <c r="G79" s="49"/>
      <c r="H79" s="31"/>
      <c r="I79" s="31"/>
      <c r="J79" s="36" t="s">
        <v>59</v>
      </c>
      <c r="K79" s="37">
        <f>급여대장!$A$29</f>
        <v>0</v>
      </c>
      <c r="L79" s="49"/>
      <c r="M79" s="49"/>
      <c r="N79" s="49"/>
      <c r="O79" s="49"/>
      <c r="P79" s="31"/>
    </row>
    <row r="80" spans="1:16" ht="17.25" thickBot="1">
      <c r="A80" s="31"/>
      <c r="B80" s="39" t="s">
        <v>61</v>
      </c>
      <c r="C80" s="40">
        <f>급여대장!$A$15</f>
        <v>0</v>
      </c>
      <c r="D80" s="49"/>
      <c r="E80" s="49"/>
      <c r="F80" s="49"/>
      <c r="G80" s="49"/>
      <c r="H80" s="31"/>
      <c r="I80" s="31"/>
      <c r="J80" s="39" t="s">
        <v>61</v>
      </c>
      <c r="K80" s="40">
        <f>급여대장!$A$30</f>
        <v>0</v>
      </c>
      <c r="L80" s="49"/>
      <c r="M80" s="49"/>
      <c r="N80" s="49"/>
      <c r="O80" s="49"/>
      <c r="P80" s="31"/>
    </row>
    <row r="81" spans="1:16" ht="17.25" thickTop="1">
      <c r="A81" s="31"/>
      <c r="B81" s="49"/>
      <c r="C81" s="49"/>
      <c r="D81" s="49"/>
      <c r="E81" s="49"/>
      <c r="F81" s="49"/>
      <c r="G81" s="49"/>
      <c r="H81" s="31"/>
      <c r="I81" s="31"/>
      <c r="J81" s="49"/>
      <c r="K81" s="49"/>
      <c r="L81" s="49"/>
      <c r="M81" s="49"/>
      <c r="N81" s="49"/>
      <c r="O81" s="49"/>
      <c r="P81" s="31"/>
    </row>
    <row r="82" spans="1:16">
      <c r="A82" s="31"/>
      <c r="B82" s="38"/>
      <c r="C82" s="38"/>
      <c r="D82" s="38"/>
      <c r="E82" s="38"/>
      <c r="F82" s="38"/>
      <c r="G82" s="38"/>
      <c r="H82" s="31"/>
      <c r="I82" s="31"/>
      <c r="J82" s="38"/>
      <c r="K82" s="38"/>
      <c r="L82" s="38"/>
      <c r="M82" s="38"/>
      <c r="N82" s="38"/>
      <c r="O82" s="38"/>
      <c r="P82" s="31"/>
    </row>
    <row r="83" spans="1:16">
      <c r="A83" s="31"/>
      <c r="B83" s="240" t="s">
        <v>64</v>
      </c>
      <c r="C83" s="240"/>
      <c r="D83" s="240"/>
      <c r="E83" s="240" t="s">
        <v>65</v>
      </c>
      <c r="F83" s="240"/>
      <c r="G83" s="240"/>
      <c r="H83" s="31"/>
      <c r="I83" s="31"/>
      <c r="J83" s="240" t="s">
        <v>64</v>
      </c>
      <c r="K83" s="240"/>
      <c r="L83" s="240"/>
      <c r="M83" s="240" t="s">
        <v>65</v>
      </c>
      <c r="N83" s="240"/>
      <c r="O83" s="240"/>
      <c r="P83" s="31"/>
    </row>
    <row r="84" spans="1:16">
      <c r="A84" s="31"/>
      <c r="B84" s="48" t="s">
        <v>75</v>
      </c>
      <c r="C84" s="235">
        <f>급여대장!$C$13</f>
        <v>0</v>
      </c>
      <c r="D84" s="235"/>
      <c r="E84" s="48" t="s">
        <v>81</v>
      </c>
      <c r="F84" s="235">
        <f>급여대장!$J$13</f>
        <v>0</v>
      </c>
      <c r="G84" s="235"/>
      <c r="H84" s="31"/>
      <c r="I84" s="31"/>
      <c r="J84" s="48" t="s">
        <v>75</v>
      </c>
      <c r="K84" s="235">
        <f>급여대장!$C$28</f>
        <v>0</v>
      </c>
      <c r="L84" s="235"/>
      <c r="M84" s="48" t="s">
        <v>81</v>
      </c>
      <c r="N84" s="235">
        <f>급여대장!$J$28</f>
        <v>0</v>
      </c>
      <c r="O84" s="235"/>
      <c r="P84" s="31"/>
    </row>
    <row r="85" spans="1:16">
      <c r="A85" s="31"/>
      <c r="B85" s="48" t="s">
        <v>76</v>
      </c>
      <c r="C85" s="243">
        <f>급여대장!$D$13</f>
        <v>0</v>
      </c>
      <c r="D85" s="244"/>
      <c r="E85" s="48" t="s">
        <v>83</v>
      </c>
      <c r="F85" s="235">
        <f>급여대장!$K$13</f>
        <v>0</v>
      </c>
      <c r="G85" s="235"/>
      <c r="H85" s="31"/>
      <c r="I85" s="31"/>
      <c r="J85" s="48" t="s">
        <v>76</v>
      </c>
      <c r="K85" s="243">
        <f>급여대장!$D$28</f>
        <v>0</v>
      </c>
      <c r="L85" s="244"/>
      <c r="M85" s="48" t="s">
        <v>83</v>
      </c>
      <c r="N85" s="235">
        <f>급여대장!$K$28</f>
        <v>0</v>
      </c>
      <c r="O85" s="235"/>
      <c r="P85" s="31"/>
    </row>
    <row r="86" spans="1:16">
      <c r="A86" s="31"/>
      <c r="B86" s="48" t="s">
        <v>77</v>
      </c>
      <c r="C86" s="241">
        <f>급여대장!$E$13</f>
        <v>0</v>
      </c>
      <c r="D86" s="242"/>
      <c r="E86" s="48" t="s">
        <v>82</v>
      </c>
      <c r="F86" s="235">
        <f>급여대장!$L$13</f>
        <v>0</v>
      </c>
      <c r="G86" s="235"/>
      <c r="H86" s="31"/>
      <c r="I86" s="31"/>
      <c r="J86" s="48" t="s">
        <v>77</v>
      </c>
      <c r="K86" s="241">
        <f>급여대장!$E$28</f>
        <v>100000</v>
      </c>
      <c r="L86" s="242"/>
      <c r="M86" s="48" t="s">
        <v>82</v>
      </c>
      <c r="N86" s="235">
        <f>급여대장!$L$28</f>
        <v>0</v>
      </c>
      <c r="O86" s="235"/>
      <c r="P86" s="31"/>
    </row>
    <row r="87" spans="1:16">
      <c r="A87" s="31"/>
      <c r="B87" s="48" t="s">
        <v>97</v>
      </c>
      <c r="C87" s="241">
        <f>급여대장!$F$13</f>
        <v>0</v>
      </c>
      <c r="D87" s="242"/>
      <c r="E87" s="48" t="s">
        <v>84</v>
      </c>
      <c r="F87" s="235">
        <f>급여대장!$M$13</f>
        <v>0</v>
      </c>
      <c r="G87" s="235"/>
      <c r="H87" s="31"/>
      <c r="I87" s="31"/>
      <c r="J87" s="48" t="s">
        <v>78</v>
      </c>
      <c r="K87" s="241">
        <f>급여대장!$F$28</f>
        <v>200000</v>
      </c>
      <c r="L87" s="242"/>
      <c r="M87" s="48" t="s">
        <v>84</v>
      </c>
      <c r="N87" s="235">
        <f>급여대장!$M$28</f>
        <v>0</v>
      </c>
      <c r="O87" s="235"/>
      <c r="P87" s="31"/>
    </row>
    <row r="88" spans="1:16">
      <c r="A88" s="31"/>
      <c r="B88" s="48" t="s">
        <v>94</v>
      </c>
      <c r="C88" s="241">
        <f>급여대장!$G$13</f>
        <v>0</v>
      </c>
      <c r="D88" s="242"/>
      <c r="E88" s="48" t="s">
        <v>85</v>
      </c>
      <c r="F88" s="235">
        <f ca="1">급여대장!$N$13</f>
        <v>0</v>
      </c>
      <c r="G88" s="235"/>
      <c r="H88" s="31"/>
      <c r="I88" s="31"/>
      <c r="J88" s="48" t="s">
        <v>79</v>
      </c>
      <c r="K88" s="241">
        <f>급여대장!$G$28</f>
        <v>0</v>
      </c>
      <c r="L88" s="242"/>
      <c r="M88" s="48" t="s">
        <v>85</v>
      </c>
      <c r="N88" s="235">
        <f ca="1">급여대장!$N$28</f>
        <v>0</v>
      </c>
      <c r="O88" s="235"/>
      <c r="P88" s="31"/>
    </row>
    <row r="89" spans="1:16">
      <c r="A89" s="32"/>
      <c r="B89" s="48"/>
      <c r="C89" s="241"/>
      <c r="D89" s="242"/>
      <c r="E89" s="48" t="s">
        <v>86</v>
      </c>
      <c r="F89" s="235">
        <f ca="1">급여대장!$O$13</f>
        <v>0</v>
      </c>
      <c r="G89" s="235"/>
      <c r="H89" s="125"/>
      <c r="I89" s="32"/>
      <c r="J89" s="48"/>
      <c r="K89" s="241"/>
      <c r="L89" s="242"/>
      <c r="M89" s="48" t="s">
        <v>86</v>
      </c>
      <c r="N89" s="235">
        <f ca="1">급여대장!$O$28</f>
        <v>0</v>
      </c>
      <c r="O89" s="235"/>
      <c r="P89" s="125"/>
    </row>
    <row r="90" spans="1:16">
      <c r="A90" s="34"/>
      <c r="B90" s="48"/>
      <c r="C90" s="241"/>
      <c r="D90" s="242"/>
      <c r="E90" s="147" t="s">
        <v>104</v>
      </c>
      <c r="F90" s="245">
        <v>-4</v>
      </c>
      <c r="G90" s="246"/>
      <c r="H90" s="34"/>
      <c r="I90" s="34"/>
      <c r="J90" s="48"/>
      <c r="K90" s="241"/>
      <c r="L90" s="242"/>
      <c r="M90" s="48" t="s">
        <v>87</v>
      </c>
      <c r="N90" s="245">
        <f>급여대장!$J$29</f>
        <v>0</v>
      </c>
      <c r="O90" s="246"/>
      <c r="P90" s="34"/>
    </row>
    <row r="91" spans="1:16">
      <c r="A91" s="31"/>
      <c r="B91" s="48"/>
      <c r="C91" s="241"/>
      <c r="D91" s="242"/>
      <c r="E91" s="48"/>
      <c r="F91" s="235"/>
      <c r="G91" s="235"/>
      <c r="H91" s="31"/>
      <c r="I91" s="31"/>
      <c r="J91" s="48"/>
      <c r="K91" s="241"/>
      <c r="L91" s="242"/>
      <c r="M91" s="48"/>
      <c r="N91" s="235"/>
      <c r="O91" s="235"/>
      <c r="P91" s="31"/>
    </row>
    <row r="92" spans="1:16">
      <c r="A92" s="31"/>
      <c r="B92" s="48"/>
      <c r="C92" s="241"/>
      <c r="D92" s="242"/>
      <c r="E92" s="48"/>
      <c r="F92" s="235"/>
      <c r="G92" s="235"/>
      <c r="H92" s="31"/>
      <c r="I92" s="31"/>
      <c r="J92" s="48"/>
      <c r="K92" s="241"/>
      <c r="L92" s="242"/>
      <c r="M92" s="48"/>
      <c r="N92" s="235"/>
      <c r="O92" s="235"/>
      <c r="P92" s="31"/>
    </row>
    <row r="93" spans="1:16">
      <c r="A93" s="31"/>
      <c r="B93" s="48"/>
      <c r="C93" s="241"/>
      <c r="D93" s="242"/>
      <c r="E93" s="48"/>
      <c r="F93" s="235"/>
      <c r="G93" s="235"/>
      <c r="H93" s="31"/>
      <c r="I93" s="31"/>
      <c r="J93" s="48"/>
      <c r="K93" s="241"/>
      <c r="L93" s="242"/>
      <c r="M93" s="48"/>
      <c r="N93" s="235"/>
      <c r="O93" s="235"/>
      <c r="P93" s="31"/>
    </row>
    <row r="94" spans="1:16">
      <c r="A94" s="31"/>
      <c r="B94" s="48"/>
      <c r="C94" s="241"/>
      <c r="D94" s="242"/>
      <c r="E94" s="48"/>
      <c r="F94" s="235"/>
      <c r="G94" s="235"/>
      <c r="H94" s="31"/>
      <c r="I94" s="31"/>
      <c r="J94" s="48"/>
      <c r="K94" s="241"/>
      <c r="L94" s="242"/>
      <c r="M94" s="48"/>
      <c r="N94" s="235"/>
      <c r="O94" s="235"/>
      <c r="P94" s="31"/>
    </row>
    <row r="95" spans="1:16">
      <c r="A95" s="31"/>
      <c r="B95" s="48"/>
      <c r="C95" s="241"/>
      <c r="D95" s="242"/>
      <c r="E95" s="48"/>
      <c r="F95" s="235"/>
      <c r="G95" s="235"/>
      <c r="H95" s="31"/>
      <c r="I95" s="31"/>
      <c r="J95" s="48"/>
      <c r="K95" s="241"/>
      <c r="L95" s="242"/>
      <c r="M95" s="48"/>
      <c r="N95" s="235"/>
      <c r="O95" s="235"/>
      <c r="P95" s="31"/>
    </row>
    <row r="96" spans="1:16">
      <c r="A96" s="31"/>
      <c r="B96" s="48"/>
      <c r="C96" s="241"/>
      <c r="D96" s="242"/>
      <c r="E96" s="48"/>
      <c r="F96" s="235"/>
      <c r="G96" s="235"/>
      <c r="H96" s="31"/>
      <c r="I96" s="31"/>
      <c r="J96" s="48"/>
      <c r="K96" s="241"/>
      <c r="L96" s="242"/>
      <c r="M96" s="48"/>
      <c r="N96" s="235"/>
      <c r="O96" s="235"/>
      <c r="P96" s="31"/>
    </row>
    <row r="97" spans="1:16">
      <c r="A97" s="31"/>
      <c r="B97" s="48"/>
      <c r="C97" s="241"/>
      <c r="D97" s="242"/>
      <c r="E97" s="48"/>
      <c r="F97" s="235"/>
      <c r="G97" s="235"/>
      <c r="H97" s="31"/>
      <c r="I97" s="31"/>
      <c r="J97" s="48"/>
      <c r="K97" s="241"/>
      <c r="L97" s="242"/>
      <c r="M97" s="48"/>
      <c r="N97" s="235"/>
      <c r="O97" s="235"/>
      <c r="P97" s="31"/>
    </row>
    <row r="98" spans="1:16">
      <c r="A98" s="31"/>
      <c r="B98" s="48"/>
      <c r="C98" s="241"/>
      <c r="D98" s="242"/>
      <c r="E98" s="48"/>
      <c r="F98" s="235"/>
      <c r="G98" s="235"/>
      <c r="H98" s="31"/>
      <c r="I98" s="31"/>
      <c r="J98" s="48"/>
      <c r="K98" s="241"/>
      <c r="L98" s="242"/>
      <c r="M98" s="48"/>
      <c r="N98" s="235"/>
      <c r="O98" s="235"/>
      <c r="P98" s="31"/>
    </row>
    <row r="99" spans="1:16">
      <c r="A99" s="31"/>
      <c r="B99" s="48"/>
      <c r="C99" s="241"/>
      <c r="D99" s="242"/>
      <c r="E99" s="48"/>
      <c r="F99" s="235"/>
      <c r="G99" s="235"/>
      <c r="H99" s="31"/>
      <c r="I99" s="31"/>
      <c r="J99" s="48"/>
      <c r="K99" s="241"/>
      <c r="L99" s="242"/>
      <c r="M99" s="48"/>
      <c r="N99" s="235"/>
      <c r="O99" s="235"/>
      <c r="P99" s="31"/>
    </row>
    <row r="100" spans="1:16">
      <c r="A100" s="31"/>
      <c r="B100" s="48"/>
      <c r="C100" s="241"/>
      <c r="D100" s="242"/>
      <c r="E100" s="48"/>
      <c r="F100" s="235"/>
      <c r="G100" s="235"/>
      <c r="H100" s="31"/>
      <c r="I100" s="31"/>
      <c r="J100" s="48"/>
      <c r="K100" s="241"/>
      <c r="L100" s="242"/>
      <c r="M100" s="48"/>
      <c r="N100" s="235"/>
      <c r="O100" s="235"/>
      <c r="P100" s="31"/>
    </row>
    <row r="101" spans="1:16">
      <c r="A101" s="31"/>
      <c r="B101" s="48"/>
      <c r="C101" s="241"/>
      <c r="D101" s="242"/>
      <c r="E101" s="48"/>
      <c r="F101" s="235"/>
      <c r="G101" s="235"/>
      <c r="H101" s="31"/>
      <c r="I101" s="31"/>
      <c r="J101" s="48"/>
      <c r="K101" s="241"/>
      <c r="L101" s="242"/>
      <c r="M101" s="48"/>
      <c r="N101" s="235"/>
      <c r="O101" s="235"/>
      <c r="P101" s="31"/>
    </row>
    <row r="102" spans="1:16">
      <c r="A102" s="31"/>
      <c r="B102" s="48"/>
      <c r="C102" s="241"/>
      <c r="D102" s="242"/>
      <c r="E102" s="48"/>
      <c r="F102" s="235"/>
      <c r="G102" s="235"/>
      <c r="H102" s="31"/>
      <c r="I102" s="31"/>
      <c r="J102" s="48"/>
      <c r="K102" s="241"/>
      <c r="L102" s="242"/>
      <c r="M102" s="48"/>
      <c r="N102" s="235"/>
      <c r="O102" s="235"/>
      <c r="P102" s="31"/>
    </row>
    <row r="103" spans="1:16">
      <c r="A103" s="31"/>
      <c r="B103" s="48"/>
      <c r="C103" s="241"/>
      <c r="D103" s="242"/>
      <c r="E103" s="48"/>
      <c r="F103" s="235"/>
      <c r="G103" s="235"/>
      <c r="H103" s="31"/>
      <c r="I103" s="31"/>
      <c r="J103" s="48"/>
      <c r="K103" s="241"/>
      <c r="L103" s="242"/>
      <c r="M103" s="48"/>
      <c r="N103" s="235"/>
      <c r="O103" s="235"/>
      <c r="P103" s="31"/>
    </row>
    <row r="104" spans="1:16">
      <c r="A104" s="31"/>
      <c r="B104" s="48" t="s">
        <v>66</v>
      </c>
      <c r="C104" s="235">
        <f>급여대장!$I$15</f>
        <v>0</v>
      </c>
      <c r="D104" s="235"/>
      <c r="E104" s="48" t="s">
        <v>67</v>
      </c>
      <c r="F104" s="235">
        <f ca="1">급여대장!$O$14</f>
        <v>0</v>
      </c>
      <c r="G104" s="235"/>
      <c r="H104" s="31"/>
      <c r="I104" s="31"/>
      <c r="J104" s="48" t="s">
        <v>66</v>
      </c>
      <c r="K104" s="235">
        <f>급여대장!$I$30</f>
        <v>300000</v>
      </c>
      <c r="L104" s="235"/>
      <c r="M104" s="48" t="s">
        <v>67</v>
      </c>
      <c r="N104" s="235">
        <f ca="1">급여대장!$O$29</f>
        <v>0</v>
      </c>
      <c r="O104" s="235"/>
      <c r="P104" s="31"/>
    </row>
    <row r="105" spans="1:16">
      <c r="A105" s="31"/>
      <c r="B105" s="235" t="s">
        <v>68</v>
      </c>
      <c r="C105" s="235"/>
      <c r="D105" s="235"/>
      <c r="E105" s="235">
        <f ca="1">급여대장!$O$15</f>
        <v>0</v>
      </c>
      <c r="F105" s="235"/>
      <c r="G105" s="235"/>
      <c r="H105" s="31"/>
      <c r="I105" s="31"/>
      <c r="J105" s="235" t="s">
        <v>68</v>
      </c>
      <c r="K105" s="235"/>
      <c r="L105" s="235"/>
      <c r="M105" s="235">
        <f ca="1">급여대장!$O$30</f>
        <v>300000</v>
      </c>
      <c r="N105" s="235"/>
      <c r="O105" s="235"/>
      <c r="P105" s="31"/>
    </row>
    <row r="106" spans="1:16">
      <c r="B106" s="49"/>
      <c r="C106" s="49"/>
      <c r="D106" s="49"/>
      <c r="E106" s="49"/>
      <c r="F106" s="49"/>
      <c r="G106" s="49"/>
      <c r="H106" s="31"/>
      <c r="J106" s="49"/>
      <c r="K106" s="49"/>
      <c r="L106" s="49"/>
      <c r="M106" s="49"/>
      <c r="N106" s="49"/>
      <c r="O106" s="49"/>
      <c r="P106" s="31"/>
    </row>
    <row r="107" spans="1:16">
      <c r="B107" s="38"/>
      <c r="C107" s="38"/>
      <c r="D107" s="38"/>
      <c r="E107" s="236">
        <f>급여대장!$O$2</f>
        <v>44228</v>
      </c>
      <c r="F107" s="236"/>
      <c r="G107" s="236"/>
      <c r="H107" s="31"/>
      <c r="J107" s="38"/>
      <c r="K107" s="38"/>
      <c r="L107" s="38"/>
      <c r="M107" s="236">
        <f>급여대장!$O$2</f>
        <v>44228</v>
      </c>
      <c r="N107" s="236"/>
      <c r="O107" s="236"/>
      <c r="P107" s="31"/>
    </row>
    <row r="108" spans="1:16">
      <c r="B108" s="38"/>
      <c r="C108" s="38"/>
      <c r="D108" s="38"/>
      <c r="E108" s="38"/>
      <c r="F108" s="38"/>
      <c r="G108" s="38"/>
      <c r="H108" s="31"/>
      <c r="J108" s="38"/>
      <c r="K108" s="38"/>
      <c r="L108" s="38"/>
      <c r="M108" s="38"/>
      <c r="N108" s="38"/>
      <c r="O108" s="38"/>
      <c r="P108" s="31"/>
    </row>
    <row r="109" spans="1:16">
      <c r="B109" s="38"/>
      <c r="C109" s="38"/>
      <c r="D109" s="237" t="s">
        <v>69</v>
      </c>
      <c r="E109" s="237"/>
      <c r="F109" s="237"/>
      <c r="G109" s="38"/>
      <c r="H109" s="31"/>
      <c r="J109" s="38"/>
      <c r="K109" s="38"/>
      <c r="L109" s="237" t="s">
        <v>69</v>
      </c>
      <c r="M109" s="237"/>
      <c r="N109" s="237"/>
      <c r="O109" s="38"/>
      <c r="P109" s="31"/>
    </row>
    <row r="110" spans="1:16" ht="17.25">
      <c r="B110" s="38"/>
      <c r="C110" s="38"/>
      <c r="D110" s="248" t="str">
        <f>급여대장!$O$1</f>
        <v>㈜다른코리아</v>
      </c>
      <c r="E110" s="248"/>
      <c r="F110" s="248"/>
      <c r="G110" s="38" t="s">
        <v>70</v>
      </c>
      <c r="H110" s="31"/>
      <c r="J110" s="38"/>
      <c r="K110" s="38"/>
      <c r="L110" s="248" t="str">
        <f>급여대장!$O$1</f>
        <v>㈜다른코리아</v>
      </c>
      <c r="M110" s="248"/>
      <c r="N110" s="248"/>
      <c r="O110" s="38" t="s">
        <v>70</v>
      </c>
      <c r="P110" s="31"/>
    </row>
    <row r="111" spans="1:16" ht="17.25">
      <c r="B111" s="38"/>
      <c r="C111" s="38"/>
      <c r="D111" s="124"/>
      <c r="E111" s="124"/>
      <c r="F111" s="124"/>
      <c r="G111" s="38"/>
      <c r="H111" s="31"/>
      <c r="J111" s="38"/>
      <c r="K111" s="38"/>
      <c r="L111" s="124"/>
      <c r="M111" s="124"/>
      <c r="N111" s="124"/>
      <c r="O111" s="38"/>
      <c r="P111" s="31"/>
    </row>
    <row r="112" spans="1:16" ht="17.25" thickBo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</row>
    <row r="113" spans="1:16" ht="21.75" thickTop="1" thickBot="1">
      <c r="A113" s="31"/>
      <c r="B113" s="238" t="str">
        <f>급여대장!$E$1</f>
        <v>2021년</v>
      </c>
      <c r="C113" s="239"/>
      <c r="D113" s="50" t="str">
        <f>급여대장!$G$1</f>
        <v>02월</v>
      </c>
      <c r="E113" s="249" t="s">
        <v>63</v>
      </c>
      <c r="F113" s="249"/>
      <c r="G113" s="250"/>
      <c r="H113" s="31"/>
      <c r="I113" s="31"/>
      <c r="J113" s="238" t="str">
        <f>급여대장!$E$1</f>
        <v>2021년</v>
      </c>
      <c r="K113" s="239"/>
      <c r="L113" s="50" t="str">
        <f>급여대장!$G$1</f>
        <v>02월</v>
      </c>
      <c r="M113" s="249" t="s">
        <v>63</v>
      </c>
      <c r="N113" s="249"/>
      <c r="O113" s="250"/>
      <c r="P113" s="31"/>
    </row>
    <row r="114" spans="1:16" ht="18" thickTop="1" thickBot="1">
      <c r="A114" s="31"/>
      <c r="B114" s="33"/>
      <c r="C114" s="33"/>
      <c r="D114" s="33"/>
      <c r="E114" s="33"/>
      <c r="F114" s="33"/>
      <c r="G114" s="33"/>
      <c r="H114" s="31"/>
      <c r="I114" s="31"/>
      <c r="J114" s="33"/>
      <c r="K114" s="33"/>
      <c r="L114" s="33"/>
      <c r="M114" s="33"/>
      <c r="N114" s="33"/>
      <c r="O114" s="33"/>
      <c r="P114" s="31"/>
    </row>
    <row r="115" spans="1:16" ht="17.25" thickTop="1">
      <c r="A115" s="31"/>
      <c r="B115" s="35" t="s">
        <v>80</v>
      </c>
      <c r="C115" s="126">
        <f>급여대장!$A$16</f>
        <v>0</v>
      </c>
      <c r="D115" s="49"/>
      <c r="E115" s="247"/>
      <c r="F115" s="247"/>
      <c r="G115" s="247"/>
      <c r="H115" s="31"/>
      <c r="I115" s="31"/>
      <c r="J115" s="35" t="s">
        <v>80</v>
      </c>
      <c r="K115" s="126">
        <f>급여대장!$A$31</f>
        <v>0</v>
      </c>
      <c r="L115" s="49"/>
      <c r="M115" s="247"/>
      <c r="N115" s="247"/>
      <c r="O115" s="247"/>
      <c r="P115" s="31"/>
    </row>
    <row r="116" spans="1:16">
      <c r="A116" s="31"/>
      <c r="B116" s="36" t="s">
        <v>59</v>
      </c>
      <c r="C116" s="37">
        <f>급여대장!$A$17</f>
        <v>0</v>
      </c>
      <c r="D116" s="49"/>
      <c r="E116" s="49"/>
      <c r="F116" s="49"/>
      <c r="G116" s="49"/>
      <c r="H116" s="31"/>
      <c r="I116" s="31"/>
      <c r="J116" s="36" t="s">
        <v>59</v>
      </c>
      <c r="K116" s="37">
        <f>급여대장!$A$32</f>
        <v>0</v>
      </c>
      <c r="L116" s="49"/>
      <c r="M116" s="49"/>
      <c r="N116" s="49"/>
      <c r="O116" s="49"/>
      <c r="P116" s="31"/>
    </row>
    <row r="117" spans="1:16" ht="17.25" thickBot="1">
      <c r="A117" s="31"/>
      <c r="B117" s="39" t="s">
        <v>61</v>
      </c>
      <c r="C117" s="127">
        <f>급여대장!$A$18</f>
        <v>0</v>
      </c>
      <c r="D117" s="49"/>
      <c r="E117" s="49"/>
      <c r="F117" s="49"/>
      <c r="G117" s="49"/>
      <c r="H117" s="31"/>
      <c r="I117" s="31"/>
      <c r="J117" s="39" t="s">
        <v>61</v>
      </c>
      <c r="K117" s="40">
        <f>급여대장!$A$33</f>
        <v>0</v>
      </c>
      <c r="L117" s="49"/>
      <c r="M117" s="49"/>
      <c r="N117" s="49"/>
      <c r="O117" s="49"/>
      <c r="P117" s="31"/>
    </row>
    <row r="118" spans="1:16" ht="17.25" thickTop="1">
      <c r="A118" s="31"/>
      <c r="B118" s="49"/>
      <c r="C118" s="49"/>
      <c r="D118" s="49"/>
      <c r="E118" s="49"/>
      <c r="F118" s="49"/>
      <c r="G118" s="49"/>
      <c r="H118" s="31"/>
      <c r="I118" s="31"/>
      <c r="J118" s="49"/>
      <c r="K118" s="49"/>
      <c r="L118" s="49"/>
      <c r="M118" s="49"/>
      <c r="N118" s="49"/>
      <c r="O118" s="49"/>
      <c r="P118" s="31"/>
    </row>
    <row r="119" spans="1:16">
      <c r="A119" s="31"/>
      <c r="B119" s="38"/>
      <c r="C119" s="38"/>
      <c r="D119" s="38"/>
      <c r="E119" s="38"/>
      <c r="F119" s="38"/>
      <c r="G119" s="38"/>
      <c r="H119" s="31"/>
      <c r="I119" s="31"/>
      <c r="J119" s="38"/>
      <c r="K119" s="38"/>
      <c r="L119" s="38"/>
      <c r="M119" s="38"/>
      <c r="N119" s="38"/>
      <c r="O119" s="38"/>
      <c r="P119" s="31"/>
    </row>
    <row r="120" spans="1:16">
      <c r="A120" s="31"/>
      <c r="B120" s="240" t="s">
        <v>64</v>
      </c>
      <c r="C120" s="240"/>
      <c r="D120" s="240"/>
      <c r="E120" s="240" t="s">
        <v>65</v>
      </c>
      <c r="F120" s="240"/>
      <c r="G120" s="240"/>
      <c r="H120" s="31"/>
      <c r="I120" s="31"/>
      <c r="J120" s="240" t="s">
        <v>64</v>
      </c>
      <c r="K120" s="240"/>
      <c r="L120" s="240"/>
      <c r="M120" s="240" t="s">
        <v>65</v>
      </c>
      <c r="N120" s="240"/>
      <c r="O120" s="240"/>
      <c r="P120" s="31"/>
    </row>
    <row r="121" spans="1:16">
      <c r="A121" s="31"/>
      <c r="B121" s="48" t="s">
        <v>75</v>
      </c>
      <c r="C121" s="235">
        <f>급여대장!$C$16</f>
        <v>0</v>
      </c>
      <c r="D121" s="235"/>
      <c r="E121" s="48" t="s">
        <v>81</v>
      </c>
      <c r="F121" s="235">
        <f>급여대장!$J$16</f>
        <v>0</v>
      </c>
      <c r="G121" s="235"/>
      <c r="H121" s="31"/>
      <c r="I121" s="31"/>
      <c r="J121" s="48" t="s">
        <v>75</v>
      </c>
      <c r="K121" s="235">
        <f>급여대장!$C$31</f>
        <v>0</v>
      </c>
      <c r="L121" s="235"/>
      <c r="M121" s="48" t="s">
        <v>81</v>
      </c>
      <c r="N121" s="235">
        <f>급여대장!$J$31</f>
        <v>0</v>
      </c>
      <c r="O121" s="235"/>
      <c r="P121" s="31"/>
    </row>
    <row r="122" spans="1:16">
      <c r="A122" s="31"/>
      <c r="B122" s="48" t="s">
        <v>76</v>
      </c>
      <c r="C122" s="243">
        <f>급여대장!$D$16</f>
        <v>0</v>
      </c>
      <c r="D122" s="244"/>
      <c r="E122" s="48" t="s">
        <v>83</v>
      </c>
      <c r="F122" s="235">
        <f>급여대장!$K$16</f>
        <v>0</v>
      </c>
      <c r="G122" s="235"/>
      <c r="H122" s="31"/>
      <c r="I122" s="31"/>
      <c r="J122" s="48" t="s">
        <v>76</v>
      </c>
      <c r="K122" s="243">
        <f>급여대장!$D$31</f>
        <v>0</v>
      </c>
      <c r="L122" s="244"/>
      <c r="M122" s="48" t="s">
        <v>83</v>
      </c>
      <c r="N122" s="235">
        <f>급여대장!$K$31</f>
        <v>0</v>
      </c>
      <c r="O122" s="235"/>
      <c r="P122" s="31"/>
    </row>
    <row r="123" spans="1:16">
      <c r="A123" s="31"/>
      <c r="B123" s="48" t="s">
        <v>77</v>
      </c>
      <c r="C123" s="241">
        <f>급여대장!$E$16</f>
        <v>100000</v>
      </c>
      <c r="D123" s="242"/>
      <c r="E123" s="48" t="s">
        <v>82</v>
      </c>
      <c r="F123" s="235">
        <f>급여대장!$L$16</f>
        <v>0</v>
      </c>
      <c r="G123" s="235"/>
      <c r="H123" s="31"/>
      <c r="I123" s="31"/>
      <c r="J123" s="48" t="s">
        <v>77</v>
      </c>
      <c r="K123" s="241">
        <f>급여대장!$E$31</f>
        <v>100000</v>
      </c>
      <c r="L123" s="242"/>
      <c r="M123" s="48" t="s">
        <v>82</v>
      </c>
      <c r="N123" s="235">
        <f>급여대장!$L$31</f>
        <v>0</v>
      </c>
      <c r="O123" s="235"/>
      <c r="P123" s="31"/>
    </row>
    <row r="124" spans="1:16">
      <c r="A124" s="31"/>
      <c r="B124" s="48" t="s">
        <v>78</v>
      </c>
      <c r="C124" s="241">
        <f>급여대장!$F$16</f>
        <v>200000</v>
      </c>
      <c r="D124" s="242"/>
      <c r="E124" s="48" t="s">
        <v>84</v>
      </c>
      <c r="F124" s="235">
        <f>급여대장!$M$16</f>
        <v>0</v>
      </c>
      <c r="G124" s="235"/>
      <c r="H124" s="31"/>
      <c r="I124" s="31"/>
      <c r="J124" s="48" t="s">
        <v>78</v>
      </c>
      <c r="K124" s="241">
        <f>급여대장!$F$31</f>
        <v>200000</v>
      </c>
      <c r="L124" s="242"/>
      <c r="M124" s="48" t="s">
        <v>84</v>
      </c>
      <c r="N124" s="235">
        <f>급여대장!$M$31</f>
        <v>0</v>
      </c>
      <c r="O124" s="235"/>
      <c r="P124" s="31"/>
    </row>
    <row r="125" spans="1:16">
      <c r="A125" s="31"/>
      <c r="B125" s="48" t="s">
        <v>79</v>
      </c>
      <c r="C125" s="241">
        <f>급여대장!$G$16</f>
        <v>0</v>
      </c>
      <c r="D125" s="242"/>
      <c r="E125" s="48" t="s">
        <v>85</v>
      </c>
      <c r="F125" s="235">
        <f ca="1">급여대장!$N$16</f>
        <v>0</v>
      </c>
      <c r="G125" s="235"/>
      <c r="H125" s="31"/>
      <c r="I125" s="31"/>
      <c r="J125" s="48" t="s">
        <v>79</v>
      </c>
      <c r="K125" s="241">
        <f>급여대장!$G$31</f>
        <v>0</v>
      </c>
      <c r="L125" s="242"/>
      <c r="M125" s="48" t="s">
        <v>85</v>
      </c>
      <c r="N125" s="235">
        <f ca="1">급여대장!$N$31</f>
        <v>0</v>
      </c>
      <c r="O125" s="235"/>
      <c r="P125" s="31"/>
    </row>
    <row r="126" spans="1:16">
      <c r="A126" s="32"/>
      <c r="B126" s="48"/>
      <c r="C126" s="241"/>
      <c r="D126" s="242"/>
      <c r="E126" s="48" t="s">
        <v>86</v>
      </c>
      <c r="F126" s="235">
        <f ca="1">급여대장!$O$16</f>
        <v>0</v>
      </c>
      <c r="G126" s="235"/>
      <c r="H126" s="125"/>
      <c r="I126" s="32"/>
      <c r="J126" s="48"/>
      <c r="K126" s="241"/>
      <c r="L126" s="242"/>
      <c r="M126" s="48" t="s">
        <v>86</v>
      </c>
      <c r="N126" s="235">
        <f ca="1">급여대장!$O$31</f>
        <v>0</v>
      </c>
      <c r="O126" s="235"/>
      <c r="P126" s="125"/>
    </row>
    <row r="127" spans="1:16">
      <c r="A127" s="34"/>
      <c r="B127" s="48"/>
      <c r="C127" s="241"/>
      <c r="D127" s="242"/>
      <c r="E127" s="48" t="s">
        <v>87</v>
      </c>
      <c r="F127" s="245">
        <f>급여대장!$J$17</f>
        <v>0</v>
      </c>
      <c r="G127" s="246"/>
      <c r="H127" s="34"/>
      <c r="I127" s="34"/>
      <c r="J127" s="48"/>
      <c r="K127" s="241"/>
      <c r="L127" s="242"/>
      <c r="M127" s="48" t="s">
        <v>87</v>
      </c>
      <c r="N127" s="245">
        <f>급여대장!$J$32</f>
        <v>0</v>
      </c>
      <c r="O127" s="246"/>
      <c r="P127" s="34"/>
    </row>
    <row r="128" spans="1:16">
      <c r="A128" s="31"/>
      <c r="B128" s="48"/>
      <c r="C128" s="241"/>
      <c r="D128" s="242"/>
      <c r="E128" s="48"/>
      <c r="F128" s="235"/>
      <c r="G128" s="235"/>
      <c r="H128" s="31"/>
      <c r="I128" s="31"/>
      <c r="J128" s="48"/>
      <c r="K128" s="241"/>
      <c r="L128" s="242"/>
      <c r="M128" s="48"/>
      <c r="N128" s="235"/>
      <c r="O128" s="235"/>
      <c r="P128" s="31"/>
    </row>
    <row r="129" spans="1:16">
      <c r="A129" s="31"/>
      <c r="B129" s="48"/>
      <c r="C129" s="241"/>
      <c r="D129" s="242"/>
      <c r="E129" s="48"/>
      <c r="F129" s="235"/>
      <c r="G129" s="235"/>
      <c r="H129" s="31"/>
      <c r="I129" s="31"/>
      <c r="J129" s="48"/>
      <c r="K129" s="241"/>
      <c r="L129" s="242"/>
      <c r="M129" s="48"/>
      <c r="N129" s="235"/>
      <c r="O129" s="235"/>
      <c r="P129" s="31"/>
    </row>
    <row r="130" spans="1:16">
      <c r="A130" s="31"/>
      <c r="B130" s="48"/>
      <c r="C130" s="241"/>
      <c r="D130" s="242"/>
      <c r="E130" s="48"/>
      <c r="F130" s="235"/>
      <c r="G130" s="235"/>
      <c r="H130" s="31"/>
      <c r="I130" s="31"/>
      <c r="J130" s="48"/>
      <c r="K130" s="241"/>
      <c r="L130" s="242"/>
      <c r="M130" s="48"/>
      <c r="N130" s="235"/>
      <c r="O130" s="235"/>
      <c r="P130" s="31"/>
    </row>
    <row r="131" spans="1:16">
      <c r="A131" s="31"/>
      <c r="B131" s="48"/>
      <c r="C131" s="241"/>
      <c r="D131" s="242"/>
      <c r="E131" s="48"/>
      <c r="F131" s="235"/>
      <c r="G131" s="235"/>
      <c r="H131" s="31"/>
      <c r="I131" s="31"/>
      <c r="J131" s="48"/>
      <c r="K131" s="241"/>
      <c r="L131" s="242"/>
      <c r="M131" s="48"/>
      <c r="N131" s="235"/>
      <c r="O131" s="235"/>
      <c r="P131" s="31"/>
    </row>
    <row r="132" spans="1:16">
      <c r="A132" s="31"/>
      <c r="B132" s="48"/>
      <c r="C132" s="241"/>
      <c r="D132" s="242"/>
      <c r="E132" s="48"/>
      <c r="F132" s="235"/>
      <c r="G132" s="235"/>
      <c r="H132" s="31"/>
      <c r="I132" s="31"/>
      <c r="J132" s="48"/>
      <c r="K132" s="241"/>
      <c r="L132" s="242"/>
      <c r="M132" s="48"/>
      <c r="N132" s="235"/>
      <c r="O132" s="235"/>
      <c r="P132" s="31"/>
    </row>
    <row r="133" spans="1:16">
      <c r="A133" s="31"/>
      <c r="B133" s="48"/>
      <c r="C133" s="241"/>
      <c r="D133" s="242"/>
      <c r="E133" s="48"/>
      <c r="F133" s="235"/>
      <c r="G133" s="235"/>
      <c r="H133" s="31"/>
      <c r="I133" s="31"/>
      <c r="J133" s="48"/>
      <c r="K133" s="241"/>
      <c r="L133" s="242"/>
      <c r="M133" s="48"/>
      <c r="N133" s="235"/>
      <c r="O133" s="235"/>
      <c r="P133" s="31"/>
    </row>
    <row r="134" spans="1:16">
      <c r="A134" s="31"/>
      <c r="B134" s="48"/>
      <c r="C134" s="241"/>
      <c r="D134" s="242"/>
      <c r="E134" s="48"/>
      <c r="F134" s="235"/>
      <c r="G134" s="235"/>
      <c r="H134" s="31"/>
      <c r="I134" s="31"/>
      <c r="J134" s="48"/>
      <c r="K134" s="241"/>
      <c r="L134" s="242"/>
      <c r="M134" s="48"/>
      <c r="N134" s="235"/>
      <c r="O134" s="235"/>
      <c r="P134" s="31"/>
    </row>
    <row r="135" spans="1:16">
      <c r="A135" s="31"/>
      <c r="B135" s="48"/>
      <c r="C135" s="241"/>
      <c r="D135" s="242"/>
      <c r="E135" s="48"/>
      <c r="F135" s="235"/>
      <c r="G135" s="235"/>
      <c r="H135" s="31"/>
      <c r="I135" s="31"/>
      <c r="J135" s="48"/>
      <c r="K135" s="241"/>
      <c r="L135" s="242"/>
      <c r="M135" s="48"/>
      <c r="N135" s="235"/>
      <c r="O135" s="235"/>
      <c r="P135" s="31"/>
    </row>
    <row r="136" spans="1:16">
      <c r="A136" s="31"/>
      <c r="B136" s="48"/>
      <c r="C136" s="241"/>
      <c r="D136" s="242"/>
      <c r="E136" s="48"/>
      <c r="F136" s="235"/>
      <c r="G136" s="235"/>
      <c r="H136" s="31"/>
      <c r="I136" s="31"/>
      <c r="J136" s="48"/>
      <c r="K136" s="241"/>
      <c r="L136" s="242"/>
      <c r="M136" s="48"/>
      <c r="N136" s="235"/>
      <c r="O136" s="235"/>
      <c r="P136" s="31"/>
    </row>
    <row r="137" spans="1:16">
      <c r="A137" s="31"/>
      <c r="B137" s="48"/>
      <c r="C137" s="241"/>
      <c r="D137" s="242"/>
      <c r="E137" s="48"/>
      <c r="F137" s="235"/>
      <c r="G137" s="235"/>
      <c r="H137" s="31"/>
      <c r="I137" s="31"/>
      <c r="J137" s="48"/>
      <c r="K137" s="241"/>
      <c r="L137" s="242"/>
      <c r="M137" s="48"/>
      <c r="N137" s="235"/>
      <c r="O137" s="235"/>
      <c r="P137" s="31"/>
    </row>
    <row r="138" spans="1:16">
      <c r="A138" s="31"/>
      <c r="B138" s="48"/>
      <c r="C138" s="241"/>
      <c r="D138" s="242"/>
      <c r="E138" s="48"/>
      <c r="F138" s="235"/>
      <c r="G138" s="235"/>
      <c r="H138" s="31"/>
      <c r="I138" s="31"/>
      <c r="J138" s="48"/>
      <c r="K138" s="241"/>
      <c r="L138" s="242"/>
      <c r="M138" s="48"/>
      <c r="N138" s="235"/>
      <c r="O138" s="235"/>
      <c r="P138" s="31"/>
    </row>
    <row r="139" spans="1:16">
      <c r="A139" s="31"/>
      <c r="B139" s="48"/>
      <c r="C139" s="241"/>
      <c r="D139" s="242"/>
      <c r="E139" s="48"/>
      <c r="F139" s="235"/>
      <c r="G139" s="235"/>
      <c r="H139" s="31"/>
      <c r="I139" s="31"/>
      <c r="J139" s="48"/>
      <c r="K139" s="241"/>
      <c r="L139" s="242"/>
      <c r="M139" s="48"/>
      <c r="N139" s="235"/>
      <c r="O139" s="235"/>
      <c r="P139" s="31"/>
    </row>
    <row r="140" spans="1:16">
      <c r="A140" s="31"/>
      <c r="B140" s="48"/>
      <c r="C140" s="241"/>
      <c r="D140" s="242"/>
      <c r="E140" s="48"/>
      <c r="F140" s="235"/>
      <c r="G140" s="235"/>
      <c r="H140" s="31"/>
      <c r="I140" s="31"/>
      <c r="J140" s="48"/>
      <c r="K140" s="241"/>
      <c r="L140" s="242"/>
      <c r="M140" s="48"/>
      <c r="N140" s="235"/>
      <c r="O140" s="235"/>
      <c r="P140" s="31"/>
    </row>
    <row r="141" spans="1:16">
      <c r="A141" s="31"/>
      <c r="B141" s="48" t="s">
        <v>66</v>
      </c>
      <c r="C141" s="235">
        <f>급여대장!$I$18</f>
        <v>300000</v>
      </c>
      <c r="D141" s="235"/>
      <c r="E141" s="48" t="s">
        <v>67</v>
      </c>
      <c r="F141" s="235">
        <f ca="1">급여대장!$O$17</f>
        <v>0</v>
      </c>
      <c r="G141" s="235"/>
      <c r="H141" s="31"/>
      <c r="I141" s="31"/>
      <c r="J141" s="48" t="s">
        <v>66</v>
      </c>
      <c r="K141" s="235">
        <f>급여대장!$I$33</f>
        <v>300000</v>
      </c>
      <c r="L141" s="235"/>
      <c r="M141" s="48" t="s">
        <v>67</v>
      </c>
      <c r="N141" s="235">
        <f ca="1">급여대장!$O$32</f>
        <v>0</v>
      </c>
      <c r="O141" s="235"/>
      <c r="P141" s="31"/>
    </row>
    <row r="142" spans="1:16">
      <c r="A142" s="31"/>
      <c r="B142" s="235" t="s">
        <v>68</v>
      </c>
      <c r="C142" s="235"/>
      <c r="D142" s="235"/>
      <c r="E142" s="235">
        <f ca="1">급여대장!$O$18</f>
        <v>300000</v>
      </c>
      <c r="F142" s="235"/>
      <c r="G142" s="235"/>
      <c r="H142" s="31"/>
      <c r="I142" s="31"/>
      <c r="J142" s="235" t="s">
        <v>68</v>
      </c>
      <c r="K142" s="235"/>
      <c r="L142" s="235"/>
      <c r="M142" s="235">
        <f ca="1">급여대장!$O$33</f>
        <v>300000</v>
      </c>
      <c r="N142" s="235"/>
      <c r="O142" s="235"/>
      <c r="P142" s="31"/>
    </row>
    <row r="143" spans="1:16">
      <c r="B143" s="49"/>
      <c r="C143" s="49"/>
      <c r="D143" s="49"/>
      <c r="E143" s="49"/>
      <c r="F143" s="49"/>
      <c r="G143" s="49"/>
      <c r="H143" s="31"/>
      <c r="J143" s="49"/>
      <c r="K143" s="49"/>
      <c r="L143" s="49"/>
      <c r="M143" s="49"/>
      <c r="N143" s="49"/>
      <c r="O143" s="49"/>
      <c r="P143" s="31"/>
    </row>
    <row r="144" spans="1:16">
      <c r="B144" s="38"/>
      <c r="C144" s="38"/>
      <c r="D144" s="38"/>
      <c r="E144" s="236">
        <f>급여대장!$O$2</f>
        <v>44228</v>
      </c>
      <c r="F144" s="236"/>
      <c r="G144" s="236"/>
      <c r="H144" s="31"/>
      <c r="J144" s="38"/>
      <c r="K144" s="38"/>
      <c r="L144" s="38"/>
      <c r="M144" s="236">
        <f>급여대장!$O$2</f>
        <v>44228</v>
      </c>
      <c r="N144" s="236"/>
      <c r="O144" s="236"/>
      <c r="P144" s="31"/>
    </row>
    <row r="145" spans="1:16">
      <c r="B145" s="38"/>
      <c r="C145" s="38"/>
      <c r="D145" s="38"/>
      <c r="E145" s="38"/>
      <c r="F145" s="38"/>
      <c r="G145" s="38"/>
      <c r="H145" s="31"/>
      <c r="J145" s="38"/>
      <c r="K145" s="38"/>
      <c r="L145" s="38"/>
      <c r="M145" s="38"/>
      <c r="N145" s="38"/>
      <c r="O145" s="38"/>
      <c r="P145" s="31"/>
    </row>
    <row r="146" spans="1:16">
      <c r="B146" s="38"/>
      <c r="C146" s="38"/>
      <c r="D146" s="237" t="s">
        <v>69</v>
      </c>
      <c r="E146" s="237"/>
      <c r="F146" s="237"/>
      <c r="G146" s="38"/>
      <c r="H146" s="31"/>
      <c r="J146" s="38"/>
      <c r="K146" s="38"/>
      <c r="L146" s="237" t="s">
        <v>69</v>
      </c>
      <c r="M146" s="237"/>
      <c r="N146" s="237"/>
      <c r="O146" s="38"/>
      <c r="P146" s="31"/>
    </row>
    <row r="147" spans="1:16" ht="17.25">
      <c r="B147" s="38"/>
      <c r="C147" s="38"/>
      <c r="D147" s="248" t="str">
        <f>급여대장!$O$1</f>
        <v>㈜다른코리아</v>
      </c>
      <c r="E147" s="248"/>
      <c r="F147" s="248"/>
      <c r="G147" s="38" t="s">
        <v>70</v>
      </c>
      <c r="H147" s="31"/>
      <c r="J147" s="38"/>
      <c r="K147" s="38"/>
      <c r="L147" s="248" t="str">
        <f>급여대장!$O$1</f>
        <v>㈜다른코리아</v>
      </c>
      <c r="M147" s="248"/>
      <c r="N147" s="248"/>
      <c r="O147" s="38" t="s">
        <v>70</v>
      </c>
      <c r="P147" s="31"/>
    </row>
    <row r="148" spans="1:16" ht="17.25">
      <c r="B148" s="38"/>
      <c r="C148" s="38"/>
      <c r="D148" s="124"/>
      <c r="E148" s="124"/>
      <c r="F148" s="124"/>
      <c r="G148" s="38"/>
      <c r="H148" s="31"/>
      <c r="J148" s="38"/>
      <c r="K148" s="38"/>
      <c r="L148" s="124"/>
      <c r="M148" s="124"/>
      <c r="N148" s="124"/>
      <c r="O148" s="38"/>
      <c r="P148" s="31"/>
    </row>
    <row r="149" spans="1:16" ht="17.25" thickBo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</row>
    <row r="150" spans="1:16" ht="21.75" thickTop="1" thickBot="1">
      <c r="A150" s="31"/>
      <c r="B150" s="238" t="str">
        <f>급여대장!$E$1</f>
        <v>2021년</v>
      </c>
      <c r="C150" s="239"/>
      <c r="D150" s="50" t="str">
        <f>급여대장!$G$1</f>
        <v>02월</v>
      </c>
      <c r="E150" s="249" t="s">
        <v>63</v>
      </c>
      <c r="F150" s="249"/>
      <c r="G150" s="250"/>
      <c r="H150" s="31"/>
      <c r="I150" s="31"/>
      <c r="J150" s="238" t="str">
        <f>급여대장!$E$1</f>
        <v>2021년</v>
      </c>
      <c r="K150" s="239"/>
      <c r="L150" s="50" t="str">
        <f>급여대장!$G$1</f>
        <v>02월</v>
      </c>
      <c r="M150" s="249" t="s">
        <v>63</v>
      </c>
      <c r="N150" s="249"/>
      <c r="O150" s="250"/>
      <c r="P150" s="31"/>
    </row>
    <row r="151" spans="1:16" ht="18" thickTop="1" thickBot="1">
      <c r="A151" s="31"/>
      <c r="B151" s="33"/>
      <c r="C151" s="33"/>
      <c r="D151" s="33"/>
      <c r="E151" s="33"/>
      <c r="F151" s="33"/>
      <c r="G151" s="33"/>
      <c r="H151" s="31"/>
      <c r="I151" s="31"/>
      <c r="J151" s="33"/>
      <c r="K151" s="33"/>
      <c r="L151" s="33"/>
      <c r="M151" s="33"/>
      <c r="N151" s="33"/>
      <c r="O151" s="33"/>
      <c r="P151" s="31"/>
    </row>
    <row r="152" spans="1:16" ht="17.25" thickTop="1">
      <c r="A152" s="31"/>
      <c r="B152" s="35" t="s">
        <v>80</v>
      </c>
      <c r="C152" s="126">
        <f>급여대장!$A$19</f>
        <v>0</v>
      </c>
      <c r="D152" s="49"/>
      <c r="E152" s="247"/>
      <c r="F152" s="247"/>
      <c r="G152" s="247"/>
      <c r="H152" s="31"/>
      <c r="I152" s="31"/>
      <c r="J152" s="35" t="s">
        <v>80</v>
      </c>
      <c r="K152" s="126">
        <f>급여대장!$A$34</f>
        <v>0</v>
      </c>
      <c r="L152" s="49"/>
      <c r="M152" s="247"/>
      <c r="N152" s="247"/>
      <c r="O152" s="247"/>
      <c r="P152" s="31"/>
    </row>
    <row r="153" spans="1:16">
      <c r="A153" s="31"/>
      <c r="B153" s="36" t="s">
        <v>59</v>
      </c>
      <c r="C153" s="37">
        <f>급여대장!$A$20</f>
        <v>0</v>
      </c>
      <c r="D153" s="49"/>
      <c r="E153" s="49"/>
      <c r="F153" s="49"/>
      <c r="G153" s="49"/>
      <c r="H153" s="31"/>
      <c r="I153" s="31"/>
      <c r="J153" s="36" t="s">
        <v>59</v>
      </c>
      <c r="K153" s="37">
        <f>급여대장!$A$35</f>
        <v>0</v>
      </c>
      <c r="L153" s="49"/>
      <c r="M153" s="49"/>
      <c r="N153" s="49"/>
      <c r="O153" s="49"/>
      <c r="P153" s="31"/>
    </row>
    <row r="154" spans="1:16" ht="17.25" thickBot="1">
      <c r="A154" s="31"/>
      <c r="B154" s="39" t="s">
        <v>61</v>
      </c>
      <c r="C154" s="40">
        <f>급여대장!$A$21</f>
        <v>0</v>
      </c>
      <c r="D154" s="49"/>
      <c r="E154" s="49"/>
      <c r="F154" s="49"/>
      <c r="G154" s="49"/>
      <c r="H154" s="31"/>
      <c r="I154" s="31"/>
      <c r="J154" s="39" t="s">
        <v>61</v>
      </c>
      <c r="K154" s="40">
        <f>급여대장!$A$36</f>
        <v>0</v>
      </c>
      <c r="L154" s="49"/>
      <c r="M154" s="49"/>
      <c r="N154" s="49"/>
      <c r="O154" s="49"/>
      <c r="P154" s="31"/>
    </row>
    <row r="155" spans="1:16" ht="17.25" thickTop="1">
      <c r="A155" s="31"/>
      <c r="B155" s="49"/>
      <c r="C155" s="49"/>
      <c r="D155" s="49"/>
      <c r="E155" s="49"/>
      <c r="F155" s="49"/>
      <c r="G155" s="49"/>
      <c r="H155" s="31"/>
      <c r="I155" s="31"/>
      <c r="J155" s="49"/>
      <c r="K155" s="49"/>
      <c r="L155" s="49"/>
      <c r="M155" s="49"/>
      <c r="N155" s="49"/>
      <c r="O155" s="49"/>
      <c r="P155" s="31"/>
    </row>
    <row r="156" spans="1:16">
      <c r="A156" s="31"/>
      <c r="B156" s="38"/>
      <c r="C156" s="38"/>
      <c r="D156" s="38"/>
      <c r="E156" s="38"/>
      <c r="F156" s="38"/>
      <c r="G156" s="38"/>
      <c r="H156" s="31"/>
      <c r="I156" s="31"/>
      <c r="J156" s="38"/>
      <c r="K156" s="38"/>
      <c r="L156" s="38"/>
      <c r="M156" s="38"/>
      <c r="N156" s="38"/>
      <c r="O156" s="38"/>
      <c r="P156" s="31"/>
    </row>
    <row r="157" spans="1:16">
      <c r="A157" s="31"/>
      <c r="B157" s="240" t="s">
        <v>64</v>
      </c>
      <c r="C157" s="240"/>
      <c r="D157" s="240"/>
      <c r="E157" s="240" t="s">
        <v>65</v>
      </c>
      <c r="F157" s="240"/>
      <c r="G157" s="240"/>
      <c r="H157" s="31"/>
      <c r="I157" s="31"/>
      <c r="J157" s="240" t="s">
        <v>64</v>
      </c>
      <c r="K157" s="240"/>
      <c r="L157" s="240"/>
      <c r="M157" s="240" t="s">
        <v>65</v>
      </c>
      <c r="N157" s="240"/>
      <c r="O157" s="240"/>
      <c r="P157" s="31"/>
    </row>
    <row r="158" spans="1:16">
      <c r="A158" s="31"/>
      <c r="B158" s="48" t="s">
        <v>75</v>
      </c>
      <c r="C158" s="235">
        <f>급여대장!$C$19</f>
        <v>0</v>
      </c>
      <c r="D158" s="235"/>
      <c r="E158" s="48" t="s">
        <v>81</v>
      </c>
      <c r="F158" s="235">
        <f>급여대장!$J$19</f>
        <v>0</v>
      </c>
      <c r="G158" s="235"/>
      <c r="H158" s="31"/>
      <c r="I158" s="31"/>
      <c r="J158" s="48" t="s">
        <v>75</v>
      </c>
      <c r="K158" s="235">
        <f>급여대장!$C$34</f>
        <v>0</v>
      </c>
      <c r="L158" s="235"/>
      <c r="M158" s="48" t="s">
        <v>81</v>
      </c>
      <c r="N158" s="235">
        <f>급여대장!$J$34</f>
        <v>0</v>
      </c>
      <c r="O158" s="235"/>
      <c r="P158" s="31"/>
    </row>
    <row r="159" spans="1:16">
      <c r="A159" s="31"/>
      <c r="B159" s="48" t="s">
        <v>76</v>
      </c>
      <c r="C159" s="243">
        <f>급여대장!$D$19</f>
        <v>0</v>
      </c>
      <c r="D159" s="244"/>
      <c r="E159" s="48" t="s">
        <v>83</v>
      </c>
      <c r="F159" s="235">
        <f>급여대장!$K$19</f>
        <v>0</v>
      </c>
      <c r="G159" s="235"/>
      <c r="H159" s="31"/>
      <c r="I159" s="31"/>
      <c r="J159" s="48" t="s">
        <v>76</v>
      </c>
      <c r="K159" s="243">
        <f>급여대장!$D$34</f>
        <v>0</v>
      </c>
      <c r="L159" s="244"/>
      <c r="M159" s="48" t="s">
        <v>83</v>
      </c>
      <c r="N159" s="235">
        <f>급여대장!$K$34</f>
        <v>0</v>
      </c>
      <c r="O159" s="235"/>
      <c r="P159" s="31"/>
    </row>
    <row r="160" spans="1:16">
      <c r="A160" s="31"/>
      <c r="B160" s="48" t="s">
        <v>77</v>
      </c>
      <c r="C160" s="241">
        <f>급여대장!$E$19</f>
        <v>100000</v>
      </c>
      <c r="D160" s="242"/>
      <c r="E160" s="48" t="s">
        <v>82</v>
      </c>
      <c r="F160" s="235">
        <f>급여대장!$L$19</f>
        <v>0</v>
      </c>
      <c r="G160" s="235"/>
      <c r="H160" s="31"/>
      <c r="I160" s="31"/>
      <c r="J160" s="48" t="s">
        <v>77</v>
      </c>
      <c r="K160" s="241">
        <f>급여대장!$E$34</f>
        <v>0</v>
      </c>
      <c r="L160" s="242"/>
      <c r="M160" s="48" t="s">
        <v>82</v>
      </c>
      <c r="N160" s="235">
        <f>급여대장!$L$34</f>
        <v>0</v>
      </c>
      <c r="O160" s="235"/>
      <c r="P160" s="31"/>
    </row>
    <row r="161" spans="1:16">
      <c r="A161" s="31"/>
      <c r="B161" s="48" t="s">
        <v>78</v>
      </c>
      <c r="C161" s="241">
        <f>급여대장!$F$19</f>
        <v>200000</v>
      </c>
      <c r="D161" s="242"/>
      <c r="E161" s="48" t="s">
        <v>84</v>
      </c>
      <c r="F161" s="235">
        <f>급여대장!$M$19</f>
        <v>0</v>
      </c>
      <c r="G161" s="235"/>
      <c r="H161" s="31"/>
      <c r="I161" s="31"/>
      <c r="J161" s="48" t="s">
        <v>78</v>
      </c>
      <c r="K161" s="241">
        <f>급여대장!$F$34</f>
        <v>0</v>
      </c>
      <c r="L161" s="242"/>
      <c r="M161" s="48" t="s">
        <v>84</v>
      </c>
      <c r="N161" s="235">
        <f>급여대장!$M$34</f>
        <v>0</v>
      </c>
      <c r="O161" s="235"/>
      <c r="P161" s="31"/>
    </row>
    <row r="162" spans="1:16">
      <c r="A162" s="31"/>
      <c r="B162" s="48" t="s">
        <v>79</v>
      </c>
      <c r="C162" s="241">
        <f>급여대장!$G$19</f>
        <v>0</v>
      </c>
      <c r="D162" s="242"/>
      <c r="E162" s="48" t="s">
        <v>85</v>
      </c>
      <c r="F162" s="235">
        <f ca="1">급여대장!$N$19</f>
        <v>0</v>
      </c>
      <c r="G162" s="235"/>
      <c r="H162" s="31"/>
      <c r="I162" s="31"/>
      <c r="J162" s="48" t="s">
        <v>79</v>
      </c>
      <c r="K162" s="241">
        <f>급여대장!$G$34</f>
        <v>0</v>
      </c>
      <c r="L162" s="242"/>
      <c r="M162" s="48" t="s">
        <v>85</v>
      </c>
      <c r="N162" s="235">
        <f ca="1">급여대장!$N$34</f>
        <v>0</v>
      </c>
      <c r="O162" s="235"/>
      <c r="P162" s="31"/>
    </row>
    <row r="163" spans="1:16">
      <c r="A163" s="32"/>
      <c r="B163" s="48"/>
      <c r="C163" s="241"/>
      <c r="D163" s="242"/>
      <c r="E163" s="48" t="s">
        <v>86</v>
      </c>
      <c r="F163" s="235">
        <f ca="1">급여대장!$O$19</f>
        <v>0</v>
      </c>
      <c r="G163" s="235"/>
      <c r="H163" s="125"/>
      <c r="I163" s="32"/>
      <c r="J163" s="48"/>
      <c r="K163" s="241"/>
      <c r="L163" s="242"/>
      <c r="M163" s="48" t="s">
        <v>86</v>
      </c>
      <c r="N163" s="235">
        <f ca="1">급여대장!$O$34</f>
        <v>0</v>
      </c>
      <c r="O163" s="235"/>
      <c r="P163" s="125"/>
    </row>
    <row r="164" spans="1:16">
      <c r="A164" s="34"/>
      <c r="B164" s="48"/>
      <c r="C164" s="241"/>
      <c r="D164" s="242"/>
      <c r="E164" s="48" t="s">
        <v>87</v>
      </c>
      <c r="F164" s="245">
        <f>급여대장!$J$20</f>
        <v>0</v>
      </c>
      <c r="G164" s="246"/>
      <c r="H164" s="34"/>
      <c r="I164" s="34"/>
      <c r="J164" s="48"/>
      <c r="K164" s="241"/>
      <c r="L164" s="242"/>
      <c r="M164" s="48" t="s">
        <v>87</v>
      </c>
      <c r="N164" s="245">
        <f>급여대장!$J$35</f>
        <v>0</v>
      </c>
      <c r="O164" s="246"/>
      <c r="P164" s="34"/>
    </row>
    <row r="165" spans="1:16">
      <c r="A165" s="31"/>
      <c r="B165" s="48"/>
      <c r="C165" s="241"/>
      <c r="D165" s="242"/>
      <c r="E165" s="48"/>
      <c r="F165" s="235"/>
      <c r="G165" s="235"/>
      <c r="H165" s="31"/>
      <c r="I165" s="31"/>
      <c r="J165" s="48"/>
      <c r="K165" s="241"/>
      <c r="L165" s="242"/>
      <c r="M165" s="48"/>
      <c r="N165" s="235"/>
      <c r="O165" s="235"/>
      <c r="P165" s="31"/>
    </row>
    <row r="166" spans="1:16">
      <c r="A166" s="31"/>
      <c r="B166" s="48"/>
      <c r="C166" s="241"/>
      <c r="D166" s="242"/>
      <c r="E166" s="48"/>
      <c r="F166" s="235"/>
      <c r="G166" s="235"/>
      <c r="H166" s="31"/>
      <c r="I166" s="31"/>
      <c r="J166" s="48"/>
      <c r="K166" s="241"/>
      <c r="L166" s="242"/>
      <c r="M166" s="48"/>
      <c r="N166" s="235"/>
      <c r="O166" s="235"/>
      <c r="P166" s="31"/>
    </row>
    <row r="167" spans="1:16">
      <c r="A167" s="31"/>
      <c r="B167" s="48"/>
      <c r="C167" s="241"/>
      <c r="D167" s="242"/>
      <c r="E167" s="48"/>
      <c r="F167" s="235"/>
      <c r="G167" s="235"/>
      <c r="H167" s="31"/>
      <c r="I167" s="31"/>
      <c r="J167" s="48"/>
      <c r="K167" s="241"/>
      <c r="L167" s="242"/>
      <c r="M167" s="48"/>
      <c r="N167" s="235"/>
      <c r="O167" s="235"/>
      <c r="P167" s="31"/>
    </row>
    <row r="168" spans="1:16">
      <c r="A168" s="31"/>
      <c r="B168" s="48"/>
      <c r="C168" s="241"/>
      <c r="D168" s="242"/>
      <c r="E168" s="48"/>
      <c r="F168" s="235"/>
      <c r="G168" s="235"/>
      <c r="H168" s="31"/>
      <c r="I168" s="31"/>
      <c r="J168" s="48"/>
      <c r="K168" s="241"/>
      <c r="L168" s="242"/>
      <c r="M168" s="48"/>
      <c r="N168" s="235"/>
      <c r="O168" s="235"/>
      <c r="P168" s="31"/>
    </row>
    <row r="169" spans="1:16">
      <c r="A169" s="31"/>
      <c r="B169" s="48"/>
      <c r="C169" s="241"/>
      <c r="D169" s="242"/>
      <c r="E169" s="48"/>
      <c r="F169" s="235"/>
      <c r="G169" s="235"/>
      <c r="H169" s="31"/>
      <c r="I169" s="31"/>
      <c r="J169" s="48"/>
      <c r="K169" s="241"/>
      <c r="L169" s="242"/>
      <c r="M169" s="48"/>
      <c r="N169" s="235"/>
      <c r="O169" s="235"/>
      <c r="P169" s="31"/>
    </row>
    <row r="170" spans="1:16">
      <c r="A170" s="31"/>
      <c r="B170" s="48"/>
      <c r="C170" s="241"/>
      <c r="D170" s="242"/>
      <c r="E170" s="48"/>
      <c r="F170" s="235"/>
      <c r="G170" s="235"/>
      <c r="H170" s="31"/>
      <c r="I170" s="31"/>
      <c r="J170" s="48"/>
      <c r="K170" s="241"/>
      <c r="L170" s="242"/>
      <c r="M170" s="48"/>
      <c r="N170" s="235"/>
      <c r="O170" s="235"/>
      <c r="P170" s="31"/>
    </row>
    <row r="171" spans="1:16">
      <c r="A171" s="31"/>
      <c r="B171" s="48"/>
      <c r="C171" s="241"/>
      <c r="D171" s="242"/>
      <c r="E171" s="48"/>
      <c r="F171" s="235"/>
      <c r="G171" s="235"/>
      <c r="H171" s="31"/>
      <c r="I171" s="31"/>
      <c r="J171" s="48"/>
      <c r="K171" s="241"/>
      <c r="L171" s="242"/>
      <c r="M171" s="48"/>
      <c r="N171" s="235"/>
      <c r="O171" s="235"/>
      <c r="P171" s="31"/>
    </row>
    <row r="172" spans="1:16">
      <c r="A172" s="31"/>
      <c r="B172" s="48"/>
      <c r="C172" s="241"/>
      <c r="D172" s="242"/>
      <c r="E172" s="48"/>
      <c r="F172" s="235"/>
      <c r="G172" s="235"/>
      <c r="H172" s="31"/>
      <c r="I172" s="31"/>
      <c r="J172" s="48"/>
      <c r="K172" s="241"/>
      <c r="L172" s="242"/>
      <c r="M172" s="48"/>
      <c r="N172" s="235"/>
      <c r="O172" s="235"/>
      <c r="P172" s="31"/>
    </row>
    <row r="173" spans="1:16">
      <c r="A173" s="31"/>
      <c r="B173" s="48"/>
      <c r="C173" s="241"/>
      <c r="D173" s="242"/>
      <c r="E173" s="48"/>
      <c r="F173" s="235"/>
      <c r="G173" s="235"/>
      <c r="H173" s="31"/>
      <c r="I173" s="31"/>
      <c r="J173" s="48"/>
      <c r="K173" s="241"/>
      <c r="L173" s="242"/>
      <c r="M173" s="48"/>
      <c r="N173" s="235"/>
      <c r="O173" s="235"/>
      <c r="P173" s="31"/>
    </row>
    <row r="174" spans="1:16">
      <c r="A174" s="31"/>
      <c r="B174" s="48"/>
      <c r="C174" s="241"/>
      <c r="D174" s="242"/>
      <c r="E174" s="48"/>
      <c r="F174" s="235"/>
      <c r="G174" s="235"/>
      <c r="H174" s="31"/>
      <c r="I174" s="31"/>
      <c r="J174" s="48"/>
      <c r="K174" s="241"/>
      <c r="L174" s="242"/>
      <c r="M174" s="48"/>
      <c r="N174" s="235"/>
      <c r="O174" s="235"/>
      <c r="P174" s="31"/>
    </row>
    <row r="175" spans="1:16">
      <c r="A175" s="31"/>
      <c r="B175" s="48"/>
      <c r="C175" s="241"/>
      <c r="D175" s="242"/>
      <c r="E175" s="48"/>
      <c r="F175" s="235"/>
      <c r="G175" s="235"/>
      <c r="H175" s="31"/>
      <c r="I175" s="31"/>
      <c r="J175" s="48"/>
      <c r="K175" s="241"/>
      <c r="L175" s="242"/>
      <c r="M175" s="48"/>
      <c r="N175" s="235"/>
      <c r="O175" s="235"/>
      <c r="P175" s="31"/>
    </row>
    <row r="176" spans="1:16">
      <c r="A176" s="31"/>
      <c r="B176" s="48"/>
      <c r="C176" s="241"/>
      <c r="D176" s="242"/>
      <c r="E176" s="48"/>
      <c r="F176" s="235"/>
      <c r="G176" s="235"/>
      <c r="H176" s="31"/>
      <c r="I176" s="31"/>
      <c r="J176" s="48"/>
      <c r="K176" s="241"/>
      <c r="L176" s="242"/>
      <c r="M176" s="48"/>
      <c r="N176" s="235"/>
      <c r="O176" s="235"/>
      <c r="P176" s="31"/>
    </row>
    <row r="177" spans="1:16">
      <c r="A177" s="31"/>
      <c r="B177" s="48"/>
      <c r="C177" s="241"/>
      <c r="D177" s="242"/>
      <c r="E177" s="48"/>
      <c r="F177" s="235"/>
      <c r="G177" s="235"/>
      <c r="H177" s="31"/>
      <c r="I177" s="31"/>
      <c r="J177" s="48"/>
      <c r="K177" s="241"/>
      <c r="L177" s="242"/>
      <c r="M177" s="48"/>
      <c r="N177" s="235"/>
      <c r="O177" s="235"/>
      <c r="P177" s="31"/>
    </row>
    <row r="178" spans="1:16">
      <c r="A178" s="31"/>
      <c r="B178" s="48" t="s">
        <v>66</v>
      </c>
      <c r="C178" s="235">
        <f>급여대장!$I$21</f>
        <v>300000</v>
      </c>
      <c r="D178" s="235"/>
      <c r="E178" s="48" t="s">
        <v>67</v>
      </c>
      <c r="F178" s="235">
        <f ca="1">급여대장!$O$20</f>
        <v>0</v>
      </c>
      <c r="G178" s="235"/>
      <c r="H178" s="31"/>
      <c r="I178" s="31"/>
      <c r="J178" s="48" t="s">
        <v>66</v>
      </c>
      <c r="K178" s="235">
        <f>급여대장!$I$36</f>
        <v>0</v>
      </c>
      <c r="L178" s="235"/>
      <c r="M178" s="48" t="s">
        <v>67</v>
      </c>
      <c r="N178" s="235">
        <f ca="1">급여대장!$O$35</f>
        <v>0</v>
      </c>
      <c r="O178" s="235"/>
      <c r="P178" s="31"/>
    </row>
    <row r="179" spans="1:16">
      <c r="A179" s="31"/>
      <c r="B179" s="235" t="s">
        <v>68</v>
      </c>
      <c r="C179" s="235"/>
      <c r="D179" s="235"/>
      <c r="E179" s="235">
        <f ca="1">급여대장!$O$21</f>
        <v>300000</v>
      </c>
      <c r="F179" s="235"/>
      <c r="G179" s="235"/>
      <c r="H179" s="31"/>
      <c r="I179" s="31"/>
      <c r="J179" s="235" t="s">
        <v>68</v>
      </c>
      <c r="K179" s="235"/>
      <c r="L179" s="235"/>
      <c r="M179" s="235">
        <f ca="1">급여대장!$O$36</f>
        <v>0</v>
      </c>
      <c r="N179" s="235"/>
      <c r="O179" s="235"/>
      <c r="P179" s="31"/>
    </row>
    <row r="180" spans="1:16">
      <c r="B180" s="49"/>
      <c r="C180" s="49"/>
      <c r="D180" s="49"/>
      <c r="E180" s="49"/>
      <c r="F180" s="49"/>
      <c r="G180" s="49"/>
      <c r="H180" s="31"/>
      <c r="J180" s="49"/>
      <c r="K180" s="49"/>
      <c r="L180" s="49"/>
      <c r="M180" s="49"/>
      <c r="N180" s="49"/>
      <c r="O180" s="49"/>
      <c r="P180" s="31"/>
    </row>
    <row r="181" spans="1:16">
      <c r="B181" s="38"/>
      <c r="C181" s="38"/>
      <c r="D181" s="38"/>
      <c r="E181" s="236">
        <f>급여대장!$O$2</f>
        <v>44228</v>
      </c>
      <c r="F181" s="236"/>
      <c r="G181" s="236"/>
      <c r="H181" s="31"/>
      <c r="J181" s="38"/>
      <c r="K181" s="38"/>
      <c r="L181" s="38"/>
      <c r="M181" s="236">
        <f>급여대장!$O$2</f>
        <v>44228</v>
      </c>
      <c r="N181" s="236"/>
      <c r="O181" s="236"/>
      <c r="P181" s="31"/>
    </row>
    <row r="182" spans="1:16">
      <c r="B182" s="38"/>
      <c r="C182" s="38"/>
      <c r="D182" s="38"/>
      <c r="E182" s="38"/>
      <c r="F182" s="38"/>
      <c r="G182" s="38"/>
      <c r="H182" s="31"/>
      <c r="J182" s="38"/>
      <c r="K182" s="38"/>
      <c r="L182" s="38"/>
      <c r="M182" s="38"/>
      <c r="N182" s="38"/>
      <c r="O182" s="38"/>
      <c r="P182" s="31"/>
    </row>
    <row r="183" spans="1:16">
      <c r="B183" s="38"/>
      <c r="C183" s="38"/>
      <c r="D183" s="237" t="s">
        <v>69</v>
      </c>
      <c r="E183" s="237"/>
      <c r="F183" s="237"/>
      <c r="G183" s="38"/>
      <c r="H183" s="31"/>
      <c r="J183" s="38"/>
      <c r="K183" s="38"/>
      <c r="L183" s="237" t="s">
        <v>69</v>
      </c>
      <c r="M183" s="237"/>
      <c r="N183" s="237"/>
      <c r="O183" s="38"/>
      <c r="P183" s="31"/>
    </row>
    <row r="184" spans="1:16" ht="17.25">
      <c r="B184" s="38"/>
      <c r="C184" s="38"/>
      <c r="D184" s="248" t="str">
        <f>급여대장!$O$1</f>
        <v>㈜다른코리아</v>
      </c>
      <c r="E184" s="248"/>
      <c r="F184" s="248"/>
      <c r="G184" s="38" t="s">
        <v>70</v>
      </c>
      <c r="H184" s="31"/>
      <c r="J184" s="38"/>
      <c r="K184" s="38"/>
      <c r="L184" s="248" t="str">
        <f>급여대장!$O$1</f>
        <v>㈜다른코리아</v>
      </c>
      <c r="M184" s="248"/>
      <c r="N184" s="248"/>
      <c r="O184" s="38" t="s">
        <v>70</v>
      </c>
      <c r="P184" s="31"/>
    </row>
    <row r="185" spans="1:16" ht="17.25">
      <c r="B185" s="38"/>
      <c r="C185" s="38"/>
      <c r="D185" s="124"/>
      <c r="E185" s="124"/>
      <c r="F185" s="124"/>
      <c r="G185" s="38"/>
      <c r="H185" s="31"/>
      <c r="J185" s="38"/>
      <c r="K185" s="38"/>
      <c r="L185" s="124"/>
      <c r="M185" s="124"/>
      <c r="N185" s="124"/>
      <c r="O185" s="38"/>
      <c r="P185" s="31"/>
    </row>
  </sheetData>
  <mergeCells count="520">
    <mergeCell ref="C23:D23"/>
    <mergeCell ref="F23:G23"/>
    <mergeCell ref="F24:G24"/>
    <mergeCell ref="C25:D25"/>
    <mergeCell ref="F25:G25"/>
    <mergeCell ref="C26:D26"/>
    <mergeCell ref="F26:G26"/>
    <mergeCell ref="F28:G28"/>
    <mergeCell ref="C27:D27"/>
    <mergeCell ref="F27:G27"/>
    <mergeCell ref="C28:D28"/>
    <mergeCell ref="C24:D24"/>
    <mergeCell ref="C18:D18"/>
    <mergeCell ref="F18:G18"/>
    <mergeCell ref="C19:D19"/>
    <mergeCell ref="F19:G19"/>
    <mergeCell ref="C20:D20"/>
    <mergeCell ref="F20:G20"/>
    <mergeCell ref="C21:D21"/>
    <mergeCell ref="F21:G21"/>
    <mergeCell ref="C22:D22"/>
    <mergeCell ref="F22:G22"/>
    <mergeCell ref="C13:D13"/>
    <mergeCell ref="F13:G13"/>
    <mergeCell ref="C14:D14"/>
    <mergeCell ref="F14:G14"/>
    <mergeCell ref="C15:D15"/>
    <mergeCell ref="F15:G15"/>
    <mergeCell ref="C17:D17"/>
    <mergeCell ref="F17:G17"/>
    <mergeCell ref="F16:G16"/>
    <mergeCell ref="C16:D16"/>
    <mergeCell ref="E2:G2"/>
    <mergeCell ref="B9:D9"/>
    <mergeCell ref="E9:G9"/>
    <mergeCell ref="C10:D10"/>
    <mergeCell ref="F10:G10"/>
    <mergeCell ref="E4:G4"/>
    <mergeCell ref="C11:D11"/>
    <mergeCell ref="F11:G11"/>
    <mergeCell ref="C12:D12"/>
    <mergeCell ref="F12:G12"/>
    <mergeCell ref="B2:C2"/>
    <mergeCell ref="K11:L11"/>
    <mergeCell ref="N11:O11"/>
    <mergeCell ref="K12:L12"/>
    <mergeCell ref="N12:O12"/>
    <mergeCell ref="K13:L13"/>
    <mergeCell ref="N13:O13"/>
    <mergeCell ref="M2:O2"/>
    <mergeCell ref="M4:O4"/>
    <mergeCell ref="J9:L9"/>
    <mergeCell ref="M9:O9"/>
    <mergeCell ref="K10:L10"/>
    <mergeCell ref="N10:O10"/>
    <mergeCell ref="J2:K2"/>
    <mergeCell ref="K18:L18"/>
    <mergeCell ref="N18:O18"/>
    <mergeCell ref="K19:L19"/>
    <mergeCell ref="N19:O19"/>
    <mergeCell ref="K20:L20"/>
    <mergeCell ref="N20:O20"/>
    <mergeCell ref="K14:L14"/>
    <mergeCell ref="N14:O14"/>
    <mergeCell ref="K15:L15"/>
    <mergeCell ref="N15:O15"/>
    <mergeCell ref="K17:L17"/>
    <mergeCell ref="N17:O17"/>
    <mergeCell ref="K16:L16"/>
    <mergeCell ref="N16:O16"/>
    <mergeCell ref="K24:L24"/>
    <mergeCell ref="N24:O24"/>
    <mergeCell ref="K25:L25"/>
    <mergeCell ref="N25:O25"/>
    <mergeCell ref="K26:L26"/>
    <mergeCell ref="N26:O26"/>
    <mergeCell ref="K21:L21"/>
    <mergeCell ref="N21:O21"/>
    <mergeCell ref="K22:L22"/>
    <mergeCell ref="N22:O22"/>
    <mergeCell ref="K23:L23"/>
    <mergeCell ref="N23:O23"/>
    <mergeCell ref="K27:L27"/>
    <mergeCell ref="N27:O27"/>
    <mergeCell ref="K28:L28"/>
    <mergeCell ref="N28:O28"/>
    <mergeCell ref="K29:L29"/>
    <mergeCell ref="N29:O29"/>
    <mergeCell ref="C29:D29"/>
    <mergeCell ref="F29:G29"/>
    <mergeCell ref="D36:F36"/>
    <mergeCell ref="C30:D30"/>
    <mergeCell ref="F30:G30"/>
    <mergeCell ref="B31:D31"/>
    <mergeCell ref="E31:G31"/>
    <mergeCell ref="E33:G33"/>
    <mergeCell ref="D35:F35"/>
    <mergeCell ref="L36:N36"/>
    <mergeCell ref="M41:O41"/>
    <mergeCell ref="K30:L30"/>
    <mergeCell ref="N30:O30"/>
    <mergeCell ref="J31:L31"/>
    <mergeCell ref="M31:O31"/>
    <mergeCell ref="M33:O33"/>
    <mergeCell ref="L35:N35"/>
    <mergeCell ref="C49:D49"/>
    <mergeCell ref="F49:G49"/>
    <mergeCell ref="K49:L49"/>
    <mergeCell ref="N49:O49"/>
    <mergeCell ref="B39:C39"/>
    <mergeCell ref="B46:D46"/>
    <mergeCell ref="E46:G46"/>
    <mergeCell ref="C47:D47"/>
    <mergeCell ref="F47:G47"/>
    <mergeCell ref="E39:G39"/>
    <mergeCell ref="M39:O39"/>
    <mergeCell ref="E41:G41"/>
    <mergeCell ref="C50:D50"/>
    <mergeCell ref="F50:G50"/>
    <mergeCell ref="K50:L50"/>
    <mergeCell ref="N50:O50"/>
    <mergeCell ref="C48:D48"/>
    <mergeCell ref="F48:G48"/>
    <mergeCell ref="K48:L48"/>
    <mergeCell ref="N48:O48"/>
    <mergeCell ref="C51:D51"/>
    <mergeCell ref="F51:G51"/>
    <mergeCell ref="K51:L51"/>
    <mergeCell ref="N51:O51"/>
    <mergeCell ref="C52:D52"/>
    <mergeCell ref="F52:G52"/>
    <mergeCell ref="K52:L52"/>
    <mergeCell ref="N52:O52"/>
    <mergeCell ref="K54:L54"/>
    <mergeCell ref="N54:O54"/>
    <mergeCell ref="C53:D53"/>
    <mergeCell ref="F53:G53"/>
    <mergeCell ref="K53:L53"/>
    <mergeCell ref="N53:O53"/>
    <mergeCell ref="C55:D55"/>
    <mergeCell ref="F55:G55"/>
    <mergeCell ref="K55:L55"/>
    <mergeCell ref="N55:O55"/>
    <mergeCell ref="C54:D54"/>
    <mergeCell ref="F54:G54"/>
    <mergeCell ref="C58:D58"/>
    <mergeCell ref="F58:G58"/>
    <mergeCell ref="K58:L58"/>
    <mergeCell ref="N58:O58"/>
    <mergeCell ref="C59:D59"/>
    <mergeCell ref="F59:G59"/>
    <mergeCell ref="K59:L59"/>
    <mergeCell ref="N59:O59"/>
    <mergeCell ref="C56:D56"/>
    <mergeCell ref="F56:G56"/>
    <mergeCell ref="K56:L56"/>
    <mergeCell ref="N56:O56"/>
    <mergeCell ref="C57:D57"/>
    <mergeCell ref="F57:G57"/>
    <mergeCell ref="K57:L57"/>
    <mergeCell ref="N57:O57"/>
    <mergeCell ref="C62:D62"/>
    <mergeCell ref="F62:G62"/>
    <mergeCell ref="K62:L62"/>
    <mergeCell ref="N62:O62"/>
    <mergeCell ref="C63:D63"/>
    <mergeCell ref="F63:G63"/>
    <mergeCell ref="K63:L63"/>
    <mergeCell ref="N63:O63"/>
    <mergeCell ref="C60:D60"/>
    <mergeCell ref="F60:G60"/>
    <mergeCell ref="K60:L60"/>
    <mergeCell ref="N60:O60"/>
    <mergeCell ref="C61:D61"/>
    <mergeCell ref="F61:G61"/>
    <mergeCell ref="K61:L61"/>
    <mergeCell ref="N61:O61"/>
    <mergeCell ref="C64:D64"/>
    <mergeCell ref="F64:G64"/>
    <mergeCell ref="K64:L64"/>
    <mergeCell ref="N64:O64"/>
    <mergeCell ref="C65:D65"/>
    <mergeCell ref="F65:G65"/>
    <mergeCell ref="K65:L65"/>
    <mergeCell ref="N65:O65"/>
    <mergeCell ref="B68:D68"/>
    <mergeCell ref="E68:G68"/>
    <mergeCell ref="E76:G76"/>
    <mergeCell ref="M76:O76"/>
    <mergeCell ref="E78:G78"/>
    <mergeCell ref="M78:O78"/>
    <mergeCell ref="D73:F73"/>
    <mergeCell ref="L73:N73"/>
    <mergeCell ref="C66:D66"/>
    <mergeCell ref="F66:G66"/>
    <mergeCell ref="K66:L66"/>
    <mergeCell ref="N66:O66"/>
    <mergeCell ref="C67:D67"/>
    <mergeCell ref="F67:G67"/>
    <mergeCell ref="K67:L67"/>
    <mergeCell ref="N67:O67"/>
    <mergeCell ref="K89:L89"/>
    <mergeCell ref="N89:O89"/>
    <mergeCell ref="C86:D86"/>
    <mergeCell ref="F86:G86"/>
    <mergeCell ref="K86:L86"/>
    <mergeCell ref="N86:O86"/>
    <mergeCell ref="C87:D87"/>
    <mergeCell ref="F87:G87"/>
    <mergeCell ref="K87:L87"/>
    <mergeCell ref="N87:O87"/>
    <mergeCell ref="F88:G88"/>
    <mergeCell ref="K88:L88"/>
    <mergeCell ref="N93:O93"/>
    <mergeCell ref="C94:D94"/>
    <mergeCell ref="F94:G94"/>
    <mergeCell ref="K94:L94"/>
    <mergeCell ref="N94:O94"/>
    <mergeCell ref="C92:D92"/>
    <mergeCell ref="F92:G92"/>
    <mergeCell ref="K92:L92"/>
    <mergeCell ref="N92:O92"/>
    <mergeCell ref="C93:D93"/>
    <mergeCell ref="F93:G93"/>
    <mergeCell ref="K93:L93"/>
    <mergeCell ref="C95:D95"/>
    <mergeCell ref="F95:G95"/>
    <mergeCell ref="K95:L95"/>
    <mergeCell ref="N95:O95"/>
    <mergeCell ref="C96:D96"/>
    <mergeCell ref="F96:G96"/>
    <mergeCell ref="K96:L96"/>
    <mergeCell ref="N96:O96"/>
    <mergeCell ref="K97:L97"/>
    <mergeCell ref="C99:D99"/>
    <mergeCell ref="F99:G99"/>
    <mergeCell ref="K99:L99"/>
    <mergeCell ref="N99:O99"/>
    <mergeCell ref="C100:D100"/>
    <mergeCell ref="F100:G100"/>
    <mergeCell ref="K100:L100"/>
    <mergeCell ref="N100:O100"/>
    <mergeCell ref="N97:O97"/>
    <mergeCell ref="C98:D98"/>
    <mergeCell ref="F98:G98"/>
    <mergeCell ref="K98:L98"/>
    <mergeCell ref="N98:O98"/>
    <mergeCell ref="C103:D103"/>
    <mergeCell ref="F103:G103"/>
    <mergeCell ref="K103:L103"/>
    <mergeCell ref="N103:O103"/>
    <mergeCell ref="C104:D104"/>
    <mergeCell ref="F104:G104"/>
    <mergeCell ref="K104:L104"/>
    <mergeCell ref="N104:O104"/>
    <mergeCell ref="N101:O101"/>
    <mergeCell ref="C102:D102"/>
    <mergeCell ref="F102:G102"/>
    <mergeCell ref="K102:L102"/>
    <mergeCell ref="N102:O102"/>
    <mergeCell ref="N122:O122"/>
    <mergeCell ref="E113:G113"/>
    <mergeCell ref="M113:O113"/>
    <mergeCell ref="E115:G115"/>
    <mergeCell ref="M115:O115"/>
    <mergeCell ref="D110:F110"/>
    <mergeCell ref="L110:N110"/>
    <mergeCell ref="E107:G107"/>
    <mergeCell ref="D109:F109"/>
    <mergeCell ref="M107:O107"/>
    <mergeCell ref="L109:N109"/>
    <mergeCell ref="M120:O120"/>
    <mergeCell ref="K121:L121"/>
    <mergeCell ref="N121:O121"/>
    <mergeCell ref="F121:G121"/>
    <mergeCell ref="N125:O125"/>
    <mergeCell ref="C126:D126"/>
    <mergeCell ref="F126:G126"/>
    <mergeCell ref="K126:L126"/>
    <mergeCell ref="N126:O126"/>
    <mergeCell ref="C123:D123"/>
    <mergeCell ref="F123:G123"/>
    <mergeCell ref="K123:L123"/>
    <mergeCell ref="N123:O123"/>
    <mergeCell ref="C124:D124"/>
    <mergeCell ref="F124:G124"/>
    <mergeCell ref="K124:L124"/>
    <mergeCell ref="N124:O124"/>
    <mergeCell ref="N130:O130"/>
    <mergeCell ref="C131:D131"/>
    <mergeCell ref="F131:G131"/>
    <mergeCell ref="K131:L131"/>
    <mergeCell ref="N131:O131"/>
    <mergeCell ref="C127:D127"/>
    <mergeCell ref="F127:G127"/>
    <mergeCell ref="K127:L127"/>
    <mergeCell ref="N127:O127"/>
    <mergeCell ref="C129:D129"/>
    <mergeCell ref="F129:G129"/>
    <mergeCell ref="K129:L129"/>
    <mergeCell ref="N129:O129"/>
    <mergeCell ref="C128:D128"/>
    <mergeCell ref="F128:G128"/>
    <mergeCell ref="K128:L128"/>
    <mergeCell ref="N128:O128"/>
    <mergeCell ref="N134:O134"/>
    <mergeCell ref="C135:D135"/>
    <mergeCell ref="F135:G135"/>
    <mergeCell ref="K135:L135"/>
    <mergeCell ref="N135:O135"/>
    <mergeCell ref="C132:D132"/>
    <mergeCell ref="F132:G132"/>
    <mergeCell ref="K132:L132"/>
    <mergeCell ref="N132:O132"/>
    <mergeCell ref="C133:D133"/>
    <mergeCell ref="F133:G133"/>
    <mergeCell ref="K133:L133"/>
    <mergeCell ref="N133:O133"/>
    <mergeCell ref="N139:O139"/>
    <mergeCell ref="C136:D136"/>
    <mergeCell ref="F136:G136"/>
    <mergeCell ref="K136:L136"/>
    <mergeCell ref="N136:O136"/>
    <mergeCell ref="C137:D137"/>
    <mergeCell ref="F137:G137"/>
    <mergeCell ref="K137:L137"/>
    <mergeCell ref="N137:O137"/>
    <mergeCell ref="C166:D166"/>
    <mergeCell ref="F166:G166"/>
    <mergeCell ref="K166:L166"/>
    <mergeCell ref="N166:O166"/>
    <mergeCell ref="C159:D159"/>
    <mergeCell ref="F159:G159"/>
    <mergeCell ref="K159:L159"/>
    <mergeCell ref="N159:O159"/>
    <mergeCell ref="C165:D165"/>
    <mergeCell ref="F165:G165"/>
    <mergeCell ref="K165:L165"/>
    <mergeCell ref="N165:O165"/>
    <mergeCell ref="C164:D164"/>
    <mergeCell ref="F164:G164"/>
    <mergeCell ref="K164:L164"/>
    <mergeCell ref="N164:O164"/>
    <mergeCell ref="C162:D162"/>
    <mergeCell ref="F162:G162"/>
    <mergeCell ref="K162:L162"/>
    <mergeCell ref="N162:O162"/>
    <mergeCell ref="K163:L163"/>
    <mergeCell ref="N163:O163"/>
    <mergeCell ref="C169:D169"/>
    <mergeCell ref="F169:G169"/>
    <mergeCell ref="K169:L169"/>
    <mergeCell ref="N169:O169"/>
    <mergeCell ref="C170:D170"/>
    <mergeCell ref="F170:G170"/>
    <mergeCell ref="K170:L170"/>
    <mergeCell ref="N170:O170"/>
    <mergeCell ref="C167:D167"/>
    <mergeCell ref="F167:G167"/>
    <mergeCell ref="K167:L167"/>
    <mergeCell ref="N167:O167"/>
    <mergeCell ref="C168:D168"/>
    <mergeCell ref="F168:G168"/>
    <mergeCell ref="K168:L168"/>
    <mergeCell ref="N168:O168"/>
    <mergeCell ref="C174:D174"/>
    <mergeCell ref="F174:G174"/>
    <mergeCell ref="K174:L174"/>
    <mergeCell ref="N174:O174"/>
    <mergeCell ref="C171:D171"/>
    <mergeCell ref="F171:G171"/>
    <mergeCell ref="K171:L171"/>
    <mergeCell ref="N171:O171"/>
    <mergeCell ref="C172:D172"/>
    <mergeCell ref="F172:G172"/>
    <mergeCell ref="K172:L172"/>
    <mergeCell ref="N172:O172"/>
    <mergeCell ref="E150:G150"/>
    <mergeCell ref="M150:O150"/>
    <mergeCell ref="D184:F184"/>
    <mergeCell ref="L184:N184"/>
    <mergeCell ref="K177:L177"/>
    <mergeCell ref="N177:O177"/>
    <mergeCell ref="C178:D178"/>
    <mergeCell ref="F178:G178"/>
    <mergeCell ref="K178:L178"/>
    <mergeCell ref="N178:O178"/>
    <mergeCell ref="C177:D177"/>
    <mergeCell ref="F177:G177"/>
    <mergeCell ref="C175:D175"/>
    <mergeCell ref="F175:G175"/>
    <mergeCell ref="K175:L175"/>
    <mergeCell ref="N175:O175"/>
    <mergeCell ref="C176:D176"/>
    <mergeCell ref="F176:G176"/>
    <mergeCell ref="C173:D173"/>
    <mergeCell ref="F173:G173"/>
    <mergeCell ref="K173:L173"/>
    <mergeCell ref="N173:O173"/>
    <mergeCell ref="N161:O161"/>
    <mergeCell ref="E152:G152"/>
    <mergeCell ref="M152:O152"/>
    <mergeCell ref="D147:F147"/>
    <mergeCell ref="L147:N147"/>
    <mergeCell ref="B150:C150"/>
    <mergeCell ref="B157:D157"/>
    <mergeCell ref="E157:G157"/>
    <mergeCell ref="C158:D158"/>
    <mergeCell ref="F158:G158"/>
    <mergeCell ref="B76:C76"/>
    <mergeCell ref="B83:D83"/>
    <mergeCell ref="E83:G83"/>
    <mergeCell ref="C84:D84"/>
    <mergeCell ref="F84:G84"/>
    <mergeCell ref="B105:D105"/>
    <mergeCell ref="E105:G105"/>
    <mergeCell ref="J76:K76"/>
    <mergeCell ref="J83:L83"/>
    <mergeCell ref="K84:L84"/>
    <mergeCell ref="J105:L105"/>
    <mergeCell ref="C101:D101"/>
    <mergeCell ref="F101:G101"/>
    <mergeCell ref="K101:L101"/>
    <mergeCell ref="C97:D97"/>
    <mergeCell ref="F97:G97"/>
    <mergeCell ref="C91:D91"/>
    <mergeCell ref="J39:K39"/>
    <mergeCell ref="J46:L46"/>
    <mergeCell ref="M46:O46"/>
    <mergeCell ref="K47:L47"/>
    <mergeCell ref="N47:O47"/>
    <mergeCell ref="J68:L68"/>
    <mergeCell ref="M68:O68"/>
    <mergeCell ref="M70:O70"/>
    <mergeCell ref="L72:N72"/>
    <mergeCell ref="F91:G91"/>
    <mergeCell ref="K91:L91"/>
    <mergeCell ref="N91:O91"/>
    <mergeCell ref="C90:D90"/>
    <mergeCell ref="F90:G90"/>
    <mergeCell ref="K90:L90"/>
    <mergeCell ref="N90:O90"/>
    <mergeCell ref="C85:D85"/>
    <mergeCell ref="F85:G85"/>
    <mergeCell ref="K85:L85"/>
    <mergeCell ref="N85:O85"/>
    <mergeCell ref="N88:O88"/>
    <mergeCell ref="C89:D89"/>
    <mergeCell ref="F89:G89"/>
    <mergeCell ref="M142:O142"/>
    <mergeCell ref="M144:O144"/>
    <mergeCell ref="L146:N146"/>
    <mergeCell ref="E70:G70"/>
    <mergeCell ref="D72:F72"/>
    <mergeCell ref="M83:O83"/>
    <mergeCell ref="N84:O84"/>
    <mergeCell ref="M105:O105"/>
    <mergeCell ref="C140:D140"/>
    <mergeCell ref="F140:G140"/>
    <mergeCell ref="K140:L140"/>
    <mergeCell ref="N140:O140"/>
    <mergeCell ref="C141:D141"/>
    <mergeCell ref="F141:G141"/>
    <mergeCell ref="K141:L141"/>
    <mergeCell ref="N141:O141"/>
    <mergeCell ref="C138:D138"/>
    <mergeCell ref="F138:G138"/>
    <mergeCell ref="K138:L138"/>
    <mergeCell ref="N138:O138"/>
    <mergeCell ref="B120:D120"/>
    <mergeCell ref="E120:G120"/>
    <mergeCell ref="C121:D121"/>
    <mergeCell ref="C88:D88"/>
    <mergeCell ref="B142:D142"/>
    <mergeCell ref="E142:G142"/>
    <mergeCell ref="E144:G144"/>
    <mergeCell ref="D146:F146"/>
    <mergeCell ref="J113:K113"/>
    <mergeCell ref="J120:L120"/>
    <mergeCell ref="C139:D139"/>
    <mergeCell ref="F139:G139"/>
    <mergeCell ref="K139:L139"/>
    <mergeCell ref="C134:D134"/>
    <mergeCell ref="F134:G134"/>
    <mergeCell ref="K134:L134"/>
    <mergeCell ref="C130:D130"/>
    <mergeCell ref="F130:G130"/>
    <mergeCell ref="K130:L130"/>
    <mergeCell ref="C125:D125"/>
    <mergeCell ref="F125:G125"/>
    <mergeCell ref="K125:L125"/>
    <mergeCell ref="C122:D122"/>
    <mergeCell ref="F122:G122"/>
    <mergeCell ref="J142:L142"/>
    <mergeCell ref="K122:L122"/>
    <mergeCell ref="B113:C113"/>
    <mergeCell ref="B179:D179"/>
    <mergeCell ref="E179:G179"/>
    <mergeCell ref="E181:G181"/>
    <mergeCell ref="D183:F183"/>
    <mergeCell ref="J150:K150"/>
    <mergeCell ref="J157:L157"/>
    <mergeCell ref="M157:O157"/>
    <mergeCell ref="K158:L158"/>
    <mergeCell ref="N158:O158"/>
    <mergeCell ref="J179:L179"/>
    <mergeCell ref="M179:O179"/>
    <mergeCell ref="M181:O181"/>
    <mergeCell ref="L183:N183"/>
    <mergeCell ref="K176:L176"/>
    <mergeCell ref="N176:O176"/>
    <mergeCell ref="C163:D163"/>
    <mergeCell ref="F163:G163"/>
    <mergeCell ref="C160:D160"/>
    <mergeCell ref="F160:G160"/>
    <mergeCell ref="K160:L160"/>
    <mergeCell ref="N160:O160"/>
    <mergeCell ref="C161:D161"/>
    <mergeCell ref="F161:G161"/>
    <mergeCell ref="K161:L16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orientation="portrait" r:id="rId1"/>
  <rowBreaks count="4" manualBreakCount="4">
    <brk id="37" max="16383" man="1"/>
    <brk id="74" max="15" man="1"/>
    <brk id="111" max="15" man="1"/>
    <brk id="148" max="15" man="1"/>
  </rowBreaks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58"/>
  <sheetViews>
    <sheetView workbookViewId="0">
      <selection sqref="A1:XFD1"/>
    </sheetView>
  </sheetViews>
  <sheetFormatPr defaultRowHeight="16.5"/>
  <cols>
    <col min="1" max="2" width="7" style="6" bestFit="1" customWidth="1"/>
    <col min="3" max="13" width="9.5" style="6" bestFit="1" customWidth="1"/>
    <col min="14" max="16384" width="9" style="6"/>
  </cols>
  <sheetData>
    <row r="1" spans="1:13" customFormat="1" ht="30.75" customHeight="1">
      <c r="A1" s="251" t="s">
        <v>93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3"/>
    </row>
    <row r="2" spans="1:13" customFormat="1" ht="24" customHeight="1">
      <c r="A2" s="258" t="s">
        <v>16</v>
      </c>
      <c r="B2" s="259"/>
      <c r="C2" s="258" t="s">
        <v>17</v>
      </c>
      <c r="D2" s="260"/>
      <c r="E2" s="260"/>
      <c r="F2" s="260"/>
      <c r="G2" s="260"/>
      <c r="H2" s="260"/>
      <c r="I2" s="260"/>
      <c r="J2" s="260"/>
      <c r="K2" s="260"/>
      <c r="L2" s="260"/>
      <c r="M2" s="259"/>
    </row>
    <row r="3" spans="1:13" customFormat="1" ht="20.25" customHeight="1">
      <c r="A3" s="7" t="s">
        <v>5</v>
      </c>
      <c r="B3" s="7" t="s">
        <v>6</v>
      </c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7">
        <v>8</v>
      </c>
      <c r="K3" s="7">
        <v>9</v>
      </c>
      <c r="L3" s="7">
        <v>10</v>
      </c>
      <c r="M3" s="7">
        <v>11</v>
      </c>
    </row>
    <row r="4" spans="1:13" ht="25.5" customHeight="1">
      <c r="A4" s="8" t="s">
        <v>5</v>
      </c>
      <c r="B4" s="8" t="s">
        <v>6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>
      <c r="A5" s="9">
        <v>770</v>
      </c>
      <c r="B5" s="9">
        <v>775</v>
      </c>
      <c r="C5" s="9" t="s">
        <v>20</v>
      </c>
      <c r="D5" s="9" t="s">
        <v>20</v>
      </c>
      <c r="E5" s="9" t="s">
        <v>20</v>
      </c>
      <c r="F5" s="9" t="s">
        <v>20</v>
      </c>
      <c r="G5" s="9" t="s">
        <v>20</v>
      </c>
      <c r="H5" s="9" t="s">
        <v>20</v>
      </c>
      <c r="I5" s="9" t="s">
        <v>20</v>
      </c>
      <c r="J5" s="9" t="s">
        <v>20</v>
      </c>
      <c r="K5" s="9" t="s">
        <v>20</v>
      </c>
      <c r="L5" s="9" t="s">
        <v>20</v>
      </c>
      <c r="M5" s="9" t="s">
        <v>20</v>
      </c>
    </row>
    <row r="6" spans="1:13">
      <c r="A6" s="9">
        <v>775</v>
      </c>
      <c r="B6" s="9">
        <v>780</v>
      </c>
      <c r="C6" s="9" t="s">
        <v>20</v>
      </c>
      <c r="D6" s="9" t="s">
        <v>20</v>
      </c>
      <c r="E6" s="9" t="s">
        <v>20</v>
      </c>
      <c r="F6" s="9" t="s">
        <v>20</v>
      </c>
      <c r="G6" s="9" t="s">
        <v>20</v>
      </c>
      <c r="H6" s="9" t="s">
        <v>20</v>
      </c>
      <c r="I6" s="9" t="s">
        <v>20</v>
      </c>
      <c r="J6" s="9" t="s">
        <v>20</v>
      </c>
      <c r="K6" s="9" t="s">
        <v>20</v>
      </c>
      <c r="L6" s="9" t="s">
        <v>20</v>
      </c>
      <c r="M6" s="9" t="s">
        <v>20</v>
      </c>
    </row>
    <row r="7" spans="1:13">
      <c r="A7" s="9">
        <v>780</v>
      </c>
      <c r="B7" s="9">
        <v>785</v>
      </c>
      <c r="C7" s="9" t="s">
        <v>20</v>
      </c>
      <c r="D7" s="9" t="s">
        <v>20</v>
      </c>
      <c r="E7" s="9" t="s">
        <v>20</v>
      </c>
      <c r="F7" s="9" t="s">
        <v>20</v>
      </c>
      <c r="G7" s="9" t="s">
        <v>20</v>
      </c>
      <c r="H7" s="9" t="s">
        <v>20</v>
      </c>
      <c r="I7" s="9" t="s">
        <v>20</v>
      </c>
      <c r="J7" s="9" t="s">
        <v>20</v>
      </c>
      <c r="K7" s="9" t="s">
        <v>20</v>
      </c>
      <c r="L7" s="9" t="s">
        <v>20</v>
      </c>
      <c r="M7" s="9" t="s">
        <v>20</v>
      </c>
    </row>
    <row r="8" spans="1:13">
      <c r="A8" s="9">
        <v>785</v>
      </c>
      <c r="B8" s="9">
        <v>790</v>
      </c>
      <c r="C8" s="9" t="s">
        <v>20</v>
      </c>
      <c r="D8" s="9" t="s">
        <v>20</v>
      </c>
      <c r="E8" s="9" t="s">
        <v>20</v>
      </c>
      <c r="F8" s="9" t="s">
        <v>20</v>
      </c>
      <c r="G8" s="9" t="s">
        <v>20</v>
      </c>
      <c r="H8" s="9" t="s">
        <v>20</v>
      </c>
      <c r="I8" s="9" t="s">
        <v>20</v>
      </c>
      <c r="J8" s="9" t="s">
        <v>20</v>
      </c>
      <c r="K8" s="9" t="s">
        <v>20</v>
      </c>
      <c r="L8" s="9" t="s">
        <v>20</v>
      </c>
      <c r="M8" s="9" t="s">
        <v>20</v>
      </c>
    </row>
    <row r="9" spans="1:13">
      <c r="A9" s="9">
        <v>790</v>
      </c>
      <c r="B9" s="9">
        <v>795</v>
      </c>
      <c r="C9" s="9" t="s">
        <v>20</v>
      </c>
      <c r="D9" s="9" t="s">
        <v>20</v>
      </c>
      <c r="E9" s="9" t="s">
        <v>20</v>
      </c>
      <c r="F9" s="9" t="s">
        <v>20</v>
      </c>
      <c r="G9" s="9" t="s">
        <v>20</v>
      </c>
      <c r="H9" s="9" t="s">
        <v>20</v>
      </c>
      <c r="I9" s="9" t="s">
        <v>20</v>
      </c>
      <c r="J9" s="9" t="s">
        <v>20</v>
      </c>
      <c r="K9" s="9" t="s">
        <v>20</v>
      </c>
      <c r="L9" s="9" t="s">
        <v>20</v>
      </c>
      <c r="M9" s="9" t="s">
        <v>20</v>
      </c>
    </row>
    <row r="10" spans="1:13">
      <c r="A10" s="9">
        <v>795</v>
      </c>
      <c r="B10" s="9">
        <v>800</v>
      </c>
      <c r="C10" s="9" t="s">
        <v>20</v>
      </c>
      <c r="D10" s="9" t="s">
        <v>20</v>
      </c>
      <c r="E10" s="9" t="s">
        <v>20</v>
      </c>
      <c r="F10" s="9" t="s">
        <v>20</v>
      </c>
      <c r="G10" s="9" t="s">
        <v>20</v>
      </c>
      <c r="H10" s="9" t="s">
        <v>20</v>
      </c>
      <c r="I10" s="9" t="s">
        <v>20</v>
      </c>
      <c r="J10" s="9" t="s">
        <v>20</v>
      </c>
      <c r="K10" s="9" t="s">
        <v>20</v>
      </c>
      <c r="L10" s="9" t="s">
        <v>20</v>
      </c>
      <c r="M10" s="9" t="s">
        <v>20</v>
      </c>
    </row>
    <row r="11" spans="1:13">
      <c r="A11" s="9">
        <v>800</v>
      </c>
      <c r="B11" s="9">
        <v>805</v>
      </c>
      <c r="C11" s="9" t="s">
        <v>20</v>
      </c>
      <c r="D11" s="9" t="s">
        <v>20</v>
      </c>
      <c r="E11" s="9" t="s">
        <v>20</v>
      </c>
      <c r="F11" s="9" t="s">
        <v>20</v>
      </c>
      <c r="G11" s="9" t="s">
        <v>20</v>
      </c>
      <c r="H11" s="9" t="s">
        <v>20</v>
      </c>
      <c r="I11" s="9" t="s">
        <v>20</v>
      </c>
      <c r="J11" s="9" t="s">
        <v>20</v>
      </c>
      <c r="K11" s="9" t="s">
        <v>20</v>
      </c>
      <c r="L11" s="9" t="s">
        <v>20</v>
      </c>
      <c r="M11" s="9" t="s">
        <v>20</v>
      </c>
    </row>
    <row r="12" spans="1:13">
      <c r="A12" s="9">
        <v>805</v>
      </c>
      <c r="B12" s="9">
        <v>810</v>
      </c>
      <c r="C12" s="9" t="s">
        <v>20</v>
      </c>
      <c r="D12" s="9" t="s">
        <v>20</v>
      </c>
      <c r="E12" s="9" t="s">
        <v>20</v>
      </c>
      <c r="F12" s="9" t="s">
        <v>20</v>
      </c>
      <c r="G12" s="9" t="s">
        <v>20</v>
      </c>
      <c r="H12" s="9" t="s">
        <v>20</v>
      </c>
      <c r="I12" s="9" t="s">
        <v>20</v>
      </c>
      <c r="J12" s="9" t="s">
        <v>20</v>
      </c>
      <c r="K12" s="9" t="s">
        <v>20</v>
      </c>
      <c r="L12" s="9" t="s">
        <v>20</v>
      </c>
      <c r="M12" s="9" t="s">
        <v>20</v>
      </c>
    </row>
    <row r="13" spans="1:13">
      <c r="A13" s="9">
        <v>810</v>
      </c>
      <c r="B13" s="9">
        <v>815</v>
      </c>
      <c r="C13" s="9" t="s">
        <v>20</v>
      </c>
      <c r="D13" s="9" t="s">
        <v>20</v>
      </c>
      <c r="E13" s="9" t="s">
        <v>20</v>
      </c>
      <c r="F13" s="9" t="s">
        <v>20</v>
      </c>
      <c r="G13" s="9" t="s">
        <v>20</v>
      </c>
      <c r="H13" s="9" t="s">
        <v>20</v>
      </c>
      <c r="I13" s="9" t="s">
        <v>20</v>
      </c>
      <c r="J13" s="9" t="s">
        <v>20</v>
      </c>
      <c r="K13" s="9" t="s">
        <v>20</v>
      </c>
      <c r="L13" s="9" t="s">
        <v>20</v>
      </c>
      <c r="M13" s="9" t="s">
        <v>20</v>
      </c>
    </row>
    <row r="14" spans="1:13">
      <c r="A14" s="9">
        <v>815</v>
      </c>
      <c r="B14" s="9">
        <v>820</v>
      </c>
      <c r="C14" s="9" t="s">
        <v>20</v>
      </c>
      <c r="D14" s="9" t="s">
        <v>20</v>
      </c>
      <c r="E14" s="9" t="s">
        <v>20</v>
      </c>
      <c r="F14" s="9" t="s">
        <v>20</v>
      </c>
      <c r="G14" s="9" t="s">
        <v>20</v>
      </c>
      <c r="H14" s="9" t="s">
        <v>20</v>
      </c>
      <c r="I14" s="9" t="s">
        <v>20</v>
      </c>
      <c r="J14" s="9" t="s">
        <v>20</v>
      </c>
      <c r="K14" s="9" t="s">
        <v>20</v>
      </c>
      <c r="L14" s="9" t="s">
        <v>20</v>
      </c>
      <c r="M14" s="9" t="s">
        <v>20</v>
      </c>
    </row>
    <row r="15" spans="1:13">
      <c r="A15" s="9">
        <v>820</v>
      </c>
      <c r="B15" s="9">
        <v>825</v>
      </c>
      <c r="C15" s="9" t="s">
        <v>20</v>
      </c>
      <c r="D15" s="9" t="s">
        <v>20</v>
      </c>
      <c r="E15" s="9" t="s">
        <v>20</v>
      </c>
      <c r="F15" s="9" t="s">
        <v>20</v>
      </c>
      <c r="G15" s="9" t="s">
        <v>20</v>
      </c>
      <c r="H15" s="9" t="s">
        <v>20</v>
      </c>
      <c r="I15" s="9" t="s">
        <v>20</v>
      </c>
      <c r="J15" s="9" t="s">
        <v>20</v>
      </c>
      <c r="K15" s="9" t="s">
        <v>20</v>
      </c>
      <c r="L15" s="9" t="s">
        <v>20</v>
      </c>
      <c r="M15" s="9" t="s">
        <v>20</v>
      </c>
    </row>
    <row r="16" spans="1:13">
      <c r="A16" s="9">
        <v>825</v>
      </c>
      <c r="B16" s="9">
        <v>830</v>
      </c>
      <c r="C16" s="9" t="s">
        <v>20</v>
      </c>
      <c r="D16" s="9" t="s">
        <v>20</v>
      </c>
      <c r="E16" s="9" t="s">
        <v>20</v>
      </c>
      <c r="F16" s="9" t="s">
        <v>20</v>
      </c>
      <c r="G16" s="9" t="s">
        <v>20</v>
      </c>
      <c r="H16" s="9" t="s">
        <v>20</v>
      </c>
      <c r="I16" s="9" t="s">
        <v>20</v>
      </c>
      <c r="J16" s="9" t="s">
        <v>20</v>
      </c>
      <c r="K16" s="9" t="s">
        <v>20</v>
      </c>
      <c r="L16" s="9" t="s">
        <v>20</v>
      </c>
      <c r="M16" s="9" t="s">
        <v>20</v>
      </c>
    </row>
    <row r="17" spans="1:13">
      <c r="A17" s="9">
        <v>830</v>
      </c>
      <c r="B17" s="9">
        <v>835</v>
      </c>
      <c r="C17" s="9" t="s">
        <v>20</v>
      </c>
      <c r="D17" s="9" t="s">
        <v>20</v>
      </c>
      <c r="E17" s="9" t="s">
        <v>20</v>
      </c>
      <c r="F17" s="9" t="s">
        <v>20</v>
      </c>
      <c r="G17" s="9" t="s">
        <v>20</v>
      </c>
      <c r="H17" s="9" t="s">
        <v>20</v>
      </c>
      <c r="I17" s="9" t="s">
        <v>20</v>
      </c>
      <c r="J17" s="9" t="s">
        <v>20</v>
      </c>
      <c r="K17" s="9" t="s">
        <v>20</v>
      </c>
      <c r="L17" s="9" t="s">
        <v>20</v>
      </c>
      <c r="M17" s="9" t="s">
        <v>20</v>
      </c>
    </row>
    <row r="18" spans="1:13">
      <c r="A18" s="9">
        <v>835</v>
      </c>
      <c r="B18" s="9">
        <v>840</v>
      </c>
      <c r="C18" s="9" t="s">
        <v>20</v>
      </c>
      <c r="D18" s="9" t="s">
        <v>20</v>
      </c>
      <c r="E18" s="9" t="s">
        <v>20</v>
      </c>
      <c r="F18" s="9" t="s">
        <v>20</v>
      </c>
      <c r="G18" s="9" t="s">
        <v>20</v>
      </c>
      <c r="H18" s="9" t="s">
        <v>20</v>
      </c>
      <c r="I18" s="9" t="s">
        <v>20</v>
      </c>
      <c r="J18" s="9" t="s">
        <v>20</v>
      </c>
      <c r="K18" s="9" t="s">
        <v>20</v>
      </c>
      <c r="L18" s="9" t="s">
        <v>20</v>
      </c>
      <c r="M18" s="9" t="s">
        <v>20</v>
      </c>
    </row>
    <row r="19" spans="1:13">
      <c r="A19" s="9">
        <v>840</v>
      </c>
      <c r="B19" s="9">
        <v>845</v>
      </c>
      <c r="C19" s="9" t="s">
        <v>20</v>
      </c>
      <c r="D19" s="9" t="s">
        <v>20</v>
      </c>
      <c r="E19" s="9" t="s">
        <v>20</v>
      </c>
      <c r="F19" s="9" t="s">
        <v>20</v>
      </c>
      <c r="G19" s="9" t="s">
        <v>20</v>
      </c>
      <c r="H19" s="9" t="s">
        <v>20</v>
      </c>
      <c r="I19" s="9" t="s">
        <v>20</v>
      </c>
      <c r="J19" s="9" t="s">
        <v>20</v>
      </c>
      <c r="K19" s="9" t="s">
        <v>20</v>
      </c>
      <c r="L19" s="9" t="s">
        <v>20</v>
      </c>
      <c r="M19" s="9" t="s">
        <v>20</v>
      </c>
    </row>
    <row r="20" spans="1:13">
      <c r="A20" s="9">
        <v>845</v>
      </c>
      <c r="B20" s="9">
        <v>850</v>
      </c>
      <c r="C20" s="9" t="s">
        <v>20</v>
      </c>
      <c r="D20" s="9" t="s">
        <v>20</v>
      </c>
      <c r="E20" s="9" t="s">
        <v>20</v>
      </c>
      <c r="F20" s="9" t="s">
        <v>20</v>
      </c>
      <c r="G20" s="9" t="s">
        <v>20</v>
      </c>
      <c r="H20" s="9" t="s">
        <v>20</v>
      </c>
      <c r="I20" s="9" t="s">
        <v>20</v>
      </c>
      <c r="J20" s="9" t="s">
        <v>20</v>
      </c>
      <c r="K20" s="9" t="s">
        <v>20</v>
      </c>
      <c r="L20" s="9" t="s">
        <v>20</v>
      </c>
      <c r="M20" s="9" t="s">
        <v>20</v>
      </c>
    </row>
    <row r="21" spans="1:13">
      <c r="A21" s="9">
        <v>850</v>
      </c>
      <c r="B21" s="9">
        <v>855</v>
      </c>
      <c r="C21" s="9" t="s">
        <v>20</v>
      </c>
      <c r="D21" s="9" t="s">
        <v>20</v>
      </c>
      <c r="E21" s="9" t="s">
        <v>20</v>
      </c>
      <c r="F21" s="9" t="s">
        <v>20</v>
      </c>
      <c r="G21" s="9" t="s">
        <v>20</v>
      </c>
      <c r="H21" s="9" t="s">
        <v>20</v>
      </c>
      <c r="I21" s="9" t="s">
        <v>20</v>
      </c>
      <c r="J21" s="9" t="s">
        <v>20</v>
      </c>
      <c r="K21" s="9" t="s">
        <v>20</v>
      </c>
      <c r="L21" s="9" t="s">
        <v>20</v>
      </c>
      <c r="M21" s="9" t="s">
        <v>20</v>
      </c>
    </row>
    <row r="22" spans="1:13">
      <c r="A22" s="9">
        <v>855</v>
      </c>
      <c r="B22" s="9">
        <v>860</v>
      </c>
      <c r="C22" s="9" t="s">
        <v>20</v>
      </c>
      <c r="D22" s="9" t="s">
        <v>20</v>
      </c>
      <c r="E22" s="9" t="s">
        <v>20</v>
      </c>
      <c r="F22" s="9" t="s">
        <v>20</v>
      </c>
      <c r="G22" s="9" t="s">
        <v>20</v>
      </c>
      <c r="H22" s="9" t="s">
        <v>20</v>
      </c>
      <c r="I22" s="9" t="s">
        <v>20</v>
      </c>
      <c r="J22" s="9" t="s">
        <v>20</v>
      </c>
      <c r="K22" s="9" t="s">
        <v>20</v>
      </c>
      <c r="L22" s="9" t="s">
        <v>20</v>
      </c>
      <c r="M22" s="9" t="s">
        <v>20</v>
      </c>
    </row>
    <row r="23" spans="1:13">
      <c r="A23" s="9">
        <v>860</v>
      </c>
      <c r="B23" s="9">
        <v>865</v>
      </c>
      <c r="C23" s="9" t="s">
        <v>20</v>
      </c>
      <c r="D23" s="9" t="s">
        <v>20</v>
      </c>
      <c r="E23" s="9" t="s">
        <v>20</v>
      </c>
      <c r="F23" s="9" t="s">
        <v>20</v>
      </c>
      <c r="G23" s="9" t="s">
        <v>20</v>
      </c>
      <c r="H23" s="9" t="s">
        <v>20</v>
      </c>
      <c r="I23" s="9" t="s">
        <v>20</v>
      </c>
      <c r="J23" s="9" t="s">
        <v>20</v>
      </c>
      <c r="K23" s="9" t="s">
        <v>20</v>
      </c>
      <c r="L23" s="9" t="s">
        <v>20</v>
      </c>
      <c r="M23" s="9" t="s">
        <v>20</v>
      </c>
    </row>
    <row r="24" spans="1:13">
      <c r="A24" s="9">
        <v>865</v>
      </c>
      <c r="B24" s="9">
        <v>870</v>
      </c>
      <c r="C24" s="9" t="s">
        <v>20</v>
      </c>
      <c r="D24" s="9" t="s">
        <v>20</v>
      </c>
      <c r="E24" s="9" t="s">
        <v>20</v>
      </c>
      <c r="F24" s="9" t="s">
        <v>20</v>
      </c>
      <c r="G24" s="9" t="s">
        <v>20</v>
      </c>
      <c r="H24" s="9" t="s">
        <v>20</v>
      </c>
      <c r="I24" s="9" t="s">
        <v>20</v>
      </c>
      <c r="J24" s="9" t="s">
        <v>20</v>
      </c>
      <c r="K24" s="9" t="s">
        <v>20</v>
      </c>
      <c r="L24" s="9" t="s">
        <v>20</v>
      </c>
      <c r="M24" s="9" t="s">
        <v>20</v>
      </c>
    </row>
    <row r="25" spans="1:13">
      <c r="A25" s="9">
        <v>870</v>
      </c>
      <c r="B25" s="9">
        <v>875</v>
      </c>
      <c r="C25" s="9" t="s">
        <v>20</v>
      </c>
      <c r="D25" s="9" t="s">
        <v>20</v>
      </c>
      <c r="E25" s="9" t="s">
        <v>20</v>
      </c>
      <c r="F25" s="9" t="s">
        <v>20</v>
      </c>
      <c r="G25" s="9" t="s">
        <v>20</v>
      </c>
      <c r="H25" s="9" t="s">
        <v>20</v>
      </c>
      <c r="I25" s="9" t="s">
        <v>20</v>
      </c>
      <c r="J25" s="9" t="s">
        <v>20</v>
      </c>
      <c r="K25" s="9" t="s">
        <v>20</v>
      </c>
      <c r="L25" s="9" t="s">
        <v>20</v>
      </c>
      <c r="M25" s="9" t="s">
        <v>20</v>
      </c>
    </row>
    <row r="26" spans="1:13">
      <c r="A26" s="9">
        <v>875</v>
      </c>
      <c r="B26" s="9">
        <v>880</v>
      </c>
      <c r="C26" s="9" t="s">
        <v>20</v>
      </c>
      <c r="D26" s="9" t="s">
        <v>20</v>
      </c>
      <c r="E26" s="9" t="s">
        <v>20</v>
      </c>
      <c r="F26" s="9" t="s">
        <v>20</v>
      </c>
      <c r="G26" s="9" t="s">
        <v>20</v>
      </c>
      <c r="H26" s="9" t="s">
        <v>20</v>
      </c>
      <c r="I26" s="9" t="s">
        <v>20</v>
      </c>
      <c r="J26" s="9" t="s">
        <v>20</v>
      </c>
      <c r="K26" s="9" t="s">
        <v>20</v>
      </c>
      <c r="L26" s="9" t="s">
        <v>20</v>
      </c>
      <c r="M26" s="9" t="s">
        <v>20</v>
      </c>
    </row>
    <row r="27" spans="1:13">
      <c r="A27" s="9">
        <v>880</v>
      </c>
      <c r="B27" s="9">
        <v>885</v>
      </c>
      <c r="C27" s="9" t="s">
        <v>20</v>
      </c>
      <c r="D27" s="9" t="s">
        <v>20</v>
      </c>
      <c r="E27" s="9" t="s">
        <v>20</v>
      </c>
      <c r="F27" s="9" t="s">
        <v>20</v>
      </c>
      <c r="G27" s="9" t="s">
        <v>20</v>
      </c>
      <c r="H27" s="9" t="s">
        <v>20</v>
      </c>
      <c r="I27" s="9" t="s">
        <v>20</v>
      </c>
      <c r="J27" s="9" t="s">
        <v>20</v>
      </c>
      <c r="K27" s="9" t="s">
        <v>20</v>
      </c>
      <c r="L27" s="9" t="s">
        <v>20</v>
      </c>
      <c r="M27" s="9" t="s">
        <v>20</v>
      </c>
    </row>
    <row r="28" spans="1:13">
      <c r="A28" s="9">
        <v>885</v>
      </c>
      <c r="B28" s="9">
        <v>890</v>
      </c>
      <c r="C28" s="9" t="s">
        <v>20</v>
      </c>
      <c r="D28" s="9" t="s">
        <v>20</v>
      </c>
      <c r="E28" s="9" t="s">
        <v>20</v>
      </c>
      <c r="F28" s="9" t="s">
        <v>20</v>
      </c>
      <c r="G28" s="9" t="s">
        <v>20</v>
      </c>
      <c r="H28" s="9" t="s">
        <v>20</v>
      </c>
      <c r="I28" s="9" t="s">
        <v>20</v>
      </c>
      <c r="J28" s="9" t="s">
        <v>20</v>
      </c>
      <c r="K28" s="9" t="s">
        <v>20</v>
      </c>
      <c r="L28" s="9" t="s">
        <v>20</v>
      </c>
      <c r="M28" s="9" t="s">
        <v>20</v>
      </c>
    </row>
    <row r="29" spans="1:13">
      <c r="A29" s="9">
        <v>890</v>
      </c>
      <c r="B29" s="9">
        <v>895</v>
      </c>
      <c r="C29" s="9" t="s">
        <v>20</v>
      </c>
      <c r="D29" s="9" t="s">
        <v>20</v>
      </c>
      <c r="E29" s="9" t="s">
        <v>20</v>
      </c>
      <c r="F29" s="9" t="s">
        <v>20</v>
      </c>
      <c r="G29" s="9" t="s">
        <v>20</v>
      </c>
      <c r="H29" s="9" t="s">
        <v>20</v>
      </c>
      <c r="I29" s="9" t="s">
        <v>20</v>
      </c>
      <c r="J29" s="9" t="s">
        <v>20</v>
      </c>
      <c r="K29" s="9" t="s">
        <v>20</v>
      </c>
      <c r="L29" s="9" t="s">
        <v>20</v>
      </c>
      <c r="M29" s="9" t="s">
        <v>20</v>
      </c>
    </row>
    <row r="30" spans="1:13">
      <c r="A30" s="9">
        <v>895</v>
      </c>
      <c r="B30" s="9">
        <v>900</v>
      </c>
      <c r="C30" s="9" t="s">
        <v>20</v>
      </c>
      <c r="D30" s="9" t="s">
        <v>20</v>
      </c>
      <c r="E30" s="9" t="s">
        <v>20</v>
      </c>
      <c r="F30" s="9" t="s">
        <v>20</v>
      </c>
      <c r="G30" s="9" t="s">
        <v>20</v>
      </c>
      <c r="H30" s="9" t="s">
        <v>20</v>
      </c>
      <c r="I30" s="9" t="s">
        <v>20</v>
      </c>
      <c r="J30" s="9" t="s">
        <v>20</v>
      </c>
      <c r="K30" s="9" t="s">
        <v>20</v>
      </c>
      <c r="L30" s="9" t="s">
        <v>20</v>
      </c>
      <c r="M30" s="9" t="s">
        <v>20</v>
      </c>
    </row>
    <row r="31" spans="1:13">
      <c r="A31" s="9">
        <v>900</v>
      </c>
      <c r="B31" s="9">
        <v>905</v>
      </c>
      <c r="C31" s="9" t="s">
        <v>20</v>
      </c>
      <c r="D31" s="9" t="s">
        <v>20</v>
      </c>
      <c r="E31" s="9" t="s">
        <v>20</v>
      </c>
      <c r="F31" s="9" t="s">
        <v>20</v>
      </c>
      <c r="G31" s="9" t="s">
        <v>20</v>
      </c>
      <c r="H31" s="9" t="s">
        <v>20</v>
      </c>
      <c r="I31" s="9" t="s">
        <v>20</v>
      </c>
      <c r="J31" s="9" t="s">
        <v>20</v>
      </c>
      <c r="K31" s="9" t="s">
        <v>20</v>
      </c>
      <c r="L31" s="9" t="s">
        <v>20</v>
      </c>
      <c r="M31" s="9" t="s">
        <v>20</v>
      </c>
    </row>
    <row r="32" spans="1:13">
      <c r="A32" s="9">
        <v>905</v>
      </c>
      <c r="B32" s="9">
        <v>910</v>
      </c>
      <c r="C32" s="9" t="s">
        <v>20</v>
      </c>
      <c r="D32" s="9" t="s">
        <v>20</v>
      </c>
      <c r="E32" s="9" t="s">
        <v>20</v>
      </c>
      <c r="F32" s="9" t="s">
        <v>20</v>
      </c>
      <c r="G32" s="9" t="s">
        <v>20</v>
      </c>
      <c r="H32" s="9" t="s">
        <v>20</v>
      </c>
      <c r="I32" s="9" t="s">
        <v>20</v>
      </c>
      <c r="J32" s="9" t="s">
        <v>20</v>
      </c>
      <c r="K32" s="9" t="s">
        <v>20</v>
      </c>
      <c r="L32" s="9" t="s">
        <v>20</v>
      </c>
      <c r="M32" s="9" t="s">
        <v>20</v>
      </c>
    </row>
    <row r="33" spans="1:13">
      <c r="A33" s="9">
        <v>910</v>
      </c>
      <c r="B33" s="9">
        <v>915</v>
      </c>
      <c r="C33" s="9" t="s">
        <v>20</v>
      </c>
      <c r="D33" s="9" t="s">
        <v>20</v>
      </c>
      <c r="E33" s="9" t="s">
        <v>20</v>
      </c>
      <c r="F33" s="9" t="s">
        <v>20</v>
      </c>
      <c r="G33" s="9" t="s">
        <v>20</v>
      </c>
      <c r="H33" s="9" t="s">
        <v>20</v>
      </c>
      <c r="I33" s="9" t="s">
        <v>20</v>
      </c>
      <c r="J33" s="9" t="s">
        <v>20</v>
      </c>
      <c r="K33" s="9" t="s">
        <v>20</v>
      </c>
      <c r="L33" s="9" t="s">
        <v>20</v>
      </c>
      <c r="M33" s="9" t="s">
        <v>20</v>
      </c>
    </row>
    <row r="34" spans="1:13">
      <c r="A34" s="9">
        <v>915</v>
      </c>
      <c r="B34" s="9">
        <v>920</v>
      </c>
      <c r="C34" s="9" t="s">
        <v>20</v>
      </c>
      <c r="D34" s="9" t="s">
        <v>20</v>
      </c>
      <c r="E34" s="9" t="s">
        <v>20</v>
      </c>
      <c r="F34" s="9" t="s">
        <v>20</v>
      </c>
      <c r="G34" s="9" t="s">
        <v>20</v>
      </c>
      <c r="H34" s="9" t="s">
        <v>20</v>
      </c>
      <c r="I34" s="9" t="s">
        <v>20</v>
      </c>
      <c r="J34" s="9" t="s">
        <v>20</v>
      </c>
      <c r="K34" s="9" t="s">
        <v>20</v>
      </c>
      <c r="L34" s="9" t="s">
        <v>20</v>
      </c>
      <c r="M34" s="9" t="s">
        <v>20</v>
      </c>
    </row>
    <row r="35" spans="1:13">
      <c r="A35" s="9">
        <v>920</v>
      </c>
      <c r="B35" s="9">
        <v>925</v>
      </c>
      <c r="C35" s="9" t="s">
        <v>20</v>
      </c>
      <c r="D35" s="9" t="s">
        <v>20</v>
      </c>
      <c r="E35" s="9" t="s">
        <v>20</v>
      </c>
      <c r="F35" s="9" t="s">
        <v>20</v>
      </c>
      <c r="G35" s="9" t="s">
        <v>20</v>
      </c>
      <c r="H35" s="9" t="s">
        <v>20</v>
      </c>
      <c r="I35" s="9" t="s">
        <v>20</v>
      </c>
      <c r="J35" s="9" t="s">
        <v>20</v>
      </c>
      <c r="K35" s="9" t="s">
        <v>20</v>
      </c>
      <c r="L35" s="9" t="s">
        <v>20</v>
      </c>
      <c r="M35" s="9" t="s">
        <v>20</v>
      </c>
    </row>
    <row r="36" spans="1:13">
      <c r="A36" s="9">
        <v>925</v>
      </c>
      <c r="B36" s="9">
        <v>930</v>
      </c>
      <c r="C36" s="9" t="s">
        <v>20</v>
      </c>
      <c r="D36" s="9" t="s">
        <v>20</v>
      </c>
      <c r="E36" s="9" t="s">
        <v>20</v>
      </c>
      <c r="F36" s="9" t="s">
        <v>20</v>
      </c>
      <c r="G36" s="9" t="s">
        <v>20</v>
      </c>
      <c r="H36" s="9" t="s">
        <v>20</v>
      </c>
      <c r="I36" s="9" t="s">
        <v>20</v>
      </c>
      <c r="J36" s="9" t="s">
        <v>20</v>
      </c>
      <c r="K36" s="9" t="s">
        <v>20</v>
      </c>
      <c r="L36" s="9" t="s">
        <v>20</v>
      </c>
      <c r="M36" s="9" t="s">
        <v>20</v>
      </c>
    </row>
    <row r="37" spans="1:13">
      <c r="A37" s="9">
        <v>930</v>
      </c>
      <c r="B37" s="9">
        <v>935</v>
      </c>
      <c r="C37" s="9" t="s">
        <v>20</v>
      </c>
      <c r="D37" s="9" t="s">
        <v>20</v>
      </c>
      <c r="E37" s="9" t="s">
        <v>20</v>
      </c>
      <c r="F37" s="9" t="s">
        <v>20</v>
      </c>
      <c r="G37" s="9" t="s">
        <v>20</v>
      </c>
      <c r="H37" s="9" t="s">
        <v>20</v>
      </c>
      <c r="I37" s="9" t="s">
        <v>20</v>
      </c>
      <c r="J37" s="9" t="s">
        <v>20</v>
      </c>
      <c r="K37" s="9" t="s">
        <v>20</v>
      </c>
      <c r="L37" s="9" t="s">
        <v>20</v>
      </c>
      <c r="M37" s="9" t="s">
        <v>20</v>
      </c>
    </row>
    <row r="38" spans="1:13">
      <c r="A38" s="9">
        <v>935</v>
      </c>
      <c r="B38" s="9">
        <v>940</v>
      </c>
      <c r="C38" s="9" t="s">
        <v>20</v>
      </c>
      <c r="D38" s="9" t="s">
        <v>20</v>
      </c>
      <c r="E38" s="9" t="s">
        <v>20</v>
      </c>
      <c r="F38" s="9" t="s">
        <v>20</v>
      </c>
      <c r="G38" s="9" t="s">
        <v>20</v>
      </c>
      <c r="H38" s="9" t="s">
        <v>20</v>
      </c>
      <c r="I38" s="9" t="s">
        <v>20</v>
      </c>
      <c r="J38" s="9" t="s">
        <v>20</v>
      </c>
      <c r="K38" s="9" t="s">
        <v>20</v>
      </c>
      <c r="L38" s="9" t="s">
        <v>20</v>
      </c>
      <c r="M38" s="9" t="s">
        <v>20</v>
      </c>
    </row>
    <row r="39" spans="1:13">
      <c r="A39" s="9">
        <v>940</v>
      </c>
      <c r="B39" s="9">
        <v>945</v>
      </c>
      <c r="C39" s="9" t="s">
        <v>20</v>
      </c>
      <c r="D39" s="9" t="s">
        <v>20</v>
      </c>
      <c r="E39" s="9" t="s">
        <v>20</v>
      </c>
      <c r="F39" s="9" t="s">
        <v>20</v>
      </c>
      <c r="G39" s="9" t="s">
        <v>20</v>
      </c>
      <c r="H39" s="9" t="s">
        <v>20</v>
      </c>
      <c r="I39" s="9" t="s">
        <v>20</v>
      </c>
      <c r="J39" s="9" t="s">
        <v>20</v>
      </c>
      <c r="K39" s="9" t="s">
        <v>20</v>
      </c>
      <c r="L39" s="9" t="s">
        <v>20</v>
      </c>
      <c r="M39" s="9" t="s">
        <v>20</v>
      </c>
    </row>
    <row r="40" spans="1:13">
      <c r="A40" s="9">
        <v>945</v>
      </c>
      <c r="B40" s="9">
        <v>950</v>
      </c>
      <c r="C40" s="9" t="s">
        <v>20</v>
      </c>
      <c r="D40" s="9" t="s">
        <v>20</v>
      </c>
      <c r="E40" s="9" t="s">
        <v>20</v>
      </c>
      <c r="F40" s="9" t="s">
        <v>20</v>
      </c>
      <c r="G40" s="9" t="s">
        <v>20</v>
      </c>
      <c r="H40" s="9" t="s">
        <v>20</v>
      </c>
      <c r="I40" s="9" t="s">
        <v>20</v>
      </c>
      <c r="J40" s="9" t="s">
        <v>20</v>
      </c>
      <c r="K40" s="9" t="s">
        <v>20</v>
      </c>
      <c r="L40" s="9" t="s">
        <v>20</v>
      </c>
      <c r="M40" s="9" t="s">
        <v>20</v>
      </c>
    </row>
    <row r="41" spans="1:13">
      <c r="A41" s="9">
        <v>950</v>
      </c>
      <c r="B41" s="9">
        <v>955</v>
      </c>
      <c r="C41" s="9" t="s">
        <v>20</v>
      </c>
      <c r="D41" s="9" t="s">
        <v>20</v>
      </c>
      <c r="E41" s="9" t="s">
        <v>20</v>
      </c>
      <c r="F41" s="9" t="s">
        <v>20</v>
      </c>
      <c r="G41" s="9" t="s">
        <v>20</v>
      </c>
      <c r="H41" s="9" t="s">
        <v>20</v>
      </c>
      <c r="I41" s="9" t="s">
        <v>20</v>
      </c>
      <c r="J41" s="9" t="s">
        <v>20</v>
      </c>
      <c r="K41" s="9" t="s">
        <v>20</v>
      </c>
      <c r="L41" s="9" t="s">
        <v>20</v>
      </c>
      <c r="M41" s="9" t="s">
        <v>20</v>
      </c>
    </row>
    <row r="42" spans="1:13">
      <c r="A42" s="9">
        <v>955</v>
      </c>
      <c r="B42" s="9">
        <v>960</v>
      </c>
      <c r="C42" s="9" t="s">
        <v>20</v>
      </c>
      <c r="D42" s="9" t="s">
        <v>20</v>
      </c>
      <c r="E42" s="9" t="s">
        <v>20</v>
      </c>
      <c r="F42" s="9" t="s">
        <v>20</v>
      </c>
      <c r="G42" s="9" t="s">
        <v>20</v>
      </c>
      <c r="H42" s="9" t="s">
        <v>20</v>
      </c>
      <c r="I42" s="9" t="s">
        <v>20</v>
      </c>
      <c r="J42" s="9" t="s">
        <v>20</v>
      </c>
      <c r="K42" s="9" t="s">
        <v>20</v>
      </c>
      <c r="L42" s="9" t="s">
        <v>20</v>
      </c>
      <c r="M42" s="9" t="s">
        <v>20</v>
      </c>
    </row>
    <row r="43" spans="1:13">
      <c r="A43" s="9">
        <v>960</v>
      </c>
      <c r="B43" s="9">
        <v>965</v>
      </c>
      <c r="C43" s="9" t="s">
        <v>20</v>
      </c>
      <c r="D43" s="9" t="s">
        <v>20</v>
      </c>
      <c r="E43" s="9" t="s">
        <v>20</v>
      </c>
      <c r="F43" s="9" t="s">
        <v>20</v>
      </c>
      <c r="G43" s="9" t="s">
        <v>20</v>
      </c>
      <c r="H43" s="9" t="s">
        <v>20</v>
      </c>
      <c r="I43" s="9" t="s">
        <v>20</v>
      </c>
      <c r="J43" s="9" t="s">
        <v>20</v>
      </c>
      <c r="K43" s="9" t="s">
        <v>20</v>
      </c>
      <c r="L43" s="9" t="s">
        <v>20</v>
      </c>
      <c r="M43" s="9" t="s">
        <v>20</v>
      </c>
    </row>
    <row r="44" spans="1:13">
      <c r="A44" s="9">
        <v>965</v>
      </c>
      <c r="B44" s="9">
        <v>970</v>
      </c>
      <c r="C44" s="9" t="s">
        <v>20</v>
      </c>
      <c r="D44" s="9" t="s">
        <v>20</v>
      </c>
      <c r="E44" s="9" t="s">
        <v>20</v>
      </c>
      <c r="F44" s="9" t="s">
        <v>20</v>
      </c>
      <c r="G44" s="9" t="s">
        <v>20</v>
      </c>
      <c r="H44" s="9" t="s">
        <v>20</v>
      </c>
      <c r="I44" s="9" t="s">
        <v>20</v>
      </c>
      <c r="J44" s="9" t="s">
        <v>20</v>
      </c>
      <c r="K44" s="9" t="s">
        <v>20</v>
      </c>
      <c r="L44" s="9" t="s">
        <v>20</v>
      </c>
      <c r="M44" s="9" t="s">
        <v>20</v>
      </c>
    </row>
    <row r="45" spans="1:13">
      <c r="A45" s="9">
        <v>970</v>
      </c>
      <c r="B45" s="9">
        <v>975</v>
      </c>
      <c r="C45" s="9" t="s">
        <v>20</v>
      </c>
      <c r="D45" s="9" t="s">
        <v>20</v>
      </c>
      <c r="E45" s="9" t="s">
        <v>20</v>
      </c>
      <c r="F45" s="9" t="s">
        <v>20</v>
      </c>
      <c r="G45" s="9" t="s">
        <v>20</v>
      </c>
      <c r="H45" s="9" t="s">
        <v>20</v>
      </c>
      <c r="I45" s="9" t="s">
        <v>20</v>
      </c>
      <c r="J45" s="9" t="s">
        <v>20</v>
      </c>
      <c r="K45" s="9" t="s">
        <v>20</v>
      </c>
      <c r="L45" s="9" t="s">
        <v>20</v>
      </c>
      <c r="M45" s="9" t="s">
        <v>20</v>
      </c>
    </row>
    <row r="46" spans="1:13">
      <c r="A46" s="9">
        <v>975</v>
      </c>
      <c r="B46" s="9">
        <v>980</v>
      </c>
      <c r="C46" s="9" t="s">
        <v>20</v>
      </c>
      <c r="D46" s="9" t="s">
        <v>20</v>
      </c>
      <c r="E46" s="9" t="s">
        <v>20</v>
      </c>
      <c r="F46" s="9" t="s">
        <v>20</v>
      </c>
      <c r="G46" s="9" t="s">
        <v>20</v>
      </c>
      <c r="H46" s="9" t="s">
        <v>20</v>
      </c>
      <c r="I46" s="9" t="s">
        <v>20</v>
      </c>
      <c r="J46" s="9" t="s">
        <v>20</v>
      </c>
      <c r="K46" s="9" t="s">
        <v>20</v>
      </c>
      <c r="L46" s="9" t="s">
        <v>20</v>
      </c>
      <c r="M46" s="9" t="s">
        <v>20</v>
      </c>
    </row>
    <row r="47" spans="1:13">
      <c r="A47" s="9">
        <v>980</v>
      </c>
      <c r="B47" s="9">
        <v>985</v>
      </c>
      <c r="C47" s="9" t="s">
        <v>20</v>
      </c>
      <c r="D47" s="9" t="s">
        <v>20</v>
      </c>
      <c r="E47" s="9" t="s">
        <v>20</v>
      </c>
      <c r="F47" s="9" t="s">
        <v>20</v>
      </c>
      <c r="G47" s="9" t="s">
        <v>20</v>
      </c>
      <c r="H47" s="9" t="s">
        <v>20</v>
      </c>
      <c r="I47" s="9" t="s">
        <v>20</v>
      </c>
      <c r="J47" s="9" t="s">
        <v>20</v>
      </c>
      <c r="K47" s="9" t="s">
        <v>20</v>
      </c>
      <c r="L47" s="9" t="s">
        <v>20</v>
      </c>
      <c r="M47" s="9" t="s">
        <v>20</v>
      </c>
    </row>
    <row r="48" spans="1:13">
      <c r="A48" s="9">
        <v>985</v>
      </c>
      <c r="B48" s="9">
        <v>990</v>
      </c>
      <c r="C48" s="9" t="s">
        <v>20</v>
      </c>
      <c r="D48" s="9" t="s">
        <v>20</v>
      </c>
      <c r="E48" s="9" t="s">
        <v>20</v>
      </c>
      <c r="F48" s="9" t="s">
        <v>20</v>
      </c>
      <c r="G48" s="9" t="s">
        <v>20</v>
      </c>
      <c r="H48" s="9" t="s">
        <v>20</v>
      </c>
      <c r="I48" s="9" t="s">
        <v>20</v>
      </c>
      <c r="J48" s="9" t="s">
        <v>20</v>
      </c>
      <c r="K48" s="9" t="s">
        <v>20</v>
      </c>
      <c r="L48" s="9" t="s">
        <v>20</v>
      </c>
      <c r="M48" s="9" t="s">
        <v>20</v>
      </c>
    </row>
    <row r="49" spans="1:13">
      <c r="A49" s="9">
        <v>990</v>
      </c>
      <c r="B49" s="9">
        <v>995</v>
      </c>
      <c r="C49" s="9" t="s">
        <v>20</v>
      </c>
      <c r="D49" s="9" t="s">
        <v>20</v>
      </c>
      <c r="E49" s="9" t="s">
        <v>20</v>
      </c>
      <c r="F49" s="9" t="s">
        <v>20</v>
      </c>
      <c r="G49" s="9" t="s">
        <v>20</v>
      </c>
      <c r="H49" s="9" t="s">
        <v>20</v>
      </c>
      <c r="I49" s="9" t="s">
        <v>20</v>
      </c>
      <c r="J49" s="9" t="s">
        <v>20</v>
      </c>
      <c r="K49" s="9" t="s">
        <v>20</v>
      </c>
      <c r="L49" s="9" t="s">
        <v>20</v>
      </c>
      <c r="M49" s="9" t="s">
        <v>20</v>
      </c>
    </row>
    <row r="50" spans="1:13">
      <c r="A50" s="9">
        <v>995</v>
      </c>
      <c r="B50" s="10">
        <v>1000</v>
      </c>
      <c r="C50" s="9" t="s">
        <v>20</v>
      </c>
      <c r="D50" s="9" t="s">
        <v>20</v>
      </c>
      <c r="E50" s="9" t="s">
        <v>20</v>
      </c>
      <c r="F50" s="9" t="s">
        <v>20</v>
      </c>
      <c r="G50" s="9" t="s">
        <v>20</v>
      </c>
      <c r="H50" s="9" t="s">
        <v>20</v>
      </c>
      <c r="I50" s="9" t="s">
        <v>20</v>
      </c>
      <c r="J50" s="9" t="s">
        <v>20</v>
      </c>
      <c r="K50" s="9" t="s">
        <v>20</v>
      </c>
      <c r="L50" s="9" t="s">
        <v>20</v>
      </c>
      <c r="M50" s="9" t="s">
        <v>20</v>
      </c>
    </row>
    <row r="51" spans="1:13">
      <c r="A51" s="10">
        <v>1000</v>
      </c>
      <c r="B51" s="10">
        <v>1005</v>
      </c>
      <c r="C51" s="9" t="s">
        <v>20</v>
      </c>
      <c r="D51" s="9" t="s">
        <v>20</v>
      </c>
      <c r="E51" s="9" t="s">
        <v>20</v>
      </c>
      <c r="F51" s="9" t="s">
        <v>20</v>
      </c>
      <c r="G51" s="9" t="s">
        <v>20</v>
      </c>
      <c r="H51" s="9" t="s">
        <v>20</v>
      </c>
      <c r="I51" s="9" t="s">
        <v>20</v>
      </c>
      <c r="J51" s="9" t="s">
        <v>20</v>
      </c>
      <c r="K51" s="9" t="s">
        <v>20</v>
      </c>
      <c r="L51" s="9" t="s">
        <v>20</v>
      </c>
      <c r="M51" s="9" t="s">
        <v>20</v>
      </c>
    </row>
    <row r="52" spans="1:13">
      <c r="A52" s="10">
        <v>1005</v>
      </c>
      <c r="B52" s="10">
        <v>1010</v>
      </c>
      <c r="C52" s="9" t="s">
        <v>20</v>
      </c>
      <c r="D52" s="9" t="s">
        <v>20</v>
      </c>
      <c r="E52" s="9" t="s">
        <v>20</v>
      </c>
      <c r="F52" s="9" t="s">
        <v>20</v>
      </c>
      <c r="G52" s="9" t="s">
        <v>20</v>
      </c>
      <c r="H52" s="9" t="s">
        <v>20</v>
      </c>
      <c r="I52" s="9" t="s">
        <v>20</v>
      </c>
      <c r="J52" s="9" t="s">
        <v>20</v>
      </c>
      <c r="K52" s="9" t="s">
        <v>20</v>
      </c>
      <c r="L52" s="9" t="s">
        <v>20</v>
      </c>
      <c r="M52" s="9" t="s">
        <v>20</v>
      </c>
    </row>
    <row r="53" spans="1:13">
      <c r="A53" s="10">
        <v>1010</v>
      </c>
      <c r="B53" s="10">
        <v>1015</v>
      </c>
      <c r="C53" s="9" t="s">
        <v>20</v>
      </c>
      <c r="D53" s="9" t="s">
        <v>20</v>
      </c>
      <c r="E53" s="9" t="s">
        <v>20</v>
      </c>
      <c r="F53" s="9" t="s">
        <v>20</v>
      </c>
      <c r="G53" s="9" t="s">
        <v>20</v>
      </c>
      <c r="H53" s="9" t="s">
        <v>20</v>
      </c>
      <c r="I53" s="9" t="s">
        <v>20</v>
      </c>
      <c r="J53" s="9" t="s">
        <v>20</v>
      </c>
      <c r="K53" s="9" t="s">
        <v>20</v>
      </c>
      <c r="L53" s="9" t="s">
        <v>20</v>
      </c>
      <c r="M53" s="9" t="s">
        <v>20</v>
      </c>
    </row>
    <row r="54" spans="1:13">
      <c r="A54" s="10">
        <v>1015</v>
      </c>
      <c r="B54" s="10">
        <v>1020</v>
      </c>
      <c r="C54" s="9" t="s">
        <v>20</v>
      </c>
      <c r="D54" s="9" t="s">
        <v>20</v>
      </c>
      <c r="E54" s="9" t="s">
        <v>20</v>
      </c>
      <c r="F54" s="9" t="s">
        <v>20</v>
      </c>
      <c r="G54" s="9" t="s">
        <v>20</v>
      </c>
      <c r="H54" s="9" t="s">
        <v>20</v>
      </c>
      <c r="I54" s="9" t="s">
        <v>20</v>
      </c>
      <c r="J54" s="9" t="s">
        <v>20</v>
      </c>
      <c r="K54" s="9" t="s">
        <v>20</v>
      </c>
      <c r="L54" s="9" t="s">
        <v>20</v>
      </c>
      <c r="M54" s="9" t="s">
        <v>20</v>
      </c>
    </row>
    <row r="55" spans="1:13">
      <c r="A55" s="10">
        <v>1020</v>
      </c>
      <c r="B55" s="10">
        <v>1025</v>
      </c>
      <c r="C55" s="9" t="s">
        <v>20</v>
      </c>
      <c r="D55" s="9" t="s">
        <v>20</v>
      </c>
      <c r="E55" s="9" t="s">
        <v>20</v>
      </c>
      <c r="F55" s="9" t="s">
        <v>20</v>
      </c>
      <c r="G55" s="9" t="s">
        <v>20</v>
      </c>
      <c r="H55" s="9" t="s">
        <v>20</v>
      </c>
      <c r="I55" s="9" t="s">
        <v>20</v>
      </c>
      <c r="J55" s="9" t="s">
        <v>20</v>
      </c>
      <c r="K55" s="9" t="s">
        <v>20</v>
      </c>
      <c r="L55" s="9" t="s">
        <v>20</v>
      </c>
      <c r="M55" s="9" t="s">
        <v>20</v>
      </c>
    </row>
    <row r="56" spans="1:13">
      <c r="A56" s="10">
        <v>1025</v>
      </c>
      <c r="B56" s="10">
        <v>1030</v>
      </c>
      <c r="C56" s="9" t="s">
        <v>20</v>
      </c>
      <c r="D56" s="9" t="s">
        <v>20</v>
      </c>
      <c r="E56" s="9" t="s">
        <v>20</v>
      </c>
      <c r="F56" s="9" t="s">
        <v>20</v>
      </c>
      <c r="G56" s="9" t="s">
        <v>20</v>
      </c>
      <c r="H56" s="9" t="s">
        <v>20</v>
      </c>
      <c r="I56" s="9" t="s">
        <v>20</v>
      </c>
      <c r="J56" s="9" t="s">
        <v>20</v>
      </c>
      <c r="K56" s="9" t="s">
        <v>20</v>
      </c>
      <c r="L56" s="9" t="s">
        <v>20</v>
      </c>
      <c r="M56" s="9" t="s">
        <v>20</v>
      </c>
    </row>
    <row r="57" spans="1:13">
      <c r="A57" s="10">
        <v>1030</v>
      </c>
      <c r="B57" s="10">
        <v>1035</v>
      </c>
      <c r="C57" s="9" t="s">
        <v>20</v>
      </c>
      <c r="D57" s="9" t="s">
        <v>20</v>
      </c>
      <c r="E57" s="9" t="s">
        <v>20</v>
      </c>
      <c r="F57" s="9" t="s">
        <v>20</v>
      </c>
      <c r="G57" s="9" t="s">
        <v>20</v>
      </c>
      <c r="H57" s="9" t="s">
        <v>20</v>
      </c>
      <c r="I57" s="9" t="s">
        <v>20</v>
      </c>
      <c r="J57" s="9" t="s">
        <v>20</v>
      </c>
      <c r="K57" s="9" t="s">
        <v>20</v>
      </c>
      <c r="L57" s="9" t="s">
        <v>20</v>
      </c>
      <c r="M57" s="9" t="s">
        <v>20</v>
      </c>
    </row>
    <row r="58" spans="1:13">
      <c r="A58" s="10">
        <v>1035</v>
      </c>
      <c r="B58" s="10">
        <v>1040</v>
      </c>
      <c r="C58" s="9" t="s">
        <v>20</v>
      </c>
      <c r="D58" s="9" t="s">
        <v>20</v>
      </c>
      <c r="E58" s="9" t="s">
        <v>20</v>
      </c>
      <c r="F58" s="9" t="s">
        <v>20</v>
      </c>
      <c r="G58" s="9" t="s">
        <v>20</v>
      </c>
      <c r="H58" s="9" t="s">
        <v>20</v>
      </c>
      <c r="I58" s="9" t="s">
        <v>20</v>
      </c>
      <c r="J58" s="9" t="s">
        <v>20</v>
      </c>
      <c r="K58" s="9" t="s">
        <v>20</v>
      </c>
      <c r="L58" s="9" t="s">
        <v>20</v>
      </c>
      <c r="M58" s="9" t="s">
        <v>20</v>
      </c>
    </row>
    <row r="59" spans="1:13">
      <c r="A59" s="10">
        <v>1040</v>
      </c>
      <c r="B59" s="10">
        <v>1045</v>
      </c>
      <c r="C59" s="9" t="s">
        <v>20</v>
      </c>
      <c r="D59" s="9" t="s">
        <v>20</v>
      </c>
      <c r="E59" s="9" t="s">
        <v>20</v>
      </c>
      <c r="F59" s="9" t="s">
        <v>20</v>
      </c>
      <c r="G59" s="9" t="s">
        <v>20</v>
      </c>
      <c r="H59" s="9" t="s">
        <v>20</v>
      </c>
      <c r="I59" s="9" t="s">
        <v>20</v>
      </c>
      <c r="J59" s="9" t="s">
        <v>20</v>
      </c>
      <c r="K59" s="9" t="s">
        <v>20</v>
      </c>
      <c r="L59" s="9" t="s">
        <v>20</v>
      </c>
      <c r="M59" s="9" t="s">
        <v>20</v>
      </c>
    </row>
    <row r="60" spans="1:13">
      <c r="A60" s="10">
        <v>1045</v>
      </c>
      <c r="B60" s="10">
        <v>1050</v>
      </c>
      <c r="C60" s="9" t="s">
        <v>20</v>
      </c>
      <c r="D60" s="9" t="s">
        <v>20</v>
      </c>
      <c r="E60" s="9" t="s">
        <v>20</v>
      </c>
      <c r="F60" s="9" t="s">
        <v>20</v>
      </c>
      <c r="G60" s="9" t="s">
        <v>20</v>
      </c>
      <c r="H60" s="9" t="s">
        <v>20</v>
      </c>
      <c r="I60" s="9" t="s">
        <v>20</v>
      </c>
      <c r="J60" s="9" t="s">
        <v>20</v>
      </c>
      <c r="K60" s="9" t="s">
        <v>20</v>
      </c>
      <c r="L60" s="9" t="s">
        <v>20</v>
      </c>
      <c r="M60" s="9" t="s">
        <v>20</v>
      </c>
    </row>
    <row r="61" spans="1:13">
      <c r="A61" s="10">
        <v>1050</v>
      </c>
      <c r="B61" s="10">
        <v>1055</v>
      </c>
      <c r="C61" s="9" t="s">
        <v>20</v>
      </c>
      <c r="D61" s="9" t="s">
        <v>20</v>
      </c>
      <c r="E61" s="9" t="s">
        <v>20</v>
      </c>
      <c r="F61" s="9" t="s">
        <v>20</v>
      </c>
      <c r="G61" s="9" t="s">
        <v>20</v>
      </c>
      <c r="H61" s="9" t="s">
        <v>20</v>
      </c>
      <c r="I61" s="9" t="s">
        <v>20</v>
      </c>
      <c r="J61" s="9" t="s">
        <v>20</v>
      </c>
      <c r="K61" s="9" t="s">
        <v>20</v>
      </c>
      <c r="L61" s="9" t="s">
        <v>20</v>
      </c>
      <c r="M61" s="9" t="s">
        <v>20</v>
      </c>
    </row>
    <row r="62" spans="1:13">
      <c r="A62" s="10">
        <v>1055</v>
      </c>
      <c r="B62" s="10">
        <v>1060</v>
      </c>
      <c r="C62" s="9" t="s">
        <v>20</v>
      </c>
      <c r="D62" s="9" t="s">
        <v>20</v>
      </c>
      <c r="E62" s="9" t="s">
        <v>20</v>
      </c>
      <c r="F62" s="9" t="s">
        <v>20</v>
      </c>
      <c r="G62" s="9" t="s">
        <v>20</v>
      </c>
      <c r="H62" s="9" t="s">
        <v>20</v>
      </c>
      <c r="I62" s="9" t="s">
        <v>20</v>
      </c>
      <c r="J62" s="9" t="s">
        <v>20</v>
      </c>
      <c r="K62" s="9" t="s">
        <v>20</v>
      </c>
      <c r="L62" s="9" t="s">
        <v>20</v>
      </c>
      <c r="M62" s="9" t="s">
        <v>20</v>
      </c>
    </row>
    <row r="63" spans="1:13">
      <c r="A63" s="10">
        <v>1060</v>
      </c>
      <c r="B63" s="10">
        <v>1065</v>
      </c>
      <c r="C63" s="10">
        <v>1040</v>
      </c>
      <c r="D63" s="9" t="s">
        <v>20</v>
      </c>
      <c r="E63" s="9" t="s">
        <v>20</v>
      </c>
      <c r="F63" s="9" t="s">
        <v>20</v>
      </c>
      <c r="G63" s="9" t="s">
        <v>20</v>
      </c>
      <c r="H63" s="9" t="s">
        <v>20</v>
      </c>
      <c r="I63" s="9" t="s">
        <v>20</v>
      </c>
      <c r="J63" s="9" t="s">
        <v>20</v>
      </c>
      <c r="K63" s="9" t="s">
        <v>20</v>
      </c>
      <c r="L63" s="9" t="s">
        <v>20</v>
      </c>
      <c r="M63" s="9" t="s">
        <v>20</v>
      </c>
    </row>
    <row r="64" spans="1:13">
      <c r="A64" s="10">
        <v>1065</v>
      </c>
      <c r="B64" s="10">
        <v>1070</v>
      </c>
      <c r="C64" s="10">
        <v>1110</v>
      </c>
      <c r="D64" s="9" t="s">
        <v>20</v>
      </c>
      <c r="E64" s="9" t="s">
        <v>20</v>
      </c>
      <c r="F64" s="9" t="s">
        <v>20</v>
      </c>
      <c r="G64" s="9" t="s">
        <v>20</v>
      </c>
      <c r="H64" s="9" t="s">
        <v>20</v>
      </c>
      <c r="I64" s="9" t="s">
        <v>20</v>
      </c>
      <c r="J64" s="9" t="s">
        <v>20</v>
      </c>
      <c r="K64" s="9" t="s">
        <v>20</v>
      </c>
      <c r="L64" s="9" t="s">
        <v>20</v>
      </c>
      <c r="M64" s="9" t="s">
        <v>20</v>
      </c>
    </row>
    <row r="65" spans="1:13">
      <c r="A65" s="10">
        <v>1070</v>
      </c>
      <c r="B65" s="10">
        <v>1075</v>
      </c>
      <c r="C65" s="10">
        <v>1180</v>
      </c>
      <c r="D65" s="9" t="s">
        <v>20</v>
      </c>
      <c r="E65" s="9" t="s">
        <v>20</v>
      </c>
      <c r="F65" s="9" t="s">
        <v>20</v>
      </c>
      <c r="G65" s="9" t="s">
        <v>20</v>
      </c>
      <c r="H65" s="9" t="s">
        <v>20</v>
      </c>
      <c r="I65" s="9" t="s">
        <v>20</v>
      </c>
      <c r="J65" s="9" t="s">
        <v>20</v>
      </c>
      <c r="K65" s="9" t="s">
        <v>20</v>
      </c>
      <c r="L65" s="9" t="s">
        <v>20</v>
      </c>
      <c r="M65" s="9" t="s">
        <v>20</v>
      </c>
    </row>
    <row r="66" spans="1:13">
      <c r="A66" s="10">
        <v>1075</v>
      </c>
      <c r="B66" s="10">
        <v>1080</v>
      </c>
      <c r="C66" s="10">
        <v>1250</v>
      </c>
      <c r="D66" s="9" t="s">
        <v>20</v>
      </c>
      <c r="E66" s="9" t="s">
        <v>20</v>
      </c>
      <c r="F66" s="9" t="s">
        <v>20</v>
      </c>
      <c r="G66" s="9" t="s">
        <v>20</v>
      </c>
      <c r="H66" s="9" t="s">
        <v>20</v>
      </c>
      <c r="I66" s="9" t="s">
        <v>20</v>
      </c>
      <c r="J66" s="9" t="s">
        <v>20</v>
      </c>
      <c r="K66" s="9" t="s">
        <v>20</v>
      </c>
      <c r="L66" s="9" t="s">
        <v>20</v>
      </c>
      <c r="M66" s="9" t="s">
        <v>20</v>
      </c>
    </row>
    <row r="67" spans="1:13">
      <c r="A67" s="10">
        <v>1080</v>
      </c>
      <c r="B67" s="10">
        <v>1085</v>
      </c>
      <c r="C67" s="10">
        <v>1320</v>
      </c>
      <c r="D67" s="9" t="s">
        <v>20</v>
      </c>
      <c r="E67" s="9" t="s">
        <v>20</v>
      </c>
      <c r="F67" s="9" t="s">
        <v>20</v>
      </c>
      <c r="G67" s="9" t="s">
        <v>20</v>
      </c>
      <c r="H67" s="9" t="s">
        <v>20</v>
      </c>
      <c r="I67" s="9" t="s">
        <v>20</v>
      </c>
      <c r="J67" s="9" t="s">
        <v>20</v>
      </c>
      <c r="K67" s="9" t="s">
        <v>20</v>
      </c>
      <c r="L67" s="9" t="s">
        <v>20</v>
      </c>
      <c r="M67" s="9" t="s">
        <v>20</v>
      </c>
    </row>
    <row r="68" spans="1:13">
      <c r="A68" s="10">
        <v>1085</v>
      </c>
      <c r="B68" s="10">
        <v>1090</v>
      </c>
      <c r="C68" s="10">
        <v>1390</v>
      </c>
      <c r="D68" s="9" t="s">
        <v>20</v>
      </c>
      <c r="E68" s="9" t="s">
        <v>20</v>
      </c>
      <c r="F68" s="9" t="s">
        <v>20</v>
      </c>
      <c r="G68" s="9" t="s">
        <v>20</v>
      </c>
      <c r="H68" s="9" t="s">
        <v>20</v>
      </c>
      <c r="I68" s="9" t="s">
        <v>20</v>
      </c>
      <c r="J68" s="9" t="s">
        <v>20</v>
      </c>
      <c r="K68" s="9" t="s">
        <v>20</v>
      </c>
      <c r="L68" s="9" t="s">
        <v>20</v>
      </c>
      <c r="M68" s="9" t="s">
        <v>20</v>
      </c>
    </row>
    <row r="69" spans="1:13">
      <c r="A69" s="10">
        <v>1090</v>
      </c>
      <c r="B69" s="10">
        <v>1095</v>
      </c>
      <c r="C69" s="10">
        <v>1460</v>
      </c>
      <c r="D69" s="9" t="s">
        <v>20</v>
      </c>
      <c r="E69" s="9" t="s">
        <v>20</v>
      </c>
      <c r="F69" s="9" t="s">
        <v>20</v>
      </c>
      <c r="G69" s="9" t="s">
        <v>20</v>
      </c>
      <c r="H69" s="9" t="s">
        <v>20</v>
      </c>
      <c r="I69" s="9" t="s">
        <v>20</v>
      </c>
      <c r="J69" s="9" t="s">
        <v>20</v>
      </c>
      <c r="K69" s="9" t="s">
        <v>20</v>
      </c>
      <c r="L69" s="9" t="s">
        <v>20</v>
      </c>
      <c r="M69" s="9" t="s">
        <v>20</v>
      </c>
    </row>
    <row r="70" spans="1:13">
      <c r="A70" s="10">
        <v>1095</v>
      </c>
      <c r="B70" s="10">
        <v>1100</v>
      </c>
      <c r="C70" s="10">
        <v>1530</v>
      </c>
      <c r="D70" s="9" t="s">
        <v>20</v>
      </c>
      <c r="E70" s="9" t="s">
        <v>20</v>
      </c>
      <c r="F70" s="9" t="s">
        <v>20</v>
      </c>
      <c r="G70" s="9" t="s">
        <v>20</v>
      </c>
      <c r="H70" s="9" t="s">
        <v>20</v>
      </c>
      <c r="I70" s="9" t="s">
        <v>20</v>
      </c>
      <c r="J70" s="9" t="s">
        <v>20</v>
      </c>
      <c r="K70" s="9" t="s">
        <v>20</v>
      </c>
      <c r="L70" s="9" t="s">
        <v>20</v>
      </c>
      <c r="M70" s="9" t="s">
        <v>20</v>
      </c>
    </row>
    <row r="71" spans="1:13">
      <c r="A71" s="10">
        <v>1100</v>
      </c>
      <c r="B71" s="10">
        <v>1105</v>
      </c>
      <c r="C71" s="10">
        <v>1600</v>
      </c>
      <c r="D71" s="9" t="s">
        <v>20</v>
      </c>
      <c r="E71" s="9" t="s">
        <v>20</v>
      </c>
      <c r="F71" s="9" t="s">
        <v>20</v>
      </c>
      <c r="G71" s="9" t="s">
        <v>20</v>
      </c>
      <c r="H71" s="9" t="s">
        <v>20</v>
      </c>
      <c r="I71" s="9" t="s">
        <v>20</v>
      </c>
      <c r="J71" s="9" t="s">
        <v>20</v>
      </c>
      <c r="K71" s="9" t="s">
        <v>20</v>
      </c>
      <c r="L71" s="9" t="s">
        <v>20</v>
      </c>
      <c r="M71" s="9" t="s">
        <v>20</v>
      </c>
    </row>
    <row r="72" spans="1:13">
      <c r="A72" s="10">
        <v>1105</v>
      </c>
      <c r="B72" s="10">
        <v>1110</v>
      </c>
      <c r="C72" s="10">
        <v>1670</v>
      </c>
      <c r="D72" s="9" t="s">
        <v>20</v>
      </c>
      <c r="E72" s="9" t="s">
        <v>20</v>
      </c>
      <c r="F72" s="9" t="s">
        <v>20</v>
      </c>
      <c r="G72" s="9" t="s">
        <v>20</v>
      </c>
      <c r="H72" s="9" t="s">
        <v>20</v>
      </c>
      <c r="I72" s="9" t="s">
        <v>20</v>
      </c>
      <c r="J72" s="9" t="s">
        <v>20</v>
      </c>
      <c r="K72" s="9" t="s">
        <v>20</v>
      </c>
      <c r="L72" s="9" t="s">
        <v>20</v>
      </c>
      <c r="M72" s="9" t="s">
        <v>20</v>
      </c>
    </row>
    <row r="73" spans="1:13">
      <c r="A73" s="10">
        <v>1110</v>
      </c>
      <c r="B73" s="10">
        <v>1115</v>
      </c>
      <c r="C73" s="10">
        <v>1740</v>
      </c>
      <c r="D73" s="9" t="s">
        <v>20</v>
      </c>
      <c r="E73" s="9" t="s">
        <v>20</v>
      </c>
      <c r="F73" s="9" t="s">
        <v>20</v>
      </c>
      <c r="G73" s="9" t="s">
        <v>20</v>
      </c>
      <c r="H73" s="9" t="s">
        <v>20</v>
      </c>
      <c r="I73" s="9" t="s">
        <v>20</v>
      </c>
      <c r="J73" s="9" t="s">
        <v>20</v>
      </c>
      <c r="K73" s="9" t="s">
        <v>20</v>
      </c>
      <c r="L73" s="9" t="s">
        <v>20</v>
      </c>
      <c r="M73" s="9" t="s">
        <v>20</v>
      </c>
    </row>
    <row r="74" spans="1:13">
      <c r="A74" s="10">
        <v>1115</v>
      </c>
      <c r="B74" s="10">
        <v>1120</v>
      </c>
      <c r="C74" s="10">
        <v>1810</v>
      </c>
      <c r="D74" s="9" t="s">
        <v>20</v>
      </c>
      <c r="E74" s="9" t="s">
        <v>20</v>
      </c>
      <c r="F74" s="9" t="s">
        <v>20</v>
      </c>
      <c r="G74" s="9" t="s">
        <v>20</v>
      </c>
      <c r="H74" s="9" t="s">
        <v>20</v>
      </c>
      <c r="I74" s="9" t="s">
        <v>20</v>
      </c>
      <c r="J74" s="9" t="s">
        <v>20</v>
      </c>
      <c r="K74" s="9" t="s">
        <v>20</v>
      </c>
      <c r="L74" s="9" t="s">
        <v>20</v>
      </c>
      <c r="M74" s="9" t="s">
        <v>20</v>
      </c>
    </row>
    <row r="75" spans="1:13">
      <c r="A75" s="10">
        <v>1120</v>
      </c>
      <c r="B75" s="10">
        <v>1125</v>
      </c>
      <c r="C75" s="10">
        <v>1880</v>
      </c>
      <c r="D75" s="9" t="s">
        <v>20</v>
      </c>
      <c r="E75" s="9" t="s">
        <v>20</v>
      </c>
      <c r="F75" s="9" t="s">
        <v>20</v>
      </c>
      <c r="G75" s="9" t="s">
        <v>20</v>
      </c>
      <c r="H75" s="9" t="s">
        <v>20</v>
      </c>
      <c r="I75" s="9" t="s">
        <v>20</v>
      </c>
      <c r="J75" s="9" t="s">
        <v>20</v>
      </c>
      <c r="K75" s="9" t="s">
        <v>20</v>
      </c>
      <c r="L75" s="9" t="s">
        <v>20</v>
      </c>
      <c r="M75" s="9" t="s">
        <v>20</v>
      </c>
    </row>
    <row r="76" spans="1:13">
      <c r="A76" s="10">
        <v>1125</v>
      </c>
      <c r="B76" s="10">
        <v>1130</v>
      </c>
      <c r="C76" s="10">
        <v>1950</v>
      </c>
      <c r="D76" s="9" t="s">
        <v>20</v>
      </c>
      <c r="E76" s="9" t="s">
        <v>20</v>
      </c>
      <c r="F76" s="9" t="s">
        <v>20</v>
      </c>
      <c r="G76" s="9" t="s">
        <v>20</v>
      </c>
      <c r="H76" s="9" t="s">
        <v>20</v>
      </c>
      <c r="I76" s="9" t="s">
        <v>20</v>
      </c>
      <c r="J76" s="9" t="s">
        <v>20</v>
      </c>
      <c r="K76" s="9" t="s">
        <v>20</v>
      </c>
      <c r="L76" s="9" t="s">
        <v>20</v>
      </c>
      <c r="M76" s="9" t="s">
        <v>20</v>
      </c>
    </row>
    <row r="77" spans="1:13">
      <c r="A77" s="10">
        <v>1130</v>
      </c>
      <c r="B77" s="10">
        <v>1135</v>
      </c>
      <c r="C77" s="10">
        <v>2020</v>
      </c>
      <c r="D77" s="9" t="s">
        <v>20</v>
      </c>
      <c r="E77" s="9" t="s">
        <v>20</v>
      </c>
      <c r="F77" s="9" t="s">
        <v>20</v>
      </c>
      <c r="G77" s="9" t="s">
        <v>20</v>
      </c>
      <c r="H77" s="9" t="s">
        <v>20</v>
      </c>
      <c r="I77" s="9" t="s">
        <v>20</v>
      </c>
      <c r="J77" s="9" t="s">
        <v>20</v>
      </c>
      <c r="K77" s="9" t="s">
        <v>20</v>
      </c>
      <c r="L77" s="9" t="s">
        <v>20</v>
      </c>
      <c r="M77" s="9" t="s">
        <v>20</v>
      </c>
    </row>
    <row r="78" spans="1:13">
      <c r="A78" s="10">
        <v>1135</v>
      </c>
      <c r="B78" s="10">
        <v>1140</v>
      </c>
      <c r="C78" s="10">
        <v>2090</v>
      </c>
      <c r="D78" s="9" t="s">
        <v>20</v>
      </c>
      <c r="E78" s="9" t="s">
        <v>20</v>
      </c>
      <c r="F78" s="9" t="s">
        <v>20</v>
      </c>
      <c r="G78" s="9" t="s">
        <v>20</v>
      </c>
      <c r="H78" s="9" t="s">
        <v>20</v>
      </c>
      <c r="I78" s="9" t="s">
        <v>20</v>
      </c>
      <c r="J78" s="9" t="s">
        <v>20</v>
      </c>
      <c r="K78" s="9" t="s">
        <v>20</v>
      </c>
      <c r="L78" s="9" t="s">
        <v>20</v>
      </c>
      <c r="M78" s="9" t="s">
        <v>20</v>
      </c>
    </row>
    <row r="79" spans="1:13">
      <c r="A79" s="10">
        <v>1140</v>
      </c>
      <c r="B79" s="10">
        <v>1145</v>
      </c>
      <c r="C79" s="10">
        <v>2160</v>
      </c>
      <c r="D79" s="9" t="s">
        <v>20</v>
      </c>
      <c r="E79" s="9" t="s">
        <v>20</v>
      </c>
      <c r="F79" s="9" t="s">
        <v>20</v>
      </c>
      <c r="G79" s="9" t="s">
        <v>20</v>
      </c>
      <c r="H79" s="9" t="s">
        <v>20</v>
      </c>
      <c r="I79" s="9" t="s">
        <v>20</v>
      </c>
      <c r="J79" s="9" t="s">
        <v>20</v>
      </c>
      <c r="K79" s="9" t="s">
        <v>20</v>
      </c>
      <c r="L79" s="9" t="s">
        <v>20</v>
      </c>
      <c r="M79" s="9" t="s">
        <v>20</v>
      </c>
    </row>
    <row r="80" spans="1:13">
      <c r="A80" s="10">
        <v>1145</v>
      </c>
      <c r="B80" s="10">
        <v>1150</v>
      </c>
      <c r="C80" s="10">
        <v>2230</v>
      </c>
      <c r="D80" s="9" t="s">
        <v>20</v>
      </c>
      <c r="E80" s="9" t="s">
        <v>20</v>
      </c>
      <c r="F80" s="9" t="s">
        <v>20</v>
      </c>
      <c r="G80" s="9" t="s">
        <v>20</v>
      </c>
      <c r="H80" s="9" t="s">
        <v>20</v>
      </c>
      <c r="I80" s="9" t="s">
        <v>20</v>
      </c>
      <c r="J80" s="9" t="s">
        <v>20</v>
      </c>
      <c r="K80" s="9" t="s">
        <v>20</v>
      </c>
      <c r="L80" s="9" t="s">
        <v>20</v>
      </c>
      <c r="M80" s="9" t="s">
        <v>20</v>
      </c>
    </row>
    <row r="81" spans="1:13">
      <c r="A81" s="10">
        <v>1150</v>
      </c>
      <c r="B81" s="10">
        <v>1155</v>
      </c>
      <c r="C81" s="10">
        <v>2300</v>
      </c>
      <c r="D81" s="9" t="s">
        <v>20</v>
      </c>
      <c r="E81" s="9" t="s">
        <v>20</v>
      </c>
      <c r="F81" s="9" t="s">
        <v>20</v>
      </c>
      <c r="G81" s="9" t="s">
        <v>20</v>
      </c>
      <c r="H81" s="9" t="s">
        <v>20</v>
      </c>
      <c r="I81" s="9" t="s">
        <v>20</v>
      </c>
      <c r="J81" s="9" t="s">
        <v>20</v>
      </c>
      <c r="K81" s="9" t="s">
        <v>20</v>
      </c>
      <c r="L81" s="9" t="s">
        <v>20</v>
      </c>
      <c r="M81" s="9" t="s">
        <v>20</v>
      </c>
    </row>
    <row r="82" spans="1:13">
      <c r="A82" s="10">
        <v>1155</v>
      </c>
      <c r="B82" s="10">
        <v>1160</v>
      </c>
      <c r="C82" s="10">
        <v>2370</v>
      </c>
      <c r="D82" s="9" t="s">
        <v>20</v>
      </c>
      <c r="E82" s="9" t="s">
        <v>20</v>
      </c>
      <c r="F82" s="9" t="s">
        <v>20</v>
      </c>
      <c r="G82" s="9" t="s">
        <v>20</v>
      </c>
      <c r="H82" s="9" t="s">
        <v>20</v>
      </c>
      <c r="I82" s="9" t="s">
        <v>20</v>
      </c>
      <c r="J82" s="9" t="s">
        <v>20</v>
      </c>
      <c r="K82" s="9" t="s">
        <v>20</v>
      </c>
      <c r="L82" s="9" t="s">
        <v>20</v>
      </c>
      <c r="M82" s="9" t="s">
        <v>20</v>
      </c>
    </row>
    <row r="83" spans="1:13">
      <c r="A83" s="10">
        <v>1160</v>
      </c>
      <c r="B83" s="10">
        <v>1165</v>
      </c>
      <c r="C83" s="10">
        <v>2440</v>
      </c>
      <c r="D83" s="9" t="s">
        <v>20</v>
      </c>
      <c r="E83" s="9" t="s">
        <v>20</v>
      </c>
      <c r="F83" s="9" t="s">
        <v>20</v>
      </c>
      <c r="G83" s="9" t="s">
        <v>20</v>
      </c>
      <c r="H83" s="9" t="s">
        <v>20</v>
      </c>
      <c r="I83" s="9" t="s">
        <v>20</v>
      </c>
      <c r="J83" s="9" t="s">
        <v>20</v>
      </c>
      <c r="K83" s="9" t="s">
        <v>20</v>
      </c>
      <c r="L83" s="9" t="s">
        <v>20</v>
      </c>
      <c r="M83" s="9" t="s">
        <v>20</v>
      </c>
    </row>
    <row r="84" spans="1:13">
      <c r="A84" s="10">
        <v>1165</v>
      </c>
      <c r="B84" s="10">
        <v>1170</v>
      </c>
      <c r="C84" s="10">
        <v>2500</v>
      </c>
      <c r="D84" s="9" t="s">
        <v>20</v>
      </c>
      <c r="E84" s="9" t="s">
        <v>20</v>
      </c>
      <c r="F84" s="9" t="s">
        <v>20</v>
      </c>
      <c r="G84" s="9" t="s">
        <v>20</v>
      </c>
      <c r="H84" s="9" t="s">
        <v>20</v>
      </c>
      <c r="I84" s="9" t="s">
        <v>20</v>
      </c>
      <c r="J84" s="9" t="s">
        <v>20</v>
      </c>
      <c r="K84" s="9" t="s">
        <v>20</v>
      </c>
      <c r="L84" s="9" t="s">
        <v>20</v>
      </c>
      <c r="M84" s="9" t="s">
        <v>20</v>
      </c>
    </row>
    <row r="85" spans="1:13">
      <c r="A85" s="10">
        <v>1170</v>
      </c>
      <c r="B85" s="10">
        <v>1175</v>
      </c>
      <c r="C85" s="10">
        <v>2570</v>
      </c>
      <c r="D85" s="9" t="s">
        <v>20</v>
      </c>
      <c r="E85" s="9" t="s">
        <v>20</v>
      </c>
      <c r="F85" s="9" t="s">
        <v>20</v>
      </c>
      <c r="G85" s="9" t="s">
        <v>20</v>
      </c>
      <c r="H85" s="9" t="s">
        <v>20</v>
      </c>
      <c r="I85" s="9" t="s">
        <v>20</v>
      </c>
      <c r="J85" s="9" t="s">
        <v>20</v>
      </c>
      <c r="K85" s="9" t="s">
        <v>20</v>
      </c>
      <c r="L85" s="9" t="s">
        <v>20</v>
      </c>
      <c r="M85" s="9" t="s">
        <v>20</v>
      </c>
    </row>
    <row r="86" spans="1:13">
      <c r="A86" s="10">
        <v>1175</v>
      </c>
      <c r="B86" s="10">
        <v>1180</v>
      </c>
      <c r="C86" s="10">
        <v>2640</v>
      </c>
      <c r="D86" s="9" t="s">
        <v>20</v>
      </c>
      <c r="E86" s="9" t="s">
        <v>20</v>
      </c>
      <c r="F86" s="9" t="s">
        <v>20</v>
      </c>
      <c r="G86" s="9" t="s">
        <v>20</v>
      </c>
      <c r="H86" s="9" t="s">
        <v>20</v>
      </c>
      <c r="I86" s="9" t="s">
        <v>20</v>
      </c>
      <c r="J86" s="9" t="s">
        <v>20</v>
      </c>
      <c r="K86" s="9" t="s">
        <v>20</v>
      </c>
      <c r="L86" s="9" t="s">
        <v>20</v>
      </c>
      <c r="M86" s="9" t="s">
        <v>20</v>
      </c>
    </row>
    <row r="87" spans="1:13">
      <c r="A87" s="10">
        <v>1180</v>
      </c>
      <c r="B87" s="10">
        <v>1185</v>
      </c>
      <c r="C87" s="10">
        <v>2710</v>
      </c>
      <c r="D87" s="9" t="s">
        <v>20</v>
      </c>
      <c r="E87" s="9" t="s">
        <v>20</v>
      </c>
      <c r="F87" s="9" t="s">
        <v>20</v>
      </c>
      <c r="G87" s="9" t="s">
        <v>20</v>
      </c>
      <c r="H87" s="9" t="s">
        <v>20</v>
      </c>
      <c r="I87" s="9" t="s">
        <v>20</v>
      </c>
      <c r="J87" s="9" t="s">
        <v>20</v>
      </c>
      <c r="K87" s="9" t="s">
        <v>20</v>
      </c>
      <c r="L87" s="9" t="s">
        <v>20</v>
      </c>
      <c r="M87" s="9" t="s">
        <v>20</v>
      </c>
    </row>
    <row r="88" spans="1:13">
      <c r="A88" s="10">
        <v>1185</v>
      </c>
      <c r="B88" s="10">
        <v>1190</v>
      </c>
      <c r="C88" s="10">
        <v>2780</v>
      </c>
      <c r="D88" s="9" t="s">
        <v>20</v>
      </c>
      <c r="E88" s="9" t="s">
        <v>20</v>
      </c>
      <c r="F88" s="9" t="s">
        <v>20</v>
      </c>
      <c r="G88" s="9" t="s">
        <v>20</v>
      </c>
      <c r="H88" s="9" t="s">
        <v>20</v>
      </c>
      <c r="I88" s="9" t="s">
        <v>20</v>
      </c>
      <c r="J88" s="9" t="s">
        <v>20</v>
      </c>
      <c r="K88" s="9" t="s">
        <v>20</v>
      </c>
      <c r="L88" s="9" t="s">
        <v>20</v>
      </c>
      <c r="M88" s="9" t="s">
        <v>20</v>
      </c>
    </row>
    <row r="89" spans="1:13">
      <c r="A89" s="10">
        <v>1190</v>
      </c>
      <c r="B89" s="10">
        <v>1195</v>
      </c>
      <c r="C89" s="10">
        <v>2850</v>
      </c>
      <c r="D89" s="9" t="s">
        <v>20</v>
      </c>
      <c r="E89" s="9" t="s">
        <v>20</v>
      </c>
      <c r="F89" s="9" t="s">
        <v>20</v>
      </c>
      <c r="G89" s="9" t="s">
        <v>20</v>
      </c>
      <c r="H89" s="9" t="s">
        <v>20</v>
      </c>
      <c r="I89" s="9" t="s">
        <v>20</v>
      </c>
      <c r="J89" s="9" t="s">
        <v>20</v>
      </c>
      <c r="K89" s="9" t="s">
        <v>20</v>
      </c>
      <c r="L89" s="9" t="s">
        <v>20</v>
      </c>
      <c r="M89" s="9" t="s">
        <v>20</v>
      </c>
    </row>
    <row r="90" spans="1:13">
      <c r="A90" s="10">
        <v>1195</v>
      </c>
      <c r="B90" s="10">
        <v>1200</v>
      </c>
      <c r="C90" s="10">
        <v>2920</v>
      </c>
      <c r="D90" s="9" t="s">
        <v>20</v>
      </c>
      <c r="E90" s="9" t="s">
        <v>20</v>
      </c>
      <c r="F90" s="9" t="s">
        <v>20</v>
      </c>
      <c r="G90" s="9" t="s">
        <v>20</v>
      </c>
      <c r="H90" s="9" t="s">
        <v>20</v>
      </c>
      <c r="I90" s="9" t="s">
        <v>20</v>
      </c>
      <c r="J90" s="9" t="s">
        <v>20</v>
      </c>
      <c r="K90" s="9" t="s">
        <v>20</v>
      </c>
      <c r="L90" s="9" t="s">
        <v>20</v>
      </c>
      <c r="M90" s="9" t="s">
        <v>20</v>
      </c>
    </row>
    <row r="91" spans="1:13">
      <c r="A91" s="10">
        <v>1200</v>
      </c>
      <c r="B91" s="10">
        <v>1205</v>
      </c>
      <c r="C91" s="10">
        <v>2990</v>
      </c>
      <c r="D91" s="9" t="s">
        <v>20</v>
      </c>
      <c r="E91" s="9" t="s">
        <v>20</v>
      </c>
      <c r="F91" s="9" t="s">
        <v>20</v>
      </c>
      <c r="G91" s="9" t="s">
        <v>20</v>
      </c>
      <c r="H91" s="9" t="s">
        <v>20</v>
      </c>
      <c r="I91" s="9" t="s">
        <v>20</v>
      </c>
      <c r="J91" s="9" t="s">
        <v>20</v>
      </c>
      <c r="K91" s="9" t="s">
        <v>20</v>
      </c>
      <c r="L91" s="9" t="s">
        <v>20</v>
      </c>
      <c r="M91" s="9" t="s">
        <v>20</v>
      </c>
    </row>
    <row r="92" spans="1:13">
      <c r="A92" s="10">
        <v>1205</v>
      </c>
      <c r="B92" s="10">
        <v>1210</v>
      </c>
      <c r="C92" s="10">
        <v>3060</v>
      </c>
      <c r="D92" s="9" t="s">
        <v>20</v>
      </c>
      <c r="E92" s="9" t="s">
        <v>20</v>
      </c>
      <c r="F92" s="9" t="s">
        <v>20</v>
      </c>
      <c r="G92" s="9" t="s">
        <v>20</v>
      </c>
      <c r="H92" s="9" t="s">
        <v>20</v>
      </c>
      <c r="I92" s="9" t="s">
        <v>20</v>
      </c>
      <c r="J92" s="9" t="s">
        <v>20</v>
      </c>
      <c r="K92" s="9" t="s">
        <v>20</v>
      </c>
      <c r="L92" s="9" t="s">
        <v>20</v>
      </c>
      <c r="M92" s="9" t="s">
        <v>20</v>
      </c>
    </row>
    <row r="93" spans="1:13">
      <c r="A93" s="10">
        <v>1210</v>
      </c>
      <c r="B93" s="10">
        <v>1215</v>
      </c>
      <c r="C93" s="10">
        <v>3130</v>
      </c>
      <c r="D93" s="9" t="s">
        <v>20</v>
      </c>
      <c r="E93" s="9" t="s">
        <v>20</v>
      </c>
      <c r="F93" s="9" t="s">
        <v>20</v>
      </c>
      <c r="G93" s="9" t="s">
        <v>20</v>
      </c>
      <c r="H93" s="9" t="s">
        <v>20</v>
      </c>
      <c r="I93" s="9" t="s">
        <v>20</v>
      </c>
      <c r="J93" s="9" t="s">
        <v>20</v>
      </c>
      <c r="K93" s="9" t="s">
        <v>20</v>
      </c>
      <c r="L93" s="9" t="s">
        <v>20</v>
      </c>
      <c r="M93" s="9" t="s">
        <v>20</v>
      </c>
    </row>
    <row r="94" spans="1:13">
      <c r="A94" s="10">
        <v>1215</v>
      </c>
      <c r="B94" s="10">
        <v>1220</v>
      </c>
      <c r="C94" s="10">
        <v>3200</v>
      </c>
      <c r="D94" s="9" t="s">
        <v>20</v>
      </c>
      <c r="E94" s="9" t="s">
        <v>20</v>
      </c>
      <c r="F94" s="9" t="s">
        <v>20</v>
      </c>
      <c r="G94" s="9" t="s">
        <v>20</v>
      </c>
      <c r="H94" s="9" t="s">
        <v>20</v>
      </c>
      <c r="I94" s="9" t="s">
        <v>20</v>
      </c>
      <c r="J94" s="9" t="s">
        <v>20</v>
      </c>
      <c r="K94" s="9" t="s">
        <v>20</v>
      </c>
      <c r="L94" s="9" t="s">
        <v>20</v>
      </c>
      <c r="M94" s="9" t="s">
        <v>20</v>
      </c>
    </row>
    <row r="95" spans="1:13">
      <c r="A95" s="10">
        <v>1220</v>
      </c>
      <c r="B95" s="10">
        <v>1225</v>
      </c>
      <c r="C95" s="10">
        <v>3270</v>
      </c>
      <c r="D95" s="9" t="s">
        <v>20</v>
      </c>
      <c r="E95" s="9" t="s">
        <v>20</v>
      </c>
      <c r="F95" s="9" t="s">
        <v>20</v>
      </c>
      <c r="G95" s="9" t="s">
        <v>20</v>
      </c>
      <c r="H95" s="9" t="s">
        <v>20</v>
      </c>
      <c r="I95" s="9" t="s">
        <v>20</v>
      </c>
      <c r="J95" s="9" t="s">
        <v>20</v>
      </c>
      <c r="K95" s="9" t="s">
        <v>20</v>
      </c>
      <c r="L95" s="9" t="s">
        <v>20</v>
      </c>
      <c r="M95" s="9" t="s">
        <v>20</v>
      </c>
    </row>
    <row r="96" spans="1:13">
      <c r="A96" s="10">
        <v>1225</v>
      </c>
      <c r="B96" s="10">
        <v>1230</v>
      </c>
      <c r="C96" s="10">
        <v>3340</v>
      </c>
      <c r="D96" s="9" t="s">
        <v>20</v>
      </c>
      <c r="E96" s="9" t="s">
        <v>20</v>
      </c>
      <c r="F96" s="9" t="s">
        <v>20</v>
      </c>
      <c r="G96" s="9" t="s">
        <v>20</v>
      </c>
      <c r="H96" s="9" t="s">
        <v>20</v>
      </c>
      <c r="I96" s="9" t="s">
        <v>20</v>
      </c>
      <c r="J96" s="9" t="s">
        <v>20</v>
      </c>
      <c r="K96" s="9" t="s">
        <v>20</v>
      </c>
      <c r="L96" s="9" t="s">
        <v>20</v>
      </c>
      <c r="M96" s="9" t="s">
        <v>20</v>
      </c>
    </row>
    <row r="97" spans="1:13">
      <c r="A97" s="10">
        <v>1230</v>
      </c>
      <c r="B97" s="10">
        <v>1235</v>
      </c>
      <c r="C97" s="10">
        <v>3410</v>
      </c>
      <c r="D97" s="9" t="s">
        <v>20</v>
      </c>
      <c r="E97" s="9" t="s">
        <v>20</v>
      </c>
      <c r="F97" s="9" t="s">
        <v>20</v>
      </c>
      <c r="G97" s="9" t="s">
        <v>20</v>
      </c>
      <c r="H97" s="9" t="s">
        <v>20</v>
      </c>
      <c r="I97" s="9" t="s">
        <v>20</v>
      </c>
      <c r="J97" s="9" t="s">
        <v>20</v>
      </c>
      <c r="K97" s="9" t="s">
        <v>20</v>
      </c>
      <c r="L97" s="9" t="s">
        <v>20</v>
      </c>
      <c r="M97" s="9" t="s">
        <v>20</v>
      </c>
    </row>
    <row r="98" spans="1:13">
      <c r="A98" s="10">
        <v>1235</v>
      </c>
      <c r="B98" s="10">
        <v>1240</v>
      </c>
      <c r="C98" s="10">
        <v>3480</v>
      </c>
      <c r="D98" s="9" t="s">
        <v>20</v>
      </c>
      <c r="E98" s="9" t="s">
        <v>20</v>
      </c>
      <c r="F98" s="9" t="s">
        <v>20</v>
      </c>
      <c r="G98" s="9" t="s">
        <v>20</v>
      </c>
      <c r="H98" s="9" t="s">
        <v>20</v>
      </c>
      <c r="I98" s="9" t="s">
        <v>20</v>
      </c>
      <c r="J98" s="9" t="s">
        <v>20</v>
      </c>
      <c r="K98" s="9" t="s">
        <v>20</v>
      </c>
      <c r="L98" s="9" t="s">
        <v>20</v>
      </c>
      <c r="M98" s="9" t="s">
        <v>20</v>
      </c>
    </row>
    <row r="99" spans="1:13">
      <c r="A99" s="10">
        <v>1240</v>
      </c>
      <c r="B99" s="10">
        <v>1245</v>
      </c>
      <c r="C99" s="10">
        <v>3550</v>
      </c>
      <c r="D99" s="9" t="s">
        <v>20</v>
      </c>
      <c r="E99" s="9" t="s">
        <v>20</v>
      </c>
      <c r="F99" s="9" t="s">
        <v>20</v>
      </c>
      <c r="G99" s="9" t="s">
        <v>20</v>
      </c>
      <c r="H99" s="9" t="s">
        <v>20</v>
      </c>
      <c r="I99" s="9" t="s">
        <v>20</v>
      </c>
      <c r="J99" s="9" t="s">
        <v>20</v>
      </c>
      <c r="K99" s="9" t="s">
        <v>20</v>
      </c>
      <c r="L99" s="9" t="s">
        <v>20</v>
      </c>
      <c r="M99" s="9" t="s">
        <v>20</v>
      </c>
    </row>
    <row r="100" spans="1:13">
      <c r="A100" s="10">
        <v>1245</v>
      </c>
      <c r="B100" s="10">
        <v>1250</v>
      </c>
      <c r="C100" s="10">
        <v>3620</v>
      </c>
      <c r="D100" s="9" t="s">
        <v>20</v>
      </c>
      <c r="E100" s="9" t="s">
        <v>20</v>
      </c>
      <c r="F100" s="9" t="s">
        <v>20</v>
      </c>
      <c r="G100" s="9" t="s">
        <v>20</v>
      </c>
      <c r="H100" s="9" t="s">
        <v>20</v>
      </c>
      <c r="I100" s="9" t="s">
        <v>20</v>
      </c>
      <c r="J100" s="9" t="s">
        <v>20</v>
      </c>
      <c r="K100" s="9" t="s">
        <v>20</v>
      </c>
      <c r="L100" s="9" t="s">
        <v>20</v>
      </c>
      <c r="M100" s="9" t="s">
        <v>20</v>
      </c>
    </row>
    <row r="101" spans="1:13">
      <c r="A101" s="10">
        <v>1250</v>
      </c>
      <c r="B101" s="10">
        <v>1255</v>
      </c>
      <c r="C101" s="10">
        <v>3700</v>
      </c>
      <c r="D101" s="9" t="s">
        <v>20</v>
      </c>
      <c r="E101" s="9" t="s">
        <v>20</v>
      </c>
      <c r="F101" s="9" t="s">
        <v>20</v>
      </c>
      <c r="G101" s="9" t="s">
        <v>20</v>
      </c>
      <c r="H101" s="9" t="s">
        <v>20</v>
      </c>
      <c r="I101" s="9" t="s">
        <v>20</v>
      </c>
      <c r="J101" s="9" t="s">
        <v>20</v>
      </c>
      <c r="K101" s="9" t="s">
        <v>20</v>
      </c>
      <c r="L101" s="9" t="s">
        <v>20</v>
      </c>
      <c r="M101" s="9" t="s">
        <v>20</v>
      </c>
    </row>
    <row r="102" spans="1:13">
      <c r="A102" s="10">
        <v>1255</v>
      </c>
      <c r="B102" s="10">
        <v>1260</v>
      </c>
      <c r="C102" s="10">
        <v>3810</v>
      </c>
      <c r="D102" s="9" t="s">
        <v>20</v>
      </c>
      <c r="E102" s="9" t="s">
        <v>20</v>
      </c>
      <c r="F102" s="9" t="s">
        <v>20</v>
      </c>
      <c r="G102" s="9" t="s">
        <v>20</v>
      </c>
      <c r="H102" s="9" t="s">
        <v>20</v>
      </c>
      <c r="I102" s="9" t="s">
        <v>20</v>
      </c>
      <c r="J102" s="9" t="s">
        <v>20</v>
      </c>
      <c r="K102" s="9" t="s">
        <v>20</v>
      </c>
      <c r="L102" s="9" t="s">
        <v>20</v>
      </c>
      <c r="M102" s="9" t="s">
        <v>20</v>
      </c>
    </row>
    <row r="103" spans="1:13">
      <c r="A103" s="10">
        <v>1260</v>
      </c>
      <c r="B103" s="10">
        <v>1265</v>
      </c>
      <c r="C103" s="10">
        <v>3910</v>
      </c>
      <c r="D103" s="9" t="s">
        <v>20</v>
      </c>
      <c r="E103" s="9" t="s">
        <v>20</v>
      </c>
      <c r="F103" s="9" t="s">
        <v>20</v>
      </c>
      <c r="G103" s="9" t="s">
        <v>20</v>
      </c>
      <c r="H103" s="9" t="s">
        <v>20</v>
      </c>
      <c r="I103" s="9" t="s">
        <v>20</v>
      </c>
      <c r="J103" s="9" t="s">
        <v>20</v>
      </c>
      <c r="K103" s="9" t="s">
        <v>20</v>
      </c>
      <c r="L103" s="9" t="s">
        <v>20</v>
      </c>
      <c r="M103" s="9" t="s">
        <v>20</v>
      </c>
    </row>
    <row r="104" spans="1:13">
      <c r="A104" s="10">
        <v>1265</v>
      </c>
      <c r="B104" s="10">
        <v>1270</v>
      </c>
      <c r="C104" s="10">
        <v>4010</v>
      </c>
      <c r="D104" s="9" t="s">
        <v>20</v>
      </c>
      <c r="E104" s="9" t="s">
        <v>20</v>
      </c>
      <c r="F104" s="9" t="s">
        <v>20</v>
      </c>
      <c r="G104" s="9" t="s">
        <v>20</v>
      </c>
      <c r="H104" s="9" t="s">
        <v>20</v>
      </c>
      <c r="I104" s="9" t="s">
        <v>20</v>
      </c>
      <c r="J104" s="9" t="s">
        <v>20</v>
      </c>
      <c r="K104" s="9" t="s">
        <v>20</v>
      </c>
      <c r="L104" s="9" t="s">
        <v>20</v>
      </c>
      <c r="M104" s="9" t="s">
        <v>20</v>
      </c>
    </row>
    <row r="105" spans="1:13">
      <c r="A105" s="10">
        <v>1270</v>
      </c>
      <c r="B105" s="10">
        <v>1275</v>
      </c>
      <c r="C105" s="10">
        <v>4120</v>
      </c>
      <c r="D105" s="9" t="s">
        <v>20</v>
      </c>
      <c r="E105" s="9" t="s">
        <v>20</v>
      </c>
      <c r="F105" s="9" t="s">
        <v>20</v>
      </c>
      <c r="G105" s="9" t="s">
        <v>20</v>
      </c>
      <c r="H105" s="9" t="s">
        <v>20</v>
      </c>
      <c r="I105" s="9" t="s">
        <v>20</v>
      </c>
      <c r="J105" s="9" t="s">
        <v>20</v>
      </c>
      <c r="K105" s="9" t="s">
        <v>20</v>
      </c>
      <c r="L105" s="9" t="s">
        <v>20</v>
      </c>
      <c r="M105" s="9" t="s">
        <v>20</v>
      </c>
    </row>
    <row r="106" spans="1:13">
      <c r="A106" s="10">
        <v>1275</v>
      </c>
      <c r="B106" s="10">
        <v>1280</v>
      </c>
      <c r="C106" s="10">
        <v>4220</v>
      </c>
      <c r="D106" s="9" t="s">
        <v>20</v>
      </c>
      <c r="E106" s="9" t="s">
        <v>20</v>
      </c>
      <c r="F106" s="9" t="s">
        <v>20</v>
      </c>
      <c r="G106" s="9" t="s">
        <v>20</v>
      </c>
      <c r="H106" s="9" t="s">
        <v>20</v>
      </c>
      <c r="I106" s="9" t="s">
        <v>20</v>
      </c>
      <c r="J106" s="9" t="s">
        <v>20</v>
      </c>
      <c r="K106" s="9" t="s">
        <v>20</v>
      </c>
      <c r="L106" s="9" t="s">
        <v>20</v>
      </c>
      <c r="M106" s="9" t="s">
        <v>20</v>
      </c>
    </row>
    <row r="107" spans="1:13">
      <c r="A107" s="10">
        <v>1280</v>
      </c>
      <c r="B107" s="10">
        <v>1285</v>
      </c>
      <c r="C107" s="10">
        <v>4320</v>
      </c>
      <c r="D107" s="9" t="s">
        <v>20</v>
      </c>
      <c r="E107" s="9" t="s">
        <v>20</v>
      </c>
      <c r="F107" s="9" t="s">
        <v>20</v>
      </c>
      <c r="G107" s="9" t="s">
        <v>20</v>
      </c>
      <c r="H107" s="9" t="s">
        <v>20</v>
      </c>
      <c r="I107" s="9" t="s">
        <v>20</v>
      </c>
      <c r="J107" s="9" t="s">
        <v>20</v>
      </c>
      <c r="K107" s="9" t="s">
        <v>20</v>
      </c>
      <c r="L107" s="9" t="s">
        <v>20</v>
      </c>
      <c r="M107" s="9" t="s">
        <v>20</v>
      </c>
    </row>
    <row r="108" spans="1:13">
      <c r="A108" s="10">
        <v>1285</v>
      </c>
      <c r="B108" s="10">
        <v>1290</v>
      </c>
      <c r="C108" s="10">
        <v>4430</v>
      </c>
      <c r="D108" s="9" t="s">
        <v>20</v>
      </c>
      <c r="E108" s="9" t="s">
        <v>20</v>
      </c>
      <c r="F108" s="9" t="s">
        <v>20</v>
      </c>
      <c r="G108" s="9" t="s">
        <v>20</v>
      </c>
      <c r="H108" s="9" t="s">
        <v>20</v>
      </c>
      <c r="I108" s="9" t="s">
        <v>20</v>
      </c>
      <c r="J108" s="9" t="s">
        <v>20</v>
      </c>
      <c r="K108" s="9" t="s">
        <v>20</v>
      </c>
      <c r="L108" s="9" t="s">
        <v>20</v>
      </c>
      <c r="M108" s="9" t="s">
        <v>20</v>
      </c>
    </row>
    <row r="109" spans="1:13">
      <c r="A109" s="10">
        <v>1290</v>
      </c>
      <c r="B109" s="10">
        <v>1295</v>
      </c>
      <c r="C109" s="10">
        <v>4530</v>
      </c>
      <c r="D109" s="9" t="s">
        <v>20</v>
      </c>
      <c r="E109" s="9" t="s">
        <v>20</v>
      </c>
      <c r="F109" s="9" t="s">
        <v>20</v>
      </c>
      <c r="G109" s="9" t="s">
        <v>20</v>
      </c>
      <c r="H109" s="9" t="s">
        <v>20</v>
      </c>
      <c r="I109" s="9" t="s">
        <v>20</v>
      </c>
      <c r="J109" s="9" t="s">
        <v>20</v>
      </c>
      <c r="K109" s="9" t="s">
        <v>20</v>
      </c>
      <c r="L109" s="9" t="s">
        <v>20</v>
      </c>
      <c r="M109" s="9" t="s">
        <v>20</v>
      </c>
    </row>
    <row r="110" spans="1:13">
      <c r="A110" s="10">
        <v>1295</v>
      </c>
      <c r="B110" s="10">
        <v>1300</v>
      </c>
      <c r="C110" s="10">
        <v>4630</v>
      </c>
      <c r="D110" s="9" t="s">
        <v>20</v>
      </c>
      <c r="E110" s="9" t="s">
        <v>20</v>
      </c>
      <c r="F110" s="9" t="s">
        <v>20</v>
      </c>
      <c r="G110" s="9" t="s">
        <v>20</v>
      </c>
      <c r="H110" s="9" t="s">
        <v>20</v>
      </c>
      <c r="I110" s="9" t="s">
        <v>20</v>
      </c>
      <c r="J110" s="9" t="s">
        <v>20</v>
      </c>
      <c r="K110" s="9" t="s">
        <v>20</v>
      </c>
      <c r="L110" s="9" t="s">
        <v>20</v>
      </c>
      <c r="M110" s="9" t="s">
        <v>20</v>
      </c>
    </row>
    <row r="111" spans="1:13">
      <c r="A111" s="10">
        <v>1300</v>
      </c>
      <c r="B111" s="10">
        <v>1305</v>
      </c>
      <c r="C111" s="10">
        <v>4740</v>
      </c>
      <c r="D111" s="9" t="s">
        <v>20</v>
      </c>
      <c r="E111" s="9" t="s">
        <v>20</v>
      </c>
      <c r="F111" s="9" t="s">
        <v>20</v>
      </c>
      <c r="G111" s="9" t="s">
        <v>20</v>
      </c>
      <c r="H111" s="9" t="s">
        <v>20</v>
      </c>
      <c r="I111" s="9" t="s">
        <v>20</v>
      </c>
      <c r="J111" s="9" t="s">
        <v>20</v>
      </c>
      <c r="K111" s="9" t="s">
        <v>20</v>
      </c>
      <c r="L111" s="9" t="s">
        <v>20</v>
      </c>
      <c r="M111" s="9" t="s">
        <v>20</v>
      </c>
    </row>
    <row r="112" spans="1:13">
      <c r="A112" s="10">
        <v>1305</v>
      </c>
      <c r="B112" s="10">
        <v>1310</v>
      </c>
      <c r="C112" s="10">
        <v>4840</v>
      </c>
      <c r="D112" s="9" t="s">
        <v>20</v>
      </c>
      <c r="E112" s="9" t="s">
        <v>20</v>
      </c>
      <c r="F112" s="9" t="s">
        <v>20</v>
      </c>
      <c r="G112" s="9" t="s">
        <v>20</v>
      </c>
      <c r="H112" s="9" t="s">
        <v>20</v>
      </c>
      <c r="I112" s="9" t="s">
        <v>20</v>
      </c>
      <c r="J112" s="9" t="s">
        <v>20</v>
      </c>
      <c r="K112" s="9" t="s">
        <v>20</v>
      </c>
      <c r="L112" s="9" t="s">
        <v>20</v>
      </c>
      <c r="M112" s="9" t="s">
        <v>20</v>
      </c>
    </row>
    <row r="113" spans="1:13">
      <c r="A113" s="11">
        <v>1310</v>
      </c>
      <c r="B113" s="11">
        <v>1315</v>
      </c>
      <c r="C113" s="11">
        <v>4940</v>
      </c>
      <c r="D113" s="12" t="s">
        <v>20</v>
      </c>
      <c r="E113" s="12" t="s">
        <v>20</v>
      </c>
      <c r="F113" s="12" t="s">
        <v>20</v>
      </c>
      <c r="G113" s="12" t="s">
        <v>20</v>
      </c>
      <c r="H113" s="12" t="s">
        <v>20</v>
      </c>
      <c r="I113" s="12" t="s">
        <v>20</v>
      </c>
      <c r="J113" s="12" t="s">
        <v>20</v>
      </c>
      <c r="K113" s="12" t="s">
        <v>20</v>
      </c>
      <c r="L113" s="12" t="s">
        <v>20</v>
      </c>
      <c r="M113" s="12" t="s">
        <v>20</v>
      </c>
    </row>
    <row r="114" spans="1:13">
      <c r="A114" s="10">
        <v>1315</v>
      </c>
      <c r="B114" s="10">
        <v>1320</v>
      </c>
      <c r="C114" s="10">
        <v>5050</v>
      </c>
      <c r="D114" s="9" t="s">
        <v>20</v>
      </c>
      <c r="E114" s="9" t="s">
        <v>20</v>
      </c>
      <c r="F114" s="9" t="s">
        <v>20</v>
      </c>
      <c r="G114" s="9" t="s">
        <v>20</v>
      </c>
      <c r="H114" s="9" t="s">
        <v>20</v>
      </c>
      <c r="I114" s="9" t="s">
        <v>20</v>
      </c>
      <c r="J114" s="9" t="s">
        <v>20</v>
      </c>
      <c r="K114" s="9" t="s">
        <v>20</v>
      </c>
      <c r="L114" s="9" t="s">
        <v>20</v>
      </c>
      <c r="M114" s="9" t="s">
        <v>20</v>
      </c>
    </row>
    <row r="115" spans="1:13">
      <c r="A115" s="10">
        <v>1320</v>
      </c>
      <c r="B115" s="10">
        <v>1325</v>
      </c>
      <c r="C115" s="10">
        <v>5150</v>
      </c>
      <c r="D115" s="9" t="s">
        <v>20</v>
      </c>
      <c r="E115" s="9" t="s">
        <v>20</v>
      </c>
      <c r="F115" s="9" t="s">
        <v>20</v>
      </c>
      <c r="G115" s="9" t="s">
        <v>20</v>
      </c>
      <c r="H115" s="9" t="s">
        <v>20</v>
      </c>
      <c r="I115" s="9" t="s">
        <v>20</v>
      </c>
      <c r="J115" s="9" t="s">
        <v>20</v>
      </c>
      <c r="K115" s="9" t="s">
        <v>20</v>
      </c>
      <c r="L115" s="9" t="s">
        <v>20</v>
      </c>
      <c r="M115" s="9" t="s">
        <v>20</v>
      </c>
    </row>
    <row r="116" spans="1:13">
      <c r="A116" s="10">
        <v>1325</v>
      </c>
      <c r="B116" s="10">
        <v>1330</v>
      </c>
      <c r="C116" s="10">
        <v>5250</v>
      </c>
      <c r="D116" s="9" t="s">
        <v>20</v>
      </c>
      <c r="E116" s="9" t="s">
        <v>20</v>
      </c>
      <c r="F116" s="9" t="s">
        <v>20</v>
      </c>
      <c r="G116" s="9" t="s">
        <v>20</v>
      </c>
      <c r="H116" s="9" t="s">
        <v>20</v>
      </c>
      <c r="I116" s="9" t="s">
        <v>20</v>
      </c>
      <c r="J116" s="9" t="s">
        <v>20</v>
      </c>
      <c r="K116" s="9" t="s">
        <v>20</v>
      </c>
      <c r="L116" s="9" t="s">
        <v>20</v>
      </c>
      <c r="M116" s="9" t="s">
        <v>20</v>
      </c>
    </row>
    <row r="117" spans="1:13">
      <c r="A117" s="10">
        <v>1330</v>
      </c>
      <c r="B117" s="10">
        <v>1335</v>
      </c>
      <c r="C117" s="10">
        <v>5360</v>
      </c>
      <c r="D117" s="9" t="s">
        <v>20</v>
      </c>
      <c r="E117" s="9" t="s">
        <v>20</v>
      </c>
      <c r="F117" s="9" t="s">
        <v>20</v>
      </c>
      <c r="G117" s="9" t="s">
        <v>20</v>
      </c>
      <c r="H117" s="9" t="s">
        <v>20</v>
      </c>
      <c r="I117" s="9" t="s">
        <v>20</v>
      </c>
      <c r="J117" s="9" t="s">
        <v>20</v>
      </c>
      <c r="K117" s="9" t="s">
        <v>20</v>
      </c>
      <c r="L117" s="9" t="s">
        <v>20</v>
      </c>
      <c r="M117" s="9" t="s">
        <v>20</v>
      </c>
    </row>
    <row r="118" spans="1:13">
      <c r="A118" s="10">
        <v>1335</v>
      </c>
      <c r="B118" s="10">
        <v>1340</v>
      </c>
      <c r="C118" s="10">
        <v>5460</v>
      </c>
      <c r="D118" s="9" t="s">
        <v>20</v>
      </c>
      <c r="E118" s="9" t="s">
        <v>20</v>
      </c>
      <c r="F118" s="9" t="s">
        <v>20</v>
      </c>
      <c r="G118" s="9" t="s">
        <v>20</v>
      </c>
      <c r="H118" s="9" t="s">
        <v>20</v>
      </c>
      <c r="I118" s="9" t="s">
        <v>20</v>
      </c>
      <c r="J118" s="9" t="s">
        <v>20</v>
      </c>
      <c r="K118" s="9" t="s">
        <v>20</v>
      </c>
      <c r="L118" s="9" t="s">
        <v>20</v>
      </c>
      <c r="M118" s="9" t="s">
        <v>20</v>
      </c>
    </row>
    <row r="119" spans="1:13">
      <c r="A119" s="10">
        <v>1340</v>
      </c>
      <c r="B119" s="10">
        <v>1345</v>
      </c>
      <c r="C119" s="10">
        <v>5560</v>
      </c>
      <c r="D119" s="10">
        <v>1060</v>
      </c>
      <c r="E119" s="9" t="s">
        <v>20</v>
      </c>
      <c r="F119" s="9" t="s">
        <v>20</v>
      </c>
      <c r="G119" s="9" t="s">
        <v>20</v>
      </c>
      <c r="H119" s="9" t="s">
        <v>20</v>
      </c>
      <c r="I119" s="9" t="s">
        <v>20</v>
      </c>
      <c r="J119" s="9" t="s">
        <v>20</v>
      </c>
      <c r="K119" s="9" t="s">
        <v>20</v>
      </c>
      <c r="L119" s="9" t="s">
        <v>20</v>
      </c>
      <c r="M119" s="9" t="s">
        <v>20</v>
      </c>
    </row>
    <row r="120" spans="1:13">
      <c r="A120" s="10">
        <v>1345</v>
      </c>
      <c r="B120" s="10">
        <v>1350</v>
      </c>
      <c r="C120" s="10">
        <v>5670</v>
      </c>
      <c r="D120" s="10">
        <v>1170</v>
      </c>
      <c r="E120" s="9" t="s">
        <v>20</v>
      </c>
      <c r="F120" s="9" t="s">
        <v>20</v>
      </c>
      <c r="G120" s="9" t="s">
        <v>20</v>
      </c>
      <c r="H120" s="9" t="s">
        <v>20</v>
      </c>
      <c r="I120" s="9" t="s">
        <v>20</v>
      </c>
      <c r="J120" s="9" t="s">
        <v>20</v>
      </c>
      <c r="K120" s="9" t="s">
        <v>20</v>
      </c>
      <c r="L120" s="9" t="s">
        <v>20</v>
      </c>
      <c r="M120" s="9" t="s">
        <v>20</v>
      </c>
    </row>
    <row r="121" spans="1:13">
      <c r="A121" s="10">
        <v>1350</v>
      </c>
      <c r="B121" s="10">
        <v>1355</v>
      </c>
      <c r="C121" s="10">
        <v>5770</v>
      </c>
      <c r="D121" s="10">
        <v>1270</v>
      </c>
      <c r="E121" s="9" t="s">
        <v>20</v>
      </c>
      <c r="F121" s="9" t="s">
        <v>20</v>
      </c>
      <c r="G121" s="9" t="s">
        <v>20</v>
      </c>
      <c r="H121" s="9" t="s">
        <v>20</v>
      </c>
      <c r="I121" s="9" t="s">
        <v>20</v>
      </c>
      <c r="J121" s="9" t="s">
        <v>20</v>
      </c>
      <c r="K121" s="9" t="s">
        <v>20</v>
      </c>
      <c r="L121" s="9" t="s">
        <v>20</v>
      </c>
      <c r="M121" s="9" t="s">
        <v>20</v>
      </c>
    </row>
    <row r="122" spans="1:13">
      <c r="A122" s="10">
        <v>1355</v>
      </c>
      <c r="B122" s="10">
        <v>1360</v>
      </c>
      <c r="C122" s="10">
        <v>5870</v>
      </c>
      <c r="D122" s="10">
        <v>1370</v>
      </c>
      <c r="E122" s="9" t="s">
        <v>20</v>
      </c>
      <c r="F122" s="9" t="s">
        <v>20</v>
      </c>
      <c r="G122" s="9" t="s">
        <v>20</v>
      </c>
      <c r="H122" s="9" t="s">
        <v>20</v>
      </c>
      <c r="I122" s="9" t="s">
        <v>20</v>
      </c>
      <c r="J122" s="9" t="s">
        <v>20</v>
      </c>
      <c r="K122" s="9" t="s">
        <v>20</v>
      </c>
      <c r="L122" s="9" t="s">
        <v>20</v>
      </c>
      <c r="M122" s="9" t="s">
        <v>20</v>
      </c>
    </row>
    <row r="123" spans="1:13">
      <c r="A123" s="10">
        <v>1360</v>
      </c>
      <c r="B123" s="10">
        <v>1365</v>
      </c>
      <c r="C123" s="10">
        <v>5980</v>
      </c>
      <c r="D123" s="10">
        <v>1480</v>
      </c>
      <c r="E123" s="9" t="s">
        <v>20</v>
      </c>
      <c r="F123" s="9" t="s">
        <v>20</v>
      </c>
      <c r="G123" s="9" t="s">
        <v>20</v>
      </c>
      <c r="H123" s="9" t="s">
        <v>20</v>
      </c>
      <c r="I123" s="9" t="s">
        <v>20</v>
      </c>
      <c r="J123" s="9" t="s">
        <v>20</v>
      </c>
      <c r="K123" s="9" t="s">
        <v>20</v>
      </c>
      <c r="L123" s="9" t="s">
        <v>20</v>
      </c>
      <c r="M123" s="9" t="s">
        <v>20</v>
      </c>
    </row>
    <row r="124" spans="1:13">
      <c r="A124" s="10">
        <v>1365</v>
      </c>
      <c r="B124" s="10">
        <v>1370</v>
      </c>
      <c r="C124" s="10">
        <v>6080</v>
      </c>
      <c r="D124" s="10">
        <v>1580</v>
      </c>
      <c r="E124" s="9" t="s">
        <v>20</v>
      </c>
      <c r="F124" s="9" t="s">
        <v>20</v>
      </c>
      <c r="G124" s="9" t="s">
        <v>20</v>
      </c>
      <c r="H124" s="9" t="s">
        <v>20</v>
      </c>
      <c r="I124" s="9" t="s">
        <v>20</v>
      </c>
      <c r="J124" s="9" t="s">
        <v>20</v>
      </c>
      <c r="K124" s="9" t="s">
        <v>20</v>
      </c>
      <c r="L124" s="9" t="s">
        <v>20</v>
      </c>
      <c r="M124" s="9" t="s">
        <v>20</v>
      </c>
    </row>
    <row r="125" spans="1:13">
      <c r="A125" s="10">
        <v>1370</v>
      </c>
      <c r="B125" s="10">
        <v>1375</v>
      </c>
      <c r="C125" s="10">
        <v>6180</v>
      </c>
      <c r="D125" s="10">
        <v>1680</v>
      </c>
      <c r="E125" s="9" t="s">
        <v>20</v>
      </c>
      <c r="F125" s="9" t="s">
        <v>20</v>
      </c>
      <c r="G125" s="9" t="s">
        <v>20</v>
      </c>
      <c r="H125" s="9" t="s">
        <v>20</v>
      </c>
      <c r="I125" s="9" t="s">
        <v>20</v>
      </c>
      <c r="J125" s="9" t="s">
        <v>20</v>
      </c>
      <c r="K125" s="9" t="s">
        <v>20</v>
      </c>
      <c r="L125" s="9" t="s">
        <v>20</v>
      </c>
      <c r="M125" s="9" t="s">
        <v>20</v>
      </c>
    </row>
    <row r="126" spans="1:13">
      <c r="A126" s="10">
        <v>1375</v>
      </c>
      <c r="B126" s="10">
        <v>1380</v>
      </c>
      <c r="C126" s="10">
        <v>6290</v>
      </c>
      <c r="D126" s="10">
        <v>1790</v>
      </c>
      <c r="E126" s="9" t="s">
        <v>20</v>
      </c>
      <c r="F126" s="9" t="s">
        <v>20</v>
      </c>
      <c r="G126" s="9" t="s">
        <v>20</v>
      </c>
      <c r="H126" s="9" t="s">
        <v>20</v>
      </c>
      <c r="I126" s="9" t="s">
        <v>20</v>
      </c>
      <c r="J126" s="9" t="s">
        <v>20</v>
      </c>
      <c r="K126" s="9" t="s">
        <v>20</v>
      </c>
      <c r="L126" s="9" t="s">
        <v>20</v>
      </c>
      <c r="M126" s="9" t="s">
        <v>20</v>
      </c>
    </row>
    <row r="127" spans="1:13">
      <c r="A127" s="10">
        <v>1380</v>
      </c>
      <c r="B127" s="10">
        <v>1385</v>
      </c>
      <c r="C127" s="10">
        <v>6390</v>
      </c>
      <c r="D127" s="10">
        <v>1890</v>
      </c>
      <c r="E127" s="9" t="s">
        <v>20</v>
      </c>
      <c r="F127" s="9" t="s">
        <v>20</v>
      </c>
      <c r="G127" s="9" t="s">
        <v>20</v>
      </c>
      <c r="H127" s="9" t="s">
        <v>20</v>
      </c>
      <c r="I127" s="9" t="s">
        <v>20</v>
      </c>
      <c r="J127" s="9" t="s">
        <v>20</v>
      </c>
      <c r="K127" s="9" t="s">
        <v>20</v>
      </c>
      <c r="L127" s="9" t="s">
        <v>20</v>
      </c>
      <c r="M127" s="9" t="s">
        <v>20</v>
      </c>
    </row>
    <row r="128" spans="1:13">
      <c r="A128" s="10">
        <v>1385</v>
      </c>
      <c r="B128" s="10">
        <v>1390</v>
      </c>
      <c r="C128" s="10">
        <v>6490</v>
      </c>
      <c r="D128" s="10">
        <v>1990</v>
      </c>
      <c r="E128" s="9" t="s">
        <v>20</v>
      </c>
      <c r="F128" s="9" t="s">
        <v>20</v>
      </c>
      <c r="G128" s="9" t="s">
        <v>20</v>
      </c>
      <c r="H128" s="9" t="s">
        <v>20</v>
      </c>
      <c r="I128" s="9" t="s">
        <v>20</v>
      </c>
      <c r="J128" s="9" t="s">
        <v>20</v>
      </c>
      <c r="K128" s="9" t="s">
        <v>20</v>
      </c>
      <c r="L128" s="9" t="s">
        <v>20</v>
      </c>
      <c r="M128" s="9" t="s">
        <v>20</v>
      </c>
    </row>
    <row r="129" spans="1:13">
      <c r="A129" s="10">
        <v>1390</v>
      </c>
      <c r="B129" s="10">
        <v>1395</v>
      </c>
      <c r="C129" s="10">
        <v>6600</v>
      </c>
      <c r="D129" s="10">
        <v>2100</v>
      </c>
      <c r="E129" s="9" t="s">
        <v>20</v>
      </c>
      <c r="F129" s="9" t="s">
        <v>20</v>
      </c>
      <c r="G129" s="9" t="s">
        <v>20</v>
      </c>
      <c r="H129" s="9" t="s">
        <v>20</v>
      </c>
      <c r="I129" s="9" t="s">
        <v>20</v>
      </c>
      <c r="J129" s="9" t="s">
        <v>20</v>
      </c>
      <c r="K129" s="9" t="s">
        <v>20</v>
      </c>
      <c r="L129" s="9" t="s">
        <v>20</v>
      </c>
      <c r="M129" s="9" t="s">
        <v>20</v>
      </c>
    </row>
    <row r="130" spans="1:13">
      <c r="A130" s="10">
        <v>1395</v>
      </c>
      <c r="B130" s="10">
        <v>1400</v>
      </c>
      <c r="C130" s="10">
        <v>6700</v>
      </c>
      <c r="D130" s="10">
        <v>2200</v>
      </c>
      <c r="E130" s="9" t="s">
        <v>20</v>
      </c>
      <c r="F130" s="9" t="s">
        <v>20</v>
      </c>
      <c r="G130" s="9" t="s">
        <v>20</v>
      </c>
      <c r="H130" s="9" t="s">
        <v>20</v>
      </c>
      <c r="I130" s="9" t="s">
        <v>20</v>
      </c>
      <c r="J130" s="9" t="s">
        <v>20</v>
      </c>
      <c r="K130" s="9" t="s">
        <v>20</v>
      </c>
      <c r="L130" s="9" t="s">
        <v>20</v>
      </c>
      <c r="M130" s="9" t="s">
        <v>20</v>
      </c>
    </row>
    <row r="131" spans="1:13">
      <c r="A131" s="10">
        <v>1400</v>
      </c>
      <c r="B131" s="10">
        <v>1405</v>
      </c>
      <c r="C131" s="10">
        <v>6800</v>
      </c>
      <c r="D131" s="10">
        <v>2300</v>
      </c>
      <c r="E131" s="9" t="s">
        <v>20</v>
      </c>
      <c r="F131" s="9" t="s">
        <v>20</v>
      </c>
      <c r="G131" s="9" t="s">
        <v>20</v>
      </c>
      <c r="H131" s="9" t="s">
        <v>20</v>
      </c>
      <c r="I131" s="9" t="s">
        <v>20</v>
      </c>
      <c r="J131" s="9" t="s">
        <v>20</v>
      </c>
      <c r="K131" s="9" t="s">
        <v>20</v>
      </c>
      <c r="L131" s="9" t="s">
        <v>20</v>
      </c>
      <c r="M131" s="9" t="s">
        <v>20</v>
      </c>
    </row>
    <row r="132" spans="1:13">
      <c r="A132" s="10">
        <v>1405</v>
      </c>
      <c r="B132" s="10">
        <v>1410</v>
      </c>
      <c r="C132" s="10">
        <v>6910</v>
      </c>
      <c r="D132" s="10">
        <v>2410</v>
      </c>
      <c r="E132" s="9" t="s">
        <v>20</v>
      </c>
      <c r="F132" s="9" t="s">
        <v>20</v>
      </c>
      <c r="G132" s="9" t="s">
        <v>20</v>
      </c>
      <c r="H132" s="9" t="s">
        <v>20</v>
      </c>
      <c r="I132" s="9" t="s">
        <v>20</v>
      </c>
      <c r="J132" s="9" t="s">
        <v>20</v>
      </c>
      <c r="K132" s="9" t="s">
        <v>20</v>
      </c>
      <c r="L132" s="9" t="s">
        <v>20</v>
      </c>
      <c r="M132" s="9" t="s">
        <v>20</v>
      </c>
    </row>
    <row r="133" spans="1:13">
      <c r="A133" s="10">
        <v>1410</v>
      </c>
      <c r="B133" s="10">
        <v>1415</v>
      </c>
      <c r="C133" s="10">
        <v>7010</v>
      </c>
      <c r="D133" s="10">
        <v>2510</v>
      </c>
      <c r="E133" s="9" t="s">
        <v>20</v>
      </c>
      <c r="F133" s="9" t="s">
        <v>20</v>
      </c>
      <c r="G133" s="9" t="s">
        <v>20</v>
      </c>
      <c r="H133" s="9" t="s">
        <v>20</v>
      </c>
      <c r="I133" s="9" t="s">
        <v>20</v>
      </c>
      <c r="J133" s="9" t="s">
        <v>20</v>
      </c>
      <c r="K133" s="9" t="s">
        <v>20</v>
      </c>
      <c r="L133" s="9" t="s">
        <v>20</v>
      </c>
      <c r="M133" s="9" t="s">
        <v>20</v>
      </c>
    </row>
    <row r="134" spans="1:13">
      <c r="A134" s="10">
        <v>1415</v>
      </c>
      <c r="B134" s="10">
        <v>1420</v>
      </c>
      <c r="C134" s="10">
        <v>7110</v>
      </c>
      <c r="D134" s="10">
        <v>2610</v>
      </c>
      <c r="E134" s="9" t="s">
        <v>20</v>
      </c>
      <c r="F134" s="9" t="s">
        <v>20</v>
      </c>
      <c r="G134" s="9" t="s">
        <v>20</v>
      </c>
      <c r="H134" s="9" t="s">
        <v>20</v>
      </c>
      <c r="I134" s="9" t="s">
        <v>20</v>
      </c>
      <c r="J134" s="9" t="s">
        <v>20</v>
      </c>
      <c r="K134" s="9" t="s">
        <v>20</v>
      </c>
      <c r="L134" s="9" t="s">
        <v>20</v>
      </c>
      <c r="M134" s="9" t="s">
        <v>20</v>
      </c>
    </row>
    <row r="135" spans="1:13">
      <c r="A135" s="10">
        <v>1420</v>
      </c>
      <c r="B135" s="10">
        <v>1425</v>
      </c>
      <c r="C135" s="10">
        <v>7210</v>
      </c>
      <c r="D135" s="10">
        <v>2710</v>
      </c>
      <c r="E135" s="9" t="s">
        <v>20</v>
      </c>
      <c r="F135" s="9" t="s">
        <v>20</v>
      </c>
      <c r="G135" s="9" t="s">
        <v>20</v>
      </c>
      <c r="H135" s="9" t="s">
        <v>20</v>
      </c>
      <c r="I135" s="9" t="s">
        <v>20</v>
      </c>
      <c r="J135" s="9" t="s">
        <v>20</v>
      </c>
      <c r="K135" s="9" t="s">
        <v>20</v>
      </c>
      <c r="L135" s="9" t="s">
        <v>20</v>
      </c>
      <c r="M135" s="9" t="s">
        <v>20</v>
      </c>
    </row>
    <row r="136" spans="1:13">
      <c r="A136" s="10">
        <v>1425</v>
      </c>
      <c r="B136" s="10">
        <v>1430</v>
      </c>
      <c r="C136" s="10">
        <v>7320</v>
      </c>
      <c r="D136" s="10">
        <v>2820</v>
      </c>
      <c r="E136" s="9" t="s">
        <v>20</v>
      </c>
      <c r="F136" s="9" t="s">
        <v>20</v>
      </c>
      <c r="G136" s="9" t="s">
        <v>20</v>
      </c>
      <c r="H136" s="9" t="s">
        <v>20</v>
      </c>
      <c r="I136" s="9" t="s">
        <v>20</v>
      </c>
      <c r="J136" s="9" t="s">
        <v>20</v>
      </c>
      <c r="K136" s="9" t="s">
        <v>20</v>
      </c>
      <c r="L136" s="9" t="s">
        <v>20</v>
      </c>
      <c r="M136" s="9" t="s">
        <v>20</v>
      </c>
    </row>
    <row r="137" spans="1:13">
      <c r="A137" s="10">
        <v>1430</v>
      </c>
      <c r="B137" s="10">
        <v>1435</v>
      </c>
      <c r="C137" s="10">
        <v>7420</v>
      </c>
      <c r="D137" s="10">
        <v>2920</v>
      </c>
      <c r="E137" s="9" t="s">
        <v>20</v>
      </c>
      <c r="F137" s="9" t="s">
        <v>20</v>
      </c>
      <c r="G137" s="9" t="s">
        <v>20</v>
      </c>
      <c r="H137" s="9" t="s">
        <v>20</v>
      </c>
      <c r="I137" s="9" t="s">
        <v>20</v>
      </c>
      <c r="J137" s="9" t="s">
        <v>20</v>
      </c>
      <c r="K137" s="9" t="s">
        <v>20</v>
      </c>
      <c r="L137" s="9" t="s">
        <v>20</v>
      </c>
      <c r="M137" s="9" t="s">
        <v>20</v>
      </c>
    </row>
    <row r="138" spans="1:13">
      <c r="A138" s="10">
        <v>1435</v>
      </c>
      <c r="B138" s="10">
        <v>1440</v>
      </c>
      <c r="C138" s="10">
        <v>7520</v>
      </c>
      <c r="D138" s="10">
        <v>3020</v>
      </c>
      <c r="E138" s="9" t="s">
        <v>20</v>
      </c>
      <c r="F138" s="9" t="s">
        <v>20</v>
      </c>
      <c r="G138" s="9" t="s">
        <v>20</v>
      </c>
      <c r="H138" s="9" t="s">
        <v>20</v>
      </c>
      <c r="I138" s="9" t="s">
        <v>20</v>
      </c>
      <c r="J138" s="9" t="s">
        <v>20</v>
      </c>
      <c r="K138" s="9" t="s">
        <v>20</v>
      </c>
      <c r="L138" s="9" t="s">
        <v>20</v>
      </c>
      <c r="M138" s="9" t="s">
        <v>20</v>
      </c>
    </row>
    <row r="139" spans="1:13">
      <c r="A139" s="10">
        <v>1440</v>
      </c>
      <c r="B139" s="10">
        <v>1445</v>
      </c>
      <c r="C139" s="10">
        <v>7630</v>
      </c>
      <c r="D139" s="10">
        <v>3130</v>
      </c>
      <c r="E139" s="9" t="s">
        <v>20</v>
      </c>
      <c r="F139" s="9" t="s">
        <v>20</v>
      </c>
      <c r="G139" s="9" t="s">
        <v>20</v>
      </c>
      <c r="H139" s="9" t="s">
        <v>20</v>
      </c>
      <c r="I139" s="9" t="s">
        <v>20</v>
      </c>
      <c r="J139" s="9" t="s">
        <v>20</v>
      </c>
      <c r="K139" s="9" t="s">
        <v>20</v>
      </c>
      <c r="L139" s="9" t="s">
        <v>20</v>
      </c>
      <c r="M139" s="9" t="s">
        <v>20</v>
      </c>
    </row>
    <row r="140" spans="1:13">
      <c r="A140" s="10">
        <v>1445</v>
      </c>
      <c r="B140" s="10">
        <v>1450</v>
      </c>
      <c r="C140" s="10">
        <v>7730</v>
      </c>
      <c r="D140" s="10">
        <v>3230</v>
      </c>
      <c r="E140" s="9" t="s">
        <v>20</v>
      </c>
      <c r="F140" s="9" t="s">
        <v>20</v>
      </c>
      <c r="G140" s="9" t="s">
        <v>20</v>
      </c>
      <c r="H140" s="9" t="s">
        <v>20</v>
      </c>
      <c r="I140" s="9" t="s">
        <v>20</v>
      </c>
      <c r="J140" s="9" t="s">
        <v>20</v>
      </c>
      <c r="K140" s="9" t="s">
        <v>20</v>
      </c>
      <c r="L140" s="9" t="s">
        <v>20</v>
      </c>
      <c r="M140" s="9" t="s">
        <v>20</v>
      </c>
    </row>
    <row r="141" spans="1:13">
      <c r="A141" s="10">
        <v>1450</v>
      </c>
      <c r="B141" s="10">
        <v>1455</v>
      </c>
      <c r="C141" s="10">
        <v>7830</v>
      </c>
      <c r="D141" s="10">
        <v>3330</v>
      </c>
      <c r="E141" s="9" t="s">
        <v>20</v>
      </c>
      <c r="F141" s="9" t="s">
        <v>20</v>
      </c>
      <c r="G141" s="9" t="s">
        <v>20</v>
      </c>
      <c r="H141" s="9" t="s">
        <v>20</v>
      </c>
      <c r="I141" s="9" t="s">
        <v>20</v>
      </c>
      <c r="J141" s="9" t="s">
        <v>20</v>
      </c>
      <c r="K141" s="9" t="s">
        <v>20</v>
      </c>
      <c r="L141" s="9" t="s">
        <v>20</v>
      </c>
      <c r="M141" s="9" t="s">
        <v>20</v>
      </c>
    </row>
    <row r="142" spans="1:13">
      <c r="A142" s="10">
        <v>1455</v>
      </c>
      <c r="B142" s="10">
        <v>1460</v>
      </c>
      <c r="C142" s="10">
        <v>7940</v>
      </c>
      <c r="D142" s="10">
        <v>3440</v>
      </c>
      <c r="E142" s="9" t="s">
        <v>20</v>
      </c>
      <c r="F142" s="9" t="s">
        <v>20</v>
      </c>
      <c r="G142" s="9" t="s">
        <v>20</v>
      </c>
      <c r="H142" s="9" t="s">
        <v>20</v>
      </c>
      <c r="I142" s="9" t="s">
        <v>20</v>
      </c>
      <c r="J142" s="9" t="s">
        <v>20</v>
      </c>
      <c r="K142" s="9" t="s">
        <v>20</v>
      </c>
      <c r="L142" s="9" t="s">
        <v>20</v>
      </c>
      <c r="M142" s="9" t="s">
        <v>20</v>
      </c>
    </row>
    <row r="143" spans="1:13">
      <c r="A143" s="10">
        <v>1460</v>
      </c>
      <c r="B143" s="10">
        <v>1465</v>
      </c>
      <c r="C143" s="10">
        <v>8040</v>
      </c>
      <c r="D143" s="10">
        <v>3540</v>
      </c>
      <c r="E143" s="9" t="s">
        <v>20</v>
      </c>
      <c r="F143" s="9" t="s">
        <v>20</v>
      </c>
      <c r="G143" s="9" t="s">
        <v>20</v>
      </c>
      <c r="H143" s="9" t="s">
        <v>20</v>
      </c>
      <c r="I143" s="9" t="s">
        <v>20</v>
      </c>
      <c r="J143" s="9" t="s">
        <v>20</v>
      </c>
      <c r="K143" s="9" t="s">
        <v>20</v>
      </c>
      <c r="L143" s="9" t="s">
        <v>20</v>
      </c>
      <c r="M143" s="9" t="s">
        <v>20</v>
      </c>
    </row>
    <row r="144" spans="1:13">
      <c r="A144" s="10">
        <v>1465</v>
      </c>
      <c r="B144" s="10">
        <v>1470</v>
      </c>
      <c r="C144" s="10">
        <v>8140</v>
      </c>
      <c r="D144" s="10">
        <v>3640</v>
      </c>
      <c r="E144" s="9" t="s">
        <v>20</v>
      </c>
      <c r="F144" s="9" t="s">
        <v>20</v>
      </c>
      <c r="G144" s="9" t="s">
        <v>20</v>
      </c>
      <c r="H144" s="9" t="s">
        <v>20</v>
      </c>
      <c r="I144" s="9" t="s">
        <v>20</v>
      </c>
      <c r="J144" s="9" t="s">
        <v>20</v>
      </c>
      <c r="K144" s="9" t="s">
        <v>20</v>
      </c>
      <c r="L144" s="9" t="s">
        <v>20</v>
      </c>
      <c r="M144" s="9" t="s">
        <v>20</v>
      </c>
    </row>
    <row r="145" spans="1:13">
      <c r="A145" s="10">
        <v>1470</v>
      </c>
      <c r="B145" s="10">
        <v>1475</v>
      </c>
      <c r="C145" s="10">
        <v>8250</v>
      </c>
      <c r="D145" s="10">
        <v>3750</v>
      </c>
      <c r="E145" s="9" t="s">
        <v>20</v>
      </c>
      <c r="F145" s="9" t="s">
        <v>20</v>
      </c>
      <c r="G145" s="9" t="s">
        <v>20</v>
      </c>
      <c r="H145" s="9" t="s">
        <v>20</v>
      </c>
      <c r="I145" s="9" t="s">
        <v>20</v>
      </c>
      <c r="J145" s="9" t="s">
        <v>20</v>
      </c>
      <c r="K145" s="9" t="s">
        <v>20</v>
      </c>
      <c r="L145" s="9" t="s">
        <v>20</v>
      </c>
      <c r="M145" s="9" t="s">
        <v>20</v>
      </c>
    </row>
    <row r="146" spans="1:13">
      <c r="A146" s="10">
        <v>1475</v>
      </c>
      <c r="B146" s="10">
        <v>1480</v>
      </c>
      <c r="C146" s="10">
        <v>8350</v>
      </c>
      <c r="D146" s="10">
        <v>3850</v>
      </c>
      <c r="E146" s="9" t="s">
        <v>20</v>
      </c>
      <c r="F146" s="9" t="s">
        <v>20</v>
      </c>
      <c r="G146" s="9" t="s">
        <v>20</v>
      </c>
      <c r="H146" s="9" t="s">
        <v>20</v>
      </c>
      <c r="I146" s="9" t="s">
        <v>20</v>
      </c>
      <c r="J146" s="9" t="s">
        <v>20</v>
      </c>
      <c r="K146" s="9" t="s">
        <v>20</v>
      </c>
      <c r="L146" s="9" t="s">
        <v>20</v>
      </c>
      <c r="M146" s="9" t="s">
        <v>20</v>
      </c>
    </row>
    <row r="147" spans="1:13">
      <c r="A147" s="10">
        <v>1480</v>
      </c>
      <c r="B147" s="10">
        <v>1485</v>
      </c>
      <c r="C147" s="10">
        <v>8450</v>
      </c>
      <c r="D147" s="10">
        <v>3950</v>
      </c>
      <c r="E147" s="9" t="s">
        <v>20</v>
      </c>
      <c r="F147" s="9" t="s">
        <v>20</v>
      </c>
      <c r="G147" s="9" t="s">
        <v>20</v>
      </c>
      <c r="H147" s="9" t="s">
        <v>20</v>
      </c>
      <c r="I147" s="9" t="s">
        <v>20</v>
      </c>
      <c r="J147" s="9" t="s">
        <v>20</v>
      </c>
      <c r="K147" s="9" t="s">
        <v>20</v>
      </c>
      <c r="L147" s="9" t="s">
        <v>20</v>
      </c>
      <c r="M147" s="9" t="s">
        <v>20</v>
      </c>
    </row>
    <row r="148" spans="1:13">
      <c r="A148" s="10">
        <v>1485</v>
      </c>
      <c r="B148" s="10">
        <v>1490</v>
      </c>
      <c r="C148" s="10">
        <v>8560</v>
      </c>
      <c r="D148" s="10">
        <v>4060</v>
      </c>
      <c r="E148" s="9" t="s">
        <v>20</v>
      </c>
      <c r="F148" s="9" t="s">
        <v>20</v>
      </c>
      <c r="G148" s="9" t="s">
        <v>20</v>
      </c>
      <c r="H148" s="9" t="s">
        <v>20</v>
      </c>
      <c r="I148" s="9" t="s">
        <v>20</v>
      </c>
      <c r="J148" s="9" t="s">
        <v>20</v>
      </c>
      <c r="K148" s="9" t="s">
        <v>20</v>
      </c>
      <c r="L148" s="9" t="s">
        <v>20</v>
      </c>
      <c r="M148" s="9" t="s">
        <v>20</v>
      </c>
    </row>
    <row r="149" spans="1:13">
      <c r="A149" s="10">
        <v>1490</v>
      </c>
      <c r="B149" s="10">
        <v>1495</v>
      </c>
      <c r="C149" s="10">
        <v>8660</v>
      </c>
      <c r="D149" s="10">
        <v>4160</v>
      </c>
      <c r="E149" s="9" t="s">
        <v>20</v>
      </c>
      <c r="F149" s="9" t="s">
        <v>20</v>
      </c>
      <c r="G149" s="9" t="s">
        <v>20</v>
      </c>
      <c r="H149" s="9" t="s">
        <v>20</v>
      </c>
      <c r="I149" s="9" t="s">
        <v>20</v>
      </c>
      <c r="J149" s="9" t="s">
        <v>20</v>
      </c>
      <c r="K149" s="9" t="s">
        <v>20</v>
      </c>
      <c r="L149" s="9" t="s">
        <v>20</v>
      </c>
      <c r="M149" s="9" t="s">
        <v>20</v>
      </c>
    </row>
    <row r="150" spans="1:13">
      <c r="A150" s="10">
        <v>1495</v>
      </c>
      <c r="B150" s="10">
        <v>1500</v>
      </c>
      <c r="C150" s="10">
        <v>8760</v>
      </c>
      <c r="D150" s="10">
        <v>4260</v>
      </c>
      <c r="E150" s="9" t="s">
        <v>20</v>
      </c>
      <c r="F150" s="9" t="s">
        <v>20</v>
      </c>
      <c r="G150" s="9" t="s">
        <v>20</v>
      </c>
      <c r="H150" s="9" t="s">
        <v>20</v>
      </c>
      <c r="I150" s="9" t="s">
        <v>20</v>
      </c>
      <c r="J150" s="9" t="s">
        <v>20</v>
      </c>
      <c r="K150" s="9" t="s">
        <v>20</v>
      </c>
      <c r="L150" s="9" t="s">
        <v>20</v>
      </c>
      <c r="M150" s="9" t="s">
        <v>20</v>
      </c>
    </row>
    <row r="151" spans="1:13">
      <c r="A151" s="10">
        <v>1500</v>
      </c>
      <c r="B151" s="10">
        <v>1510</v>
      </c>
      <c r="C151" s="10">
        <v>8920</v>
      </c>
      <c r="D151" s="10">
        <v>4420</v>
      </c>
      <c r="E151" s="9" t="s">
        <v>20</v>
      </c>
      <c r="F151" s="9" t="s">
        <v>20</v>
      </c>
      <c r="G151" s="9" t="s">
        <v>20</v>
      </c>
      <c r="H151" s="9" t="s">
        <v>20</v>
      </c>
      <c r="I151" s="9" t="s">
        <v>20</v>
      </c>
      <c r="J151" s="9" t="s">
        <v>20</v>
      </c>
      <c r="K151" s="9" t="s">
        <v>20</v>
      </c>
      <c r="L151" s="9" t="s">
        <v>20</v>
      </c>
      <c r="M151" s="9" t="s">
        <v>20</v>
      </c>
    </row>
    <row r="152" spans="1:13">
      <c r="A152" s="10">
        <v>1510</v>
      </c>
      <c r="B152" s="10">
        <v>1520</v>
      </c>
      <c r="C152" s="10">
        <v>9120</v>
      </c>
      <c r="D152" s="10">
        <v>4620</v>
      </c>
      <c r="E152" s="9" t="s">
        <v>20</v>
      </c>
      <c r="F152" s="9" t="s">
        <v>20</v>
      </c>
      <c r="G152" s="9" t="s">
        <v>20</v>
      </c>
      <c r="H152" s="9" t="s">
        <v>20</v>
      </c>
      <c r="I152" s="9" t="s">
        <v>20</v>
      </c>
      <c r="J152" s="9" t="s">
        <v>20</v>
      </c>
      <c r="K152" s="9" t="s">
        <v>20</v>
      </c>
      <c r="L152" s="9" t="s">
        <v>20</v>
      </c>
      <c r="M152" s="9" t="s">
        <v>20</v>
      </c>
    </row>
    <row r="153" spans="1:13">
      <c r="A153" s="10">
        <v>1520</v>
      </c>
      <c r="B153" s="10">
        <v>1530</v>
      </c>
      <c r="C153" s="10">
        <v>9330</v>
      </c>
      <c r="D153" s="10">
        <v>4830</v>
      </c>
      <c r="E153" s="9" t="s">
        <v>20</v>
      </c>
      <c r="F153" s="9" t="s">
        <v>20</v>
      </c>
      <c r="G153" s="9" t="s">
        <v>20</v>
      </c>
      <c r="H153" s="9" t="s">
        <v>20</v>
      </c>
      <c r="I153" s="9" t="s">
        <v>20</v>
      </c>
      <c r="J153" s="9" t="s">
        <v>20</v>
      </c>
      <c r="K153" s="9" t="s">
        <v>20</v>
      </c>
      <c r="L153" s="9" t="s">
        <v>20</v>
      </c>
      <c r="M153" s="9" t="s">
        <v>20</v>
      </c>
    </row>
    <row r="154" spans="1:13">
      <c r="A154" s="10">
        <v>1530</v>
      </c>
      <c r="B154" s="10">
        <v>1540</v>
      </c>
      <c r="C154" s="10">
        <v>9540</v>
      </c>
      <c r="D154" s="10">
        <v>5040</v>
      </c>
      <c r="E154" s="9" t="s">
        <v>20</v>
      </c>
      <c r="F154" s="9" t="s">
        <v>20</v>
      </c>
      <c r="G154" s="9" t="s">
        <v>20</v>
      </c>
      <c r="H154" s="9" t="s">
        <v>20</v>
      </c>
      <c r="I154" s="9" t="s">
        <v>20</v>
      </c>
      <c r="J154" s="9" t="s">
        <v>20</v>
      </c>
      <c r="K154" s="9" t="s">
        <v>20</v>
      </c>
      <c r="L154" s="9" t="s">
        <v>20</v>
      </c>
      <c r="M154" s="9" t="s">
        <v>20</v>
      </c>
    </row>
    <row r="155" spans="1:13">
      <c r="A155" s="10">
        <v>1540</v>
      </c>
      <c r="B155" s="10">
        <v>1550</v>
      </c>
      <c r="C155" s="10">
        <v>9740</v>
      </c>
      <c r="D155" s="10">
        <v>5240</v>
      </c>
      <c r="E155" s="9" t="s">
        <v>20</v>
      </c>
      <c r="F155" s="9" t="s">
        <v>20</v>
      </c>
      <c r="G155" s="9" t="s">
        <v>20</v>
      </c>
      <c r="H155" s="9" t="s">
        <v>20</v>
      </c>
      <c r="I155" s="9" t="s">
        <v>20</v>
      </c>
      <c r="J155" s="9" t="s">
        <v>20</v>
      </c>
      <c r="K155" s="9" t="s">
        <v>20</v>
      </c>
      <c r="L155" s="9" t="s">
        <v>20</v>
      </c>
      <c r="M155" s="9" t="s">
        <v>20</v>
      </c>
    </row>
    <row r="156" spans="1:13">
      <c r="A156" s="10">
        <v>1550</v>
      </c>
      <c r="B156" s="10">
        <v>1560</v>
      </c>
      <c r="C156" s="10">
        <v>9950</v>
      </c>
      <c r="D156" s="10">
        <v>5450</v>
      </c>
      <c r="E156" s="9" t="s">
        <v>20</v>
      </c>
      <c r="F156" s="9" t="s">
        <v>20</v>
      </c>
      <c r="G156" s="9" t="s">
        <v>20</v>
      </c>
      <c r="H156" s="9" t="s">
        <v>20</v>
      </c>
      <c r="I156" s="9" t="s">
        <v>20</v>
      </c>
      <c r="J156" s="9" t="s">
        <v>20</v>
      </c>
      <c r="K156" s="9" t="s">
        <v>20</v>
      </c>
      <c r="L156" s="9" t="s">
        <v>20</v>
      </c>
      <c r="M156" s="9" t="s">
        <v>20</v>
      </c>
    </row>
    <row r="157" spans="1:13">
      <c r="A157" s="11">
        <v>1560</v>
      </c>
      <c r="B157" s="11">
        <v>1570</v>
      </c>
      <c r="C157" s="11">
        <v>10160</v>
      </c>
      <c r="D157" s="11">
        <v>5660</v>
      </c>
      <c r="E157" s="12" t="s">
        <v>20</v>
      </c>
      <c r="F157" s="12" t="s">
        <v>20</v>
      </c>
      <c r="G157" s="12" t="s">
        <v>20</v>
      </c>
      <c r="H157" s="12" t="s">
        <v>20</v>
      </c>
      <c r="I157" s="12" t="s">
        <v>20</v>
      </c>
      <c r="J157" s="12" t="s">
        <v>20</v>
      </c>
      <c r="K157" s="12" t="s">
        <v>20</v>
      </c>
      <c r="L157" s="12" t="s">
        <v>20</v>
      </c>
      <c r="M157" s="12" t="s">
        <v>20</v>
      </c>
    </row>
    <row r="158" spans="1:13">
      <c r="A158" s="10">
        <v>1570</v>
      </c>
      <c r="B158" s="10">
        <v>1580</v>
      </c>
      <c r="C158" s="10">
        <v>10360</v>
      </c>
      <c r="D158" s="10">
        <v>5860</v>
      </c>
      <c r="E158" s="9" t="s">
        <v>20</v>
      </c>
      <c r="F158" s="9" t="s">
        <v>20</v>
      </c>
      <c r="G158" s="9" t="s">
        <v>20</v>
      </c>
      <c r="H158" s="9" t="s">
        <v>20</v>
      </c>
      <c r="I158" s="9" t="s">
        <v>20</v>
      </c>
      <c r="J158" s="9" t="s">
        <v>20</v>
      </c>
      <c r="K158" s="9" t="s">
        <v>20</v>
      </c>
      <c r="L158" s="9" t="s">
        <v>20</v>
      </c>
      <c r="M158" s="9" t="s">
        <v>20</v>
      </c>
    </row>
    <row r="159" spans="1:13">
      <c r="A159" s="10">
        <v>1580</v>
      </c>
      <c r="B159" s="10">
        <v>1590</v>
      </c>
      <c r="C159" s="10">
        <v>10570</v>
      </c>
      <c r="D159" s="10">
        <v>6070</v>
      </c>
      <c r="E159" s="9" t="s">
        <v>20</v>
      </c>
      <c r="F159" s="9" t="s">
        <v>20</v>
      </c>
      <c r="G159" s="9" t="s">
        <v>20</v>
      </c>
      <c r="H159" s="9" t="s">
        <v>20</v>
      </c>
      <c r="I159" s="9" t="s">
        <v>20</v>
      </c>
      <c r="J159" s="9" t="s">
        <v>20</v>
      </c>
      <c r="K159" s="9" t="s">
        <v>20</v>
      </c>
      <c r="L159" s="9" t="s">
        <v>20</v>
      </c>
      <c r="M159" s="9" t="s">
        <v>20</v>
      </c>
    </row>
    <row r="160" spans="1:13">
      <c r="A160" s="10">
        <v>1590</v>
      </c>
      <c r="B160" s="10">
        <v>1600</v>
      </c>
      <c r="C160" s="10">
        <v>10780</v>
      </c>
      <c r="D160" s="10">
        <v>6280</v>
      </c>
      <c r="E160" s="9" t="s">
        <v>20</v>
      </c>
      <c r="F160" s="9" t="s">
        <v>20</v>
      </c>
      <c r="G160" s="9" t="s">
        <v>20</v>
      </c>
      <c r="H160" s="9" t="s">
        <v>20</v>
      </c>
      <c r="I160" s="9" t="s">
        <v>20</v>
      </c>
      <c r="J160" s="9" t="s">
        <v>20</v>
      </c>
      <c r="K160" s="9" t="s">
        <v>20</v>
      </c>
      <c r="L160" s="9" t="s">
        <v>20</v>
      </c>
      <c r="M160" s="9" t="s">
        <v>20</v>
      </c>
    </row>
    <row r="161" spans="1:13">
      <c r="A161" s="10">
        <v>1600</v>
      </c>
      <c r="B161" s="10">
        <v>1610</v>
      </c>
      <c r="C161" s="10">
        <v>10980</v>
      </c>
      <c r="D161" s="10">
        <v>6480</v>
      </c>
      <c r="E161" s="9" t="s">
        <v>20</v>
      </c>
      <c r="F161" s="9" t="s">
        <v>20</v>
      </c>
      <c r="G161" s="9" t="s">
        <v>20</v>
      </c>
      <c r="H161" s="9" t="s">
        <v>20</v>
      </c>
      <c r="I161" s="9" t="s">
        <v>20</v>
      </c>
      <c r="J161" s="9" t="s">
        <v>20</v>
      </c>
      <c r="K161" s="9" t="s">
        <v>20</v>
      </c>
      <c r="L161" s="9" t="s">
        <v>20</v>
      </c>
      <c r="M161" s="9" t="s">
        <v>20</v>
      </c>
    </row>
    <row r="162" spans="1:13">
      <c r="A162" s="10">
        <v>1610</v>
      </c>
      <c r="B162" s="10">
        <v>1620</v>
      </c>
      <c r="C162" s="10">
        <v>11190</v>
      </c>
      <c r="D162" s="10">
        <v>6690</v>
      </c>
      <c r="E162" s="9" t="s">
        <v>20</v>
      </c>
      <c r="F162" s="9" t="s">
        <v>20</v>
      </c>
      <c r="G162" s="9" t="s">
        <v>20</v>
      </c>
      <c r="H162" s="9" t="s">
        <v>20</v>
      </c>
      <c r="I162" s="9" t="s">
        <v>20</v>
      </c>
      <c r="J162" s="9" t="s">
        <v>20</v>
      </c>
      <c r="K162" s="9" t="s">
        <v>20</v>
      </c>
      <c r="L162" s="9" t="s">
        <v>20</v>
      </c>
      <c r="M162" s="9" t="s">
        <v>20</v>
      </c>
    </row>
    <row r="163" spans="1:13">
      <c r="A163" s="10">
        <v>1620</v>
      </c>
      <c r="B163" s="10">
        <v>1630</v>
      </c>
      <c r="C163" s="10">
        <v>11400</v>
      </c>
      <c r="D163" s="10">
        <v>6900</v>
      </c>
      <c r="E163" s="9" t="s">
        <v>20</v>
      </c>
      <c r="F163" s="9" t="s">
        <v>20</v>
      </c>
      <c r="G163" s="9" t="s">
        <v>20</v>
      </c>
      <c r="H163" s="9" t="s">
        <v>20</v>
      </c>
      <c r="I163" s="9" t="s">
        <v>20</v>
      </c>
      <c r="J163" s="9" t="s">
        <v>20</v>
      </c>
      <c r="K163" s="9" t="s">
        <v>20</v>
      </c>
      <c r="L163" s="9" t="s">
        <v>20</v>
      </c>
      <c r="M163" s="9" t="s">
        <v>20</v>
      </c>
    </row>
    <row r="164" spans="1:13">
      <c r="A164" s="10">
        <v>1630</v>
      </c>
      <c r="B164" s="10">
        <v>1640</v>
      </c>
      <c r="C164" s="10">
        <v>11600</v>
      </c>
      <c r="D164" s="10">
        <v>7100</v>
      </c>
      <c r="E164" s="9" t="s">
        <v>20</v>
      </c>
      <c r="F164" s="9" t="s">
        <v>20</v>
      </c>
      <c r="G164" s="9" t="s">
        <v>20</v>
      </c>
      <c r="H164" s="9" t="s">
        <v>20</v>
      </c>
      <c r="I164" s="9" t="s">
        <v>20</v>
      </c>
      <c r="J164" s="9" t="s">
        <v>20</v>
      </c>
      <c r="K164" s="9" t="s">
        <v>20</v>
      </c>
      <c r="L164" s="9" t="s">
        <v>20</v>
      </c>
      <c r="M164" s="9" t="s">
        <v>20</v>
      </c>
    </row>
    <row r="165" spans="1:13">
      <c r="A165" s="10">
        <v>1640</v>
      </c>
      <c r="B165" s="10">
        <v>1650</v>
      </c>
      <c r="C165" s="10">
        <v>11810</v>
      </c>
      <c r="D165" s="10">
        <v>7310</v>
      </c>
      <c r="E165" s="9" t="s">
        <v>20</v>
      </c>
      <c r="F165" s="9" t="s">
        <v>20</v>
      </c>
      <c r="G165" s="9" t="s">
        <v>20</v>
      </c>
      <c r="H165" s="9" t="s">
        <v>20</v>
      </c>
      <c r="I165" s="9" t="s">
        <v>20</v>
      </c>
      <c r="J165" s="9" t="s">
        <v>20</v>
      </c>
      <c r="K165" s="9" t="s">
        <v>20</v>
      </c>
      <c r="L165" s="9" t="s">
        <v>20</v>
      </c>
      <c r="M165" s="9" t="s">
        <v>20</v>
      </c>
    </row>
    <row r="166" spans="1:13">
      <c r="A166" s="10">
        <v>1650</v>
      </c>
      <c r="B166" s="10">
        <v>1660</v>
      </c>
      <c r="C166" s="10">
        <v>12020</v>
      </c>
      <c r="D166" s="10">
        <v>7520</v>
      </c>
      <c r="E166" s="9" t="s">
        <v>20</v>
      </c>
      <c r="F166" s="9" t="s">
        <v>20</v>
      </c>
      <c r="G166" s="9" t="s">
        <v>20</v>
      </c>
      <c r="H166" s="9" t="s">
        <v>20</v>
      </c>
      <c r="I166" s="9" t="s">
        <v>20</v>
      </c>
      <c r="J166" s="9" t="s">
        <v>20</v>
      </c>
      <c r="K166" s="9" t="s">
        <v>20</v>
      </c>
      <c r="L166" s="9" t="s">
        <v>20</v>
      </c>
      <c r="M166" s="9" t="s">
        <v>20</v>
      </c>
    </row>
    <row r="167" spans="1:13">
      <c r="A167" s="10">
        <v>1660</v>
      </c>
      <c r="B167" s="10">
        <v>1670</v>
      </c>
      <c r="C167" s="10">
        <v>12220</v>
      </c>
      <c r="D167" s="10">
        <v>7720</v>
      </c>
      <c r="E167" s="9" t="s">
        <v>20</v>
      </c>
      <c r="F167" s="9" t="s">
        <v>20</v>
      </c>
      <c r="G167" s="9" t="s">
        <v>20</v>
      </c>
      <c r="H167" s="9" t="s">
        <v>20</v>
      </c>
      <c r="I167" s="9" t="s">
        <v>20</v>
      </c>
      <c r="J167" s="9" t="s">
        <v>20</v>
      </c>
      <c r="K167" s="9" t="s">
        <v>20</v>
      </c>
      <c r="L167" s="9" t="s">
        <v>20</v>
      </c>
      <c r="M167" s="9" t="s">
        <v>20</v>
      </c>
    </row>
    <row r="168" spans="1:13">
      <c r="A168" s="10">
        <v>1670</v>
      </c>
      <c r="B168" s="10">
        <v>1680</v>
      </c>
      <c r="C168" s="10">
        <v>12430</v>
      </c>
      <c r="D168" s="10">
        <v>7930</v>
      </c>
      <c r="E168" s="9" t="s">
        <v>20</v>
      </c>
      <c r="F168" s="9" t="s">
        <v>20</v>
      </c>
      <c r="G168" s="9" t="s">
        <v>20</v>
      </c>
      <c r="H168" s="9" t="s">
        <v>20</v>
      </c>
      <c r="I168" s="9" t="s">
        <v>20</v>
      </c>
      <c r="J168" s="9" t="s">
        <v>20</v>
      </c>
      <c r="K168" s="9" t="s">
        <v>20</v>
      </c>
      <c r="L168" s="9" t="s">
        <v>20</v>
      </c>
      <c r="M168" s="9" t="s">
        <v>20</v>
      </c>
    </row>
    <row r="169" spans="1:13">
      <c r="A169" s="10">
        <v>1680</v>
      </c>
      <c r="B169" s="10">
        <v>1690</v>
      </c>
      <c r="C169" s="10">
        <v>12640</v>
      </c>
      <c r="D169" s="10">
        <v>8140</v>
      </c>
      <c r="E169" s="9" t="s">
        <v>20</v>
      </c>
      <c r="F169" s="9" t="s">
        <v>20</v>
      </c>
      <c r="G169" s="9" t="s">
        <v>20</v>
      </c>
      <c r="H169" s="9" t="s">
        <v>20</v>
      </c>
      <c r="I169" s="9" t="s">
        <v>20</v>
      </c>
      <c r="J169" s="9" t="s">
        <v>20</v>
      </c>
      <c r="K169" s="9" t="s">
        <v>20</v>
      </c>
      <c r="L169" s="9" t="s">
        <v>20</v>
      </c>
      <c r="M169" s="9" t="s">
        <v>20</v>
      </c>
    </row>
    <row r="170" spans="1:13">
      <c r="A170" s="10">
        <v>1690</v>
      </c>
      <c r="B170" s="10">
        <v>1700</v>
      </c>
      <c r="C170" s="10">
        <v>12840</v>
      </c>
      <c r="D170" s="10">
        <v>8340</v>
      </c>
      <c r="E170" s="9" t="s">
        <v>20</v>
      </c>
      <c r="F170" s="9" t="s">
        <v>20</v>
      </c>
      <c r="G170" s="9" t="s">
        <v>20</v>
      </c>
      <c r="H170" s="9" t="s">
        <v>20</v>
      </c>
      <c r="I170" s="9" t="s">
        <v>20</v>
      </c>
      <c r="J170" s="9" t="s">
        <v>20</v>
      </c>
      <c r="K170" s="9" t="s">
        <v>20</v>
      </c>
      <c r="L170" s="9" t="s">
        <v>20</v>
      </c>
      <c r="M170" s="9" t="s">
        <v>20</v>
      </c>
    </row>
    <row r="171" spans="1:13">
      <c r="A171" s="10">
        <v>1700</v>
      </c>
      <c r="B171" s="10">
        <v>1710</v>
      </c>
      <c r="C171" s="10">
        <v>13050</v>
      </c>
      <c r="D171" s="10">
        <v>8550</v>
      </c>
      <c r="E171" s="9" t="s">
        <v>20</v>
      </c>
      <c r="F171" s="9" t="s">
        <v>20</v>
      </c>
      <c r="G171" s="9" t="s">
        <v>20</v>
      </c>
      <c r="H171" s="9" t="s">
        <v>20</v>
      </c>
      <c r="I171" s="9" t="s">
        <v>20</v>
      </c>
      <c r="J171" s="9" t="s">
        <v>20</v>
      </c>
      <c r="K171" s="9" t="s">
        <v>20</v>
      </c>
      <c r="L171" s="9" t="s">
        <v>20</v>
      </c>
      <c r="M171" s="9" t="s">
        <v>20</v>
      </c>
    </row>
    <row r="172" spans="1:13">
      <c r="A172" s="10">
        <v>1710</v>
      </c>
      <c r="B172" s="10">
        <v>1720</v>
      </c>
      <c r="C172" s="10">
        <v>13260</v>
      </c>
      <c r="D172" s="10">
        <v>8760</v>
      </c>
      <c r="E172" s="9" t="s">
        <v>20</v>
      </c>
      <c r="F172" s="9" t="s">
        <v>20</v>
      </c>
      <c r="G172" s="9" t="s">
        <v>20</v>
      </c>
      <c r="H172" s="9" t="s">
        <v>20</v>
      </c>
      <c r="I172" s="9" t="s">
        <v>20</v>
      </c>
      <c r="J172" s="9" t="s">
        <v>20</v>
      </c>
      <c r="K172" s="9" t="s">
        <v>20</v>
      </c>
      <c r="L172" s="9" t="s">
        <v>20</v>
      </c>
      <c r="M172" s="9" t="s">
        <v>20</v>
      </c>
    </row>
    <row r="173" spans="1:13">
      <c r="A173" s="10">
        <v>1720</v>
      </c>
      <c r="B173" s="10">
        <v>1730</v>
      </c>
      <c r="C173" s="10">
        <v>13460</v>
      </c>
      <c r="D173" s="10">
        <v>8960</v>
      </c>
      <c r="E173" s="10">
        <v>1040</v>
      </c>
      <c r="F173" s="9" t="s">
        <v>20</v>
      </c>
      <c r="G173" s="9" t="s">
        <v>20</v>
      </c>
      <c r="H173" s="9" t="s">
        <v>20</v>
      </c>
      <c r="I173" s="9" t="s">
        <v>20</v>
      </c>
      <c r="J173" s="9" t="s">
        <v>20</v>
      </c>
      <c r="K173" s="9" t="s">
        <v>20</v>
      </c>
      <c r="L173" s="9" t="s">
        <v>20</v>
      </c>
      <c r="M173" s="9" t="s">
        <v>20</v>
      </c>
    </row>
    <row r="174" spans="1:13">
      <c r="A174" s="10">
        <v>1730</v>
      </c>
      <c r="B174" s="10">
        <v>1740</v>
      </c>
      <c r="C174" s="10">
        <v>13670</v>
      </c>
      <c r="D174" s="10">
        <v>9170</v>
      </c>
      <c r="E174" s="10">
        <v>1240</v>
      </c>
      <c r="F174" s="9" t="s">
        <v>20</v>
      </c>
      <c r="G174" s="9" t="s">
        <v>20</v>
      </c>
      <c r="H174" s="9" t="s">
        <v>20</v>
      </c>
      <c r="I174" s="9" t="s">
        <v>20</v>
      </c>
      <c r="J174" s="9" t="s">
        <v>20</v>
      </c>
      <c r="K174" s="9" t="s">
        <v>20</v>
      </c>
      <c r="L174" s="9" t="s">
        <v>20</v>
      </c>
      <c r="M174" s="9" t="s">
        <v>20</v>
      </c>
    </row>
    <row r="175" spans="1:13">
      <c r="A175" s="10">
        <v>1740</v>
      </c>
      <c r="B175" s="10">
        <v>1750</v>
      </c>
      <c r="C175" s="10">
        <v>13880</v>
      </c>
      <c r="D175" s="10">
        <v>9380</v>
      </c>
      <c r="E175" s="10">
        <v>1440</v>
      </c>
      <c r="F175" s="9" t="s">
        <v>20</v>
      </c>
      <c r="G175" s="9" t="s">
        <v>20</v>
      </c>
      <c r="H175" s="9" t="s">
        <v>20</v>
      </c>
      <c r="I175" s="9" t="s">
        <v>20</v>
      </c>
      <c r="J175" s="9" t="s">
        <v>20</v>
      </c>
      <c r="K175" s="9" t="s">
        <v>20</v>
      </c>
      <c r="L175" s="9" t="s">
        <v>20</v>
      </c>
      <c r="M175" s="9" t="s">
        <v>20</v>
      </c>
    </row>
    <row r="176" spans="1:13">
      <c r="A176" s="10">
        <v>1750</v>
      </c>
      <c r="B176" s="10">
        <v>1760</v>
      </c>
      <c r="C176" s="10">
        <v>14080</v>
      </c>
      <c r="D176" s="10">
        <v>9580</v>
      </c>
      <c r="E176" s="10">
        <v>1640</v>
      </c>
      <c r="F176" s="9" t="s">
        <v>20</v>
      </c>
      <c r="G176" s="9" t="s">
        <v>20</v>
      </c>
      <c r="H176" s="9" t="s">
        <v>20</v>
      </c>
      <c r="I176" s="9" t="s">
        <v>20</v>
      </c>
      <c r="J176" s="9" t="s">
        <v>20</v>
      </c>
      <c r="K176" s="9" t="s">
        <v>20</v>
      </c>
      <c r="L176" s="9" t="s">
        <v>20</v>
      </c>
      <c r="M176" s="9" t="s">
        <v>20</v>
      </c>
    </row>
    <row r="177" spans="1:13">
      <c r="A177" s="10">
        <v>1760</v>
      </c>
      <c r="B177" s="10">
        <v>1770</v>
      </c>
      <c r="C177" s="10">
        <v>14290</v>
      </c>
      <c r="D177" s="10">
        <v>9790</v>
      </c>
      <c r="E177" s="10">
        <v>1830</v>
      </c>
      <c r="F177" s="9" t="s">
        <v>20</v>
      </c>
      <c r="G177" s="9" t="s">
        <v>20</v>
      </c>
      <c r="H177" s="9" t="s">
        <v>20</v>
      </c>
      <c r="I177" s="9" t="s">
        <v>20</v>
      </c>
      <c r="J177" s="9" t="s">
        <v>20</v>
      </c>
      <c r="K177" s="9" t="s">
        <v>20</v>
      </c>
      <c r="L177" s="9" t="s">
        <v>20</v>
      </c>
      <c r="M177" s="9" t="s">
        <v>20</v>
      </c>
    </row>
    <row r="178" spans="1:13">
      <c r="A178" s="10">
        <v>1770</v>
      </c>
      <c r="B178" s="10">
        <v>1780</v>
      </c>
      <c r="C178" s="10">
        <v>14500</v>
      </c>
      <c r="D178" s="10">
        <v>10000</v>
      </c>
      <c r="E178" s="10">
        <v>2030</v>
      </c>
      <c r="F178" s="9" t="s">
        <v>20</v>
      </c>
      <c r="G178" s="9" t="s">
        <v>20</v>
      </c>
      <c r="H178" s="9" t="s">
        <v>20</v>
      </c>
      <c r="I178" s="9" t="s">
        <v>20</v>
      </c>
      <c r="J178" s="9" t="s">
        <v>20</v>
      </c>
      <c r="K178" s="9" t="s">
        <v>20</v>
      </c>
      <c r="L178" s="9" t="s">
        <v>20</v>
      </c>
      <c r="M178" s="9" t="s">
        <v>20</v>
      </c>
    </row>
    <row r="179" spans="1:13">
      <c r="A179" s="10">
        <v>1780</v>
      </c>
      <c r="B179" s="10">
        <v>1790</v>
      </c>
      <c r="C179" s="10">
        <v>14700</v>
      </c>
      <c r="D179" s="10">
        <v>10200</v>
      </c>
      <c r="E179" s="10">
        <v>2230</v>
      </c>
      <c r="F179" s="9" t="s">
        <v>20</v>
      </c>
      <c r="G179" s="9" t="s">
        <v>20</v>
      </c>
      <c r="H179" s="9" t="s">
        <v>20</v>
      </c>
      <c r="I179" s="9" t="s">
        <v>20</v>
      </c>
      <c r="J179" s="9" t="s">
        <v>20</v>
      </c>
      <c r="K179" s="9" t="s">
        <v>20</v>
      </c>
      <c r="L179" s="9" t="s">
        <v>20</v>
      </c>
      <c r="M179" s="9" t="s">
        <v>20</v>
      </c>
    </row>
    <row r="180" spans="1:13">
      <c r="A180" s="10">
        <v>1790</v>
      </c>
      <c r="B180" s="10">
        <v>1800</v>
      </c>
      <c r="C180" s="10">
        <v>14910</v>
      </c>
      <c r="D180" s="10">
        <v>10410</v>
      </c>
      <c r="E180" s="10">
        <v>2430</v>
      </c>
      <c r="F180" s="9" t="s">
        <v>20</v>
      </c>
      <c r="G180" s="9" t="s">
        <v>20</v>
      </c>
      <c r="H180" s="9" t="s">
        <v>20</v>
      </c>
      <c r="I180" s="9" t="s">
        <v>20</v>
      </c>
      <c r="J180" s="9" t="s">
        <v>20</v>
      </c>
      <c r="K180" s="9" t="s">
        <v>20</v>
      </c>
      <c r="L180" s="9" t="s">
        <v>20</v>
      </c>
      <c r="M180" s="9" t="s">
        <v>20</v>
      </c>
    </row>
    <row r="181" spans="1:13">
      <c r="A181" s="10">
        <v>1800</v>
      </c>
      <c r="B181" s="10">
        <v>1810</v>
      </c>
      <c r="C181" s="10">
        <v>15110</v>
      </c>
      <c r="D181" s="10">
        <v>10610</v>
      </c>
      <c r="E181" s="10">
        <v>2630</v>
      </c>
      <c r="F181" s="9" t="s">
        <v>20</v>
      </c>
      <c r="G181" s="9" t="s">
        <v>20</v>
      </c>
      <c r="H181" s="9" t="s">
        <v>20</v>
      </c>
      <c r="I181" s="9" t="s">
        <v>20</v>
      </c>
      <c r="J181" s="9" t="s">
        <v>20</v>
      </c>
      <c r="K181" s="9" t="s">
        <v>20</v>
      </c>
      <c r="L181" s="9" t="s">
        <v>20</v>
      </c>
      <c r="M181" s="9" t="s">
        <v>20</v>
      </c>
    </row>
    <row r="182" spans="1:13">
      <c r="A182" s="10">
        <v>1810</v>
      </c>
      <c r="B182" s="10">
        <v>1820</v>
      </c>
      <c r="C182" s="10">
        <v>15320</v>
      </c>
      <c r="D182" s="10">
        <v>10820</v>
      </c>
      <c r="E182" s="10">
        <v>2830</v>
      </c>
      <c r="F182" s="9" t="s">
        <v>20</v>
      </c>
      <c r="G182" s="9" t="s">
        <v>20</v>
      </c>
      <c r="H182" s="9" t="s">
        <v>20</v>
      </c>
      <c r="I182" s="9" t="s">
        <v>20</v>
      </c>
      <c r="J182" s="9" t="s">
        <v>20</v>
      </c>
      <c r="K182" s="9" t="s">
        <v>20</v>
      </c>
      <c r="L182" s="9" t="s">
        <v>20</v>
      </c>
      <c r="M182" s="9" t="s">
        <v>20</v>
      </c>
    </row>
    <row r="183" spans="1:13">
      <c r="A183" s="10">
        <v>1820</v>
      </c>
      <c r="B183" s="10">
        <v>1830</v>
      </c>
      <c r="C183" s="10">
        <v>15530</v>
      </c>
      <c r="D183" s="10">
        <v>11030</v>
      </c>
      <c r="E183" s="10">
        <v>3020</v>
      </c>
      <c r="F183" s="9" t="s">
        <v>20</v>
      </c>
      <c r="G183" s="9" t="s">
        <v>20</v>
      </c>
      <c r="H183" s="9" t="s">
        <v>20</v>
      </c>
      <c r="I183" s="9" t="s">
        <v>20</v>
      </c>
      <c r="J183" s="9" t="s">
        <v>20</v>
      </c>
      <c r="K183" s="9" t="s">
        <v>20</v>
      </c>
      <c r="L183" s="9" t="s">
        <v>20</v>
      </c>
      <c r="M183" s="9" t="s">
        <v>20</v>
      </c>
    </row>
    <row r="184" spans="1:13">
      <c r="A184" s="10">
        <v>1830</v>
      </c>
      <c r="B184" s="10">
        <v>1840</v>
      </c>
      <c r="C184" s="10">
        <v>15730</v>
      </c>
      <c r="D184" s="10">
        <v>11230</v>
      </c>
      <c r="E184" s="10">
        <v>3220</v>
      </c>
      <c r="F184" s="9" t="s">
        <v>20</v>
      </c>
      <c r="G184" s="9" t="s">
        <v>20</v>
      </c>
      <c r="H184" s="9" t="s">
        <v>20</v>
      </c>
      <c r="I184" s="9" t="s">
        <v>20</v>
      </c>
      <c r="J184" s="9" t="s">
        <v>20</v>
      </c>
      <c r="K184" s="9" t="s">
        <v>20</v>
      </c>
      <c r="L184" s="9" t="s">
        <v>20</v>
      </c>
      <c r="M184" s="9" t="s">
        <v>20</v>
      </c>
    </row>
    <row r="185" spans="1:13">
      <c r="A185" s="10">
        <v>1840</v>
      </c>
      <c r="B185" s="10">
        <v>1850</v>
      </c>
      <c r="C185" s="10">
        <v>15940</v>
      </c>
      <c r="D185" s="10">
        <v>11440</v>
      </c>
      <c r="E185" s="10">
        <v>3420</v>
      </c>
      <c r="F185" s="9" t="s">
        <v>20</v>
      </c>
      <c r="G185" s="9" t="s">
        <v>20</v>
      </c>
      <c r="H185" s="9" t="s">
        <v>20</v>
      </c>
      <c r="I185" s="9" t="s">
        <v>20</v>
      </c>
      <c r="J185" s="9" t="s">
        <v>20</v>
      </c>
      <c r="K185" s="9" t="s">
        <v>20</v>
      </c>
      <c r="L185" s="9" t="s">
        <v>20</v>
      </c>
      <c r="M185" s="9" t="s">
        <v>20</v>
      </c>
    </row>
    <row r="186" spans="1:13">
      <c r="A186" s="10">
        <v>1850</v>
      </c>
      <c r="B186" s="10">
        <v>1860</v>
      </c>
      <c r="C186" s="10">
        <v>16150</v>
      </c>
      <c r="D186" s="10">
        <v>11650</v>
      </c>
      <c r="E186" s="10">
        <v>3620</v>
      </c>
      <c r="F186" s="9" t="s">
        <v>20</v>
      </c>
      <c r="G186" s="9" t="s">
        <v>20</v>
      </c>
      <c r="H186" s="9" t="s">
        <v>20</v>
      </c>
      <c r="I186" s="9" t="s">
        <v>20</v>
      </c>
      <c r="J186" s="9" t="s">
        <v>20</v>
      </c>
      <c r="K186" s="9" t="s">
        <v>20</v>
      </c>
      <c r="L186" s="9" t="s">
        <v>20</v>
      </c>
      <c r="M186" s="9" t="s">
        <v>20</v>
      </c>
    </row>
    <row r="187" spans="1:13">
      <c r="A187" s="10">
        <v>1860</v>
      </c>
      <c r="B187" s="10">
        <v>1870</v>
      </c>
      <c r="C187" s="10">
        <v>16350</v>
      </c>
      <c r="D187" s="10">
        <v>11850</v>
      </c>
      <c r="E187" s="10">
        <v>3820</v>
      </c>
      <c r="F187" s="9" t="s">
        <v>20</v>
      </c>
      <c r="G187" s="9" t="s">
        <v>20</v>
      </c>
      <c r="H187" s="9" t="s">
        <v>20</v>
      </c>
      <c r="I187" s="9" t="s">
        <v>20</v>
      </c>
      <c r="J187" s="9" t="s">
        <v>20</v>
      </c>
      <c r="K187" s="9" t="s">
        <v>20</v>
      </c>
      <c r="L187" s="9" t="s">
        <v>20</v>
      </c>
      <c r="M187" s="9" t="s">
        <v>20</v>
      </c>
    </row>
    <row r="188" spans="1:13">
      <c r="A188" s="10">
        <v>1870</v>
      </c>
      <c r="B188" s="10">
        <v>1880</v>
      </c>
      <c r="C188" s="10">
        <v>16560</v>
      </c>
      <c r="D188" s="10">
        <v>12060</v>
      </c>
      <c r="E188" s="10">
        <v>4020</v>
      </c>
      <c r="F188" s="9" t="s">
        <v>20</v>
      </c>
      <c r="G188" s="9" t="s">
        <v>20</v>
      </c>
      <c r="H188" s="9" t="s">
        <v>20</v>
      </c>
      <c r="I188" s="9" t="s">
        <v>20</v>
      </c>
      <c r="J188" s="9" t="s">
        <v>20</v>
      </c>
      <c r="K188" s="9" t="s">
        <v>20</v>
      </c>
      <c r="L188" s="9" t="s">
        <v>20</v>
      </c>
      <c r="M188" s="9" t="s">
        <v>20</v>
      </c>
    </row>
    <row r="189" spans="1:13">
      <c r="A189" s="10">
        <v>1880</v>
      </c>
      <c r="B189" s="10">
        <v>1890</v>
      </c>
      <c r="C189" s="10">
        <v>16770</v>
      </c>
      <c r="D189" s="10">
        <v>12270</v>
      </c>
      <c r="E189" s="10">
        <v>4220</v>
      </c>
      <c r="F189" s="9" t="s">
        <v>20</v>
      </c>
      <c r="G189" s="9" t="s">
        <v>20</v>
      </c>
      <c r="H189" s="9" t="s">
        <v>20</v>
      </c>
      <c r="I189" s="9" t="s">
        <v>20</v>
      </c>
      <c r="J189" s="9" t="s">
        <v>20</v>
      </c>
      <c r="K189" s="9" t="s">
        <v>20</v>
      </c>
      <c r="L189" s="9" t="s">
        <v>20</v>
      </c>
      <c r="M189" s="9" t="s">
        <v>20</v>
      </c>
    </row>
    <row r="190" spans="1:13">
      <c r="A190" s="10">
        <v>1890</v>
      </c>
      <c r="B190" s="10">
        <v>1900</v>
      </c>
      <c r="C190" s="10">
        <v>16970</v>
      </c>
      <c r="D190" s="10">
        <v>12470</v>
      </c>
      <c r="E190" s="10">
        <v>4410</v>
      </c>
      <c r="F190" s="10">
        <v>1040</v>
      </c>
      <c r="G190" s="9" t="s">
        <v>20</v>
      </c>
      <c r="H190" s="9" t="s">
        <v>20</v>
      </c>
      <c r="I190" s="9" t="s">
        <v>20</v>
      </c>
      <c r="J190" s="9" t="s">
        <v>20</v>
      </c>
      <c r="K190" s="9" t="s">
        <v>20</v>
      </c>
      <c r="L190" s="9" t="s">
        <v>20</v>
      </c>
      <c r="M190" s="9" t="s">
        <v>20</v>
      </c>
    </row>
    <row r="191" spans="1:13">
      <c r="A191" s="10">
        <v>1900</v>
      </c>
      <c r="B191" s="10">
        <v>1910</v>
      </c>
      <c r="C191" s="10">
        <v>17180</v>
      </c>
      <c r="D191" s="10">
        <v>12680</v>
      </c>
      <c r="E191" s="10">
        <v>4610</v>
      </c>
      <c r="F191" s="10">
        <v>1240</v>
      </c>
      <c r="G191" s="9" t="s">
        <v>20</v>
      </c>
      <c r="H191" s="9" t="s">
        <v>20</v>
      </c>
      <c r="I191" s="9" t="s">
        <v>20</v>
      </c>
      <c r="J191" s="9" t="s">
        <v>20</v>
      </c>
      <c r="K191" s="9" t="s">
        <v>20</v>
      </c>
      <c r="L191" s="9" t="s">
        <v>20</v>
      </c>
      <c r="M191" s="9" t="s">
        <v>20</v>
      </c>
    </row>
    <row r="192" spans="1:13">
      <c r="A192" s="10">
        <v>1910</v>
      </c>
      <c r="B192" s="10">
        <v>1920</v>
      </c>
      <c r="C192" s="10">
        <v>17390</v>
      </c>
      <c r="D192" s="10">
        <v>12890</v>
      </c>
      <c r="E192" s="10">
        <v>4810</v>
      </c>
      <c r="F192" s="10">
        <v>1440</v>
      </c>
      <c r="G192" s="9" t="s">
        <v>20</v>
      </c>
      <c r="H192" s="9" t="s">
        <v>20</v>
      </c>
      <c r="I192" s="9" t="s">
        <v>20</v>
      </c>
      <c r="J192" s="9" t="s">
        <v>20</v>
      </c>
      <c r="K192" s="9" t="s">
        <v>20</v>
      </c>
      <c r="L192" s="9" t="s">
        <v>20</v>
      </c>
      <c r="M192" s="9" t="s">
        <v>20</v>
      </c>
    </row>
    <row r="193" spans="1:13">
      <c r="A193" s="10">
        <v>1920</v>
      </c>
      <c r="B193" s="10">
        <v>1930</v>
      </c>
      <c r="C193" s="10">
        <v>17590</v>
      </c>
      <c r="D193" s="10">
        <v>13090</v>
      </c>
      <c r="E193" s="10">
        <v>5010</v>
      </c>
      <c r="F193" s="10">
        <v>1630</v>
      </c>
      <c r="G193" s="9" t="s">
        <v>20</v>
      </c>
      <c r="H193" s="9" t="s">
        <v>20</v>
      </c>
      <c r="I193" s="9" t="s">
        <v>20</v>
      </c>
      <c r="J193" s="9" t="s">
        <v>20</v>
      </c>
      <c r="K193" s="9" t="s">
        <v>20</v>
      </c>
      <c r="L193" s="9" t="s">
        <v>20</v>
      </c>
      <c r="M193" s="9" t="s">
        <v>20</v>
      </c>
    </row>
    <row r="194" spans="1:13">
      <c r="A194" s="10">
        <v>1930</v>
      </c>
      <c r="B194" s="10">
        <v>1940</v>
      </c>
      <c r="C194" s="10">
        <v>17800</v>
      </c>
      <c r="D194" s="10">
        <v>13300</v>
      </c>
      <c r="E194" s="10">
        <v>5210</v>
      </c>
      <c r="F194" s="10">
        <v>1830</v>
      </c>
      <c r="G194" s="9" t="s">
        <v>20</v>
      </c>
      <c r="H194" s="9" t="s">
        <v>20</v>
      </c>
      <c r="I194" s="9" t="s">
        <v>20</v>
      </c>
      <c r="J194" s="9" t="s">
        <v>20</v>
      </c>
      <c r="K194" s="9" t="s">
        <v>20</v>
      </c>
      <c r="L194" s="9" t="s">
        <v>20</v>
      </c>
      <c r="M194" s="9" t="s">
        <v>20</v>
      </c>
    </row>
    <row r="195" spans="1:13">
      <c r="A195" s="10">
        <v>1940</v>
      </c>
      <c r="B195" s="10">
        <v>1950</v>
      </c>
      <c r="C195" s="10">
        <v>18010</v>
      </c>
      <c r="D195" s="10">
        <v>13510</v>
      </c>
      <c r="E195" s="10">
        <v>5410</v>
      </c>
      <c r="F195" s="10">
        <v>2030</v>
      </c>
      <c r="G195" s="9" t="s">
        <v>20</v>
      </c>
      <c r="H195" s="9" t="s">
        <v>20</v>
      </c>
      <c r="I195" s="9" t="s">
        <v>20</v>
      </c>
      <c r="J195" s="9" t="s">
        <v>20</v>
      </c>
      <c r="K195" s="9" t="s">
        <v>20</v>
      </c>
      <c r="L195" s="9" t="s">
        <v>20</v>
      </c>
      <c r="M195" s="9" t="s">
        <v>20</v>
      </c>
    </row>
    <row r="196" spans="1:13">
      <c r="A196" s="10">
        <v>1950</v>
      </c>
      <c r="B196" s="10">
        <v>1960</v>
      </c>
      <c r="C196" s="10">
        <v>18210</v>
      </c>
      <c r="D196" s="10">
        <v>13710</v>
      </c>
      <c r="E196" s="10">
        <v>5600</v>
      </c>
      <c r="F196" s="10">
        <v>2230</v>
      </c>
      <c r="G196" s="9" t="s">
        <v>20</v>
      </c>
      <c r="H196" s="9" t="s">
        <v>20</v>
      </c>
      <c r="I196" s="9" t="s">
        <v>20</v>
      </c>
      <c r="J196" s="9" t="s">
        <v>20</v>
      </c>
      <c r="K196" s="9" t="s">
        <v>20</v>
      </c>
      <c r="L196" s="9" t="s">
        <v>20</v>
      </c>
      <c r="M196" s="9" t="s">
        <v>20</v>
      </c>
    </row>
    <row r="197" spans="1:13">
      <c r="A197" s="10">
        <v>1960</v>
      </c>
      <c r="B197" s="10">
        <v>1970</v>
      </c>
      <c r="C197" s="10">
        <v>18420</v>
      </c>
      <c r="D197" s="10">
        <v>13920</v>
      </c>
      <c r="E197" s="10">
        <v>5800</v>
      </c>
      <c r="F197" s="10">
        <v>2430</v>
      </c>
      <c r="G197" s="9" t="s">
        <v>20</v>
      </c>
      <c r="H197" s="9" t="s">
        <v>20</v>
      </c>
      <c r="I197" s="9" t="s">
        <v>20</v>
      </c>
      <c r="J197" s="9" t="s">
        <v>20</v>
      </c>
      <c r="K197" s="9" t="s">
        <v>20</v>
      </c>
      <c r="L197" s="9" t="s">
        <v>20</v>
      </c>
      <c r="M197" s="9" t="s">
        <v>20</v>
      </c>
    </row>
    <row r="198" spans="1:13">
      <c r="A198" s="10">
        <v>1970</v>
      </c>
      <c r="B198" s="10">
        <v>1980</v>
      </c>
      <c r="C198" s="10">
        <v>18630</v>
      </c>
      <c r="D198" s="10">
        <v>14130</v>
      </c>
      <c r="E198" s="10">
        <v>6000</v>
      </c>
      <c r="F198" s="10">
        <v>2630</v>
      </c>
      <c r="G198" s="9" t="s">
        <v>20</v>
      </c>
      <c r="H198" s="9" t="s">
        <v>20</v>
      </c>
      <c r="I198" s="9" t="s">
        <v>20</v>
      </c>
      <c r="J198" s="9" t="s">
        <v>20</v>
      </c>
      <c r="K198" s="9" t="s">
        <v>20</v>
      </c>
      <c r="L198" s="9" t="s">
        <v>20</v>
      </c>
      <c r="M198" s="9" t="s">
        <v>20</v>
      </c>
    </row>
    <row r="199" spans="1:13">
      <c r="A199" s="10">
        <v>1980</v>
      </c>
      <c r="B199" s="10">
        <v>1990</v>
      </c>
      <c r="C199" s="10">
        <v>18880</v>
      </c>
      <c r="D199" s="10">
        <v>14330</v>
      </c>
      <c r="E199" s="10">
        <v>6200</v>
      </c>
      <c r="F199" s="10">
        <v>2820</v>
      </c>
      <c r="G199" s="9" t="s">
        <v>20</v>
      </c>
      <c r="H199" s="9" t="s">
        <v>20</v>
      </c>
      <c r="I199" s="9" t="s">
        <v>20</v>
      </c>
      <c r="J199" s="9" t="s">
        <v>20</v>
      </c>
      <c r="K199" s="9" t="s">
        <v>20</v>
      </c>
      <c r="L199" s="9" t="s">
        <v>20</v>
      </c>
      <c r="M199" s="9" t="s">
        <v>20</v>
      </c>
    </row>
    <row r="200" spans="1:13">
      <c r="A200" s="10">
        <v>1990</v>
      </c>
      <c r="B200" s="10">
        <v>2000</v>
      </c>
      <c r="C200" s="10">
        <v>19200</v>
      </c>
      <c r="D200" s="10">
        <v>14540</v>
      </c>
      <c r="E200" s="10">
        <v>6400</v>
      </c>
      <c r="F200" s="10">
        <v>3020</v>
      </c>
      <c r="G200" s="9" t="s">
        <v>20</v>
      </c>
      <c r="H200" s="9" t="s">
        <v>20</v>
      </c>
      <c r="I200" s="9" t="s">
        <v>20</v>
      </c>
      <c r="J200" s="9" t="s">
        <v>20</v>
      </c>
      <c r="K200" s="9" t="s">
        <v>20</v>
      </c>
      <c r="L200" s="9" t="s">
        <v>20</v>
      </c>
      <c r="M200" s="9" t="s">
        <v>20</v>
      </c>
    </row>
    <row r="201" spans="1:13">
      <c r="A201" s="10">
        <v>2000</v>
      </c>
      <c r="B201" s="10">
        <v>2010</v>
      </c>
      <c r="C201" s="10">
        <v>19520</v>
      </c>
      <c r="D201" s="10">
        <v>14750</v>
      </c>
      <c r="E201" s="10">
        <v>6600</v>
      </c>
      <c r="F201" s="10">
        <v>3220</v>
      </c>
      <c r="G201" s="9" t="s">
        <v>20</v>
      </c>
      <c r="H201" s="9" t="s">
        <v>20</v>
      </c>
      <c r="I201" s="9" t="s">
        <v>20</v>
      </c>
      <c r="J201" s="9" t="s">
        <v>20</v>
      </c>
      <c r="K201" s="9" t="s">
        <v>20</v>
      </c>
      <c r="L201" s="9" t="s">
        <v>20</v>
      </c>
      <c r="M201" s="9" t="s">
        <v>20</v>
      </c>
    </row>
    <row r="202" spans="1:13">
      <c r="A202" s="10">
        <v>2010</v>
      </c>
      <c r="B202" s="10">
        <v>2020</v>
      </c>
      <c r="C202" s="10">
        <v>19850</v>
      </c>
      <c r="D202" s="10">
        <v>14950</v>
      </c>
      <c r="E202" s="10">
        <v>6800</v>
      </c>
      <c r="F202" s="10">
        <v>3420</v>
      </c>
      <c r="G202" s="9" t="s">
        <v>20</v>
      </c>
      <c r="H202" s="9" t="s">
        <v>20</v>
      </c>
      <c r="I202" s="9" t="s">
        <v>20</v>
      </c>
      <c r="J202" s="9" t="s">
        <v>20</v>
      </c>
      <c r="K202" s="9" t="s">
        <v>20</v>
      </c>
      <c r="L202" s="9" t="s">
        <v>20</v>
      </c>
      <c r="M202" s="9" t="s">
        <v>20</v>
      </c>
    </row>
    <row r="203" spans="1:13">
      <c r="A203" s="10">
        <v>2020</v>
      </c>
      <c r="B203" s="10">
        <v>2030</v>
      </c>
      <c r="C203" s="10">
        <v>20170</v>
      </c>
      <c r="D203" s="10">
        <v>15160</v>
      </c>
      <c r="E203" s="10">
        <v>6990</v>
      </c>
      <c r="F203" s="10">
        <v>3620</v>
      </c>
      <c r="G203" s="9" t="s">
        <v>20</v>
      </c>
      <c r="H203" s="9" t="s">
        <v>20</v>
      </c>
      <c r="I203" s="9" t="s">
        <v>20</v>
      </c>
      <c r="J203" s="9" t="s">
        <v>20</v>
      </c>
      <c r="K203" s="9" t="s">
        <v>20</v>
      </c>
      <c r="L203" s="9" t="s">
        <v>20</v>
      </c>
      <c r="M203" s="9" t="s">
        <v>20</v>
      </c>
    </row>
    <row r="204" spans="1:13">
      <c r="A204" s="10">
        <v>2030</v>
      </c>
      <c r="B204" s="10">
        <v>2040</v>
      </c>
      <c r="C204" s="10">
        <v>20490</v>
      </c>
      <c r="D204" s="10">
        <v>15370</v>
      </c>
      <c r="E204" s="10">
        <v>7190</v>
      </c>
      <c r="F204" s="10">
        <v>3820</v>
      </c>
      <c r="G204" s="9" t="s">
        <v>20</v>
      </c>
      <c r="H204" s="9" t="s">
        <v>20</v>
      </c>
      <c r="I204" s="9" t="s">
        <v>20</v>
      </c>
      <c r="J204" s="9" t="s">
        <v>20</v>
      </c>
      <c r="K204" s="9" t="s">
        <v>20</v>
      </c>
      <c r="L204" s="9" t="s">
        <v>20</v>
      </c>
      <c r="M204" s="9" t="s">
        <v>20</v>
      </c>
    </row>
    <row r="205" spans="1:13">
      <c r="A205" s="10">
        <v>2040</v>
      </c>
      <c r="B205" s="10">
        <v>2050</v>
      </c>
      <c r="C205" s="10">
        <v>20810</v>
      </c>
      <c r="D205" s="10">
        <v>15570</v>
      </c>
      <c r="E205" s="10">
        <v>7390</v>
      </c>
      <c r="F205" s="10">
        <v>4020</v>
      </c>
      <c r="G205" s="9" t="s">
        <v>20</v>
      </c>
      <c r="H205" s="9" t="s">
        <v>20</v>
      </c>
      <c r="I205" s="9" t="s">
        <v>20</v>
      </c>
      <c r="J205" s="9" t="s">
        <v>20</v>
      </c>
      <c r="K205" s="9" t="s">
        <v>20</v>
      </c>
      <c r="L205" s="9" t="s">
        <v>20</v>
      </c>
      <c r="M205" s="9" t="s">
        <v>20</v>
      </c>
    </row>
    <row r="206" spans="1:13">
      <c r="A206" s="10">
        <v>2050</v>
      </c>
      <c r="B206" s="10">
        <v>2060</v>
      </c>
      <c r="C206" s="10">
        <v>21130</v>
      </c>
      <c r="D206" s="10">
        <v>15780</v>
      </c>
      <c r="E206" s="10">
        <v>7590</v>
      </c>
      <c r="F206" s="10">
        <v>4210</v>
      </c>
      <c r="G206" s="9" t="s">
        <v>20</v>
      </c>
      <c r="H206" s="9" t="s">
        <v>20</v>
      </c>
      <c r="I206" s="9" t="s">
        <v>20</v>
      </c>
      <c r="J206" s="9" t="s">
        <v>20</v>
      </c>
      <c r="K206" s="9" t="s">
        <v>20</v>
      </c>
      <c r="L206" s="9" t="s">
        <v>20</v>
      </c>
      <c r="M206" s="9" t="s">
        <v>20</v>
      </c>
    </row>
    <row r="207" spans="1:13">
      <c r="A207" s="10">
        <v>2060</v>
      </c>
      <c r="B207" s="10">
        <v>2070</v>
      </c>
      <c r="C207" s="10">
        <v>21450</v>
      </c>
      <c r="D207" s="10">
        <v>15990</v>
      </c>
      <c r="E207" s="10">
        <v>7790</v>
      </c>
      <c r="F207" s="10">
        <v>4410</v>
      </c>
      <c r="G207" s="10">
        <v>1040</v>
      </c>
      <c r="H207" s="9" t="s">
        <v>20</v>
      </c>
      <c r="I207" s="9" t="s">
        <v>20</v>
      </c>
      <c r="J207" s="9" t="s">
        <v>20</v>
      </c>
      <c r="K207" s="9" t="s">
        <v>20</v>
      </c>
      <c r="L207" s="9" t="s">
        <v>20</v>
      </c>
      <c r="M207" s="9" t="s">
        <v>20</v>
      </c>
    </row>
    <row r="208" spans="1:13">
      <c r="A208" s="10">
        <v>2070</v>
      </c>
      <c r="B208" s="10">
        <v>2080</v>
      </c>
      <c r="C208" s="10">
        <v>21770</v>
      </c>
      <c r="D208" s="10">
        <v>16190</v>
      </c>
      <c r="E208" s="10">
        <v>7990</v>
      </c>
      <c r="F208" s="10">
        <v>4610</v>
      </c>
      <c r="G208" s="10">
        <v>1240</v>
      </c>
      <c r="H208" s="9" t="s">
        <v>20</v>
      </c>
      <c r="I208" s="9" t="s">
        <v>20</v>
      </c>
      <c r="J208" s="9" t="s">
        <v>20</v>
      </c>
      <c r="K208" s="9" t="s">
        <v>20</v>
      </c>
      <c r="L208" s="9" t="s">
        <v>20</v>
      </c>
      <c r="M208" s="9" t="s">
        <v>20</v>
      </c>
    </row>
    <row r="209" spans="1:13">
      <c r="A209" s="10">
        <v>2080</v>
      </c>
      <c r="B209" s="10">
        <v>2090</v>
      </c>
      <c r="C209" s="10">
        <v>22090</v>
      </c>
      <c r="D209" s="10">
        <v>16400</v>
      </c>
      <c r="E209" s="10">
        <v>8180</v>
      </c>
      <c r="F209" s="10">
        <v>4810</v>
      </c>
      <c r="G209" s="10">
        <v>1430</v>
      </c>
      <c r="H209" s="9" t="s">
        <v>20</v>
      </c>
      <c r="I209" s="9" t="s">
        <v>20</v>
      </c>
      <c r="J209" s="9" t="s">
        <v>20</v>
      </c>
      <c r="K209" s="9" t="s">
        <v>20</v>
      </c>
      <c r="L209" s="9" t="s">
        <v>20</v>
      </c>
      <c r="M209" s="9" t="s">
        <v>20</v>
      </c>
    </row>
    <row r="210" spans="1:13">
      <c r="A210" s="10">
        <v>2090</v>
      </c>
      <c r="B210" s="10">
        <v>2100</v>
      </c>
      <c r="C210" s="10">
        <v>22420</v>
      </c>
      <c r="D210" s="10">
        <v>16600</v>
      </c>
      <c r="E210" s="10">
        <v>8380</v>
      </c>
      <c r="F210" s="10">
        <v>5010</v>
      </c>
      <c r="G210" s="10">
        <v>1630</v>
      </c>
      <c r="H210" s="9" t="s">
        <v>20</v>
      </c>
      <c r="I210" s="9" t="s">
        <v>20</v>
      </c>
      <c r="J210" s="9" t="s">
        <v>20</v>
      </c>
      <c r="K210" s="9" t="s">
        <v>20</v>
      </c>
      <c r="L210" s="9" t="s">
        <v>20</v>
      </c>
      <c r="M210" s="9" t="s">
        <v>20</v>
      </c>
    </row>
    <row r="211" spans="1:13">
      <c r="A211" s="10">
        <v>2100</v>
      </c>
      <c r="B211" s="10">
        <v>2110</v>
      </c>
      <c r="C211" s="10">
        <v>22740</v>
      </c>
      <c r="D211" s="10">
        <v>16810</v>
      </c>
      <c r="E211" s="10">
        <v>8580</v>
      </c>
      <c r="F211" s="10">
        <v>5210</v>
      </c>
      <c r="G211" s="10">
        <v>1830</v>
      </c>
      <c r="H211" s="9" t="s">
        <v>20</v>
      </c>
      <c r="I211" s="9" t="s">
        <v>20</v>
      </c>
      <c r="J211" s="9" t="s">
        <v>20</v>
      </c>
      <c r="K211" s="9" t="s">
        <v>20</v>
      </c>
      <c r="L211" s="9" t="s">
        <v>20</v>
      </c>
      <c r="M211" s="9" t="s">
        <v>20</v>
      </c>
    </row>
    <row r="212" spans="1:13">
      <c r="A212" s="10">
        <v>2110</v>
      </c>
      <c r="B212" s="10">
        <v>2120</v>
      </c>
      <c r="C212" s="10">
        <v>23060</v>
      </c>
      <c r="D212" s="10">
        <v>17020</v>
      </c>
      <c r="E212" s="10">
        <v>8780</v>
      </c>
      <c r="F212" s="10">
        <v>5400</v>
      </c>
      <c r="G212" s="10">
        <v>2030</v>
      </c>
      <c r="H212" s="9" t="s">
        <v>20</v>
      </c>
      <c r="I212" s="9" t="s">
        <v>20</v>
      </c>
      <c r="J212" s="9" t="s">
        <v>20</v>
      </c>
      <c r="K212" s="9" t="s">
        <v>20</v>
      </c>
      <c r="L212" s="9" t="s">
        <v>20</v>
      </c>
      <c r="M212" s="9" t="s">
        <v>20</v>
      </c>
    </row>
    <row r="213" spans="1:13">
      <c r="A213" s="10">
        <v>2120</v>
      </c>
      <c r="B213" s="10">
        <v>2130</v>
      </c>
      <c r="C213" s="10">
        <v>23380</v>
      </c>
      <c r="D213" s="10">
        <v>17220</v>
      </c>
      <c r="E213" s="10">
        <v>8980</v>
      </c>
      <c r="F213" s="10">
        <v>5600</v>
      </c>
      <c r="G213" s="10">
        <v>2230</v>
      </c>
      <c r="H213" s="9" t="s">
        <v>20</v>
      </c>
      <c r="I213" s="9" t="s">
        <v>20</v>
      </c>
      <c r="J213" s="9" t="s">
        <v>20</v>
      </c>
      <c r="K213" s="9" t="s">
        <v>20</v>
      </c>
      <c r="L213" s="9" t="s">
        <v>20</v>
      </c>
      <c r="M213" s="9" t="s">
        <v>20</v>
      </c>
    </row>
    <row r="214" spans="1:13">
      <c r="A214" s="10">
        <v>2130</v>
      </c>
      <c r="B214" s="10">
        <v>2140</v>
      </c>
      <c r="C214" s="10">
        <v>23700</v>
      </c>
      <c r="D214" s="10">
        <v>17430</v>
      </c>
      <c r="E214" s="10">
        <v>9180</v>
      </c>
      <c r="F214" s="10">
        <v>5800</v>
      </c>
      <c r="G214" s="10">
        <v>2430</v>
      </c>
      <c r="H214" s="9" t="s">
        <v>20</v>
      </c>
      <c r="I214" s="9" t="s">
        <v>20</v>
      </c>
      <c r="J214" s="9" t="s">
        <v>20</v>
      </c>
      <c r="K214" s="9" t="s">
        <v>20</v>
      </c>
      <c r="L214" s="9" t="s">
        <v>20</v>
      </c>
      <c r="M214" s="9" t="s">
        <v>20</v>
      </c>
    </row>
    <row r="215" spans="1:13">
      <c r="A215" s="10">
        <v>2140</v>
      </c>
      <c r="B215" s="10">
        <v>2150</v>
      </c>
      <c r="C215" s="10">
        <v>24020</v>
      </c>
      <c r="D215" s="10">
        <v>17640</v>
      </c>
      <c r="E215" s="10">
        <v>9380</v>
      </c>
      <c r="F215" s="10">
        <v>6000</v>
      </c>
      <c r="G215" s="10">
        <v>2630</v>
      </c>
      <c r="H215" s="9" t="s">
        <v>20</v>
      </c>
      <c r="I215" s="9" t="s">
        <v>20</v>
      </c>
      <c r="J215" s="9" t="s">
        <v>20</v>
      </c>
      <c r="K215" s="9" t="s">
        <v>20</v>
      </c>
      <c r="L215" s="9" t="s">
        <v>20</v>
      </c>
      <c r="M215" s="9" t="s">
        <v>20</v>
      </c>
    </row>
    <row r="216" spans="1:13">
      <c r="A216" s="10">
        <v>2150</v>
      </c>
      <c r="B216" s="10">
        <v>2160</v>
      </c>
      <c r="C216" s="10">
        <v>24340</v>
      </c>
      <c r="D216" s="10">
        <v>17840</v>
      </c>
      <c r="E216" s="10">
        <v>9570</v>
      </c>
      <c r="F216" s="10">
        <v>6200</v>
      </c>
      <c r="G216" s="10">
        <v>2820</v>
      </c>
      <c r="H216" s="9" t="s">
        <v>20</v>
      </c>
      <c r="I216" s="9" t="s">
        <v>20</v>
      </c>
      <c r="J216" s="9" t="s">
        <v>20</v>
      </c>
      <c r="K216" s="9" t="s">
        <v>20</v>
      </c>
      <c r="L216" s="9" t="s">
        <v>20</v>
      </c>
      <c r="M216" s="9" t="s">
        <v>20</v>
      </c>
    </row>
    <row r="217" spans="1:13">
      <c r="A217" s="10">
        <v>2160</v>
      </c>
      <c r="B217" s="10">
        <v>2170</v>
      </c>
      <c r="C217" s="10">
        <v>24660</v>
      </c>
      <c r="D217" s="10">
        <v>18050</v>
      </c>
      <c r="E217" s="10">
        <v>9770</v>
      </c>
      <c r="F217" s="10">
        <v>6400</v>
      </c>
      <c r="G217" s="10">
        <v>3020</v>
      </c>
      <c r="H217" s="9" t="s">
        <v>20</v>
      </c>
      <c r="I217" s="9" t="s">
        <v>20</v>
      </c>
      <c r="J217" s="9" t="s">
        <v>20</v>
      </c>
      <c r="K217" s="9" t="s">
        <v>20</v>
      </c>
      <c r="L217" s="9" t="s">
        <v>20</v>
      </c>
      <c r="M217" s="9" t="s">
        <v>20</v>
      </c>
    </row>
    <row r="218" spans="1:13">
      <c r="A218" s="10">
        <v>2170</v>
      </c>
      <c r="B218" s="10">
        <v>2180</v>
      </c>
      <c r="C218" s="10">
        <v>24990</v>
      </c>
      <c r="D218" s="10">
        <v>18260</v>
      </c>
      <c r="E218" s="10">
        <v>9970</v>
      </c>
      <c r="F218" s="10">
        <v>6600</v>
      </c>
      <c r="G218" s="10">
        <v>3220</v>
      </c>
      <c r="H218" s="9" t="s">
        <v>20</v>
      </c>
      <c r="I218" s="9" t="s">
        <v>20</v>
      </c>
      <c r="J218" s="9" t="s">
        <v>20</v>
      </c>
      <c r="K218" s="9" t="s">
        <v>20</v>
      </c>
      <c r="L218" s="9" t="s">
        <v>20</v>
      </c>
      <c r="M218" s="9" t="s">
        <v>20</v>
      </c>
    </row>
    <row r="219" spans="1:13">
      <c r="A219" s="10">
        <v>2180</v>
      </c>
      <c r="B219" s="10">
        <v>2190</v>
      </c>
      <c r="C219" s="10">
        <v>25310</v>
      </c>
      <c r="D219" s="10">
        <v>18460</v>
      </c>
      <c r="E219" s="10">
        <v>10170</v>
      </c>
      <c r="F219" s="10">
        <v>6790</v>
      </c>
      <c r="G219" s="10">
        <v>3420</v>
      </c>
      <c r="H219" s="9" t="s">
        <v>20</v>
      </c>
      <c r="I219" s="9" t="s">
        <v>20</v>
      </c>
      <c r="J219" s="9" t="s">
        <v>20</v>
      </c>
      <c r="K219" s="9" t="s">
        <v>20</v>
      </c>
      <c r="L219" s="9" t="s">
        <v>20</v>
      </c>
      <c r="M219" s="9" t="s">
        <v>20</v>
      </c>
    </row>
    <row r="220" spans="1:13">
      <c r="A220" s="10">
        <v>2190</v>
      </c>
      <c r="B220" s="10">
        <v>2200</v>
      </c>
      <c r="C220" s="10">
        <v>25630</v>
      </c>
      <c r="D220" s="10">
        <v>18670</v>
      </c>
      <c r="E220" s="10">
        <v>10370</v>
      </c>
      <c r="F220" s="10">
        <v>6990</v>
      </c>
      <c r="G220" s="10">
        <v>3620</v>
      </c>
      <c r="H220" s="9" t="s">
        <v>20</v>
      </c>
      <c r="I220" s="9" t="s">
        <v>20</v>
      </c>
      <c r="J220" s="9" t="s">
        <v>20</v>
      </c>
      <c r="K220" s="9" t="s">
        <v>20</v>
      </c>
      <c r="L220" s="9" t="s">
        <v>20</v>
      </c>
      <c r="M220" s="9" t="s">
        <v>20</v>
      </c>
    </row>
    <row r="221" spans="1:13">
      <c r="A221" s="10">
        <v>2200</v>
      </c>
      <c r="B221" s="10">
        <v>2210</v>
      </c>
      <c r="C221" s="10">
        <v>25950</v>
      </c>
      <c r="D221" s="10">
        <v>18950</v>
      </c>
      <c r="E221" s="10">
        <v>10570</v>
      </c>
      <c r="F221" s="10">
        <v>7190</v>
      </c>
      <c r="G221" s="10">
        <v>3820</v>
      </c>
      <c r="H221" s="9" t="s">
        <v>20</v>
      </c>
      <c r="I221" s="9" t="s">
        <v>20</v>
      </c>
      <c r="J221" s="9" t="s">
        <v>20</v>
      </c>
      <c r="K221" s="9" t="s">
        <v>20</v>
      </c>
      <c r="L221" s="9" t="s">
        <v>20</v>
      </c>
      <c r="M221" s="9" t="s">
        <v>20</v>
      </c>
    </row>
    <row r="222" spans="1:13">
      <c r="A222" s="10">
        <v>2210</v>
      </c>
      <c r="B222" s="10">
        <v>2220</v>
      </c>
      <c r="C222" s="10">
        <v>26270</v>
      </c>
      <c r="D222" s="10">
        <v>19270</v>
      </c>
      <c r="E222" s="10">
        <v>10760</v>
      </c>
      <c r="F222" s="10">
        <v>7390</v>
      </c>
      <c r="G222" s="10">
        <v>4010</v>
      </c>
      <c r="H222" s="9" t="s">
        <v>20</v>
      </c>
      <c r="I222" s="9" t="s">
        <v>20</v>
      </c>
      <c r="J222" s="9" t="s">
        <v>20</v>
      </c>
      <c r="K222" s="9" t="s">
        <v>20</v>
      </c>
      <c r="L222" s="9" t="s">
        <v>20</v>
      </c>
      <c r="M222" s="9" t="s">
        <v>20</v>
      </c>
    </row>
    <row r="223" spans="1:13">
      <c r="A223" s="10">
        <v>2220</v>
      </c>
      <c r="B223" s="10">
        <v>2230</v>
      </c>
      <c r="C223" s="10">
        <v>26590</v>
      </c>
      <c r="D223" s="10">
        <v>19590</v>
      </c>
      <c r="E223" s="10">
        <v>10960</v>
      </c>
      <c r="F223" s="10">
        <v>7590</v>
      </c>
      <c r="G223" s="10">
        <v>4210</v>
      </c>
      <c r="H223" s="9" t="s">
        <v>20</v>
      </c>
      <c r="I223" s="9" t="s">
        <v>20</v>
      </c>
      <c r="J223" s="9" t="s">
        <v>20</v>
      </c>
      <c r="K223" s="9" t="s">
        <v>20</v>
      </c>
      <c r="L223" s="9" t="s">
        <v>20</v>
      </c>
      <c r="M223" s="9" t="s">
        <v>20</v>
      </c>
    </row>
    <row r="224" spans="1:13">
      <c r="A224" s="10">
        <v>2230</v>
      </c>
      <c r="B224" s="10">
        <v>2240</v>
      </c>
      <c r="C224" s="10">
        <v>26910</v>
      </c>
      <c r="D224" s="10">
        <v>19910</v>
      </c>
      <c r="E224" s="10">
        <v>11160</v>
      </c>
      <c r="F224" s="10">
        <v>7790</v>
      </c>
      <c r="G224" s="10">
        <v>4410</v>
      </c>
      <c r="H224" s="10">
        <v>1040</v>
      </c>
      <c r="I224" s="9" t="s">
        <v>20</v>
      </c>
      <c r="J224" s="9" t="s">
        <v>20</v>
      </c>
      <c r="K224" s="9" t="s">
        <v>20</v>
      </c>
      <c r="L224" s="9" t="s">
        <v>20</v>
      </c>
      <c r="M224" s="9" t="s">
        <v>20</v>
      </c>
    </row>
    <row r="225" spans="1:13">
      <c r="A225" s="10">
        <v>2240</v>
      </c>
      <c r="B225" s="10">
        <v>2250</v>
      </c>
      <c r="C225" s="10">
        <v>27240</v>
      </c>
      <c r="D225" s="10">
        <v>20240</v>
      </c>
      <c r="E225" s="10">
        <v>11360</v>
      </c>
      <c r="F225" s="10">
        <v>7980</v>
      </c>
      <c r="G225" s="10">
        <v>4610</v>
      </c>
      <c r="H225" s="10">
        <v>1230</v>
      </c>
      <c r="I225" s="9" t="s">
        <v>20</v>
      </c>
      <c r="J225" s="9" t="s">
        <v>20</v>
      </c>
      <c r="K225" s="9" t="s">
        <v>20</v>
      </c>
      <c r="L225" s="9" t="s">
        <v>20</v>
      </c>
      <c r="M225" s="9" t="s">
        <v>20</v>
      </c>
    </row>
    <row r="226" spans="1:13">
      <c r="A226" s="10">
        <v>2250</v>
      </c>
      <c r="B226" s="10">
        <v>2260</v>
      </c>
      <c r="C226" s="10">
        <v>27560</v>
      </c>
      <c r="D226" s="10">
        <v>20560</v>
      </c>
      <c r="E226" s="10">
        <v>11560</v>
      </c>
      <c r="F226" s="10">
        <v>8180</v>
      </c>
      <c r="G226" s="10">
        <v>4810</v>
      </c>
      <c r="H226" s="10">
        <v>1430</v>
      </c>
      <c r="I226" s="9" t="s">
        <v>20</v>
      </c>
      <c r="J226" s="9" t="s">
        <v>20</v>
      </c>
      <c r="K226" s="9" t="s">
        <v>20</v>
      </c>
      <c r="L226" s="9" t="s">
        <v>20</v>
      </c>
      <c r="M226" s="9" t="s">
        <v>20</v>
      </c>
    </row>
    <row r="227" spans="1:13">
      <c r="A227" s="10">
        <v>2260</v>
      </c>
      <c r="B227" s="10">
        <v>2270</v>
      </c>
      <c r="C227" s="10">
        <v>27880</v>
      </c>
      <c r="D227" s="10">
        <v>20880</v>
      </c>
      <c r="E227" s="10">
        <v>11760</v>
      </c>
      <c r="F227" s="10">
        <v>8380</v>
      </c>
      <c r="G227" s="10">
        <v>5010</v>
      </c>
      <c r="H227" s="10">
        <v>1630</v>
      </c>
      <c r="I227" s="9" t="s">
        <v>20</v>
      </c>
      <c r="J227" s="9" t="s">
        <v>20</v>
      </c>
      <c r="K227" s="9" t="s">
        <v>20</v>
      </c>
      <c r="L227" s="9" t="s">
        <v>20</v>
      </c>
      <c r="M227" s="9" t="s">
        <v>20</v>
      </c>
    </row>
    <row r="228" spans="1:13">
      <c r="A228" s="10">
        <v>2270</v>
      </c>
      <c r="B228" s="10">
        <v>2280</v>
      </c>
      <c r="C228" s="10">
        <v>28200</v>
      </c>
      <c r="D228" s="10">
        <v>21200</v>
      </c>
      <c r="E228" s="10">
        <v>11960</v>
      </c>
      <c r="F228" s="10">
        <v>8580</v>
      </c>
      <c r="G228" s="10">
        <v>5210</v>
      </c>
      <c r="H228" s="10">
        <v>1830</v>
      </c>
      <c r="I228" s="9" t="s">
        <v>20</v>
      </c>
      <c r="J228" s="9" t="s">
        <v>20</v>
      </c>
      <c r="K228" s="9" t="s">
        <v>20</v>
      </c>
      <c r="L228" s="9" t="s">
        <v>20</v>
      </c>
      <c r="M228" s="9" t="s">
        <v>20</v>
      </c>
    </row>
    <row r="229" spans="1:13">
      <c r="A229" s="10">
        <v>2280</v>
      </c>
      <c r="B229" s="10">
        <v>2290</v>
      </c>
      <c r="C229" s="10">
        <v>28520</v>
      </c>
      <c r="D229" s="10">
        <v>21520</v>
      </c>
      <c r="E229" s="10">
        <v>12150</v>
      </c>
      <c r="F229" s="10">
        <v>8780</v>
      </c>
      <c r="G229" s="10">
        <v>5400</v>
      </c>
      <c r="H229" s="10">
        <v>2030</v>
      </c>
      <c r="I229" s="9" t="s">
        <v>20</v>
      </c>
      <c r="J229" s="9" t="s">
        <v>20</v>
      </c>
      <c r="K229" s="9" t="s">
        <v>20</v>
      </c>
      <c r="L229" s="9" t="s">
        <v>20</v>
      </c>
      <c r="M229" s="9" t="s">
        <v>20</v>
      </c>
    </row>
    <row r="230" spans="1:13">
      <c r="A230" s="10">
        <v>2290</v>
      </c>
      <c r="B230" s="10">
        <v>2300</v>
      </c>
      <c r="C230" s="10">
        <v>28840</v>
      </c>
      <c r="D230" s="10">
        <v>21840</v>
      </c>
      <c r="E230" s="10">
        <v>12350</v>
      </c>
      <c r="F230" s="10">
        <v>8980</v>
      </c>
      <c r="G230" s="10">
        <v>5600</v>
      </c>
      <c r="H230" s="10">
        <v>2230</v>
      </c>
      <c r="I230" s="9" t="s">
        <v>20</v>
      </c>
      <c r="J230" s="9" t="s">
        <v>20</v>
      </c>
      <c r="K230" s="9" t="s">
        <v>20</v>
      </c>
      <c r="L230" s="9" t="s">
        <v>20</v>
      </c>
      <c r="M230" s="9" t="s">
        <v>20</v>
      </c>
    </row>
    <row r="231" spans="1:13">
      <c r="A231" s="10">
        <v>2300</v>
      </c>
      <c r="B231" s="10">
        <v>2310</v>
      </c>
      <c r="C231" s="10">
        <v>29160</v>
      </c>
      <c r="D231" s="10">
        <v>22160</v>
      </c>
      <c r="E231" s="10">
        <v>12550</v>
      </c>
      <c r="F231" s="10">
        <v>9180</v>
      </c>
      <c r="G231" s="10">
        <v>5800</v>
      </c>
      <c r="H231" s="10">
        <v>2430</v>
      </c>
      <c r="I231" s="9" t="s">
        <v>20</v>
      </c>
      <c r="J231" s="9" t="s">
        <v>20</v>
      </c>
      <c r="K231" s="9" t="s">
        <v>20</v>
      </c>
      <c r="L231" s="9" t="s">
        <v>20</v>
      </c>
      <c r="M231" s="9" t="s">
        <v>20</v>
      </c>
    </row>
    <row r="232" spans="1:13">
      <c r="A232" s="10">
        <v>2310</v>
      </c>
      <c r="B232" s="10">
        <v>2320</v>
      </c>
      <c r="C232" s="10">
        <v>29480</v>
      </c>
      <c r="D232" s="10">
        <v>22480</v>
      </c>
      <c r="E232" s="10">
        <v>12750</v>
      </c>
      <c r="F232" s="10">
        <v>9370</v>
      </c>
      <c r="G232" s="10">
        <v>6000</v>
      </c>
      <c r="H232" s="10">
        <v>2620</v>
      </c>
      <c r="I232" s="9" t="s">
        <v>20</v>
      </c>
      <c r="J232" s="9" t="s">
        <v>20</v>
      </c>
      <c r="K232" s="9" t="s">
        <v>20</v>
      </c>
      <c r="L232" s="9" t="s">
        <v>20</v>
      </c>
      <c r="M232" s="9" t="s">
        <v>20</v>
      </c>
    </row>
    <row r="233" spans="1:13">
      <c r="A233" s="10">
        <v>2320</v>
      </c>
      <c r="B233" s="10">
        <v>2330</v>
      </c>
      <c r="C233" s="10">
        <v>29810</v>
      </c>
      <c r="D233" s="10">
        <v>22810</v>
      </c>
      <c r="E233" s="10">
        <v>12950</v>
      </c>
      <c r="F233" s="10">
        <v>9570</v>
      </c>
      <c r="G233" s="10">
        <v>6200</v>
      </c>
      <c r="H233" s="10">
        <v>2820</v>
      </c>
      <c r="I233" s="9" t="s">
        <v>20</v>
      </c>
      <c r="J233" s="9" t="s">
        <v>20</v>
      </c>
      <c r="K233" s="9" t="s">
        <v>20</v>
      </c>
      <c r="L233" s="9" t="s">
        <v>20</v>
      </c>
      <c r="M233" s="9" t="s">
        <v>20</v>
      </c>
    </row>
    <row r="234" spans="1:13">
      <c r="A234" s="10">
        <v>2330</v>
      </c>
      <c r="B234" s="10">
        <v>2340</v>
      </c>
      <c r="C234" s="10">
        <v>30130</v>
      </c>
      <c r="D234" s="10">
        <v>23130</v>
      </c>
      <c r="E234" s="10">
        <v>13150</v>
      </c>
      <c r="F234" s="10">
        <v>9770</v>
      </c>
      <c r="G234" s="10">
        <v>6400</v>
      </c>
      <c r="H234" s="10">
        <v>3020</v>
      </c>
      <c r="I234" s="9" t="s">
        <v>20</v>
      </c>
      <c r="J234" s="9" t="s">
        <v>20</v>
      </c>
      <c r="K234" s="9" t="s">
        <v>20</v>
      </c>
      <c r="L234" s="9" t="s">
        <v>20</v>
      </c>
      <c r="M234" s="9" t="s">
        <v>20</v>
      </c>
    </row>
    <row r="235" spans="1:13">
      <c r="A235" s="10">
        <v>2340</v>
      </c>
      <c r="B235" s="10">
        <v>2350</v>
      </c>
      <c r="C235" s="10">
        <v>30450</v>
      </c>
      <c r="D235" s="10">
        <v>23450</v>
      </c>
      <c r="E235" s="10">
        <v>13340</v>
      </c>
      <c r="F235" s="10">
        <v>9970</v>
      </c>
      <c r="G235" s="10">
        <v>6590</v>
      </c>
      <c r="H235" s="10">
        <v>3220</v>
      </c>
      <c r="I235" s="9" t="s">
        <v>20</v>
      </c>
      <c r="J235" s="9" t="s">
        <v>20</v>
      </c>
      <c r="K235" s="9" t="s">
        <v>20</v>
      </c>
      <c r="L235" s="9" t="s">
        <v>20</v>
      </c>
      <c r="M235" s="9" t="s">
        <v>20</v>
      </c>
    </row>
    <row r="236" spans="1:13">
      <c r="A236" s="10">
        <v>2350</v>
      </c>
      <c r="B236" s="10">
        <v>2360</v>
      </c>
      <c r="C236" s="10">
        <v>30770</v>
      </c>
      <c r="D236" s="10">
        <v>23770</v>
      </c>
      <c r="E236" s="10">
        <v>13540</v>
      </c>
      <c r="F236" s="10">
        <v>10170</v>
      </c>
      <c r="G236" s="10">
        <v>6790</v>
      </c>
      <c r="H236" s="10">
        <v>3420</v>
      </c>
      <c r="I236" s="9" t="s">
        <v>20</v>
      </c>
      <c r="J236" s="9" t="s">
        <v>20</v>
      </c>
      <c r="K236" s="9" t="s">
        <v>20</v>
      </c>
      <c r="L236" s="9" t="s">
        <v>20</v>
      </c>
      <c r="M236" s="9" t="s">
        <v>20</v>
      </c>
    </row>
    <row r="237" spans="1:13">
      <c r="A237" s="10">
        <v>2360</v>
      </c>
      <c r="B237" s="10">
        <v>2370</v>
      </c>
      <c r="C237" s="10">
        <v>31090</v>
      </c>
      <c r="D237" s="10">
        <v>24090</v>
      </c>
      <c r="E237" s="10">
        <v>13740</v>
      </c>
      <c r="F237" s="10">
        <v>10370</v>
      </c>
      <c r="G237" s="10">
        <v>6990</v>
      </c>
      <c r="H237" s="10">
        <v>3620</v>
      </c>
      <c r="I237" s="9" t="s">
        <v>20</v>
      </c>
      <c r="J237" s="9" t="s">
        <v>20</v>
      </c>
      <c r="K237" s="9" t="s">
        <v>20</v>
      </c>
      <c r="L237" s="9" t="s">
        <v>20</v>
      </c>
      <c r="M237" s="9" t="s">
        <v>20</v>
      </c>
    </row>
    <row r="238" spans="1:13">
      <c r="A238" s="10">
        <v>2370</v>
      </c>
      <c r="B238" s="10">
        <v>2380</v>
      </c>
      <c r="C238" s="10">
        <v>31410</v>
      </c>
      <c r="D238" s="10">
        <v>24410</v>
      </c>
      <c r="E238" s="10">
        <v>13940</v>
      </c>
      <c r="F238" s="10">
        <v>10560</v>
      </c>
      <c r="G238" s="10">
        <v>7190</v>
      </c>
      <c r="H238" s="10">
        <v>3810</v>
      </c>
      <c r="I238" s="9" t="s">
        <v>20</v>
      </c>
      <c r="J238" s="9" t="s">
        <v>20</v>
      </c>
      <c r="K238" s="9" t="s">
        <v>20</v>
      </c>
      <c r="L238" s="9" t="s">
        <v>20</v>
      </c>
      <c r="M238" s="9" t="s">
        <v>20</v>
      </c>
    </row>
    <row r="239" spans="1:13">
      <c r="A239" s="10">
        <v>2380</v>
      </c>
      <c r="B239" s="10">
        <v>2390</v>
      </c>
      <c r="C239" s="10">
        <v>31970</v>
      </c>
      <c r="D239" s="10">
        <v>24730</v>
      </c>
      <c r="E239" s="10">
        <v>14140</v>
      </c>
      <c r="F239" s="10">
        <v>10760</v>
      </c>
      <c r="G239" s="10">
        <v>7390</v>
      </c>
      <c r="H239" s="10">
        <v>4010</v>
      </c>
      <c r="I239" s="9" t="s">
        <v>20</v>
      </c>
      <c r="J239" s="9" t="s">
        <v>20</v>
      </c>
      <c r="K239" s="9" t="s">
        <v>20</v>
      </c>
      <c r="L239" s="9" t="s">
        <v>20</v>
      </c>
      <c r="M239" s="9" t="s">
        <v>20</v>
      </c>
    </row>
    <row r="240" spans="1:13">
      <c r="A240" s="10">
        <v>2390</v>
      </c>
      <c r="B240" s="10">
        <v>2400</v>
      </c>
      <c r="C240" s="10">
        <v>32770</v>
      </c>
      <c r="D240" s="10">
        <v>25050</v>
      </c>
      <c r="E240" s="10">
        <v>14340</v>
      </c>
      <c r="F240" s="10">
        <v>10960</v>
      </c>
      <c r="G240" s="10">
        <v>7590</v>
      </c>
      <c r="H240" s="10">
        <v>4210</v>
      </c>
      <c r="I240" s="9" t="s">
        <v>20</v>
      </c>
      <c r="J240" s="9" t="s">
        <v>20</v>
      </c>
      <c r="K240" s="9" t="s">
        <v>20</v>
      </c>
      <c r="L240" s="9" t="s">
        <v>20</v>
      </c>
      <c r="M240" s="9" t="s">
        <v>20</v>
      </c>
    </row>
    <row r="241" spans="1:13">
      <c r="A241" s="10">
        <v>2400</v>
      </c>
      <c r="B241" s="10">
        <v>2410</v>
      </c>
      <c r="C241" s="10">
        <v>33570</v>
      </c>
      <c r="D241" s="10">
        <v>25380</v>
      </c>
      <c r="E241" s="10">
        <v>14530</v>
      </c>
      <c r="F241" s="10">
        <v>11160</v>
      </c>
      <c r="G241" s="10">
        <v>7780</v>
      </c>
      <c r="H241" s="10">
        <v>4410</v>
      </c>
      <c r="I241" s="10">
        <v>1030</v>
      </c>
      <c r="J241" s="9" t="s">
        <v>20</v>
      </c>
      <c r="K241" s="9" t="s">
        <v>20</v>
      </c>
      <c r="L241" s="9" t="s">
        <v>20</v>
      </c>
      <c r="M241" s="9" t="s">
        <v>20</v>
      </c>
    </row>
    <row r="242" spans="1:13">
      <c r="A242" s="10">
        <v>2410</v>
      </c>
      <c r="B242" s="10">
        <v>2420</v>
      </c>
      <c r="C242" s="10">
        <v>34380</v>
      </c>
      <c r="D242" s="10">
        <v>25700</v>
      </c>
      <c r="E242" s="10">
        <v>14730</v>
      </c>
      <c r="F242" s="10">
        <v>11360</v>
      </c>
      <c r="G242" s="10">
        <v>7980</v>
      </c>
      <c r="H242" s="10">
        <v>4610</v>
      </c>
      <c r="I242" s="10">
        <v>1230</v>
      </c>
      <c r="J242" s="9" t="s">
        <v>20</v>
      </c>
      <c r="K242" s="9" t="s">
        <v>20</v>
      </c>
      <c r="L242" s="9" t="s">
        <v>20</v>
      </c>
      <c r="M242" s="9" t="s">
        <v>20</v>
      </c>
    </row>
    <row r="243" spans="1:13">
      <c r="A243" s="10">
        <v>2420</v>
      </c>
      <c r="B243" s="10">
        <v>2430</v>
      </c>
      <c r="C243" s="10">
        <v>35180</v>
      </c>
      <c r="D243" s="10">
        <v>26020</v>
      </c>
      <c r="E243" s="10">
        <v>14930</v>
      </c>
      <c r="F243" s="10">
        <v>11560</v>
      </c>
      <c r="G243" s="10">
        <v>8180</v>
      </c>
      <c r="H243" s="10">
        <v>4810</v>
      </c>
      <c r="I243" s="10">
        <v>1430</v>
      </c>
      <c r="J243" s="9" t="s">
        <v>20</v>
      </c>
      <c r="K243" s="9" t="s">
        <v>20</v>
      </c>
      <c r="L243" s="9" t="s">
        <v>20</v>
      </c>
      <c r="M243" s="9" t="s">
        <v>20</v>
      </c>
    </row>
    <row r="244" spans="1:13">
      <c r="A244" s="10">
        <v>2430</v>
      </c>
      <c r="B244" s="10">
        <v>2440</v>
      </c>
      <c r="C244" s="10">
        <v>35980</v>
      </c>
      <c r="D244" s="10">
        <v>26340</v>
      </c>
      <c r="E244" s="10">
        <v>15130</v>
      </c>
      <c r="F244" s="10">
        <v>11760</v>
      </c>
      <c r="G244" s="10">
        <v>8380</v>
      </c>
      <c r="H244" s="10">
        <v>5010</v>
      </c>
      <c r="I244" s="10">
        <v>1630</v>
      </c>
      <c r="J244" s="9" t="s">
        <v>20</v>
      </c>
      <c r="K244" s="9" t="s">
        <v>20</v>
      </c>
      <c r="L244" s="9" t="s">
        <v>20</v>
      </c>
      <c r="M244" s="9" t="s">
        <v>20</v>
      </c>
    </row>
    <row r="245" spans="1:13">
      <c r="A245" s="10">
        <v>2440</v>
      </c>
      <c r="B245" s="10">
        <v>2450</v>
      </c>
      <c r="C245" s="10">
        <v>36790</v>
      </c>
      <c r="D245" s="10">
        <v>26660</v>
      </c>
      <c r="E245" s="10">
        <v>15330</v>
      </c>
      <c r="F245" s="10">
        <v>11950</v>
      </c>
      <c r="G245" s="10">
        <v>8580</v>
      </c>
      <c r="H245" s="10">
        <v>5200</v>
      </c>
      <c r="I245" s="10">
        <v>1830</v>
      </c>
      <c r="J245" s="9" t="s">
        <v>20</v>
      </c>
      <c r="K245" s="9" t="s">
        <v>20</v>
      </c>
      <c r="L245" s="9" t="s">
        <v>20</v>
      </c>
      <c r="M245" s="9" t="s">
        <v>20</v>
      </c>
    </row>
    <row r="246" spans="1:13">
      <c r="A246" s="10">
        <v>2450</v>
      </c>
      <c r="B246" s="10">
        <v>2460</v>
      </c>
      <c r="C246" s="10">
        <v>37590</v>
      </c>
      <c r="D246" s="10">
        <v>26980</v>
      </c>
      <c r="E246" s="10">
        <v>15530</v>
      </c>
      <c r="F246" s="10">
        <v>12150</v>
      </c>
      <c r="G246" s="10">
        <v>8780</v>
      </c>
      <c r="H246" s="10">
        <v>5400</v>
      </c>
      <c r="I246" s="10">
        <v>2030</v>
      </c>
      <c r="J246" s="9" t="s">
        <v>20</v>
      </c>
      <c r="K246" s="9" t="s">
        <v>20</v>
      </c>
      <c r="L246" s="9" t="s">
        <v>20</v>
      </c>
      <c r="M246" s="9" t="s">
        <v>20</v>
      </c>
    </row>
    <row r="247" spans="1:13">
      <c r="A247" s="10">
        <v>2460</v>
      </c>
      <c r="B247" s="10">
        <v>2470</v>
      </c>
      <c r="C247" s="10">
        <v>38390</v>
      </c>
      <c r="D247" s="10">
        <v>27300</v>
      </c>
      <c r="E247" s="10">
        <v>15730</v>
      </c>
      <c r="F247" s="10">
        <v>12350</v>
      </c>
      <c r="G247" s="10">
        <v>8980</v>
      </c>
      <c r="H247" s="10">
        <v>5600</v>
      </c>
      <c r="I247" s="10">
        <v>2230</v>
      </c>
      <c r="J247" s="9" t="s">
        <v>20</v>
      </c>
      <c r="K247" s="9" t="s">
        <v>20</v>
      </c>
      <c r="L247" s="9" t="s">
        <v>20</v>
      </c>
      <c r="M247" s="9" t="s">
        <v>20</v>
      </c>
    </row>
    <row r="248" spans="1:13">
      <c r="A248" s="10">
        <v>2470</v>
      </c>
      <c r="B248" s="10">
        <v>2480</v>
      </c>
      <c r="C248" s="10">
        <v>39200</v>
      </c>
      <c r="D248" s="10">
        <v>27630</v>
      </c>
      <c r="E248" s="10">
        <v>15920</v>
      </c>
      <c r="F248" s="10">
        <v>12550</v>
      </c>
      <c r="G248" s="10">
        <v>9170</v>
      </c>
      <c r="H248" s="10">
        <v>5800</v>
      </c>
      <c r="I248" s="10">
        <v>2420</v>
      </c>
      <c r="J248" s="9" t="s">
        <v>20</v>
      </c>
      <c r="K248" s="9" t="s">
        <v>20</v>
      </c>
      <c r="L248" s="9" t="s">
        <v>20</v>
      </c>
      <c r="M248" s="9" t="s">
        <v>20</v>
      </c>
    </row>
    <row r="249" spans="1:13">
      <c r="A249" s="10">
        <v>2480</v>
      </c>
      <c r="B249" s="10">
        <v>2490</v>
      </c>
      <c r="C249" s="10">
        <v>40000</v>
      </c>
      <c r="D249" s="10">
        <v>27950</v>
      </c>
      <c r="E249" s="10">
        <v>16120</v>
      </c>
      <c r="F249" s="10">
        <v>12750</v>
      </c>
      <c r="G249" s="10">
        <v>9370</v>
      </c>
      <c r="H249" s="10">
        <v>6000</v>
      </c>
      <c r="I249" s="10">
        <v>2620</v>
      </c>
      <c r="J249" s="9" t="s">
        <v>20</v>
      </c>
      <c r="K249" s="9" t="s">
        <v>20</v>
      </c>
      <c r="L249" s="9" t="s">
        <v>20</v>
      </c>
      <c r="M249" s="9" t="s">
        <v>20</v>
      </c>
    </row>
    <row r="250" spans="1:13">
      <c r="A250" s="10">
        <v>2490</v>
      </c>
      <c r="B250" s="10">
        <v>2500</v>
      </c>
      <c r="C250" s="10">
        <v>40800</v>
      </c>
      <c r="D250" s="10">
        <v>28270</v>
      </c>
      <c r="E250" s="10">
        <v>16320</v>
      </c>
      <c r="F250" s="10">
        <v>12950</v>
      </c>
      <c r="G250" s="10">
        <v>9570</v>
      </c>
      <c r="H250" s="10">
        <v>6200</v>
      </c>
      <c r="I250" s="10">
        <v>2820</v>
      </c>
      <c r="J250" s="9" t="s">
        <v>20</v>
      </c>
      <c r="K250" s="9" t="s">
        <v>20</v>
      </c>
      <c r="L250" s="9" t="s">
        <v>20</v>
      </c>
      <c r="M250" s="9" t="s">
        <v>20</v>
      </c>
    </row>
    <row r="251" spans="1:13">
      <c r="A251" s="10">
        <v>2500</v>
      </c>
      <c r="B251" s="10">
        <v>2510</v>
      </c>
      <c r="C251" s="10">
        <v>41630</v>
      </c>
      <c r="D251" s="10">
        <v>28600</v>
      </c>
      <c r="E251" s="10">
        <v>16530</v>
      </c>
      <c r="F251" s="10">
        <v>13150</v>
      </c>
      <c r="G251" s="10">
        <v>9780</v>
      </c>
      <c r="H251" s="10">
        <v>6400</v>
      </c>
      <c r="I251" s="10">
        <v>3030</v>
      </c>
      <c r="J251" s="9" t="s">
        <v>20</v>
      </c>
      <c r="K251" s="9" t="s">
        <v>20</v>
      </c>
      <c r="L251" s="9" t="s">
        <v>20</v>
      </c>
      <c r="M251" s="9" t="s">
        <v>20</v>
      </c>
    </row>
    <row r="252" spans="1:13">
      <c r="A252" s="10">
        <v>2510</v>
      </c>
      <c r="B252" s="10">
        <v>2520</v>
      </c>
      <c r="C252" s="10">
        <v>42490</v>
      </c>
      <c r="D252" s="10">
        <v>28940</v>
      </c>
      <c r="E252" s="10">
        <v>16740</v>
      </c>
      <c r="F252" s="10">
        <v>13360</v>
      </c>
      <c r="G252" s="10">
        <v>9990</v>
      </c>
      <c r="H252" s="10">
        <v>6610</v>
      </c>
      <c r="I252" s="10">
        <v>3240</v>
      </c>
      <c r="J252" s="9" t="s">
        <v>20</v>
      </c>
      <c r="K252" s="9" t="s">
        <v>20</v>
      </c>
      <c r="L252" s="9" t="s">
        <v>20</v>
      </c>
      <c r="M252" s="9" t="s">
        <v>20</v>
      </c>
    </row>
    <row r="253" spans="1:13">
      <c r="A253" s="10">
        <v>2520</v>
      </c>
      <c r="B253" s="10">
        <v>2530</v>
      </c>
      <c r="C253" s="10">
        <v>43340</v>
      </c>
      <c r="D253" s="10">
        <v>29280</v>
      </c>
      <c r="E253" s="10">
        <v>16950</v>
      </c>
      <c r="F253" s="10">
        <v>13580</v>
      </c>
      <c r="G253" s="10">
        <v>10200</v>
      </c>
      <c r="H253" s="10">
        <v>6830</v>
      </c>
      <c r="I253" s="10">
        <v>3450</v>
      </c>
      <c r="J253" s="9" t="s">
        <v>20</v>
      </c>
      <c r="K253" s="9" t="s">
        <v>20</v>
      </c>
      <c r="L253" s="9" t="s">
        <v>20</v>
      </c>
      <c r="M253" s="9" t="s">
        <v>20</v>
      </c>
    </row>
    <row r="254" spans="1:13">
      <c r="A254" s="10">
        <v>2530</v>
      </c>
      <c r="B254" s="10">
        <v>2540</v>
      </c>
      <c r="C254" s="10">
        <v>44200</v>
      </c>
      <c r="D254" s="10">
        <v>29630</v>
      </c>
      <c r="E254" s="10">
        <v>17160</v>
      </c>
      <c r="F254" s="10">
        <v>13790</v>
      </c>
      <c r="G254" s="10">
        <v>10410</v>
      </c>
      <c r="H254" s="10">
        <v>7040</v>
      </c>
      <c r="I254" s="10">
        <v>3660</v>
      </c>
      <c r="J254" s="9" t="s">
        <v>20</v>
      </c>
      <c r="K254" s="9" t="s">
        <v>20</v>
      </c>
      <c r="L254" s="9" t="s">
        <v>20</v>
      </c>
      <c r="M254" s="9" t="s">
        <v>20</v>
      </c>
    </row>
    <row r="255" spans="1:13">
      <c r="A255" s="10">
        <v>2540</v>
      </c>
      <c r="B255" s="10">
        <v>2550</v>
      </c>
      <c r="C255" s="10">
        <v>45050</v>
      </c>
      <c r="D255" s="10">
        <v>29970</v>
      </c>
      <c r="E255" s="10">
        <v>17370</v>
      </c>
      <c r="F255" s="10">
        <v>14000</v>
      </c>
      <c r="G255" s="10">
        <v>10620</v>
      </c>
      <c r="H255" s="10">
        <v>7250</v>
      </c>
      <c r="I255" s="10">
        <v>3870</v>
      </c>
      <c r="J255" s="9" t="s">
        <v>20</v>
      </c>
      <c r="K255" s="9" t="s">
        <v>20</v>
      </c>
      <c r="L255" s="9" t="s">
        <v>20</v>
      </c>
      <c r="M255" s="9" t="s">
        <v>20</v>
      </c>
    </row>
    <row r="256" spans="1:13">
      <c r="A256" s="10">
        <v>2550</v>
      </c>
      <c r="B256" s="10">
        <v>2560</v>
      </c>
      <c r="C256" s="10">
        <v>45910</v>
      </c>
      <c r="D256" s="10">
        <v>30310</v>
      </c>
      <c r="E256" s="10">
        <v>17590</v>
      </c>
      <c r="F256" s="10">
        <v>14210</v>
      </c>
      <c r="G256" s="10">
        <v>10840</v>
      </c>
      <c r="H256" s="10">
        <v>7460</v>
      </c>
      <c r="I256" s="10">
        <v>4090</v>
      </c>
      <c r="J256" s="9" t="s">
        <v>20</v>
      </c>
      <c r="K256" s="9" t="s">
        <v>20</v>
      </c>
      <c r="L256" s="9" t="s">
        <v>20</v>
      </c>
      <c r="M256" s="9" t="s">
        <v>20</v>
      </c>
    </row>
    <row r="257" spans="1:13">
      <c r="A257" s="10">
        <v>2560</v>
      </c>
      <c r="B257" s="10">
        <v>2570</v>
      </c>
      <c r="C257" s="10">
        <v>46770</v>
      </c>
      <c r="D257" s="10">
        <v>30650</v>
      </c>
      <c r="E257" s="10">
        <v>17800</v>
      </c>
      <c r="F257" s="10">
        <v>14420</v>
      </c>
      <c r="G257" s="10">
        <v>11050</v>
      </c>
      <c r="H257" s="10">
        <v>7670</v>
      </c>
      <c r="I257" s="10">
        <v>4300</v>
      </c>
      <c r="J257" s="9" t="s">
        <v>20</v>
      </c>
      <c r="K257" s="9" t="s">
        <v>20</v>
      </c>
      <c r="L257" s="9" t="s">
        <v>20</v>
      </c>
      <c r="M257" s="9" t="s">
        <v>20</v>
      </c>
    </row>
    <row r="258" spans="1:13">
      <c r="A258" s="10">
        <v>2570</v>
      </c>
      <c r="B258" s="10">
        <v>2580</v>
      </c>
      <c r="C258" s="10">
        <v>47620</v>
      </c>
      <c r="D258" s="10">
        <v>31000</v>
      </c>
      <c r="E258" s="10">
        <v>18010</v>
      </c>
      <c r="F258" s="10">
        <v>14630</v>
      </c>
      <c r="G258" s="10">
        <v>11260</v>
      </c>
      <c r="H258" s="10">
        <v>7880</v>
      </c>
      <c r="I258" s="10">
        <v>4510</v>
      </c>
      <c r="J258" s="10">
        <v>1130</v>
      </c>
      <c r="K258" s="9" t="s">
        <v>20</v>
      </c>
      <c r="L258" s="9" t="s">
        <v>20</v>
      </c>
      <c r="M258" s="9" t="s">
        <v>20</v>
      </c>
    </row>
    <row r="259" spans="1:13">
      <c r="A259" s="10">
        <v>2580</v>
      </c>
      <c r="B259" s="10">
        <v>2590</v>
      </c>
      <c r="C259" s="10">
        <v>48480</v>
      </c>
      <c r="D259" s="10">
        <v>31340</v>
      </c>
      <c r="E259" s="10">
        <v>18220</v>
      </c>
      <c r="F259" s="10">
        <v>14850</v>
      </c>
      <c r="G259" s="10">
        <v>11470</v>
      </c>
      <c r="H259" s="10">
        <v>8100</v>
      </c>
      <c r="I259" s="10">
        <v>4720</v>
      </c>
      <c r="J259" s="10">
        <v>1350</v>
      </c>
      <c r="K259" s="9" t="s">
        <v>20</v>
      </c>
      <c r="L259" s="9" t="s">
        <v>20</v>
      </c>
      <c r="M259" s="9" t="s">
        <v>20</v>
      </c>
    </row>
    <row r="260" spans="1:13">
      <c r="A260" s="10">
        <v>2590</v>
      </c>
      <c r="B260" s="10">
        <v>2600</v>
      </c>
      <c r="C260" s="10">
        <v>49330</v>
      </c>
      <c r="D260" s="10">
        <v>31830</v>
      </c>
      <c r="E260" s="10">
        <v>18430</v>
      </c>
      <c r="F260" s="10">
        <v>15060</v>
      </c>
      <c r="G260" s="10">
        <v>11680</v>
      </c>
      <c r="H260" s="10">
        <v>8310</v>
      </c>
      <c r="I260" s="10">
        <v>4930</v>
      </c>
      <c r="J260" s="10">
        <v>1560</v>
      </c>
      <c r="K260" s="9" t="s">
        <v>20</v>
      </c>
      <c r="L260" s="9" t="s">
        <v>20</v>
      </c>
      <c r="M260" s="9" t="s">
        <v>20</v>
      </c>
    </row>
    <row r="261" spans="1:13">
      <c r="A261" s="10">
        <v>2600</v>
      </c>
      <c r="B261" s="10">
        <v>2610</v>
      </c>
      <c r="C261" s="10">
        <v>50190</v>
      </c>
      <c r="D261" s="10">
        <v>32690</v>
      </c>
      <c r="E261" s="10">
        <v>18650</v>
      </c>
      <c r="F261" s="10">
        <v>15270</v>
      </c>
      <c r="G261" s="10">
        <v>11900</v>
      </c>
      <c r="H261" s="10">
        <v>8520</v>
      </c>
      <c r="I261" s="10">
        <v>5150</v>
      </c>
      <c r="J261" s="10">
        <v>1770</v>
      </c>
      <c r="K261" s="9" t="s">
        <v>20</v>
      </c>
      <c r="L261" s="9" t="s">
        <v>20</v>
      </c>
      <c r="M261" s="9" t="s">
        <v>20</v>
      </c>
    </row>
    <row r="262" spans="1:13">
      <c r="A262" s="10">
        <v>2610</v>
      </c>
      <c r="B262" s="10">
        <v>2620</v>
      </c>
      <c r="C262" s="10">
        <v>51040</v>
      </c>
      <c r="D262" s="10">
        <v>33540</v>
      </c>
      <c r="E262" s="10">
        <v>18920</v>
      </c>
      <c r="F262" s="10">
        <v>15480</v>
      </c>
      <c r="G262" s="10">
        <v>12110</v>
      </c>
      <c r="H262" s="10">
        <v>8730</v>
      </c>
      <c r="I262" s="10">
        <v>5360</v>
      </c>
      <c r="J262" s="10">
        <v>1980</v>
      </c>
      <c r="K262" s="9" t="s">
        <v>20</v>
      </c>
      <c r="L262" s="9" t="s">
        <v>20</v>
      </c>
      <c r="M262" s="9" t="s">
        <v>20</v>
      </c>
    </row>
    <row r="263" spans="1:13">
      <c r="A263" s="10">
        <v>2620</v>
      </c>
      <c r="B263" s="10">
        <v>2630</v>
      </c>
      <c r="C263" s="10">
        <v>51900</v>
      </c>
      <c r="D263" s="10">
        <v>34400</v>
      </c>
      <c r="E263" s="10">
        <v>19250</v>
      </c>
      <c r="F263" s="10">
        <v>15690</v>
      </c>
      <c r="G263" s="10">
        <v>12320</v>
      </c>
      <c r="H263" s="10">
        <v>8940</v>
      </c>
      <c r="I263" s="10">
        <v>5570</v>
      </c>
      <c r="J263" s="10">
        <v>2190</v>
      </c>
      <c r="K263" s="9" t="s">
        <v>20</v>
      </c>
      <c r="L263" s="9" t="s">
        <v>20</v>
      </c>
      <c r="M263" s="9" t="s">
        <v>20</v>
      </c>
    </row>
    <row r="264" spans="1:13">
      <c r="A264" s="10">
        <v>2630</v>
      </c>
      <c r="B264" s="10">
        <v>2640</v>
      </c>
      <c r="C264" s="10">
        <v>52760</v>
      </c>
      <c r="D264" s="10">
        <v>35260</v>
      </c>
      <c r="E264" s="10">
        <v>19580</v>
      </c>
      <c r="F264" s="10">
        <v>15910</v>
      </c>
      <c r="G264" s="10">
        <v>12530</v>
      </c>
      <c r="H264" s="10">
        <v>9160</v>
      </c>
      <c r="I264" s="10">
        <v>5780</v>
      </c>
      <c r="J264" s="10">
        <v>2410</v>
      </c>
      <c r="K264" s="9" t="s">
        <v>20</v>
      </c>
      <c r="L264" s="9" t="s">
        <v>20</v>
      </c>
      <c r="M264" s="9" t="s">
        <v>20</v>
      </c>
    </row>
    <row r="265" spans="1:13">
      <c r="A265" s="10">
        <v>2640</v>
      </c>
      <c r="B265" s="10">
        <v>2650</v>
      </c>
      <c r="C265" s="10">
        <v>53610</v>
      </c>
      <c r="D265" s="10">
        <v>36110</v>
      </c>
      <c r="E265" s="10">
        <v>19910</v>
      </c>
      <c r="F265" s="10">
        <v>16120</v>
      </c>
      <c r="G265" s="10">
        <v>12740</v>
      </c>
      <c r="H265" s="10">
        <v>9370</v>
      </c>
      <c r="I265" s="10">
        <v>5990</v>
      </c>
      <c r="J265" s="10">
        <v>2620</v>
      </c>
      <c r="K265" s="9" t="s">
        <v>20</v>
      </c>
      <c r="L265" s="9" t="s">
        <v>20</v>
      </c>
      <c r="M265" s="9" t="s">
        <v>20</v>
      </c>
    </row>
    <row r="266" spans="1:13">
      <c r="A266" s="10">
        <v>2650</v>
      </c>
      <c r="B266" s="10">
        <v>2660</v>
      </c>
      <c r="C266" s="10">
        <v>54470</v>
      </c>
      <c r="D266" s="10">
        <v>36970</v>
      </c>
      <c r="E266" s="10">
        <v>20240</v>
      </c>
      <c r="F266" s="10">
        <v>16330</v>
      </c>
      <c r="G266" s="10">
        <v>12960</v>
      </c>
      <c r="H266" s="10">
        <v>9580</v>
      </c>
      <c r="I266" s="10">
        <v>6210</v>
      </c>
      <c r="J266" s="10">
        <v>2830</v>
      </c>
      <c r="K266" s="9" t="s">
        <v>20</v>
      </c>
      <c r="L266" s="9" t="s">
        <v>20</v>
      </c>
      <c r="M266" s="9" t="s">
        <v>20</v>
      </c>
    </row>
    <row r="267" spans="1:13">
      <c r="A267" s="10">
        <v>2660</v>
      </c>
      <c r="B267" s="10">
        <v>2670</v>
      </c>
      <c r="C267" s="10">
        <v>55320</v>
      </c>
      <c r="D267" s="10">
        <v>37820</v>
      </c>
      <c r="E267" s="10">
        <v>20570</v>
      </c>
      <c r="F267" s="10">
        <v>16540</v>
      </c>
      <c r="G267" s="10">
        <v>13170</v>
      </c>
      <c r="H267" s="10">
        <v>9790</v>
      </c>
      <c r="I267" s="10">
        <v>6420</v>
      </c>
      <c r="J267" s="10">
        <v>3040</v>
      </c>
      <c r="K267" s="9" t="s">
        <v>20</v>
      </c>
      <c r="L267" s="9" t="s">
        <v>20</v>
      </c>
      <c r="M267" s="9" t="s">
        <v>20</v>
      </c>
    </row>
    <row r="268" spans="1:13">
      <c r="A268" s="10">
        <v>2670</v>
      </c>
      <c r="B268" s="10">
        <v>2680</v>
      </c>
      <c r="C268" s="10">
        <v>56180</v>
      </c>
      <c r="D268" s="10">
        <v>38680</v>
      </c>
      <c r="E268" s="10">
        <v>20900</v>
      </c>
      <c r="F268" s="10">
        <v>16750</v>
      </c>
      <c r="G268" s="10">
        <v>13380</v>
      </c>
      <c r="H268" s="10">
        <v>10000</v>
      </c>
      <c r="I268" s="10">
        <v>6630</v>
      </c>
      <c r="J268" s="10">
        <v>3250</v>
      </c>
      <c r="K268" s="9" t="s">
        <v>20</v>
      </c>
      <c r="L268" s="9" t="s">
        <v>20</v>
      </c>
      <c r="M268" s="9" t="s">
        <v>20</v>
      </c>
    </row>
    <row r="269" spans="1:13">
      <c r="A269" s="10">
        <v>2680</v>
      </c>
      <c r="B269" s="10">
        <v>2690</v>
      </c>
      <c r="C269" s="10">
        <v>57040</v>
      </c>
      <c r="D269" s="10">
        <v>39540</v>
      </c>
      <c r="E269" s="10">
        <v>21230</v>
      </c>
      <c r="F269" s="10">
        <v>16970</v>
      </c>
      <c r="G269" s="10">
        <v>13590</v>
      </c>
      <c r="H269" s="10">
        <v>10220</v>
      </c>
      <c r="I269" s="10">
        <v>6840</v>
      </c>
      <c r="J269" s="10">
        <v>3470</v>
      </c>
      <c r="K269" s="9" t="s">
        <v>20</v>
      </c>
      <c r="L269" s="9" t="s">
        <v>20</v>
      </c>
      <c r="M269" s="9" t="s">
        <v>20</v>
      </c>
    </row>
    <row r="270" spans="1:13">
      <c r="A270" s="10">
        <v>2690</v>
      </c>
      <c r="B270" s="10">
        <v>2700</v>
      </c>
      <c r="C270" s="10">
        <v>57890</v>
      </c>
      <c r="D270" s="10">
        <v>40390</v>
      </c>
      <c r="E270" s="10">
        <v>21560</v>
      </c>
      <c r="F270" s="10">
        <v>17180</v>
      </c>
      <c r="G270" s="10">
        <v>13800</v>
      </c>
      <c r="H270" s="10">
        <v>10430</v>
      </c>
      <c r="I270" s="10">
        <v>7050</v>
      </c>
      <c r="J270" s="10">
        <v>3680</v>
      </c>
      <c r="K270" s="9" t="s">
        <v>20</v>
      </c>
      <c r="L270" s="9" t="s">
        <v>20</v>
      </c>
      <c r="M270" s="9" t="s">
        <v>20</v>
      </c>
    </row>
    <row r="271" spans="1:13">
      <c r="A271" s="10">
        <v>2700</v>
      </c>
      <c r="B271" s="10">
        <v>2710</v>
      </c>
      <c r="C271" s="10">
        <v>58750</v>
      </c>
      <c r="D271" s="10">
        <v>41250</v>
      </c>
      <c r="E271" s="10">
        <v>21890</v>
      </c>
      <c r="F271" s="10">
        <v>17390</v>
      </c>
      <c r="G271" s="10">
        <v>14020</v>
      </c>
      <c r="H271" s="10">
        <v>10640</v>
      </c>
      <c r="I271" s="10">
        <v>7270</v>
      </c>
      <c r="J271" s="10">
        <v>3890</v>
      </c>
      <c r="K271" s="9" t="s">
        <v>20</v>
      </c>
      <c r="L271" s="9" t="s">
        <v>20</v>
      </c>
      <c r="M271" s="9" t="s">
        <v>20</v>
      </c>
    </row>
    <row r="272" spans="1:13">
      <c r="A272" s="10">
        <v>2710</v>
      </c>
      <c r="B272" s="10">
        <v>2720</v>
      </c>
      <c r="C272" s="10">
        <v>59600</v>
      </c>
      <c r="D272" s="10">
        <v>42100</v>
      </c>
      <c r="E272" s="10">
        <v>22220</v>
      </c>
      <c r="F272" s="10">
        <v>17600</v>
      </c>
      <c r="G272" s="10">
        <v>14230</v>
      </c>
      <c r="H272" s="10">
        <v>10850</v>
      </c>
      <c r="I272" s="10">
        <v>7480</v>
      </c>
      <c r="J272" s="10">
        <v>4100</v>
      </c>
      <c r="K272" s="9" t="s">
        <v>20</v>
      </c>
      <c r="L272" s="9" t="s">
        <v>20</v>
      </c>
      <c r="M272" s="9" t="s">
        <v>20</v>
      </c>
    </row>
    <row r="273" spans="1:13">
      <c r="A273" s="10">
        <v>2720</v>
      </c>
      <c r="B273" s="10">
        <v>2730</v>
      </c>
      <c r="C273" s="10">
        <v>60460</v>
      </c>
      <c r="D273" s="10">
        <v>42960</v>
      </c>
      <c r="E273" s="10">
        <v>22550</v>
      </c>
      <c r="F273" s="10">
        <v>17810</v>
      </c>
      <c r="G273" s="10">
        <v>14440</v>
      </c>
      <c r="H273" s="10">
        <v>11060</v>
      </c>
      <c r="I273" s="10">
        <v>7690</v>
      </c>
      <c r="J273" s="10">
        <v>4310</v>
      </c>
      <c r="K273" s="9" t="s">
        <v>20</v>
      </c>
      <c r="L273" s="9" t="s">
        <v>20</v>
      </c>
      <c r="M273" s="9" t="s">
        <v>20</v>
      </c>
    </row>
    <row r="274" spans="1:13">
      <c r="A274" s="10">
        <v>2730</v>
      </c>
      <c r="B274" s="10">
        <v>2740</v>
      </c>
      <c r="C274" s="10">
        <v>61310</v>
      </c>
      <c r="D274" s="10">
        <v>43810</v>
      </c>
      <c r="E274" s="10">
        <v>22880</v>
      </c>
      <c r="F274" s="10">
        <v>18030</v>
      </c>
      <c r="G274" s="10">
        <v>14650</v>
      </c>
      <c r="H274" s="10">
        <v>11280</v>
      </c>
      <c r="I274" s="10">
        <v>7900</v>
      </c>
      <c r="J274" s="10">
        <v>4530</v>
      </c>
      <c r="K274" s="10">
        <v>1150</v>
      </c>
      <c r="L274" s="9" t="s">
        <v>20</v>
      </c>
      <c r="M274" s="9" t="s">
        <v>20</v>
      </c>
    </row>
    <row r="275" spans="1:13">
      <c r="A275" s="10">
        <v>2740</v>
      </c>
      <c r="B275" s="10">
        <v>2750</v>
      </c>
      <c r="C275" s="10">
        <v>62170</v>
      </c>
      <c r="D275" s="10">
        <v>44670</v>
      </c>
      <c r="E275" s="10">
        <v>23210</v>
      </c>
      <c r="F275" s="10">
        <v>18240</v>
      </c>
      <c r="G275" s="10">
        <v>14860</v>
      </c>
      <c r="H275" s="10">
        <v>11490</v>
      </c>
      <c r="I275" s="10">
        <v>8110</v>
      </c>
      <c r="J275" s="10">
        <v>4740</v>
      </c>
      <c r="K275" s="10">
        <v>1360</v>
      </c>
      <c r="L275" s="9" t="s">
        <v>20</v>
      </c>
      <c r="M275" s="9" t="s">
        <v>20</v>
      </c>
    </row>
    <row r="276" spans="1:13">
      <c r="A276" s="10">
        <v>2750</v>
      </c>
      <c r="B276" s="10">
        <v>2760</v>
      </c>
      <c r="C276" s="10">
        <v>63030</v>
      </c>
      <c r="D276" s="10">
        <v>45530</v>
      </c>
      <c r="E276" s="10">
        <v>23540</v>
      </c>
      <c r="F276" s="10">
        <v>18450</v>
      </c>
      <c r="G276" s="10">
        <v>15070</v>
      </c>
      <c r="H276" s="10">
        <v>11700</v>
      </c>
      <c r="I276" s="10">
        <v>8320</v>
      </c>
      <c r="J276" s="10">
        <v>4950</v>
      </c>
      <c r="K276" s="10">
        <v>1570</v>
      </c>
      <c r="L276" s="9" t="s">
        <v>20</v>
      </c>
      <c r="M276" s="9" t="s">
        <v>20</v>
      </c>
    </row>
    <row r="277" spans="1:13">
      <c r="A277" s="10">
        <v>2760</v>
      </c>
      <c r="B277" s="10">
        <v>2770</v>
      </c>
      <c r="C277" s="10">
        <v>63880</v>
      </c>
      <c r="D277" s="10">
        <v>46380</v>
      </c>
      <c r="E277" s="10">
        <v>23870</v>
      </c>
      <c r="F277" s="10">
        <v>18660</v>
      </c>
      <c r="G277" s="10">
        <v>15290</v>
      </c>
      <c r="H277" s="10">
        <v>11910</v>
      </c>
      <c r="I277" s="10">
        <v>8540</v>
      </c>
      <c r="J277" s="10">
        <v>5160</v>
      </c>
      <c r="K277" s="10">
        <v>1790</v>
      </c>
      <c r="L277" s="9" t="s">
        <v>20</v>
      </c>
      <c r="M277" s="9" t="s">
        <v>20</v>
      </c>
    </row>
    <row r="278" spans="1:13">
      <c r="A278" s="10">
        <v>2770</v>
      </c>
      <c r="B278" s="10">
        <v>2780</v>
      </c>
      <c r="C278" s="10">
        <v>64740</v>
      </c>
      <c r="D278" s="10">
        <v>47240</v>
      </c>
      <c r="E278" s="10">
        <v>24200</v>
      </c>
      <c r="F278" s="10">
        <v>18950</v>
      </c>
      <c r="G278" s="10">
        <v>15500</v>
      </c>
      <c r="H278" s="10">
        <v>12120</v>
      </c>
      <c r="I278" s="10">
        <v>8750</v>
      </c>
      <c r="J278" s="10">
        <v>5370</v>
      </c>
      <c r="K278" s="10">
        <v>2000</v>
      </c>
      <c r="L278" s="9" t="s">
        <v>20</v>
      </c>
      <c r="M278" s="9" t="s">
        <v>20</v>
      </c>
    </row>
    <row r="279" spans="1:13">
      <c r="A279" s="10">
        <v>2780</v>
      </c>
      <c r="B279" s="10">
        <v>2790</v>
      </c>
      <c r="C279" s="10">
        <v>65590</v>
      </c>
      <c r="D279" s="10">
        <v>48090</v>
      </c>
      <c r="E279" s="10">
        <v>24520</v>
      </c>
      <c r="F279" s="10">
        <v>19270</v>
      </c>
      <c r="G279" s="10">
        <v>15710</v>
      </c>
      <c r="H279" s="10">
        <v>12340</v>
      </c>
      <c r="I279" s="10">
        <v>8960</v>
      </c>
      <c r="J279" s="10">
        <v>5590</v>
      </c>
      <c r="K279" s="10">
        <v>2210</v>
      </c>
      <c r="L279" s="9" t="s">
        <v>20</v>
      </c>
      <c r="M279" s="9" t="s">
        <v>20</v>
      </c>
    </row>
    <row r="280" spans="1:13">
      <c r="A280" s="10">
        <v>2790</v>
      </c>
      <c r="B280" s="10">
        <v>2800</v>
      </c>
      <c r="C280" s="10">
        <v>66450</v>
      </c>
      <c r="D280" s="10">
        <v>48950</v>
      </c>
      <c r="E280" s="10">
        <v>24850</v>
      </c>
      <c r="F280" s="10">
        <v>19600</v>
      </c>
      <c r="G280" s="10">
        <v>15920</v>
      </c>
      <c r="H280" s="10">
        <v>12550</v>
      </c>
      <c r="I280" s="10">
        <v>9170</v>
      </c>
      <c r="J280" s="10">
        <v>5800</v>
      </c>
      <c r="K280" s="10">
        <v>2420</v>
      </c>
      <c r="L280" s="9" t="s">
        <v>20</v>
      </c>
      <c r="M280" s="9" t="s">
        <v>20</v>
      </c>
    </row>
    <row r="281" spans="1:13">
      <c r="A281" s="10">
        <v>2800</v>
      </c>
      <c r="B281" s="10">
        <v>2810</v>
      </c>
      <c r="C281" s="10">
        <v>67300</v>
      </c>
      <c r="D281" s="10">
        <v>49800</v>
      </c>
      <c r="E281" s="10">
        <v>25180</v>
      </c>
      <c r="F281" s="10">
        <v>19930</v>
      </c>
      <c r="G281" s="10">
        <v>16130</v>
      </c>
      <c r="H281" s="10">
        <v>12760</v>
      </c>
      <c r="I281" s="10">
        <v>9380</v>
      </c>
      <c r="J281" s="10">
        <v>6010</v>
      </c>
      <c r="K281" s="10">
        <v>2630</v>
      </c>
      <c r="L281" s="9" t="s">
        <v>20</v>
      </c>
      <c r="M281" s="9" t="s">
        <v>20</v>
      </c>
    </row>
    <row r="282" spans="1:13">
      <c r="A282" s="10">
        <v>2810</v>
      </c>
      <c r="B282" s="10">
        <v>2820</v>
      </c>
      <c r="C282" s="10">
        <v>68160</v>
      </c>
      <c r="D282" s="10">
        <v>50660</v>
      </c>
      <c r="E282" s="10">
        <v>25510</v>
      </c>
      <c r="F282" s="10">
        <v>20260</v>
      </c>
      <c r="G282" s="10">
        <v>16350</v>
      </c>
      <c r="H282" s="10">
        <v>12970</v>
      </c>
      <c r="I282" s="10">
        <v>9600</v>
      </c>
      <c r="J282" s="10">
        <v>6220</v>
      </c>
      <c r="K282" s="10">
        <v>2850</v>
      </c>
      <c r="L282" s="9" t="s">
        <v>20</v>
      </c>
      <c r="M282" s="9" t="s">
        <v>20</v>
      </c>
    </row>
    <row r="283" spans="1:13">
      <c r="A283" s="10">
        <v>2820</v>
      </c>
      <c r="B283" s="10">
        <v>2830</v>
      </c>
      <c r="C283" s="10">
        <v>69020</v>
      </c>
      <c r="D283" s="10">
        <v>51520</v>
      </c>
      <c r="E283" s="10">
        <v>25840</v>
      </c>
      <c r="F283" s="10">
        <v>20590</v>
      </c>
      <c r="G283" s="10">
        <v>16560</v>
      </c>
      <c r="H283" s="10">
        <v>13180</v>
      </c>
      <c r="I283" s="10">
        <v>9810</v>
      </c>
      <c r="J283" s="10">
        <v>6430</v>
      </c>
      <c r="K283" s="10">
        <v>3060</v>
      </c>
      <c r="L283" s="9" t="s">
        <v>20</v>
      </c>
      <c r="M283" s="9" t="s">
        <v>20</v>
      </c>
    </row>
    <row r="284" spans="1:13">
      <c r="A284" s="10">
        <v>2830</v>
      </c>
      <c r="B284" s="10">
        <v>2840</v>
      </c>
      <c r="C284" s="10">
        <v>69870</v>
      </c>
      <c r="D284" s="10">
        <v>52370</v>
      </c>
      <c r="E284" s="10">
        <v>26170</v>
      </c>
      <c r="F284" s="10">
        <v>20920</v>
      </c>
      <c r="G284" s="10">
        <v>16770</v>
      </c>
      <c r="H284" s="10">
        <v>13400</v>
      </c>
      <c r="I284" s="10">
        <v>10020</v>
      </c>
      <c r="J284" s="10">
        <v>6650</v>
      </c>
      <c r="K284" s="10">
        <v>3270</v>
      </c>
      <c r="L284" s="9" t="s">
        <v>20</v>
      </c>
      <c r="M284" s="9" t="s">
        <v>20</v>
      </c>
    </row>
    <row r="285" spans="1:13">
      <c r="A285" s="10">
        <v>2840</v>
      </c>
      <c r="B285" s="10">
        <v>2850</v>
      </c>
      <c r="C285" s="10">
        <v>70730</v>
      </c>
      <c r="D285" s="10">
        <v>53230</v>
      </c>
      <c r="E285" s="10">
        <v>26500</v>
      </c>
      <c r="F285" s="10">
        <v>21250</v>
      </c>
      <c r="G285" s="10">
        <v>16980</v>
      </c>
      <c r="H285" s="10">
        <v>13610</v>
      </c>
      <c r="I285" s="10">
        <v>10230</v>
      </c>
      <c r="J285" s="10">
        <v>6860</v>
      </c>
      <c r="K285" s="10">
        <v>3480</v>
      </c>
      <c r="L285" s="9" t="s">
        <v>20</v>
      </c>
      <c r="M285" s="9" t="s">
        <v>20</v>
      </c>
    </row>
    <row r="286" spans="1:13">
      <c r="A286" s="10">
        <v>2850</v>
      </c>
      <c r="B286" s="10">
        <v>2860</v>
      </c>
      <c r="C286" s="10">
        <v>71580</v>
      </c>
      <c r="D286" s="10">
        <v>54080</v>
      </c>
      <c r="E286" s="10">
        <v>26830</v>
      </c>
      <c r="F286" s="10">
        <v>21580</v>
      </c>
      <c r="G286" s="10">
        <v>17190</v>
      </c>
      <c r="H286" s="10">
        <v>13820</v>
      </c>
      <c r="I286" s="10">
        <v>10440</v>
      </c>
      <c r="J286" s="10">
        <v>7070</v>
      </c>
      <c r="K286" s="10">
        <v>3690</v>
      </c>
      <c r="L286" s="9" t="s">
        <v>20</v>
      </c>
      <c r="M286" s="9" t="s">
        <v>20</v>
      </c>
    </row>
    <row r="287" spans="1:13">
      <c r="A287" s="10">
        <v>2860</v>
      </c>
      <c r="B287" s="10">
        <v>2870</v>
      </c>
      <c r="C287" s="10">
        <v>72440</v>
      </c>
      <c r="D287" s="10">
        <v>54940</v>
      </c>
      <c r="E287" s="10">
        <v>27160</v>
      </c>
      <c r="F287" s="10">
        <v>21910</v>
      </c>
      <c r="G287" s="10">
        <v>17410</v>
      </c>
      <c r="H287" s="10">
        <v>14030</v>
      </c>
      <c r="I287" s="10">
        <v>10660</v>
      </c>
      <c r="J287" s="10">
        <v>7280</v>
      </c>
      <c r="K287" s="10">
        <v>3910</v>
      </c>
      <c r="L287" s="9" t="s">
        <v>20</v>
      </c>
      <c r="M287" s="9" t="s">
        <v>20</v>
      </c>
    </row>
    <row r="288" spans="1:13">
      <c r="A288" s="10">
        <v>2870</v>
      </c>
      <c r="B288" s="10">
        <v>2880</v>
      </c>
      <c r="C288" s="10">
        <v>73290</v>
      </c>
      <c r="D288" s="10">
        <v>55790</v>
      </c>
      <c r="E288" s="10">
        <v>27490</v>
      </c>
      <c r="F288" s="10">
        <v>22240</v>
      </c>
      <c r="G288" s="10">
        <v>17620</v>
      </c>
      <c r="H288" s="10">
        <v>14240</v>
      </c>
      <c r="I288" s="10">
        <v>10870</v>
      </c>
      <c r="J288" s="10">
        <v>7490</v>
      </c>
      <c r="K288" s="10">
        <v>4120</v>
      </c>
      <c r="L288" s="9" t="s">
        <v>20</v>
      </c>
      <c r="M288" s="9" t="s">
        <v>20</v>
      </c>
    </row>
    <row r="289" spans="1:13">
      <c r="A289" s="10">
        <v>2880</v>
      </c>
      <c r="B289" s="10">
        <v>2890</v>
      </c>
      <c r="C289" s="10">
        <v>74150</v>
      </c>
      <c r="D289" s="10">
        <v>56650</v>
      </c>
      <c r="E289" s="10">
        <v>27820</v>
      </c>
      <c r="F289" s="10">
        <v>22570</v>
      </c>
      <c r="G289" s="10">
        <v>17830</v>
      </c>
      <c r="H289" s="10">
        <v>14460</v>
      </c>
      <c r="I289" s="10">
        <v>11080</v>
      </c>
      <c r="J289" s="10">
        <v>7710</v>
      </c>
      <c r="K289" s="10">
        <v>4330</v>
      </c>
      <c r="L289" s="9" t="s">
        <v>20</v>
      </c>
      <c r="M289" s="9" t="s">
        <v>20</v>
      </c>
    </row>
    <row r="290" spans="1:13">
      <c r="A290" s="10">
        <v>2890</v>
      </c>
      <c r="B290" s="10">
        <v>2900</v>
      </c>
      <c r="C290" s="10">
        <v>75010</v>
      </c>
      <c r="D290" s="10">
        <v>57510</v>
      </c>
      <c r="E290" s="10">
        <v>28150</v>
      </c>
      <c r="F290" s="10">
        <v>22900</v>
      </c>
      <c r="G290" s="10">
        <v>18040</v>
      </c>
      <c r="H290" s="10">
        <v>14670</v>
      </c>
      <c r="I290" s="10">
        <v>11290</v>
      </c>
      <c r="J290" s="10">
        <v>7920</v>
      </c>
      <c r="K290" s="10">
        <v>4540</v>
      </c>
      <c r="L290" s="10">
        <v>1170</v>
      </c>
      <c r="M290" s="9" t="s">
        <v>20</v>
      </c>
    </row>
    <row r="291" spans="1:13">
      <c r="A291" s="10">
        <v>2900</v>
      </c>
      <c r="B291" s="10">
        <v>2910</v>
      </c>
      <c r="C291" s="10">
        <v>75860</v>
      </c>
      <c r="D291" s="10">
        <v>58360</v>
      </c>
      <c r="E291" s="10">
        <v>28480</v>
      </c>
      <c r="F291" s="10">
        <v>23230</v>
      </c>
      <c r="G291" s="10">
        <v>18250</v>
      </c>
      <c r="H291" s="10">
        <v>14880</v>
      </c>
      <c r="I291" s="10">
        <v>11500</v>
      </c>
      <c r="J291" s="10">
        <v>8130</v>
      </c>
      <c r="K291" s="10">
        <v>4750</v>
      </c>
      <c r="L291" s="10">
        <v>1380</v>
      </c>
      <c r="M291" s="9" t="s">
        <v>20</v>
      </c>
    </row>
    <row r="292" spans="1:13">
      <c r="A292" s="10">
        <v>2910</v>
      </c>
      <c r="B292" s="10">
        <v>2920</v>
      </c>
      <c r="C292" s="10">
        <v>76720</v>
      </c>
      <c r="D292" s="10">
        <v>59220</v>
      </c>
      <c r="E292" s="10">
        <v>28810</v>
      </c>
      <c r="F292" s="10">
        <v>23560</v>
      </c>
      <c r="G292" s="10">
        <v>18470</v>
      </c>
      <c r="H292" s="10">
        <v>15090</v>
      </c>
      <c r="I292" s="10">
        <v>11720</v>
      </c>
      <c r="J292" s="10">
        <v>8340</v>
      </c>
      <c r="K292" s="10">
        <v>4970</v>
      </c>
      <c r="L292" s="10">
        <v>1590</v>
      </c>
      <c r="M292" s="9" t="s">
        <v>20</v>
      </c>
    </row>
    <row r="293" spans="1:13">
      <c r="A293" s="10">
        <v>2920</v>
      </c>
      <c r="B293" s="10">
        <v>2930</v>
      </c>
      <c r="C293" s="10">
        <v>77570</v>
      </c>
      <c r="D293" s="10">
        <v>60070</v>
      </c>
      <c r="E293" s="10">
        <v>29140</v>
      </c>
      <c r="F293" s="10">
        <v>23890</v>
      </c>
      <c r="G293" s="10">
        <v>18680</v>
      </c>
      <c r="H293" s="10">
        <v>15300</v>
      </c>
      <c r="I293" s="10">
        <v>11930</v>
      </c>
      <c r="J293" s="10">
        <v>8550</v>
      </c>
      <c r="K293" s="10">
        <v>5180</v>
      </c>
      <c r="L293" s="10">
        <v>1800</v>
      </c>
      <c r="M293" s="9" t="s">
        <v>20</v>
      </c>
    </row>
    <row r="294" spans="1:13">
      <c r="A294" s="10">
        <v>2930</v>
      </c>
      <c r="B294" s="10">
        <v>2940</v>
      </c>
      <c r="C294" s="10">
        <v>78430</v>
      </c>
      <c r="D294" s="10">
        <v>60930</v>
      </c>
      <c r="E294" s="10">
        <v>29470</v>
      </c>
      <c r="F294" s="10">
        <v>24220</v>
      </c>
      <c r="G294" s="10">
        <v>18970</v>
      </c>
      <c r="H294" s="10">
        <v>15510</v>
      </c>
      <c r="I294" s="10">
        <v>12140</v>
      </c>
      <c r="J294" s="10">
        <v>8760</v>
      </c>
      <c r="K294" s="10">
        <v>5390</v>
      </c>
      <c r="L294" s="10">
        <v>2010</v>
      </c>
      <c r="M294" s="9" t="s">
        <v>20</v>
      </c>
    </row>
    <row r="295" spans="1:13">
      <c r="A295" s="10">
        <v>2940</v>
      </c>
      <c r="B295" s="10">
        <v>2950</v>
      </c>
      <c r="C295" s="10">
        <v>79280</v>
      </c>
      <c r="D295" s="10">
        <v>61780</v>
      </c>
      <c r="E295" s="10">
        <v>29800</v>
      </c>
      <c r="F295" s="10">
        <v>24550</v>
      </c>
      <c r="G295" s="10">
        <v>19300</v>
      </c>
      <c r="H295" s="10">
        <v>15730</v>
      </c>
      <c r="I295" s="10">
        <v>12350</v>
      </c>
      <c r="J295" s="10">
        <v>8980</v>
      </c>
      <c r="K295" s="10">
        <v>5600</v>
      </c>
      <c r="L295" s="10">
        <v>2230</v>
      </c>
      <c r="M295" s="9" t="s">
        <v>20</v>
      </c>
    </row>
    <row r="296" spans="1:13">
      <c r="A296" s="10">
        <v>2950</v>
      </c>
      <c r="B296" s="10">
        <v>2960</v>
      </c>
      <c r="C296" s="10">
        <v>80140</v>
      </c>
      <c r="D296" s="10">
        <v>62640</v>
      </c>
      <c r="E296" s="10">
        <v>30130</v>
      </c>
      <c r="F296" s="10">
        <v>24880</v>
      </c>
      <c r="G296" s="10">
        <v>19630</v>
      </c>
      <c r="H296" s="10">
        <v>15940</v>
      </c>
      <c r="I296" s="10">
        <v>12560</v>
      </c>
      <c r="J296" s="10">
        <v>9190</v>
      </c>
      <c r="K296" s="10">
        <v>5810</v>
      </c>
      <c r="L296" s="10">
        <v>2440</v>
      </c>
      <c r="M296" s="9" t="s">
        <v>20</v>
      </c>
    </row>
    <row r="297" spans="1:13">
      <c r="A297" s="10">
        <v>2960</v>
      </c>
      <c r="B297" s="10">
        <v>2970</v>
      </c>
      <c r="C297" s="10">
        <v>81000</v>
      </c>
      <c r="D297" s="10">
        <v>63500</v>
      </c>
      <c r="E297" s="10">
        <v>30460</v>
      </c>
      <c r="F297" s="10">
        <v>25210</v>
      </c>
      <c r="G297" s="10">
        <v>19960</v>
      </c>
      <c r="H297" s="10">
        <v>16150</v>
      </c>
      <c r="I297" s="10">
        <v>12780</v>
      </c>
      <c r="J297" s="10">
        <v>9400</v>
      </c>
      <c r="K297" s="10">
        <v>6030</v>
      </c>
      <c r="L297" s="10">
        <v>2650</v>
      </c>
      <c r="M297" s="9" t="s">
        <v>20</v>
      </c>
    </row>
    <row r="298" spans="1:13">
      <c r="A298" s="10">
        <v>2970</v>
      </c>
      <c r="B298" s="10">
        <v>2980</v>
      </c>
      <c r="C298" s="10">
        <v>81850</v>
      </c>
      <c r="D298" s="10">
        <v>64350</v>
      </c>
      <c r="E298" s="10">
        <v>30790</v>
      </c>
      <c r="F298" s="10">
        <v>25540</v>
      </c>
      <c r="G298" s="10">
        <v>20290</v>
      </c>
      <c r="H298" s="10">
        <v>16360</v>
      </c>
      <c r="I298" s="10">
        <v>12990</v>
      </c>
      <c r="J298" s="10">
        <v>9610</v>
      </c>
      <c r="K298" s="10">
        <v>6240</v>
      </c>
      <c r="L298" s="10">
        <v>2860</v>
      </c>
      <c r="M298" s="9" t="s">
        <v>20</v>
      </c>
    </row>
    <row r="299" spans="1:13">
      <c r="A299" s="10">
        <v>2980</v>
      </c>
      <c r="B299" s="10">
        <v>2990</v>
      </c>
      <c r="C299" s="10">
        <v>82710</v>
      </c>
      <c r="D299" s="10">
        <v>65210</v>
      </c>
      <c r="E299" s="10">
        <v>31120</v>
      </c>
      <c r="F299" s="10">
        <v>25870</v>
      </c>
      <c r="G299" s="10">
        <v>20620</v>
      </c>
      <c r="H299" s="10">
        <v>16570</v>
      </c>
      <c r="I299" s="10">
        <v>13200</v>
      </c>
      <c r="J299" s="10">
        <v>9820</v>
      </c>
      <c r="K299" s="10">
        <v>6450</v>
      </c>
      <c r="L299" s="10">
        <v>3070</v>
      </c>
      <c r="M299" s="9" t="s">
        <v>20</v>
      </c>
    </row>
    <row r="300" spans="1:13">
      <c r="A300" s="10">
        <v>2990</v>
      </c>
      <c r="B300" s="10">
        <v>3000</v>
      </c>
      <c r="C300" s="10">
        <v>83560</v>
      </c>
      <c r="D300" s="10">
        <v>66060</v>
      </c>
      <c r="E300" s="10">
        <v>31450</v>
      </c>
      <c r="F300" s="10">
        <v>26200</v>
      </c>
      <c r="G300" s="10">
        <v>20950</v>
      </c>
      <c r="H300" s="10">
        <v>16790</v>
      </c>
      <c r="I300" s="10">
        <v>13410</v>
      </c>
      <c r="J300" s="10">
        <v>10040</v>
      </c>
      <c r="K300" s="10">
        <v>6660</v>
      </c>
      <c r="L300" s="10">
        <v>3290</v>
      </c>
      <c r="M300" s="9" t="s">
        <v>20</v>
      </c>
    </row>
    <row r="301" spans="1:13">
      <c r="A301" s="10">
        <v>3000</v>
      </c>
      <c r="B301" s="10">
        <v>3020</v>
      </c>
      <c r="C301" s="10">
        <v>84850</v>
      </c>
      <c r="D301" s="10">
        <v>67350</v>
      </c>
      <c r="E301" s="10">
        <v>32490</v>
      </c>
      <c r="F301" s="10">
        <v>26690</v>
      </c>
      <c r="G301" s="10">
        <v>21440</v>
      </c>
      <c r="H301" s="10">
        <v>17100</v>
      </c>
      <c r="I301" s="10">
        <v>13730</v>
      </c>
      <c r="J301" s="10">
        <v>10350</v>
      </c>
      <c r="K301" s="10">
        <v>6980</v>
      </c>
      <c r="L301" s="10">
        <v>3600</v>
      </c>
      <c r="M301" s="9" t="s">
        <v>20</v>
      </c>
    </row>
    <row r="302" spans="1:13">
      <c r="A302" s="10">
        <v>3020</v>
      </c>
      <c r="B302" s="10">
        <v>3040</v>
      </c>
      <c r="C302" s="10">
        <v>86560</v>
      </c>
      <c r="D302" s="10">
        <v>69060</v>
      </c>
      <c r="E302" s="10">
        <v>34140</v>
      </c>
      <c r="F302" s="10">
        <v>27350</v>
      </c>
      <c r="G302" s="10">
        <v>22100</v>
      </c>
      <c r="H302" s="10">
        <v>17530</v>
      </c>
      <c r="I302" s="10">
        <v>14150</v>
      </c>
      <c r="J302" s="10">
        <v>10780</v>
      </c>
      <c r="K302" s="10">
        <v>7400</v>
      </c>
      <c r="L302" s="10">
        <v>4030</v>
      </c>
      <c r="M302" s="9" t="s">
        <v>20</v>
      </c>
    </row>
    <row r="303" spans="1:13">
      <c r="A303" s="10">
        <v>3040</v>
      </c>
      <c r="B303" s="10">
        <v>3060</v>
      </c>
      <c r="C303" s="10">
        <v>88270</v>
      </c>
      <c r="D303" s="10">
        <v>70770</v>
      </c>
      <c r="E303" s="10">
        <v>35790</v>
      </c>
      <c r="F303" s="10">
        <v>28010</v>
      </c>
      <c r="G303" s="10">
        <v>22760</v>
      </c>
      <c r="H303" s="10">
        <v>17950</v>
      </c>
      <c r="I303" s="10">
        <v>14580</v>
      </c>
      <c r="J303" s="10">
        <v>11200</v>
      </c>
      <c r="K303" s="10">
        <v>7830</v>
      </c>
      <c r="L303" s="10">
        <v>4450</v>
      </c>
      <c r="M303" s="10">
        <v>1080</v>
      </c>
    </row>
    <row r="304" spans="1:13">
      <c r="A304" s="10">
        <v>3060</v>
      </c>
      <c r="B304" s="10">
        <v>3080</v>
      </c>
      <c r="C304" s="10">
        <v>89980</v>
      </c>
      <c r="D304" s="10">
        <v>72480</v>
      </c>
      <c r="E304" s="10">
        <v>37440</v>
      </c>
      <c r="F304" s="10">
        <v>28670</v>
      </c>
      <c r="G304" s="10">
        <v>23420</v>
      </c>
      <c r="H304" s="10">
        <v>18380</v>
      </c>
      <c r="I304" s="10">
        <v>15000</v>
      </c>
      <c r="J304" s="10">
        <v>11630</v>
      </c>
      <c r="K304" s="10">
        <v>8250</v>
      </c>
      <c r="L304" s="10">
        <v>4880</v>
      </c>
      <c r="M304" s="10">
        <v>1500</v>
      </c>
    </row>
    <row r="305" spans="1:13">
      <c r="A305" s="10">
        <v>3080</v>
      </c>
      <c r="B305" s="10">
        <v>3100</v>
      </c>
      <c r="C305" s="10">
        <v>91690</v>
      </c>
      <c r="D305" s="10">
        <v>74190</v>
      </c>
      <c r="E305" s="10">
        <v>39080</v>
      </c>
      <c r="F305" s="10">
        <v>29330</v>
      </c>
      <c r="G305" s="10">
        <v>24080</v>
      </c>
      <c r="H305" s="10">
        <v>18830</v>
      </c>
      <c r="I305" s="10">
        <v>15430</v>
      </c>
      <c r="J305" s="10">
        <v>12050</v>
      </c>
      <c r="K305" s="10">
        <v>8680</v>
      </c>
      <c r="L305" s="10">
        <v>5300</v>
      </c>
      <c r="M305" s="10">
        <v>1930</v>
      </c>
    </row>
    <row r="306" spans="1:13">
      <c r="A306" s="10">
        <v>3100</v>
      </c>
      <c r="B306" s="10">
        <v>3120</v>
      </c>
      <c r="C306" s="10">
        <v>93400</v>
      </c>
      <c r="D306" s="10">
        <v>75900</v>
      </c>
      <c r="E306" s="10">
        <v>40730</v>
      </c>
      <c r="F306" s="10">
        <v>29990</v>
      </c>
      <c r="G306" s="10">
        <v>24740</v>
      </c>
      <c r="H306" s="10">
        <v>19490</v>
      </c>
      <c r="I306" s="10">
        <v>15850</v>
      </c>
      <c r="J306" s="10">
        <v>12470</v>
      </c>
      <c r="K306" s="10">
        <v>9100</v>
      </c>
      <c r="L306" s="10">
        <v>5720</v>
      </c>
      <c r="M306" s="10">
        <v>2350</v>
      </c>
    </row>
    <row r="307" spans="1:13">
      <c r="A307" s="10">
        <v>3120</v>
      </c>
      <c r="B307" s="10">
        <v>3140</v>
      </c>
      <c r="C307" s="10">
        <v>95760</v>
      </c>
      <c r="D307" s="10">
        <v>77620</v>
      </c>
      <c r="E307" s="10">
        <v>42380</v>
      </c>
      <c r="F307" s="10">
        <v>30650</v>
      </c>
      <c r="G307" s="10">
        <v>25400</v>
      </c>
      <c r="H307" s="10">
        <v>20150</v>
      </c>
      <c r="I307" s="10">
        <v>16270</v>
      </c>
      <c r="J307" s="10">
        <v>12900</v>
      </c>
      <c r="K307" s="10">
        <v>9520</v>
      </c>
      <c r="L307" s="10">
        <v>6150</v>
      </c>
      <c r="M307" s="10">
        <v>2770</v>
      </c>
    </row>
    <row r="308" spans="1:13">
      <c r="A308" s="10">
        <v>3140</v>
      </c>
      <c r="B308" s="10">
        <v>3160</v>
      </c>
      <c r="C308" s="10">
        <v>98210</v>
      </c>
      <c r="D308" s="10">
        <v>79330</v>
      </c>
      <c r="E308" s="10">
        <v>44030</v>
      </c>
      <c r="F308" s="10">
        <v>31310</v>
      </c>
      <c r="G308" s="10">
        <v>26060</v>
      </c>
      <c r="H308" s="10">
        <v>20810</v>
      </c>
      <c r="I308" s="10">
        <v>16700</v>
      </c>
      <c r="J308" s="10">
        <v>13320</v>
      </c>
      <c r="K308" s="10">
        <v>9950</v>
      </c>
      <c r="L308" s="10">
        <v>6570</v>
      </c>
      <c r="M308" s="10">
        <v>3200</v>
      </c>
    </row>
    <row r="309" spans="1:13">
      <c r="A309" s="10">
        <v>3160</v>
      </c>
      <c r="B309" s="10">
        <v>3180</v>
      </c>
      <c r="C309" s="10">
        <v>100650</v>
      </c>
      <c r="D309" s="10">
        <v>81040</v>
      </c>
      <c r="E309" s="10">
        <v>45680</v>
      </c>
      <c r="F309" s="10">
        <v>32550</v>
      </c>
      <c r="G309" s="10">
        <v>26720</v>
      </c>
      <c r="H309" s="10">
        <v>21470</v>
      </c>
      <c r="I309" s="10">
        <v>17120</v>
      </c>
      <c r="J309" s="10">
        <v>13750</v>
      </c>
      <c r="K309" s="10">
        <v>10370</v>
      </c>
      <c r="L309" s="10">
        <v>7000</v>
      </c>
      <c r="M309" s="10">
        <v>3620</v>
      </c>
    </row>
    <row r="310" spans="1:13">
      <c r="A310" s="10">
        <v>3180</v>
      </c>
      <c r="B310" s="10">
        <v>3200</v>
      </c>
      <c r="C310" s="10">
        <v>103100</v>
      </c>
      <c r="D310" s="10">
        <v>82750</v>
      </c>
      <c r="E310" s="10">
        <v>47330</v>
      </c>
      <c r="F310" s="10">
        <v>34200</v>
      </c>
      <c r="G310" s="10">
        <v>27380</v>
      </c>
      <c r="H310" s="10">
        <v>22130</v>
      </c>
      <c r="I310" s="10">
        <v>17540</v>
      </c>
      <c r="J310" s="10">
        <v>14170</v>
      </c>
      <c r="K310" s="10">
        <v>10790</v>
      </c>
      <c r="L310" s="10">
        <v>7420</v>
      </c>
      <c r="M310" s="10">
        <v>4040</v>
      </c>
    </row>
    <row r="311" spans="1:13">
      <c r="A311" s="10">
        <v>3200</v>
      </c>
      <c r="B311" s="10">
        <v>3220</v>
      </c>
      <c r="C311" s="10">
        <v>105540</v>
      </c>
      <c r="D311" s="10">
        <v>84460</v>
      </c>
      <c r="E311" s="10">
        <v>48980</v>
      </c>
      <c r="F311" s="10">
        <v>35850</v>
      </c>
      <c r="G311" s="10">
        <v>28040</v>
      </c>
      <c r="H311" s="10">
        <v>22790</v>
      </c>
      <c r="I311" s="10">
        <v>17970</v>
      </c>
      <c r="J311" s="10">
        <v>14590</v>
      </c>
      <c r="K311" s="10">
        <v>11220</v>
      </c>
      <c r="L311" s="10">
        <v>7840</v>
      </c>
      <c r="M311" s="10">
        <v>4470</v>
      </c>
    </row>
    <row r="312" spans="1:13">
      <c r="A312" s="10">
        <v>3220</v>
      </c>
      <c r="B312" s="10">
        <v>3240</v>
      </c>
      <c r="C312" s="10">
        <v>107990</v>
      </c>
      <c r="D312" s="10">
        <v>86170</v>
      </c>
      <c r="E312" s="10">
        <v>50620</v>
      </c>
      <c r="F312" s="10">
        <v>37500</v>
      </c>
      <c r="G312" s="10">
        <v>28700</v>
      </c>
      <c r="H312" s="10">
        <v>23450</v>
      </c>
      <c r="I312" s="10">
        <v>18390</v>
      </c>
      <c r="J312" s="10">
        <v>15020</v>
      </c>
      <c r="K312" s="10">
        <v>11640</v>
      </c>
      <c r="L312" s="10">
        <v>8270</v>
      </c>
      <c r="M312" s="10">
        <v>4890</v>
      </c>
    </row>
    <row r="313" spans="1:13">
      <c r="A313" s="10">
        <v>3240</v>
      </c>
      <c r="B313" s="10">
        <v>3260</v>
      </c>
      <c r="C313" s="10">
        <v>110430</v>
      </c>
      <c r="D313" s="10">
        <v>87880</v>
      </c>
      <c r="E313" s="10">
        <v>52270</v>
      </c>
      <c r="F313" s="10">
        <v>39150</v>
      </c>
      <c r="G313" s="10">
        <v>29360</v>
      </c>
      <c r="H313" s="10">
        <v>24110</v>
      </c>
      <c r="I313" s="10">
        <v>18860</v>
      </c>
      <c r="J313" s="10">
        <v>15440</v>
      </c>
      <c r="K313" s="10">
        <v>12070</v>
      </c>
      <c r="L313" s="10">
        <v>8690</v>
      </c>
      <c r="M313" s="10">
        <v>5320</v>
      </c>
    </row>
    <row r="314" spans="1:13">
      <c r="A314" s="10">
        <v>3260</v>
      </c>
      <c r="B314" s="10">
        <v>3280</v>
      </c>
      <c r="C314" s="10">
        <v>112880</v>
      </c>
      <c r="D314" s="10">
        <v>89600</v>
      </c>
      <c r="E314" s="10">
        <v>53920</v>
      </c>
      <c r="F314" s="10">
        <v>40800</v>
      </c>
      <c r="G314" s="10">
        <v>30020</v>
      </c>
      <c r="H314" s="10">
        <v>24770</v>
      </c>
      <c r="I314" s="10">
        <v>19520</v>
      </c>
      <c r="J314" s="10">
        <v>15870</v>
      </c>
      <c r="K314" s="10">
        <v>12490</v>
      </c>
      <c r="L314" s="10">
        <v>9120</v>
      </c>
      <c r="M314" s="10">
        <v>5740</v>
      </c>
    </row>
    <row r="315" spans="1:13">
      <c r="A315" s="10">
        <v>3280</v>
      </c>
      <c r="B315" s="10">
        <v>3300</v>
      </c>
      <c r="C315" s="10">
        <v>115320</v>
      </c>
      <c r="D315" s="10">
        <v>91310</v>
      </c>
      <c r="E315" s="10">
        <v>55570</v>
      </c>
      <c r="F315" s="10">
        <v>42440</v>
      </c>
      <c r="G315" s="10">
        <v>30670</v>
      </c>
      <c r="H315" s="10">
        <v>25420</v>
      </c>
      <c r="I315" s="10">
        <v>20170</v>
      </c>
      <c r="J315" s="10">
        <v>16290</v>
      </c>
      <c r="K315" s="10">
        <v>12910</v>
      </c>
      <c r="L315" s="10">
        <v>9540</v>
      </c>
      <c r="M315" s="10">
        <v>6160</v>
      </c>
    </row>
    <row r="316" spans="1:13">
      <c r="A316" s="10">
        <v>3300</v>
      </c>
      <c r="B316" s="10">
        <v>3320</v>
      </c>
      <c r="C316" s="10">
        <v>117770</v>
      </c>
      <c r="D316" s="10">
        <v>93020</v>
      </c>
      <c r="E316" s="10">
        <v>57220</v>
      </c>
      <c r="F316" s="10">
        <v>44090</v>
      </c>
      <c r="G316" s="10">
        <v>31330</v>
      </c>
      <c r="H316" s="10">
        <v>26080</v>
      </c>
      <c r="I316" s="10">
        <v>20830</v>
      </c>
      <c r="J316" s="10">
        <v>16710</v>
      </c>
      <c r="K316" s="10">
        <v>13340</v>
      </c>
      <c r="L316" s="10">
        <v>9960</v>
      </c>
      <c r="M316" s="10">
        <v>6590</v>
      </c>
    </row>
    <row r="317" spans="1:13">
      <c r="A317" s="10">
        <v>3320</v>
      </c>
      <c r="B317" s="10">
        <v>3340</v>
      </c>
      <c r="C317" s="10">
        <v>120210</v>
      </c>
      <c r="D317" s="10">
        <v>95210</v>
      </c>
      <c r="E317" s="10">
        <v>58870</v>
      </c>
      <c r="F317" s="10">
        <v>45740</v>
      </c>
      <c r="G317" s="10">
        <v>32620</v>
      </c>
      <c r="H317" s="10">
        <v>26740</v>
      </c>
      <c r="I317" s="10">
        <v>21490</v>
      </c>
      <c r="J317" s="10">
        <v>17140</v>
      </c>
      <c r="K317" s="10">
        <v>13760</v>
      </c>
      <c r="L317" s="10">
        <v>10390</v>
      </c>
      <c r="M317" s="10">
        <v>7010</v>
      </c>
    </row>
    <row r="318" spans="1:13">
      <c r="A318" s="10">
        <v>3340</v>
      </c>
      <c r="B318" s="10">
        <v>3360</v>
      </c>
      <c r="C318" s="10">
        <v>122660</v>
      </c>
      <c r="D318" s="10">
        <v>97660</v>
      </c>
      <c r="E318" s="10">
        <v>60440</v>
      </c>
      <c r="F318" s="10">
        <v>47320</v>
      </c>
      <c r="G318" s="10">
        <v>34190</v>
      </c>
      <c r="H318" s="10">
        <v>27370</v>
      </c>
      <c r="I318" s="10">
        <v>22120</v>
      </c>
      <c r="J318" s="10">
        <v>17540</v>
      </c>
      <c r="K318" s="10">
        <v>14170</v>
      </c>
      <c r="L318" s="10">
        <v>10790</v>
      </c>
      <c r="M318" s="10">
        <v>7420</v>
      </c>
    </row>
    <row r="319" spans="1:13">
      <c r="A319" s="10">
        <v>3360</v>
      </c>
      <c r="B319" s="10">
        <v>3380</v>
      </c>
      <c r="C319" s="10">
        <v>125100</v>
      </c>
      <c r="D319" s="10">
        <v>100100</v>
      </c>
      <c r="E319" s="10">
        <v>62010</v>
      </c>
      <c r="F319" s="10">
        <v>48880</v>
      </c>
      <c r="G319" s="10">
        <v>35760</v>
      </c>
      <c r="H319" s="10">
        <v>28000</v>
      </c>
      <c r="I319" s="10">
        <v>22750</v>
      </c>
      <c r="J319" s="10">
        <v>17950</v>
      </c>
      <c r="K319" s="10">
        <v>14570</v>
      </c>
      <c r="L319" s="10">
        <v>11200</v>
      </c>
      <c r="M319" s="10">
        <v>7820</v>
      </c>
    </row>
    <row r="320" spans="1:13">
      <c r="A320" s="10">
        <v>3380</v>
      </c>
      <c r="B320" s="10">
        <v>3400</v>
      </c>
      <c r="C320" s="10">
        <v>127550</v>
      </c>
      <c r="D320" s="10">
        <v>102550</v>
      </c>
      <c r="E320" s="10">
        <v>63570</v>
      </c>
      <c r="F320" s="10">
        <v>50450</v>
      </c>
      <c r="G320" s="10">
        <v>37320</v>
      </c>
      <c r="H320" s="10">
        <v>28630</v>
      </c>
      <c r="I320" s="10">
        <v>23380</v>
      </c>
      <c r="J320" s="10">
        <v>18350</v>
      </c>
      <c r="K320" s="10">
        <v>14970</v>
      </c>
      <c r="L320" s="10">
        <v>11600</v>
      </c>
      <c r="M320" s="10">
        <v>8220</v>
      </c>
    </row>
    <row r="321" spans="1:13">
      <c r="A321" s="10">
        <v>3400</v>
      </c>
      <c r="B321" s="10">
        <v>3420</v>
      </c>
      <c r="C321" s="10">
        <v>129990</v>
      </c>
      <c r="D321" s="10">
        <v>104990</v>
      </c>
      <c r="E321" s="10">
        <v>65140</v>
      </c>
      <c r="F321" s="10">
        <v>52010</v>
      </c>
      <c r="G321" s="10">
        <v>38890</v>
      </c>
      <c r="H321" s="10">
        <v>29250</v>
      </c>
      <c r="I321" s="10">
        <v>24000</v>
      </c>
      <c r="J321" s="10">
        <v>18750</v>
      </c>
      <c r="K321" s="10">
        <v>15370</v>
      </c>
      <c r="L321" s="10">
        <v>12000</v>
      </c>
      <c r="M321" s="10">
        <v>8620</v>
      </c>
    </row>
    <row r="322" spans="1:13">
      <c r="A322" s="10">
        <v>3420</v>
      </c>
      <c r="B322" s="10">
        <v>3440</v>
      </c>
      <c r="C322" s="10">
        <v>132440</v>
      </c>
      <c r="D322" s="10">
        <v>107440</v>
      </c>
      <c r="E322" s="10">
        <v>66700</v>
      </c>
      <c r="F322" s="10">
        <v>53580</v>
      </c>
      <c r="G322" s="10">
        <v>40450</v>
      </c>
      <c r="H322" s="10">
        <v>29880</v>
      </c>
      <c r="I322" s="10">
        <v>24630</v>
      </c>
      <c r="J322" s="10">
        <v>19380</v>
      </c>
      <c r="K322" s="10">
        <v>15780</v>
      </c>
      <c r="L322" s="10">
        <v>12400</v>
      </c>
      <c r="M322" s="10">
        <v>9030</v>
      </c>
    </row>
    <row r="323" spans="1:13">
      <c r="A323" s="10">
        <v>3440</v>
      </c>
      <c r="B323" s="10">
        <v>3460</v>
      </c>
      <c r="C323" s="10">
        <v>134880</v>
      </c>
      <c r="D323" s="10">
        <v>109880</v>
      </c>
      <c r="E323" s="10">
        <v>68270</v>
      </c>
      <c r="F323" s="10">
        <v>55140</v>
      </c>
      <c r="G323" s="10">
        <v>42020</v>
      </c>
      <c r="H323" s="10">
        <v>30500</v>
      </c>
      <c r="I323" s="10">
        <v>25250</v>
      </c>
      <c r="J323" s="10">
        <v>20000</v>
      </c>
      <c r="K323" s="10">
        <v>16180</v>
      </c>
      <c r="L323" s="10">
        <v>12800</v>
      </c>
      <c r="M323" s="10">
        <v>9430</v>
      </c>
    </row>
    <row r="324" spans="1:13">
      <c r="A324" s="10">
        <v>3460</v>
      </c>
      <c r="B324" s="10">
        <v>3480</v>
      </c>
      <c r="C324" s="10">
        <v>137330</v>
      </c>
      <c r="D324" s="10">
        <v>112330</v>
      </c>
      <c r="E324" s="10">
        <v>69830</v>
      </c>
      <c r="F324" s="10">
        <v>56710</v>
      </c>
      <c r="G324" s="10">
        <v>43580</v>
      </c>
      <c r="H324" s="10">
        <v>31130</v>
      </c>
      <c r="I324" s="10">
        <v>25880</v>
      </c>
      <c r="J324" s="10">
        <v>20630</v>
      </c>
      <c r="K324" s="10">
        <v>16580</v>
      </c>
      <c r="L324" s="10">
        <v>13210</v>
      </c>
      <c r="M324" s="10">
        <v>9830</v>
      </c>
    </row>
    <row r="325" spans="1:13">
      <c r="A325" s="10">
        <v>3480</v>
      </c>
      <c r="B325" s="10">
        <v>3500</v>
      </c>
      <c r="C325" s="10">
        <v>139770</v>
      </c>
      <c r="D325" s="10">
        <v>114770</v>
      </c>
      <c r="E325" s="10">
        <v>71400</v>
      </c>
      <c r="F325" s="10">
        <v>58270</v>
      </c>
      <c r="G325" s="10">
        <v>45150</v>
      </c>
      <c r="H325" s="10">
        <v>32020</v>
      </c>
      <c r="I325" s="10">
        <v>26510</v>
      </c>
      <c r="J325" s="10">
        <v>21260</v>
      </c>
      <c r="K325" s="10">
        <v>16980</v>
      </c>
      <c r="L325" s="10">
        <v>13610</v>
      </c>
      <c r="M325" s="10">
        <v>10230</v>
      </c>
    </row>
    <row r="326" spans="1:13">
      <c r="A326" s="10">
        <v>3500</v>
      </c>
      <c r="B326" s="10">
        <v>3520</v>
      </c>
      <c r="C326" s="10">
        <v>142220</v>
      </c>
      <c r="D326" s="10">
        <v>117220</v>
      </c>
      <c r="E326" s="10">
        <v>72960</v>
      </c>
      <c r="F326" s="10">
        <v>59840</v>
      </c>
      <c r="G326" s="10">
        <v>46710</v>
      </c>
      <c r="H326" s="10">
        <v>33590</v>
      </c>
      <c r="I326" s="10">
        <v>27130</v>
      </c>
      <c r="J326" s="10">
        <v>21880</v>
      </c>
      <c r="K326" s="10">
        <v>17390</v>
      </c>
      <c r="L326" s="10">
        <v>14010</v>
      </c>
      <c r="M326" s="10">
        <v>10640</v>
      </c>
    </row>
    <row r="327" spans="1:13">
      <c r="A327" s="10">
        <v>3520</v>
      </c>
      <c r="B327" s="10">
        <v>3540</v>
      </c>
      <c r="C327" s="10">
        <v>144660</v>
      </c>
      <c r="D327" s="10">
        <v>119660</v>
      </c>
      <c r="E327" s="10">
        <v>74530</v>
      </c>
      <c r="F327" s="10">
        <v>61400</v>
      </c>
      <c r="G327" s="10">
        <v>48280</v>
      </c>
      <c r="H327" s="10">
        <v>35150</v>
      </c>
      <c r="I327" s="10">
        <v>27760</v>
      </c>
      <c r="J327" s="10">
        <v>22510</v>
      </c>
      <c r="K327" s="10">
        <v>17790</v>
      </c>
      <c r="L327" s="10">
        <v>14410</v>
      </c>
      <c r="M327" s="10">
        <v>11040</v>
      </c>
    </row>
    <row r="328" spans="1:13">
      <c r="A328" s="10">
        <v>3540</v>
      </c>
      <c r="B328" s="10">
        <v>3560</v>
      </c>
      <c r="C328" s="10">
        <v>147110</v>
      </c>
      <c r="D328" s="10">
        <v>122110</v>
      </c>
      <c r="E328" s="10">
        <v>76090</v>
      </c>
      <c r="F328" s="10">
        <v>62960</v>
      </c>
      <c r="G328" s="10">
        <v>49840</v>
      </c>
      <c r="H328" s="10">
        <v>36710</v>
      </c>
      <c r="I328" s="10">
        <v>28380</v>
      </c>
      <c r="J328" s="10">
        <v>23130</v>
      </c>
      <c r="K328" s="10">
        <v>18190</v>
      </c>
      <c r="L328" s="10">
        <v>14820</v>
      </c>
      <c r="M328" s="10">
        <v>11440</v>
      </c>
    </row>
    <row r="329" spans="1:13">
      <c r="A329" s="10">
        <v>3560</v>
      </c>
      <c r="B329" s="10">
        <v>3580</v>
      </c>
      <c r="C329" s="10">
        <v>149550</v>
      </c>
      <c r="D329" s="10">
        <v>124550</v>
      </c>
      <c r="E329" s="10">
        <v>77650</v>
      </c>
      <c r="F329" s="10">
        <v>64530</v>
      </c>
      <c r="G329" s="10">
        <v>51400</v>
      </c>
      <c r="H329" s="10">
        <v>38280</v>
      </c>
      <c r="I329" s="10">
        <v>29010</v>
      </c>
      <c r="J329" s="10">
        <v>23760</v>
      </c>
      <c r="K329" s="10">
        <v>18590</v>
      </c>
      <c r="L329" s="10">
        <v>15220</v>
      </c>
      <c r="M329" s="10">
        <v>11840</v>
      </c>
    </row>
    <row r="330" spans="1:13">
      <c r="A330" s="10">
        <v>3580</v>
      </c>
      <c r="B330" s="10">
        <v>3600</v>
      </c>
      <c r="C330" s="10">
        <v>152000</v>
      </c>
      <c r="D330" s="10">
        <v>127000</v>
      </c>
      <c r="E330" s="10">
        <v>79220</v>
      </c>
      <c r="F330" s="10">
        <v>66090</v>
      </c>
      <c r="G330" s="10">
        <v>52970</v>
      </c>
      <c r="H330" s="10">
        <v>39840</v>
      </c>
      <c r="I330" s="10">
        <v>29630</v>
      </c>
      <c r="J330" s="10">
        <v>24380</v>
      </c>
      <c r="K330" s="10">
        <v>19130</v>
      </c>
      <c r="L330" s="10">
        <v>15620</v>
      </c>
      <c r="M330" s="10">
        <v>12250</v>
      </c>
    </row>
    <row r="331" spans="1:13">
      <c r="A331" s="10">
        <v>3600</v>
      </c>
      <c r="B331" s="10">
        <v>3620</v>
      </c>
      <c r="C331" s="10">
        <v>154440</v>
      </c>
      <c r="D331" s="10">
        <v>129440</v>
      </c>
      <c r="E331" s="10">
        <v>80780</v>
      </c>
      <c r="F331" s="10">
        <v>67660</v>
      </c>
      <c r="G331" s="10">
        <v>54530</v>
      </c>
      <c r="H331" s="10">
        <v>41410</v>
      </c>
      <c r="I331" s="10">
        <v>30260</v>
      </c>
      <c r="J331" s="10">
        <v>25010</v>
      </c>
      <c r="K331" s="10">
        <v>19760</v>
      </c>
      <c r="L331" s="10">
        <v>16020</v>
      </c>
      <c r="M331" s="10">
        <v>12650</v>
      </c>
    </row>
    <row r="332" spans="1:13">
      <c r="A332" s="10">
        <v>3620</v>
      </c>
      <c r="B332" s="10">
        <v>3640</v>
      </c>
      <c r="C332" s="10">
        <v>156890</v>
      </c>
      <c r="D332" s="10">
        <v>131890</v>
      </c>
      <c r="E332" s="10">
        <v>82350</v>
      </c>
      <c r="F332" s="10">
        <v>69220</v>
      </c>
      <c r="G332" s="10">
        <v>56100</v>
      </c>
      <c r="H332" s="10">
        <v>42970</v>
      </c>
      <c r="I332" s="10">
        <v>30890</v>
      </c>
      <c r="J332" s="10">
        <v>25640</v>
      </c>
      <c r="K332" s="10">
        <v>20390</v>
      </c>
      <c r="L332" s="10">
        <v>16420</v>
      </c>
      <c r="M332" s="10">
        <v>13050</v>
      </c>
    </row>
    <row r="333" spans="1:13">
      <c r="A333" s="10">
        <v>3640</v>
      </c>
      <c r="B333" s="10">
        <v>3660</v>
      </c>
      <c r="C333" s="10">
        <v>159330</v>
      </c>
      <c r="D333" s="10">
        <v>134330</v>
      </c>
      <c r="E333" s="10">
        <v>83910</v>
      </c>
      <c r="F333" s="10">
        <v>70790</v>
      </c>
      <c r="G333" s="10">
        <v>57660</v>
      </c>
      <c r="H333" s="10">
        <v>44540</v>
      </c>
      <c r="I333" s="10">
        <v>31510</v>
      </c>
      <c r="J333" s="10">
        <v>26260</v>
      </c>
      <c r="K333" s="10">
        <v>21010</v>
      </c>
      <c r="L333" s="10">
        <v>16830</v>
      </c>
      <c r="M333" s="10">
        <v>13450</v>
      </c>
    </row>
    <row r="334" spans="1:13">
      <c r="A334" s="10">
        <v>3660</v>
      </c>
      <c r="B334" s="10">
        <v>3680</v>
      </c>
      <c r="C334" s="10">
        <v>161780</v>
      </c>
      <c r="D334" s="10">
        <v>136780</v>
      </c>
      <c r="E334" s="10">
        <v>85480</v>
      </c>
      <c r="F334" s="10">
        <v>72350</v>
      </c>
      <c r="G334" s="10">
        <v>59230</v>
      </c>
      <c r="H334" s="10">
        <v>46100</v>
      </c>
      <c r="I334" s="10">
        <v>32980</v>
      </c>
      <c r="J334" s="10">
        <v>26890</v>
      </c>
      <c r="K334" s="10">
        <v>21640</v>
      </c>
      <c r="L334" s="10">
        <v>17230</v>
      </c>
      <c r="M334" s="10">
        <v>13850</v>
      </c>
    </row>
    <row r="335" spans="1:13">
      <c r="A335" s="10">
        <v>3680</v>
      </c>
      <c r="B335" s="10">
        <v>3700</v>
      </c>
      <c r="C335" s="10">
        <v>164220</v>
      </c>
      <c r="D335" s="10">
        <v>139220</v>
      </c>
      <c r="E335" s="10">
        <v>87040</v>
      </c>
      <c r="F335" s="10">
        <v>73920</v>
      </c>
      <c r="G335" s="10">
        <v>60790</v>
      </c>
      <c r="H335" s="10">
        <v>47670</v>
      </c>
      <c r="I335" s="10">
        <v>34540</v>
      </c>
      <c r="J335" s="10">
        <v>27510</v>
      </c>
      <c r="K335" s="10">
        <v>22260</v>
      </c>
      <c r="L335" s="10">
        <v>17630</v>
      </c>
      <c r="M335" s="10">
        <v>14260</v>
      </c>
    </row>
    <row r="336" spans="1:13">
      <c r="A336" s="10">
        <v>3700</v>
      </c>
      <c r="B336" s="10">
        <v>3720</v>
      </c>
      <c r="C336" s="10">
        <v>166670</v>
      </c>
      <c r="D336" s="10">
        <v>141670</v>
      </c>
      <c r="E336" s="10">
        <v>88610</v>
      </c>
      <c r="F336" s="10">
        <v>75480</v>
      </c>
      <c r="G336" s="10">
        <v>62360</v>
      </c>
      <c r="H336" s="10">
        <v>49230</v>
      </c>
      <c r="I336" s="10">
        <v>36110</v>
      </c>
      <c r="J336" s="10">
        <v>28140</v>
      </c>
      <c r="K336" s="10">
        <v>22890</v>
      </c>
      <c r="L336" s="10">
        <v>18030</v>
      </c>
      <c r="M336" s="10">
        <v>14660</v>
      </c>
    </row>
    <row r="337" spans="1:13">
      <c r="A337" s="10">
        <v>3720</v>
      </c>
      <c r="B337" s="10">
        <v>3740</v>
      </c>
      <c r="C337" s="10">
        <v>169110</v>
      </c>
      <c r="D337" s="10">
        <v>144110</v>
      </c>
      <c r="E337" s="10">
        <v>90170</v>
      </c>
      <c r="F337" s="10">
        <v>77050</v>
      </c>
      <c r="G337" s="10">
        <v>63920</v>
      </c>
      <c r="H337" s="10">
        <v>50800</v>
      </c>
      <c r="I337" s="10">
        <v>37670</v>
      </c>
      <c r="J337" s="10">
        <v>28770</v>
      </c>
      <c r="K337" s="10">
        <v>23520</v>
      </c>
      <c r="L337" s="10">
        <v>18440</v>
      </c>
      <c r="M337" s="10">
        <v>15060</v>
      </c>
    </row>
    <row r="338" spans="1:13">
      <c r="A338" s="10">
        <v>3740</v>
      </c>
      <c r="B338" s="10">
        <v>3760</v>
      </c>
      <c r="C338" s="10">
        <v>171560</v>
      </c>
      <c r="D338" s="10">
        <v>146560</v>
      </c>
      <c r="E338" s="10">
        <v>91730</v>
      </c>
      <c r="F338" s="10">
        <v>78610</v>
      </c>
      <c r="G338" s="10">
        <v>65480</v>
      </c>
      <c r="H338" s="10">
        <v>52360</v>
      </c>
      <c r="I338" s="10">
        <v>39230</v>
      </c>
      <c r="J338" s="10">
        <v>29390</v>
      </c>
      <c r="K338" s="10">
        <v>24140</v>
      </c>
      <c r="L338" s="10">
        <v>18890</v>
      </c>
      <c r="M338" s="10">
        <v>15460</v>
      </c>
    </row>
    <row r="339" spans="1:13">
      <c r="A339" s="10">
        <v>3760</v>
      </c>
      <c r="B339" s="10">
        <v>3780</v>
      </c>
      <c r="C339" s="10">
        <v>178920</v>
      </c>
      <c r="D339" s="10">
        <v>151090</v>
      </c>
      <c r="E339" s="10">
        <v>95250</v>
      </c>
      <c r="F339" s="10">
        <v>81630</v>
      </c>
      <c r="G339" s="10">
        <v>68510</v>
      </c>
      <c r="H339" s="10">
        <v>55380</v>
      </c>
      <c r="I339" s="10">
        <v>42260</v>
      </c>
      <c r="J339" s="10">
        <v>30600</v>
      </c>
      <c r="K339" s="10">
        <v>25350</v>
      </c>
      <c r="L339" s="10">
        <v>20100</v>
      </c>
      <c r="M339" s="10">
        <v>16240</v>
      </c>
    </row>
    <row r="340" spans="1:13">
      <c r="A340" s="10">
        <v>3780</v>
      </c>
      <c r="B340" s="10">
        <v>3800</v>
      </c>
      <c r="C340" s="10">
        <v>181590</v>
      </c>
      <c r="D340" s="10">
        <v>153740</v>
      </c>
      <c r="E340" s="10">
        <v>97700</v>
      </c>
      <c r="F340" s="10">
        <v>83350</v>
      </c>
      <c r="G340" s="10">
        <v>70220</v>
      </c>
      <c r="H340" s="10">
        <v>57100</v>
      </c>
      <c r="I340" s="10">
        <v>43970</v>
      </c>
      <c r="J340" s="10">
        <v>31290</v>
      </c>
      <c r="K340" s="10">
        <v>26040</v>
      </c>
      <c r="L340" s="10">
        <v>20790</v>
      </c>
      <c r="M340" s="10">
        <v>16680</v>
      </c>
    </row>
    <row r="341" spans="1:13">
      <c r="A341" s="10">
        <v>3800</v>
      </c>
      <c r="B341" s="10">
        <v>3820</v>
      </c>
      <c r="C341" s="10">
        <v>184260</v>
      </c>
      <c r="D341" s="10">
        <v>156400</v>
      </c>
      <c r="E341" s="10">
        <v>100140</v>
      </c>
      <c r="F341" s="10">
        <v>85060</v>
      </c>
      <c r="G341" s="10">
        <v>71930</v>
      </c>
      <c r="H341" s="10">
        <v>58810</v>
      </c>
      <c r="I341" s="10">
        <v>45680</v>
      </c>
      <c r="J341" s="10">
        <v>32560</v>
      </c>
      <c r="K341" s="10">
        <v>26720</v>
      </c>
      <c r="L341" s="10">
        <v>21470</v>
      </c>
      <c r="M341" s="10">
        <v>17120</v>
      </c>
    </row>
    <row r="342" spans="1:13">
      <c r="A342" s="10">
        <v>3820</v>
      </c>
      <c r="B342" s="10">
        <v>3840</v>
      </c>
      <c r="C342" s="10">
        <v>186930</v>
      </c>
      <c r="D342" s="10">
        <v>159050</v>
      </c>
      <c r="E342" s="10">
        <v>102590</v>
      </c>
      <c r="F342" s="10">
        <v>86770</v>
      </c>
      <c r="G342" s="10">
        <v>73640</v>
      </c>
      <c r="H342" s="10">
        <v>60520</v>
      </c>
      <c r="I342" s="10">
        <v>47390</v>
      </c>
      <c r="J342" s="10">
        <v>34270</v>
      </c>
      <c r="K342" s="10">
        <v>27400</v>
      </c>
      <c r="L342" s="10">
        <v>22150</v>
      </c>
      <c r="M342" s="10">
        <v>17560</v>
      </c>
    </row>
    <row r="343" spans="1:13">
      <c r="A343" s="10">
        <v>3840</v>
      </c>
      <c r="B343" s="10">
        <v>3860</v>
      </c>
      <c r="C343" s="10">
        <v>189600</v>
      </c>
      <c r="D343" s="10">
        <v>161710</v>
      </c>
      <c r="E343" s="10">
        <v>105030</v>
      </c>
      <c r="F343" s="10">
        <v>88480</v>
      </c>
      <c r="G343" s="10">
        <v>75350</v>
      </c>
      <c r="H343" s="10">
        <v>62230</v>
      </c>
      <c r="I343" s="10">
        <v>49100</v>
      </c>
      <c r="J343" s="10">
        <v>35980</v>
      </c>
      <c r="K343" s="10">
        <v>28090</v>
      </c>
      <c r="L343" s="10">
        <v>22840</v>
      </c>
      <c r="M343" s="10">
        <v>18000</v>
      </c>
    </row>
    <row r="344" spans="1:13">
      <c r="A344" s="10">
        <v>3860</v>
      </c>
      <c r="B344" s="10">
        <v>3880</v>
      </c>
      <c r="C344" s="10">
        <v>192270</v>
      </c>
      <c r="D344" s="10">
        <v>164360</v>
      </c>
      <c r="E344" s="10">
        <v>107480</v>
      </c>
      <c r="F344" s="10">
        <v>90190</v>
      </c>
      <c r="G344" s="10">
        <v>77070</v>
      </c>
      <c r="H344" s="10">
        <v>63940</v>
      </c>
      <c r="I344" s="10">
        <v>50820</v>
      </c>
      <c r="J344" s="10">
        <v>37690</v>
      </c>
      <c r="K344" s="10">
        <v>28770</v>
      </c>
      <c r="L344" s="10">
        <v>23520</v>
      </c>
      <c r="M344" s="10">
        <v>18440</v>
      </c>
    </row>
    <row r="345" spans="1:13">
      <c r="A345" s="10">
        <v>3880</v>
      </c>
      <c r="B345" s="10">
        <v>3900</v>
      </c>
      <c r="C345" s="10">
        <v>194940</v>
      </c>
      <c r="D345" s="10">
        <v>167020</v>
      </c>
      <c r="E345" s="10">
        <v>109920</v>
      </c>
      <c r="F345" s="10">
        <v>91900</v>
      </c>
      <c r="G345" s="10">
        <v>78780</v>
      </c>
      <c r="H345" s="10">
        <v>65650</v>
      </c>
      <c r="I345" s="10">
        <v>52530</v>
      </c>
      <c r="J345" s="10">
        <v>39400</v>
      </c>
      <c r="K345" s="10">
        <v>29460</v>
      </c>
      <c r="L345" s="10">
        <v>24210</v>
      </c>
      <c r="M345" s="10">
        <v>18960</v>
      </c>
    </row>
    <row r="346" spans="1:13">
      <c r="A346" s="10">
        <v>3900</v>
      </c>
      <c r="B346" s="10">
        <v>3920</v>
      </c>
      <c r="C346" s="10">
        <v>197610</v>
      </c>
      <c r="D346" s="10">
        <v>169670</v>
      </c>
      <c r="E346" s="10">
        <v>112370</v>
      </c>
      <c r="F346" s="10">
        <v>93620</v>
      </c>
      <c r="G346" s="10">
        <v>80490</v>
      </c>
      <c r="H346" s="10">
        <v>67360</v>
      </c>
      <c r="I346" s="10">
        <v>54240</v>
      </c>
      <c r="J346" s="10">
        <v>41110</v>
      </c>
      <c r="K346" s="10">
        <v>30140</v>
      </c>
      <c r="L346" s="10">
        <v>24890</v>
      </c>
      <c r="M346" s="10">
        <v>19640</v>
      </c>
    </row>
    <row r="347" spans="1:13">
      <c r="A347" s="10">
        <v>3920</v>
      </c>
      <c r="B347" s="10">
        <v>3940</v>
      </c>
      <c r="C347" s="10">
        <v>200280</v>
      </c>
      <c r="D347" s="10">
        <v>172330</v>
      </c>
      <c r="E347" s="10">
        <v>114810</v>
      </c>
      <c r="F347" s="10">
        <v>96060</v>
      </c>
      <c r="G347" s="10">
        <v>82200</v>
      </c>
      <c r="H347" s="10">
        <v>69080</v>
      </c>
      <c r="I347" s="10">
        <v>55950</v>
      </c>
      <c r="J347" s="10">
        <v>42830</v>
      </c>
      <c r="K347" s="10">
        <v>30830</v>
      </c>
      <c r="L347" s="10">
        <v>25580</v>
      </c>
      <c r="M347" s="10">
        <v>20330</v>
      </c>
    </row>
    <row r="348" spans="1:13">
      <c r="A348" s="10">
        <v>3940</v>
      </c>
      <c r="B348" s="10">
        <v>3960</v>
      </c>
      <c r="C348" s="10">
        <v>202950</v>
      </c>
      <c r="D348" s="10">
        <v>174980</v>
      </c>
      <c r="E348" s="10">
        <v>117260</v>
      </c>
      <c r="F348" s="10">
        <v>98510</v>
      </c>
      <c r="G348" s="10">
        <v>83910</v>
      </c>
      <c r="H348" s="10">
        <v>70790</v>
      </c>
      <c r="I348" s="10">
        <v>57660</v>
      </c>
      <c r="J348" s="10">
        <v>44540</v>
      </c>
      <c r="K348" s="10">
        <v>31510</v>
      </c>
      <c r="L348" s="10">
        <v>26260</v>
      </c>
      <c r="M348" s="10">
        <v>21010</v>
      </c>
    </row>
    <row r="349" spans="1:13">
      <c r="A349" s="10">
        <v>3960</v>
      </c>
      <c r="B349" s="10">
        <v>3980</v>
      </c>
      <c r="C349" s="10">
        <v>205620</v>
      </c>
      <c r="D349" s="10">
        <v>177640</v>
      </c>
      <c r="E349" s="10">
        <v>119700</v>
      </c>
      <c r="F349" s="10">
        <v>100950</v>
      </c>
      <c r="G349" s="10">
        <v>85620</v>
      </c>
      <c r="H349" s="10">
        <v>72500</v>
      </c>
      <c r="I349" s="10">
        <v>59370</v>
      </c>
      <c r="J349" s="10">
        <v>46250</v>
      </c>
      <c r="K349" s="10">
        <v>33120</v>
      </c>
      <c r="L349" s="10">
        <v>26950</v>
      </c>
      <c r="M349" s="10">
        <v>21700</v>
      </c>
    </row>
    <row r="350" spans="1:13">
      <c r="A350" s="10">
        <v>3980</v>
      </c>
      <c r="B350" s="10">
        <v>4000</v>
      </c>
      <c r="C350" s="10">
        <v>208290</v>
      </c>
      <c r="D350" s="10">
        <v>180290</v>
      </c>
      <c r="E350" s="10">
        <v>122150</v>
      </c>
      <c r="F350" s="10">
        <v>103400</v>
      </c>
      <c r="G350" s="10">
        <v>87340</v>
      </c>
      <c r="H350" s="10">
        <v>74210</v>
      </c>
      <c r="I350" s="10">
        <v>61090</v>
      </c>
      <c r="J350" s="10">
        <v>47960</v>
      </c>
      <c r="K350" s="10">
        <v>34840</v>
      </c>
      <c r="L350" s="10">
        <v>27630</v>
      </c>
      <c r="M350" s="10">
        <v>22380</v>
      </c>
    </row>
    <row r="351" spans="1:13">
      <c r="A351" s="10">
        <v>4000</v>
      </c>
      <c r="B351" s="10">
        <v>4020</v>
      </c>
      <c r="C351" s="10">
        <v>210960</v>
      </c>
      <c r="D351" s="10">
        <v>182950</v>
      </c>
      <c r="E351" s="10">
        <v>124590</v>
      </c>
      <c r="F351" s="10">
        <v>105840</v>
      </c>
      <c r="G351" s="10">
        <v>89050</v>
      </c>
      <c r="H351" s="10">
        <v>75920</v>
      </c>
      <c r="I351" s="10">
        <v>62800</v>
      </c>
      <c r="J351" s="10">
        <v>49670</v>
      </c>
      <c r="K351" s="10">
        <v>36550</v>
      </c>
      <c r="L351" s="10">
        <v>28320</v>
      </c>
      <c r="M351" s="10">
        <v>23070</v>
      </c>
    </row>
    <row r="352" spans="1:13">
      <c r="A352" s="10">
        <v>4020</v>
      </c>
      <c r="B352" s="10">
        <v>4040</v>
      </c>
      <c r="C352" s="10">
        <v>213630</v>
      </c>
      <c r="D352" s="10">
        <v>185600</v>
      </c>
      <c r="E352" s="10">
        <v>127040</v>
      </c>
      <c r="F352" s="10">
        <v>108290</v>
      </c>
      <c r="G352" s="10">
        <v>90760</v>
      </c>
      <c r="H352" s="10">
        <v>77630</v>
      </c>
      <c r="I352" s="10">
        <v>64510</v>
      </c>
      <c r="J352" s="10">
        <v>51380</v>
      </c>
      <c r="K352" s="10">
        <v>38260</v>
      </c>
      <c r="L352" s="10">
        <v>29000</v>
      </c>
      <c r="M352" s="10">
        <v>23750</v>
      </c>
    </row>
    <row r="353" spans="1:13">
      <c r="A353" s="10">
        <v>4040</v>
      </c>
      <c r="B353" s="10">
        <v>4060</v>
      </c>
      <c r="C353" s="10">
        <v>216300</v>
      </c>
      <c r="D353" s="10">
        <v>188260</v>
      </c>
      <c r="E353" s="10">
        <v>129480</v>
      </c>
      <c r="F353" s="10">
        <v>110730</v>
      </c>
      <c r="G353" s="10">
        <v>92470</v>
      </c>
      <c r="H353" s="10">
        <v>79340</v>
      </c>
      <c r="I353" s="10">
        <v>66220</v>
      </c>
      <c r="J353" s="10">
        <v>53090</v>
      </c>
      <c r="K353" s="10">
        <v>39970</v>
      </c>
      <c r="L353" s="10">
        <v>29680</v>
      </c>
      <c r="M353" s="10">
        <v>24430</v>
      </c>
    </row>
    <row r="354" spans="1:13">
      <c r="A354" s="10">
        <v>4060</v>
      </c>
      <c r="B354" s="10">
        <v>4080</v>
      </c>
      <c r="C354" s="10">
        <v>218970</v>
      </c>
      <c r="D354" s="10">
        <v>190910</v>
      </c>
      <c r="E354" s="10">
        <v>131930</v>
      </c>
      <c r="F354" s="10">
        <v>113180</v>
      </c>
      <c r="G354" s="10">
        <v>94430</v>
      </c>
      <c r="H354" s="10">
        <v>81060</v>
      </c>
      <c r="I354" s="10">
        <v>67930</v>
      </c>
      <c r="J354" s="10">
        <v>54810</v>
      </c>
      <c r="K354" s="10">
        <v>41680</v>
      </c>
      <c r="L354" s="10">
        <v>30370</v>
      </c>
      <c r="M354" s="10">
        <v>25120</v>
      </c>
    </row>
    <row r="355" spans="1:13">
      <c r="A355" s="10">
        <v>4080</v>
      </c>
      <c r="B355" s="10">
        <v>4100</v>
      </c>
      <c r="C355" s="10">
        <v>221640</v>
      </c>
      <c r="D355" s="10">
        <v>193570</v>
      </c>
      <c r="E355" s="10">
        <v>134370</v>
      </c>
      <c r="F355" s="10">
        <v>115620</v>
      </c>
      <c r="G355" s="10">
        <v>96870</v>
      </c>
      <c r="H355" s="10">
        <v>82770</v>
      </c>
      <c r="I355" s="10">
        <v>69640</v>
      </c>
      <c r="J355" s="10">
        <v>56520</v>
      </c>
      <c r="K355" s="10">
        <v>43390</v>
      </c>
      <c r="L355" s="10">
        <v>31050</v>
      </c>
      <c r="M355" s="10">
        <v>25800</v>
      </c>
    </row>
    <row r="356" spans="1:13">
      <c r="A356" s="10">
        <v>4100</v>
      </c>
      <c r="B356" s="10">
        <v>4120</v>
      </c>
      <c r="C356" s="10">
        <v>224310</v>
      </c>
      <c r="D356" s="10">
        <v>196220</v>
      </c>
      <c r="E356" s="10">
        <v>136820</v>
      </c>
      <c r="F356" s="10">
        <v>118070</v>
      </c>
      <c r="G356" s="10">
        <v>99320</v>
      </c>
      <c r="H356" s="10">
        <v>84480</v>
      </c>
      <c r="I356" s="10">
        <v>71350</v>
      </c>
      <c r="J356" s="10">
        <v>58230</v>
      </c>
      <c r="K356" s="10">
        <v>45100</v>
      </c>
      <c r="L356" s="10">
        <v>31980</v>
      </c>
      <c r="M356" s="10">
        <v>26490</v>
      </c>
    </row>
    <row r="357" spans="1:13">
      <c r="A357" s="10">
        <v>4120</v>
      </c>
      <c r="B357" s="10">
        <v>4140</v>
      </c>
      <c r="C357" s="10">
        <v>226980</v>
      </c>
      <c r="D357" s="10">
        <v>198880</v>
      </c>
      <c r="E357" s="10">
        <v>139260</v>
      </c>
      <c r="F357" s="10">
        <v>120510</v>
      </c>
      <c r="G357" s="10">
        <v>101760</v>
      </c>
      <c r="H357" s="10">
        <v>86190</v>
      </c>
      <c r="I357" s="10">
        <v>73070</v>
      </c>
      <c r="J357" s="10">
        <v>59940</v>
      </c>
      <c r="K357" s="10">
        <v>46820</v>
      </c>
      <c r="L357" s="10">
        <v>33690</v>
      </c>
      <c r="M357" s="10">
        <v>27170</v>
      </c>
    </row>
    <row r="358" spans="1:13">
      <c r="A358" s="10">
        <v>4140</v>
      </c>
      <c r="B358" s="10">
        <v>4160</v>
      </c>
      <c r="C358" s="10">
        <v>229650</v>
      </c>
      <c r="D358" s="10">
        <v>201530</v>
      </c>
      <c r="E358" s="10">
        <v>141710</v>
      </c>
      <c r="F358" s="10">
        <v>122960</v>
      </c>
      <c r="G358" s="10">
        <v>104210</v>
      </c>
      <c r="H358" s="10">
        <v>87900</v>
      </c>
      <c r="I358" s="10">
        <v>74780</v>
      </c>
      <c r="J358" s="10">
        <v>61650</v>
      </c>
      <c r="K358" s="10">
        <v>48530</v>
      </c>
      <c r="L358" s="10">
        <v>35400</v>
      </c>
      <c r="M358" s="10">
        <v>27860</v>
      </c>
    </row>
    <row r="359" spans="1:13">
      <c r="A359" s="10">
        <v>4160</v>
      </c>
      <c r="B359" s="10">
        <v>4180</v>
      </c>
      <c r="C359" s="10">
        <v>232320</v>
      </c>
      <c r="D359" s="10">
        <v>204190</v>
      </c>
      <c r="E359" s="10">
        <v>144150</v>
      </c>
      <c r="F359" s="10">
        <v>125400</v>
      </c>
      <c r="G359" s="10">
        <v>106650</v>
      </c>
      <c r="H359" s="10">
        <v>89610</v>
      </c>
      <c r="I359" s="10">
        <v>76490</v>
      </c>
      <c r="J359" s="10">
        <v>63360</v>
      </c>
      <c r="K359" s="10">
        <v>50240</v>
      </c>
      <c r="L359" s="10">
        <v>37110</v>
      </c>
      <c r="M359" s="10">
        <v>28540</v>
      </c>
    </row>
    <row r="360" spans="1:13">
      <c r="A360" s="10">
        <v>4180</v>
      </c>
      <c r="B360" s="10">
        <v>4200</v>
      </c>
      <c r="C360" s="10">
        <v>234990</v>
      </c>
      <c r="D360" s="10">
        <v>206840</v>
      </c>
      <c r="E360" s="10">
        <v>146600</v>
      </c>
      <c r="F360" s="10">
        <v>127850</v>
      </c>
      <c r="G360" s="10">
        <v>109100</v>
      </c>
      <c r="H360" s="10">
        <v>91330</v>
      </c>
      <c r="I360" s="10">
        <v>78200</v>
      </c>
      <c r="J360" s="10">
        <v>65080</v>
      </c>
      <c r="K360" s="10">
        <v>51950</v>
      </c>
      <c r="L360" s="10">
        <v>38830</v>
      </c>
      <c r="M360" s="10">
        <v>29230</v>
      </c>
    </row>
    <row r="361" spans="1:13">
      <c r="A361" s="10">
        <v>4200</v>
      </c>
      <c r="B361" s="10">
        <v>4220</v>
      </c>
      <c r="C361" s="10">
        <v>237660</v>
      </c>
      <c r="D361" s="10">
        <v>209500</v>
      </c>
      <c r="E361" s="10">
        <v>149040</v>
      </c>
      <c r="F361" s="10">
        <v>130290</v>
      </c>
      <c r="G361" s="10">
        <v>111540</v>
      </c>
      <c r="H361" s="10">
        <v>93040</v>
      </c>
      <c r="I361" s="10">
        <v>79910</v>
      </c>
      <c r="J361" s="10">
        <v>66790</v>
      </c>
      <c r="K361" s="10">
        <v>53660</v>
      </c>
      <c r="L361" s="10">
        <v>40540</v>
      </c>
      <c r="M361" s="10">
        <v>29910</v>
      </c>
    </row>
    <row r="362" spans="1:13">
      <c r="A362" s="10">
        <v>4220</v>
      </c>
      <c r="B362" s="10">
        <v>4240</v>
      </c>
      <c r="C362" s="10">
        <v>240330</v>
      </c>
      <c r="D362" s="10">
        <v>212150</v>
      </c>
      <c r="E362" s="10">
        <v>151490</v>
      </c>
      <c r="F362" s="10">
        <v>132740</v>
      </c>
      <c r="G362" s="10">
        <v>113990</v>
      </c>
      <c r="H362" s="10">
        <v>95240</v>
      </c>
      <c r="I362" s="10">
        <v>81620</v>
      </c>
      <c r="J362" s="10">
        <v>68500</v>
      </c>
      <c r="K362" s="10">
        <v>55370</v>
      </c>
      <c r="L362" s="10">
        <v>42250</v>
      </c>
      <c r="M362" s="10">
        <v>30600</v>
      </c>
    </row>
    <row r="363" spans="1:13">
      <c r="A363" s="10">
        <v>4240</v>
      </c>
      <c r="B363" s="10">
        <v>4260</v>
      </c>
      <c r="C363" s="10">
        <v>243000</v>
      </c>
      <c r="D363" s="10">
        <v>214810</v>
      </c>
      <c r="E363" s="10">
        <v>153930</v>
      </c>
      <c r="F363" s="10">
        <v>135180</v>
      </c>
      <c r="G363" s="10">
        <v>116430</v>
      </c>
      <c r="H363" s="10">
        <v>97680</v>
      </c>
      <c r="I363" s="10">
        <v>83330</v>
      </c>
      <c r="J363" s="10">
        <v>70210</v>
      </c>
      <c r="K363" s="10">
        <v>57080</v>
      </c>
      <c r="L363" s="10">
        <v>43960</v>
      </c>
      <c r="M363" s="10">
        <v>31280</v>
      </c>
    </row>
    <row r="364" spans="1:13">
      <c r="A364" s="10">
        <v>4260</v>
      </c>
      <c r="B364" s="10">
        <v>4280</v>
      </c>
      <c r="C364" s="10">
        <v>245670</v>
      </c>
      <c r="D364" s="10">
        <v>217460</v>
      </c>
      <c r="E364" s="10">
        <v>156380</v>
      </c>
      <c r="F364" s="10">
        <v>137630</v>
      </c>
      <c r="G364" s="10">
        <v>118880</v>
      </c>
      <c r="H364" s="10">
        <v>100130</v>
      </c>
      <c r="I364" s="10">
        <v>85050</v>
      </c>
      <c r="J364" s="10">
        <v>71920</v>
      </c>
      <c r="K364" s="10">
        <v>58800</v>
      </c>
      <c r="L364" s="10">
        <v>45670</v>
      </c>
      <c r="M364" s="10">
        <v>32550</v>
      </c>
    </row>
    <row r="365" spans="1:13">
      <c r="A365" s="10">
        <v>4280</v>
      </c>
      <c r="B365" s="10">
        <v>4300</v>
      </c>
      <c r="C365" s="10">
        <v>248340</v>
      </c>
      <c r="D365" s="10">
        <v>220120</v>
      </c>
      <c r="E365" s="10">
        <v>158820</v>
      </c>
      <c r="F365" s="10">
        <v>140070</v>
      </c>
      <c r="G365" s="10">
        <v>121320</v>
      </c>
      <c r="H365" s="10">
        <v>102570</v>
      </c>
      <c r="I365" s="10">
        <v>86760</v>
      </c>
      <c r="J365" s="10">
        <v>73630</v>
      </c>
      <c r="K365" s="10">
        <v>60510</v>
      </c>
      <c r="L365" s="10">
        <v>47380</v>
      </c>
      <c r="M365" s="10">
        <v>34260</v>
      </c>
    </row>
    <row r="366" spans="1:13">
      <c r="A366" s="10">
        <v>4300</v>
      </c>
      <c r="B366" s="10">
        <v>4320</v>
      </c>
      <c r="C366" s="10">
        <v>251010</v>
      </c>
      <c r="D366" s="10">
        <v>222770</v>
      </c>
      <c r="E366" s="10">
        <v>161270</v>
      </c>
      <c r="F366" s="10">
        <v>142520</v>
      </c>
      <c r="G366" s="10">
        <v>123770</v>
      </c>
      <c r="H366" s="10">
        <v>105020</v>
      </c>
      <c r="I366" s="10">
        <v>88470</v>
      </c>
      <c r="J366" s="10">
        <v>75340</v>
      </c>
      <c r="K366" s="10">
        <v>62220</v>
      </c>
      <c r="L366" s="10">
        <v>49090</v>
      </c>
      <c r="M366" s="10">
        <v>35970</v>
      </c>
    </row>
    <row r="367" spans="1:13">
      <c r="A367" s="10">
        <v>4320</v>
      </c>
      <c r="B367" s="10">
        <v>4340</v>
      </c>
      <c r="C367" s="10">
        <v>253680</v>
      </c>
      <c r="D367" s="10">
        <v>225430</v>
      </c>
      <c r="E367" s="10">
        <v>163710</v>
      </c>
      <c r="F367" s="10">
        <v>144960</v>
      </c>
      <c r="G367" s="10">
        <v>126210</v>
      </c>
      <c r="H367" s="10">
        <v>107460</v>
      </c>
      <c r="I367" s="10">
        <v>90180</v>
      </c>
      <c r="J367" s="10">
        <v>77060</v>
      </c>
      <c r="K367" s="10">
        <v>63930</v>
      </c>
      <c r="L367" s="10">
        <v>50810</v>
      </c>
      <c r="M367" s="10">
        <v>37680</v>
      </c>
    </row>
    <row r="368" spans="1:13">
      <c r="A368" s="10">
        <v>4340</v>
      </c>
      <c r="B368" s="10">
        <v>4360</v>
      </c>
      <c r="C368" s="10">
        <v>256350</v>
      </c>
      <c r="D368" s="10">
        <v>228080</v>
      </c>
      <c r="E368" s="10">
        <v>166160</v>
      </c>
      <c r="F368" s="10">
        <v>147410</v>
      </c>
      <c r="G368" s="10">
        <v>128660</v>
      </c>
      <c r="H368" s="10">
        <v>109910</v>
      </c>
      <c r="I368" s="10">
        <v>91890</v>
      </c>
      <c r="J368" s="10">
        <v>78770</v>
      </c>
      <c r="K368" s="10">
        <v>65640</v>
      </c>
      <c r="L368" s="10">
        <v>52520</v>
      </c>
      <c r="M368" s="10">
        <v>39390</v>
      </c>
    </row>
    <row r="369" spans="1:13">
      <c r="A369" s="10">
        <v>4360</v>
      </c>
      <c r="B369" s="10">
        <v>4380</v>
      </c>
      <c r="C369" s="10">
        <v>259020</v>
      </c>
      <c r="D369" s="10">
        <v>230740</v>
      </c>
      <c r="E369" s="10">
        <v>168600</v>
      </c>
      <c r="F369" s="10">
        <v>149850</v>
      </c>
      <c r="G369" s="10">
        <v>131100</v>
      </c>
      <c r="H369" s="10">
        <v>112350</v>
      </c>
      <c r="I369" s="10">
        <v>93600</v>
      </c>
      <c r="J369" s="10">
        <v>80480</v>
      </c>
      <c r="K369" s="10">
        <v>67350</v>
      </c>
      <c r="L369" s="10">
        <v>54230</v>
      </c>
      <c r="M369" s="10">
        <v>41100</v>
      </c>
    </row>
    <row r="370" spans="1:13">
      <c r="A370" s="10">
        <v>4380</v>
      </c>
      <c r="B370" s="10">
        <v>4400</v>
      </c>
      <c r="C370" s="10">
        <v>261690</v>
      </c>
      <c r="D370" s="10">
        <v>233390</v>
      </c>
      <c r="E370" s="10">
        <v>171050</v>
      </c>
      <c r="F370" s="10">
        <v>152300</v>
      </c>
      <c r="G370" s="10">
        <v>133550</v>
      </c>
      <c r="H370" s="10">
        <v>114800</v>
      </c>
      <c r="I370" s="10">
        <v>96050</v>
      </c>
      <c r="J370" s="10">
        <v>82190</v>
      </c>
      <c r="K370" s="10">
        <v>69070</v>
      </c>
      <c r="L370" s="10">
        <v>55940</v>
      </c>
      <c r="M370" s="10">
        <v>42820</v>
      </c>
    </row>
    <row r="371" spans="1:13">
      <c r="A371" s="10">
        <v>4400</v>
      </c>
      <c r="B371" s="10">
        <v>4420</v>
      </c>
      <c r="C371" s="10">
        <v>264360</v>
      </c>
      <c r="D371" s="10">
        <v>236050</v>
      </c>
      <c r="E371" s="10">
        <v>173490</v>
      </c>
      <c r="F371" s="10">
        <v>154740</v>
      </c>
      <c r="G371" s="10">
        <v>135990</v>
      </c>
      <c r="H371" s="10">
        <v>117240</v>
      </c>
      <c r="I371" s="10">
        <v>98490</v>
      </c>
      <c r="J371" s="10">
        <v>83900</v>
      </c>
      <c r="K371" s="10">
        <v>70780</v>
      </c>
      <c r="L371" s="10">
        <v>57650</v>
      </c>
      <c r="M371" s="10">
        <v>44530</v>
      </c>
    </row>
    <row r="372" spans="1:13">
      <c r="A372" s="10">
        <v>4420</v>
      </c>
      <c r="B372" s="10">
        <v>4440</v>
      </c>
      <c r="C372" s="10">
        <v>267030</v>
      </c>
      <c r="D372" s="10">
        <v>238700</v>
      </c>
      <c r="E372" s="10">
        <v>175940</v>
      </c>
      <c r="F372" s="10">
        <v>157190</v>
      </c>
      <c r="G372" s="10">
        <v>138440</v>
      </c>
      <c r="H372" s="10">
        <v>119690</v>
      </c>
      <c r="I372" s="10">
        <v>100940</v>
      </c>
      <c r="J372" s="10">
        <v>85610</v>
      </c>
      <c r="K372" s="10">
        <v>72490</v>
      </c>
      <c r="L372" s="10">
        <v>59360</v>
      </c>
      <c r="M372" s="10">
        <v>46240</v>
      </c>
    </row>
    <row r="373" spans="1:13">
      <c r="A373" s="10">
        <v>4440</v>
      </c>
      <c r="B373" s="10">
        <v>4460</v>
      </c>
      <c r="C373" s="10">
        <v>269700</v>
      </c>
      <c r="D373" s="10">
        <v>241360</v>
      </c>
      <c r="E373" s="10">
        <v>178380</v>
      </c>
      <c r="F373" s="10">
        <v>159630</v>
      </c>
      <c r="G373" s="10">
        <v>140880</v>
      </c>
      <c r="H373" s="10">
        <v>122130</v>
      </c>
      <c r="I373" s="10">
        <v>103380</v>
      </c>
      <c r="J373" s="10">
        <v>87320</v>
      </c>
      <c r="K373" s="10">
        <v>74200</v>
      </c>
      <c r="L373" s="10">
        <v>61070</v>
      </c>
      <c r="M373" s="10">
        <v>47950</v>
      </c>
    </row>
    <row r="374" spans="1:13">
      <c r="A374" s="10">
        <v>4460</v>
      </c>
      <c r="B374" s="10">
        <v>4480</v>
      </c>
      <c r="C374" s="10">
        <v>272370</v>
      </c>
      <c r="D374" s="10">
        <v>244010</v>
      </c>
      <c r="E374" s="10">
        <v>180830</v>
      </c>
      <c r="F374" s="10">
        <v>162080</v>
      </c>
      <c r="G374" s="10">
        <v>143330</v>
      </c>
      <c r="H374" s="10">
        <v>124580</v>
      </c>
      <c r="I374" s="10">
        <v>105830</v>
      </c>
      <c r="J374" s="10">
        <v>89040</v>
      </c>
      <c r="K374" s="10">
        <v>75910</v>
      </c>
      <c r="L374" s="10">
        <v>62790</v>
      </c>
      <c r="M374" s="10">
        <v>49660</v>
      </c>
    </row>
    <row r="375" spans="1:13">
      <c r="A375" s="10">
        <v>4480</v>
      </c>
      <c r="B375" s="10">
        <v>4500</v>
      </c>
      <c r="C375" s="10">
        <v>275040</v>
      </c>
      <c r="D375" s="10">
        <v>246670</v>
      </c>
      <c r="E375" s="10">
        <v>183270</v>
      </c>
      <c r="F375" s="10">
        <v>164520</v>
      </c>
      <c r="G375" s="10">
        <v>145770</v>
      </c>
      <c r="H375" s="10">
        <v>127020</v>
      </c>
      <c r="I375" s="10">
        <v>108270</v>
      </c>
      <c r="J375" s="10">
        <v>90750</v>
      </c>
      <c r="K375" s="10">
        <v>77620</v>
      </c>
      <c r="L375" s="10">
        <v>64500</v>
      </c>
      <c r="M375" s="10">
        <v>51370</v>
      </c>
    </row>
    <row r="376" spans="1:13">
      <c r="A376" s="10">
        <v>4500</v>
      </c>
      <c r="B376" s="10">
        <v>4520</v>
      </c>
      <c r="C376" s="10">
        <v>277840</v>
      </c>
      <c r="D376" s="10">
        <v>249460</v>
      </c>
      <c r="E376" s="10">
        <v>185850</v>
      </c>
      <c r="F376" s="10">
        <v>167100</v>
      </c>
      <c r="G376" s="10">
        <v>148350</v>
      </c>
      <c r="H376" s="10">
        <v>129600</v>
      </c>
      <c r="I376" s="10">
        <v>110850</v>
      </c>
      <c r="J376" s="10">
        <v>92550</v>
      </c>
      <c r="K376" s="10">
        <v>79430</v>
      </c>
      <c r="L376" s="10">
        <v>66300</v>
      </c>
      <c r="M376" s="10">
        <v>53180</v>
      </c>
    </row>
    <row r="377" spans="1:13">
      <c r="A377" s="10">
        <v>4520</v>
      </c>
      <c r="B377" s="10">
        <v>4540</v>
      </c>
      <c r="C377" s="10">
        <v>280650</v>
      </c>
      <c r="D377" s="10">
        <v>252250</v>
      </c>
      <c r="E377" s="10">
        <v>188430</v>
      </c>
      <c r="F377" s="10">
        <v>169680</v>
      </c>
      <c r="G377" s="10">
        <v>150930</v>
      </c>
      <c r="H377" s="10">
        <v>132180</v>
      </c>
      <c r="I377" s="10">
        <v>113430</v>
      </c>
      <c r="J377" s="10">
        <v>94680</v>
      </c>
      <c r="K377" s="10">
        <v>81230</v>
      </c>
      <c r="L377" s="10">
        <v>68110</v>
      </c>
      <c r="M377" s="10">
        <v>54980</v>
      </c>
    </row>
    <row r="378" spans="1:13">
      <c r="A378" s="10">
        <v>4540</v>
      </c>
      <c r="B378" s="10">
        <v>4560</v>
      </c>
      <c r="C378" s="10">
        <v>283450</v>
      </c>
      <c r="D378" s="10">
        <v>255040</v>
      </c>
      <c r="E378" s="10">
        <v>191010</v>
      </c>
      <c r="F378" s="10">
        <v>172260</v>
      </c>
      <c r="G378" s="10">
        <v>153510</v>
      </c>
      <c r="H378" s="10">
        <v>134760</v>
      </c>
      <c r="I378" s="10">
        <v>116010</v>
      </c>
      <c r="J378" s="10">
        <v>97260</v>
      </c>
      <c r="K378" s="10">
        <v>83040</v>
      </c>
      <c r="L378" s="10">
        <v>69920</v>
      </c>
      <c r="M378" s="10">
        <v>56790</v>
      </c>
    </row>
    <row r="379" spans="1:13">
      <c r="A379" s="10">
        <v>4560</v>
      </c>
      <c r="B379" s="10">
        <v>4580</v>
      </c>
      <c r="C379" s="10">
        <v>286260</v>
      </c>
      <c r="D379" s="10">
        <v>257830</v>
      </c>
      <c r="E379" s="10">
        <v>193590</v>
      </c>
      <c r="F379" s="10">
        <v>174840</v>
      </c>
      <c r="G379" s="10">
        <v>156090</v>
      </c>
      <c r="H379" s="10">
        <v>137340</v>
      </c>
      <c r="I379" s="10">
        <v>118590</v>
      </c>
      <c r="J379" s="10">
        <v>99840</v>
      </c>
      <c r="K379" s="10">
        <v>84850</v>
      </c>
      <c r="L379" s="10">
        <v>71720</v>
      </c>
      <c r="M379" s="10">
        <v>58600</v>
      </c>
    </row>
    <row r="380" spans="1:13">
      <c r="A380" s="10">
        <v>4580</v>
      </c>
      <c r="B380" s="10">
        <v>4600</v>
      </c>
      <c r="C380" s="10">
        <v>291560</v>
      </c>
      <c r="D380" s="10">
        <v>263120</v>
      </c>
      <c r="E380" s="10">
        <v>198670</v>
      </c>
      <c r="F380" s="10">
        <v>179920</v>
      </c>
      <c r="G380" s="10">
        <v>161170</v>
      </c>
      <c r="H380" s="10">
        <v>142420</v>
      </c>
      <c r="I380" s="10">
        <v>123670</v>
      </c>
      <c r="J380" s="10">
        <v>104920</v>
      </c>
      <c r="K380" s="10">
        <v>86650</v>
      </c>
      <c r="L380" s="10">
        <v>73530</v>
      </c>
      <c r="M380" s="10">
        <v>60400</v>
      </c>
    </row>
    <row r="381" spans="1:13">
      <c r="A381" s="10">
        <v>4600</v>
      </c>
      <c r="B381" s="10">
        <v>4620</v>
      </c>
      <c r="C381" s="10">
        <v>294370</v>
      </c>
      <c r="D381" s="10">
        <v>265910</v>
      </c>
      <c r="E381" s="10">
        <v>201250</v>
      </c>
      <c r="F381" s="10">
        <v>182500</v>
      </c>
      <c r="G381" s="10">
        <v>163750</v>
      </c>
      <c r="H381" s="10">
        <v>145000</v>
      </c>
      <c r="I381" s="10">
        <v>126250</v>
      </c>
      <c r="J381" s="10">
        <v>107500</v>
      </c>
      <c r="K381" s="10">
        <v>88750</v>
      </c>
      <c r="L381" s="10">
        <v>75330</v>
      </c>
      <c r="M381" s="10">
        <v>62210</v>
      </c>
    </row>
    <row r="382" spans="1:13">
      <c r="A382" s="10">
        <v>4620</v>
      </c>
      <c r="B382" s="10">
        <v>4640</v>
      </c>
      <c r="C382" s="10">
        <v>297170</v>
      </c>
      <c r="D382" s="10">
        <v>268700</v>
      </c>
      <c r="E382" s="10">
        <v>203830</v>
      </c>
      <c r="F382" s="10">
        <v>185080</v>
      </c>
      <c r="G382" s="10">
        <v>166330</v>
      </c>
      <c r="H382" s="10">
        <v>147580</v>
      </c>
      <c r="I382" s="10">
        <v>128830</v>
      </c>
      <c r="J382" s="10">
        <v>110080</v>
      </c>
      <c r="K382" s="10">
        <v>91330</v>
      </c>
      <c r="L382" s="10">
        <v>77140</v>
      </c>
      <c r="M382" s="10">
        <v>64010</v>
      </c>
    </row>
    <row r="383" spans="1:13">
      <c r="A383" s="10">
        <v>4640</v>
      </c>
      <c r="B383" s="10">
        <v>4660</v>
      </c>
      <c r="C383" s="10">
        <v>299980</v>
      </c>
      <c r="D383" s="10">
        <v>271490</v>
      </c>
      <c r="E383" s="10">
        <v>206410</v>
      </c>
      <c r="F383" s="10">
        <v>187660</v>
      </c>
      <c r="G383" s="10">
        <v>168910</v>
      </c>
      <c r="H383" s="10">
        <v>150160</v>
      </c>
      <c r="I383" s="10">
        <v>131410</v>
      </c>
      <c r="J383" s="10">
        <v>112660</v>
      </c>
      <c r="K383" s="10">
        <v>93910</v>
      </c>
      <c r="L383" s="10">
        <v>78950</v>
      </c>
      <c r="M383" s="10">
        <v>65820</v>
      </c>
    </row>
    <row r="384" spans="1:13">
      <c r="A384" s="10">
        <v>4660</v>
      </c>
      <c r="B384" s="10">
        <v>4680</v>
      </c>
      <c r="C384" s="10">
        <v>302780</v>
      </c>
      <c r="D384" s="10">
        <v>274280</v>
      </c>
      <c r="E384" s="10">
        <v>208990</v>
      </c>
      <c r="F384" s="10">
        <v>190240</v>
      </c>
      <c r="G384" s="10">
        <v>171490</v>
      </c>
      <c r="H384" s="10">
        <v>152740</v>
      </c>
      <c r="I384" s="10">
        <v>133990</v>
      </c>
      <c r="J384" s="10">
        <v>115240</v>
      </c>
      <c r="K384" s="10">
        <v>96490</v>
      </c>
      <c r="L384" s="10">
        <v>80750</v>
      </c>
      <c r="M384" s="10">
        <v>67630</v>
      </c>
    </row>
    <row r="385" spans="1:13">
      <c r="A385" s="10">
        <v>4680</v>
      </c>
      <c r="B385" s="10">
        <v>4700</v>
      </c>
      <c r="C385" s="10">
        <v>305590</v>
      </c>
      <c r="D385" s="10">
        <v>277070</v>
      </c>
      <c r="E385" s="10">
        <v>211570</v>
      </c>
      <c r="F385" s="10">
        <v>192820</v>
      </c>
      <c r="G385" s="10">
        <v>174070</v>
      </c>
      <c r="H385" s="10">
        <v>155320</v>
      </c>
      <c r="I385" s="10">
        <v>136570</v>
      </c>
      <c r="J385" s="10">
        <v>117820</v>
      </c>
      <c r="K385" s="10">
        <v>99070</v>
      </c>
      <c r="L385" s="10">
        <v>82560</v>
      </c>
      <c r="M385" s="10">
        <v>69430</v>
      </c>
    </row>
    <row r="386" spans="1:13">
      <c r="A386" s="10">
        <v>4700</v>
      </c>
      <c r="B386" s="10">
        <v>4720</v>
      </c>
      <c r="C386" s="10">
        <v>308390</v>
      </c>
      <c r="D386" s="10">
        <v>279860</v>
      </c>
      <c r="E386" s="10">
        <v>214150</v>
      </c>
      <c r="F386" s="10">
        <v>195400</v>
      </c>
      <c r="G386" s="10">
        <v>176650</v>
      </c>
      <c r="H386" s="10">
        <v>157900</v>
      </c>
      <c r="I386" s="10">
        <v>139150</v>
      </c>
      <c r="J386" s="10">
        <v>120400</v>
      </c>
      <c r="K386" s="10">
        <v>101650</v>
      </c>
      <c r="L386" s="10">
        <v>84360</v>
      </c>
      <c r="M386" s="10">
        <v>71240</v>
      </c>
    </row>
    <row r="387" spans="1:13">
      <c r="A387" s="10">
        <v>4720</v>
      </c>
      <c r="B387" s="10">
        <v>4740</v>
      </c>
      <c r="C387" s="10">
        <v>311200</v>
      </c>
      <c r="D387" s="10">
        <v>282650</v>
      </c>
      <c r="E387" s="10">
        <v>216730</v>
      </c>
      <c r="F387" s="10">
        <v>197980</v>
      </c>
      <c r="G387" s="10">
        <v>179230</v>
      </c>
      <c r="H387" s="10">
        <v>160480</v>
      </c>
      <c r="I387" s="10">
        <v>141730</v>
      </c>
      <c r="J387" s="10">
        <v>122980</v>
      </c>
      <c r="K387" s="10">
        <v>104230</v>
      </c>
      <c r="L387" s="10">
        <v>86170</v>
      </c>
      <c r="M387" s="10">
        <v>73040</v>
      </c>
    </row>
    <row r="388" spans="1:13">
      <c r="A388" s="10">
        <v>4740</v>
      </c>
      <c r="B388" s="10">
        <v>4760</v>
      </c>
      <c r="C388" s="10">
        <v>314000</v>
      </c>
      <c r="D388" s="10">
        <v>285440</v>
      </c>
      <c r="E388" s="10">
        <v>219310</v>
      </c>
      <c r="F388" s="10">
        <v>200560</v>
      </c>
      <c r="G388" s="10">
        <v>181810</v>
      </c>
      <c r="H388" s="10">
        <v>163060</v>
      </c>
      <c r="I388" s="10">
        <v>144310</v>
      </c>
      <c r="J388" s="10">
        <v>125560</v>
      </c>
      <c r="K388" s="10">
        <v>106810</v>
      </c>
      <c r="L388" s="10">
        <v>88060</v>
      </c>
      <c r="M388" s="10">
        <v>74850</v>
      </c>
    </row>
    <row r="389" spans="1:13">
      <c r="A389" s="10">
        <v>4760</v>
      </c>
      <c r="B389" s="10">
        <v>4780</v>
      </c>
      <c r="C389" s="10">
        <v>316810</v>
      </c>
      <c r="D389" s="10">
        <v>288230</v>
      </c>
      <c r="E389" s="10">
        <v>221890</v>
      </c>
      <c r="F389" s="10">
        <v>203140</v>
      </c>
      <c r="G389" s="10">
        <v>184390</v>
      </c>
      <c r="H389" s="10">
        <v>165640</v>
      </c>
      <c r="I389" s="10">
        <v>146890</v>
      </c>
      <c r="J389" s="10">
        <v>128140</v>
      </c>
      <c r="K389" s="10">
        <v>109390</v>
      </c>
      <c r="L389" s="10">
        <v>90640</v>
      </c>
      <c r="M389" s="10">
        <v>76660</v>
      </c>
    </row>
    <row r="390" spans="1:13">
      <c r="A390" s="10">
        <v>4780</v>
      </c>
      <c r="B390" s="10">
        <v>4800</v>
      </c>
      <c r="C390" s="10">
        <v>319610</v>
      </c>
      <c r="D390" s="10">
        <v>291020</v>
      </c>
      <c r="E390" s="10">
        <v>224470</v>
      </c>
      <c r="F390" s="10">
        <v>205720</v>
      </c>
      <c r="G390" s="10">
        <v>186970</v>
      </c>
      <c r="H390" s="10">
        <v>168220</v>
      </c>
      <c r="I390" s="10">
        <v>149470</v>
      </c>
      <c r="J390" s="10">
        <v>130720</v>
      </c>
      <c r="K390" s="10">
        <v>111970</v>
      </c>
      <c r="L390" s="10">
        <v>93220</v>
      </c>
      <c r="M390" s="10">
        <v>78460</v>
      </c>
    </row>
    <row r="391" spans="1:13">
      <c r="A391" s="10">
        <v>4800</v>
      </c>
      <c r="B391" s="10">
        <v>4820</v>
      </c>
      <c r="C391" s="10">
        <v>322420</v>
      </c>
      <c r="D391" s="10">
        <v>293810</v>
      </c>
      <c r="E391" s="10">
        <v>227050</v>
      </c>
      <c r="F391" s="10">
        <v>208300</v>
      </c>
      <c r="G391" s="10">
        <v>189550</v>
      </c>
      <c r="H391" s="10">
        <v>170800</v>
      </c>
      <c r="I391" s="10">
        <v>152050</v>
      </c>
      <c r="J391" s="10">
        <v>133300</v>
      </c>
      <c r="K391" s="10">
        <v>114550</v>
      </c>
      <c r="L391" s="10">
        <v>95800</v>
      </c>
      <c r="M391" s="10">
        <v>80270</v>
      </c>
    </row>
    <row r="392" spans="1:13">
      <c r="A392" s="10">
        <v>4820</v>
      </c>
      <c r="B392" s="10">
        <v>4840</v>
      </c>
      <c r="C392" s="10">
        <v>325220</v>
      </c>
      <c r="D392" s="10">
        <v>296600</v>
      </c>
      <c r="E392" s="10">
        <v>229630</v>
      </c>
      <c r="F392" s="10">
        <v>210880</v>
      </c>
      <c r="G392" s="10">
        <v>192130</v>
      </c>
      <c r="H392" s="10">
        <v>173380</v>
      </c>
      <c r="I392" s="10">
        <v>154630</v>
      </c>
      <c r="J392" s="10">
        <v>135880</v>
      </c>
      <c r="K392" s="10">
        <v>117130</v>
      </c>
      <c r="L392" s="10">
        <v>98380</v>
      </c>
      <c r="M392" s="10">
        <v>82070</v>
      </c>
    </row>
    <row r="393" spans="1:13">
      <c r="A393" s="10">
        <v>4840</v>
      </c>
      <c r="B393" s="10">
        <v>4860</v>
      </c>
      <c r="C393" s="10">
        <v>328030</v>
      </c>
      <c r="D393" s="10">
        <v>299390</v>
      </c>
      <c r="E393" s="10">
        <v>232210</v>
      </c>
      <c r="F393" s="10">
        <v>213460</v>
      </c>
      <c r="G393" s="10">
        <v>194710</v>
      </c>
      <c r="H393" s="10">
        <v>175960</v>
      </c>
      <c r="I393" s="10">
        <v>157210</v>
      </c>
      <c r="J393" s="10">
        <v>138460</v>
      </c>
      <c r="K393" s="10">
        <v>119710</v>
      </c>
      <c r="L393" s="10">
        <v>100960</v>
      </c>
      <c r="M393" s="10">
        <v>83880</v>
      </c>
    </row>
    <row r="394" spans="1:13">
      <c r="A394" s="10">
        <v>4860</v>
      </c>
      <c r="B394" s="10">
        <v>4880</v>
      </c>
      <c r="C394" s="10">
        <v>330830</v>
      </c>
      <c r="D394" s="10">
        <v>302180</v>
      </c>
      <c r="E394" s="10">
        <v>234790</v>
      </c>
      <c r="F394" s="10">
        <v>216040</v>
      </c>
      <c r="G394" s="10">
        <v>197290</v>
      </c>
      <c r="H394" s="10">
        <v>178540</v>
      </c>
      <c r="I394" s="10">
        <v>159790</v>
      </c>
      <c r="J394" s="10">
        <v>141040</v>
      </c>
      <c r="K394" s="10">
        <v>122290</v>
      </c>
      <c r="L394" s="10">
        <v>103540</v>
      </c>
      <c r="M394" s="10">
        <v>85690</v>
      </c>
    </row>
    <row r="395" spans="1:13">
      <c r="A395" s="10">
        <v>4880</v>
      </c>
      <c r="B395" s="10">
        <v>4900</v>
      </c>
      <c r="C395" s="10">
        <v>333640</v>
      </c>
      <c r="D395" s="10">
        <v>304970</v>
      </c>
      <c r="E395" s="10">
        <v>237370</v>
      </c>
      <c r="F395" s="10">
        <v>218620</v>
      </c>
      <c r="G395" s="10">
        <v>199870</v>
      </c>
      <c r="H395" s="10">
        <v>181120</v>
      </c>
      <c r="I395" s="10">
        <v>162370</v>
      </c>
      <c r="J395" s="10">
        <v>143620</v>
      </c>
      <c r="K395" s="10">
        <v>124870</v>
      </c>
      <c r="L395" s="10">
        <v>106120</v>
      </c>
      <c r="M395" s="10">
        <v>87490</v>
      </c>
    </row>
    <row r="396" spans="1:13">
      <c r="A396" s="10">
        <v>4900</v>
      </c>
      <c r="B396" s="10">
        <v>4920</v>
      </c>
      <c r="C396" s="10">
        <v>336440</v>
      </c>
      <c r="D396" s="10">
        <v>307760</v>
      </c>
      <c r="E396" s="10">
        <v>239950</v>
      </c>
      <c r="F396" s="10">
        <v>221200</v>
      </c>
      <c r="G396" s="10">
        <v>202450</v>
      </c>
      <c r="H396" s="10">
        <v>183700</v>
      </c>
      <c r="I396" s="10">
        <v>164950</v>
      </c>
      <c r="J396" s="10">
        <v>146200</v>
      </c>
      <c r="K396" s="10">
        <v>127450</v>
      </c>
      <c r="L396" s="10">
        <v>108700</v>
      </c>
      <c r="M396" s="10">
        <v>89950</v>
      </c>
    </row>
    <row r="397" spans="1:13">
      <c r="A397" s="10">
        <v>4920</v>
      </c>
      <c r="B397" s="10">
        <v>4940</v>
      </c>
      <c r="C397" s="10">
        <v>339250</v>
      </c>
      <c r="D397" s="10">
        <v>310550</v>
      </c>
      <c r="E397" s="10">
        <v>242530</v>
      </c>
      <c r="F397" s="10">
        <v>223780</v>
      </c>
      <c r="G397" s="10">
        <v>205030</v>
      </c>
      <c r="H397" s="10">
        <v>186280</v>
      </c>
      <c r="I397" s="10">
        <v>167530</v>
      </c>
      <c r="J397" s="10">
        <v>148780</v>
      </c>
      <c r="K397" s="10">
        <v>130030</v>
      </c>
      <c r="L397" s="10">
        <v>111280</v>
      </c>
      <c r="M397" s="10">
        <v>92530</v>
      </c>
    </row>
    <row r="398" spans="1:13">
      <c r="A398" s="10">
        <v>4940</v>
      </c>
      <c r="B398" s="10">
        <v>4960</v>
      </c>
      <c r="C398" s="10">
        <v>342050</v>
      </c>
      <c r="D398" s="10">
        <v>313340</v>
      </c>
      <c r="E398" s="10">
        <v>245110</v>
      </c>
      <c r="F398" s="10">
        <v>226360</v>
      </c>
      <c r="G398" s="10">
        <v>207610</v>
      </c>
      <c r="H398" s="10">
        <v>188860</v>
      </c>
      <c r="I398" s="10">
        <v>170110</v>
      </c>
      <c r="J398" s="10">
        <v>151360</v>
      </c>
      <c r="K398" s="10">
        <v>132610</v>
      </c>
      <c r="L398" s="10">
        <v>113860</v>
      </c>
      <c r="M398" s="10">
        <v>95110</v>
      </c>
    </row>
    <row r="399" spans="1:13">
      <c r="A399" s="10">
        <v>4960</v>
      </c>
      <c r="B399" s="10">
        <v>4980</v>
      </c>
      <c r="C399" s="10">
        <v>344860</v>
      </c>
      <c r="D399" s="10">
        <v>316130</v>
      </c>
      <c r="E399" s="10">
        <v>247690</v>
      </c>
      <c r="F399" s="10">
        <v>228940</v>
      </c>
      <c r="G399" s="10">
        <v>210190</v>
      </c>
      <c r="H399" s="10">
        <v>191440</v>
      </c>
      <c r="I399" s="10">
        <v>172690</v>
      </c>
      <c r="J399" s="10">
        <v>153940</v>
      </c>
      <c r="K399" s="10">
        <v>135190</v>
      </c>
      <c r="L399" s="10">
        <v>116440</v>
      </c>
      <c r="M399" s="10">
        <v>97690</v>
      </c>
    </row>
    <row r="400" spans="1:13">
      <c r="A400" s="10">
        <v>4980</v>
      </c>
      <c r="B400" s="10">
        <v>5000</v>
      </c>
      <c r="C400" s="10">
        <v>347660</v>
      </c>
      <c r="D400" s="10">
        <v>318920</v>
      </c>
      <c r="E400" s="10">
        <v>250270</v>
      </c>
      <c r="F400" s="10">
        <v>231520</v>
      </c>
      <c r="G400" s="10">
        <v>212770</v>
      </c>
      <c r="H400" s="10">
        <v>194020</v>
      </c>
      <c r="I400" s="10">
        <v>175270</v>
      </c>
      <c r="J400" s="10">
        <v>156520</v>
      </c>
      <c r="K400" s="10">
        <v>137770</v>
      </c>
      <c r="L400" s="10">
        <v>119020</v>
      </c>
      <c r="M400" s="10">
        <v>100270</v>
      </c>
    </row>
    <row r="401" spans="1:13">
      <c r="A401" s="10">
        <v>5000</v>
      </c>
      <c r="B401" s="10">
        <v>5020</v>
      </c>
      <c r="C401" s="10">
        <v>350470</v>
      </c>
      <c r="D401" s="10">
        <v>321710</v>
      </c>
      <c r="E401" s="10">
        <v>252850</v>
      </c>
      <c r="F401" s="10">
        <v>234100</v>
      </c>
      <c r="G401" s="10">
        <v>215350</v>
      </c>
      <c r="H401" s="10">
        <v>196600</v>
      </c>
      <c r="I401" s="10">
        <v>177850</v>
      </c>
      <c r="J401" s="10">
        <v>159100</v>
      </c>
      <c r="K401" s="10">
        <v>140350</v>
      </c>
      <c r="L401" s="10">
        <v>121600</v>
      </c>
      <c r="M401" s="10">
        <v>102850</v>
      </c>
    </row>
    <row r="402" spans="1:13">
      <c r="A402" s="10">
        <v>5020</v>
      </c>
      <c r="B402" s="10">
        <v>5040</v>
      </c>
      <c r="C402" s="10">
        <v>353270</v>
      </c>
      <c r="D402" s="10">
        <v>324500</v>
      </c>
      <c r="E402" s="10">
        <v>255430</v>
      </c>
      <c r="F402" s="10">
        <v>236680</v>
      </c>
      <c r="G402" s="10">
        <v>217930</v>
      </c>
      <c r="H402" s="10">
        <v>199180</v>
      </c>
      <c r="I402" s="10">
        <v>180430</v>
      </c>
      <c r="J402" s="10">
        <v>161680</v>
      </c>
      <c r="K402" s="10">
        <v>142930</v>
      </c>
      <c r="L402" s="10">
        <v>124180</v>
      </c>
      <c r="M402" s="10">
        <v>105430</v>
      </c>
    </row>
    <row r="403" spans="1:13">
      <c r="A403" s="10">
        <v>5040</v>
      </c>
      <c r="B403" s="10">
        <v>5060</v>
      </c>
      <c r="C403" s="10">
        <v>356080</v>
      </c>
      <c r="D403" s="10">
        <v>327290</v>
      </c>
      <c r="E403" s="10">
        <v>258010</v>
      </c>
      <c r="F403" s="10">
        <v>239260</v>
      </c>
      <c r="G403" s="10">
        <v>220510</v>
      </c>
      <c r="H403" s="10">
        <v>201760</v>
      </c>
      <c r="I403" s="10">
        <v>183010</v>
      </c>
      <c r="J403" s="10">
        <v>164260</v>
      </c>
      <c r="K403" s="10">
        <v>145510</v>
      </c>
      <c r="L403" s="10">
        <v>126760</v>
      </c>
      <c r="M403" s="10">
        <v>108010</v>
      </c>
    </row>
    <row r="404" spans="1:13">
      <c r="A404" s="10">
        <v>5060</v>
      </c>
      <c r="B404" s="10">
        <v>5080</v>
      </c>
      <c r="C404" s="10">
        <v>358880</v>
      </c>
      <c r="D404" s="10">
        <v>330080</v>
      </c>
      <c r="E404" s="10">
        <v>260590</v>
      </c>
      <c r="F404" s="10">
        <v>241840</v>
      </c>
      <c r="G404" s="10">
        <v>223090</v>
      </c>
      <c r="H404" s="10">
        <v>204340</v>
      </c>
      <c r="I404" s="10">
        <v>185590</v>
      </c>
      <c r="J404" s="10">
        <v>166840</v>
      </c>
      <c r="K404" s="10">
        <v>148090</v>
      </c>
      <c r="L404" s="10">
        <v>129340</v>
      </c>
      <c r="M404" s="10">
        <v>110590</v>
      </c>
    </row>
    <row r="405" spans="1:13">
      <c r="A405" s="10">
        <v>5080</v>
      </c>
      <c r="B405" s="10">
        <v>5100</v>
      </c>
      <c r="C405" s="10">
        <v>361690</v>
      </c>
      <c r="D405" s="10">
        <v>332870</v>
      </c>
      <c r="E405" s="10">
        <v>263170</v>
      </c>
      <c r="F405" s="10">
        <v>244420</v>
      </c>
      <c r="G405" s="10">
        <v>225670</v>
      </c>
      <c r="H405" s="10">
        <v>206920</v>
      </c>
      <c r="I405" s="10">
        <v>188170</v>
      </c>
      <c r="J405" s="10">
        <v>169420</v>
      </c>
      <c r="K405" s="10">
        <v>150670</v>
      </c>
      <c r="L405" s="10">
        <v>131920</v>
      </c>
      <c r="M405" s="10">
        <v>113170</v>
      </c>
    </row>
    <row r="406" spans="1:13">
      <c r="A406" s="10">
        <v>5100</v>
      </c>
      <c r="B406" s="10">
        <v>5120</v>
      </c>
      <c r="C406" s="10">
        <v>364490</v>
      </c>
      <c r="D406" s="10">
        <v>335660</v>
      </c>
      <c r="E406" s="10">
        <v>265750</v>
      </c>
      <c r="F406" s="10">
        <v>247000</v>
      </c>
      <c r="G406" s="10">
        <v>228250</v>
      </c>
      <c r="H406" s="10">
        <v>209500</v>
      </c>
      <c r="I406" s="10">
        <v>190750</v>
      </c>
      <c r="J406" s="10">
        <v>172000</v>
      </c>
      <c r="K406" s="10">
        <v>153250</v>
      </c>
      <c r="L406" s="10">
        <v>134500</v>
      </c>
      <c r="M406" s="10">
        <v>115750</v>
      </c>
    </row>
    <row r="407" spans="1:13">
      <c r="A407" s="10">
        <v>5120</v>
      </c>
      <c r="B407" s="10">
        <v>5140</v>
      </c>
      <c r="C407" s="10">
        <v>367300</v>
      </c>
      <c r="D407" s="10">
        <v>338450</v>
      </c>
      <c r="E407" s="10">
        <v>268330</v>
      </c>
      <c r="F407" s="10">
        <v>249580</v>
      </c>
      <c r="G407" s="10">
        <v>230830</v>
      </c>
      <c r="H407" s="10">
        <v>212080</v>
      </c>
      <c r="I407" s="10">
        <v>193330</v>
      </c>
      <c r="J407" s="10">
        <v>174580</v>
      </c>
      <c r="K407" s="10">
        <v>155830</v>
      </c>
      <c r="L407" s="10">
        <v>137080</v>
      </c>
      <c r="M407" s="10">
        <v>118330</v>
      </c>
    </row>
    <row r="408" spans="1:13">
      <c r="A408" s="10">
        <v>5140</v>
      </c>
      <c r="B408" s="10">
        <v>5160</v>
      </c>
      <c r="C408" s="10">
        <v>370100</v>
      </c>
      <c r="D408" s="10">
        <v>341240</v>
      </c>
      <c r="E408" s="10">
        <v>270910</v>
      </c>
      <c r="F408" s="10">
        <v>252160</v>
      </c>
      <c r="G408" s="10">
        <v>233410</v>
      </c>
      <c r="H408" s="10">
        <v>214660</v>
      </c>
      <c r="I408" s="10">
        <v>195910</v>
      </c>
      <c r="J408" s="10">
        <v>177160</v>
      </c>
      <c r="K408" s="10">
        <v>158410</v>
      </c>
      <c r="L408" s="10">
        <v>139660</v>
      </c>
      <c r="M408" s="10">
        <v>120910</v>
      </c>
    </row>
    <row r="409" spans="1:13">
      <c r="A409" s="10">
        <v>5160</v>
      </c>
      <c r="B409" s="10">
        <v>5180</v>
      </c>
      <c r="C409" s="10">
        <v>372910</v>
      </c>
      <c r="D409" s="10">
        <v>344030</v>
      </c>
      <c r="E409" s="10">
        <v>273490</v>
      </c>
      <c r="F409" s="10">
        <v>254740</v>
      </c>
      <c r="G409" s="10">
        <v>235990</v>
      </c>
      <c r="H409" s="10">
        <v>217240</v>
      </c>
      <c r="I409" s="10">
        <v>198490</v>
      </c>
      <c r="J409" s="10">
        <v>179740</v>
      </c>
      <c r="K409" s="10">
        <v>160990</v>
      </c>
      <c r="L409" s="10">
        <v>142240</v>
      </c>
      <c r="M409" s="10">
        <v>123490</v>
      </c>
    </row>
    <row r="410" spans="1:13">
      <c r="A410" s="10">
        <v>5180</v>
      </c>
      <c r="B410" s="10">
        <v>5200</v>
      </c>
      <c r="C410" s="10">
        <v>375710</v>
      </c>
      <c r="D410" s="10">
        <v>346820</v>
      </c>
      <c r="E410" s="10">
        <v>276070</v>
      </c>
      <c r="F410" s="10">
        <v>257320</v>
      </c>
      <c r="G410" s="10">
        <v>238570</v>
      </c>
      <c r="H410" s="10">
        <v>219820</v>
      </c>
      <c r="I410" s="10">
        <v>201070</v>
      </c>
      <c r="J410" s="10">
        <v>182320</v>
      </c>
      <c r="K410" s="10">
        <v>163570</v>
      </c>
      <c r="L410" s="10">
        <v>144820</v>
      </c>
      <c r="M410" s="10">
        <v>126070</v>
      </c>
    </row>
    <row r="411" spans="1:13">
      <c r="A411" s="10">
        <v>5200</v>
      </c>
      <c r="B411" s="10">
        <v>5220</v>
      </c>
      <c r="C411" s="10">
        <v>378520</v>
      </c>
      <c r="D411" s="10">
        <v>349610</v>
      </c>
      <c r="E411" s="10">
        <v>278650</v>
      </c>
      <c r="F411" s="10">
        <v>259900</v>
      </c>
      <c r="G411" s="10">
        <v>241150</v>
      </c>
      <c r="H411" s="10">
        <v>222400</v>
      </c>
      <c r="I411" s="10">
        <v>203650</v>
      </c>
      <c r="J411" s="10">
        <v>184900</v>
      </c>
      <c r="K411" s="10">
        <v>166150</v>
      </c>
      <c r="L411" s="10">
        <v>147400</v>
      </c>
      <c r="M411" s="10">
        <v>128650</v>
      </c>
    </row>
    <row r="412" spans="1:13">
      <c r="A412" s="10">
        <v>5220</v>
      </c>
      <c r="B412" s="10">
        <v>5240</v>
      </c>
      <c r="C412" s="10">
        <v>381320</v>
      </c>
      <c r="D412" s="10">
        <v>352400</v>
      </c>
      <c r="E412" s="10">
        <v>281230</v>
      </c>
      <c r="F412" s="10">
        <v>262480</v>
      </c>
      <c r="G412" s="10">
        <v>243730</v>
      </c>
      <c r="H412" s="10">
        <v>224980</v>
      </c>
      <c r="I412" s="10">
        <v>206230</v>
      </c>
      <c r="J412" s="10">
        <v>187480</v>
      </c>
      <c r="K412" s="10">
        <v>168730</v>
      </c>
      <c r="L412" s="10">
        <v>149980</v>
      </c>
      <c r="M412" s="10">
        <v>131230</v>
      </c>
    </row>
    <row r="413" spans="1:13">
      <c r="A413" s="10">
        <v>5240</v>
      </c>
      <c r="B413" s="10">
        <v>5260</v>
      </c>
      <c r="C413" s="10">
        <v>384130</v>
      </c>
      <c r="D413" s="10">
        <v>355190</v>
      </c>
      <c r="E413" s="10">
        <v>283810</v>
      </c>
      <c r="F413" s="10">
        <v>265060</v>
      </c>
      <c r="G413" s="10">
        <v>246310</v>
      </c>
      <c r="H413" s="10">
        <v>227560</v>
      </c>
      <c r="I413" s="10">
        <v>208810</v>
      </c>
      <c r="J413" s="10">
        <v>190060</v>
      </c>
      <c r="K413" s="10">
        <v>171310</v>
      </c>
      <c r="L413" s="10">
        <v>152560</v>
      </c>
      <c r="M413" s="10">
        <v>133810</v>
      </c>
    </row>
    <row r="414" spans="1:13">
      <c r="A414" s="10">
        <v>5260</v>
      </c>
      <c r="B414" s="10">
        <v>5280</v>
      </c>
      <c r="C414" s="10">
        <v>386930</v>
      </c>
      <c r="D414" s="10">
        <v>357980</v>
      </c>
      <c r="E414" s="10">
        <v>286390</v>
      </c>
      <c r="F414" s="10">
        <v>267640</v>
      </c>
      <c r="G414" s="10">
        <v>248890</v>
      </c>
      <c r="H414" s="10">
        <v>230140</v>
      </c>
      <c r="I414" s="10">
        <v>211390</v>
      </c>
      <c r="J414" s="10">
        <v>192640</v>
      </c>
      <c r="K414" s="10">
        <v>173890</v>
      </c>
      <c r="L414" s="10">
        <v>155140</v>
      </c>
      <c r="M414" s="10">
        <v>136390</v>
      </c>
    </row>
    <row r="415" spans="1:13">
      <c r="A415" s="10">
        <v>5280</v>
      </c>
      <c r="B415" s="10">
        <v>5300</v>
      </c>
      <c r="C415" s="10">
        <v>389740</v>
      </c>
      <c r="D415" s="10">
        <v>360770</v>
      </c>
      <c r="E415" s="10">
        <v>288970</v>
      </c>
      <c r="F415" s="10">
        <v>270220</v>
      </c>
      <c r="G415" s="10">
        <v>251470</v>
      </c>
      <c r="H415" s="10">
        <v>232720</v>
      </c>
      <c r="I415" s="10">
        <v>213970</v>
      </c>
      <c r="J415" s="10">
        <v>195220</v>
      </c>
      <c r="K415" s="10">
        <v>176470</v>
      </c>
      <c r="L415" s="10">
        <v>157720</v>
      </c>
      <c r="M415" s="10">
        <v>138970</v>
      </c>
    </row>
    <row r="416" spans="1:13">
      <c r="A416" s="10">
        <v>5300</v>
      </c>
      <c r="B416" s="10">
        <v>5320</v>
      </c>
      <c r="C416" s="10">
        <v>392540</v>
      </c>
      <c r="D416" s="10">
        <v>363560</v>
      </c>
      <c r="E416" s="10">
        <v>291550</v>
      </c>
      <c r="F416" s="10">
        <v>272800</v>
      </c>
      <c r="G416" s="10">
        <v>254050</v>
      </c>
      <c r="H416" s="10">
        <v>235300</v>
      </c>
      <c r="I416" s="10">
        <v>216550</v>
      </c>
      <c r="J416" s="10">
        <v>197800</v>
      </c>
      <c r="K416" s="10">
        <v>179050</v>
      </c>
      <c r="L416" s="10">
        <v>160300</v>
      </c>
      <c r="M416" s="10">
        <v>141550</v>
      </c>
    </row>
    <row r="417" spans="1:13">
      <c r="A417" s="10">
        <v>5320</v>
      </c>
      <c r="B417" s="10">
        <v>5340</v>
      </c>
      <c r="C417" s="10">
        <v>395350</v>
      </c>
      <c r="D417" s="10">
        <v>366350</v>
      </c>
      <c r="E417" s="10">
        <v>294130</v>
      </c>
      <c r="F417" s="10">
        <v>275380</v>
      </c>
      <c r="G417" s="10">
        <v>256630</v>
      </c>
      <c r="H417" s="10">
        <v>237880</v>
      </c>
      <c r="I417" s="10">
        <v>219130</v>
      </c>
      <c r="J417" s="10">
        <v>200380</v>
      </c>
      <c r="K417" s="10">
        <v>181630</v>
      </c>
      <c r="L417" s="10">
        <v>162880</v>
      </c>
      <c r="M417" s="10">
        <v>144130</v>
      </c>
    </row>
    <row r="418" spans="1:13">
      <c r="A418" s="10">
        <v>5340</v>
      </c>
      <c r="B418" s="10">
        <v>5360</v>
      </c>
      <c r="C418" s="10">
        <v>398150</v>
      </c>
      <c r="D418" s="10">
        <v>369140</v>
      </c>
      <c r="E418" s="10">
        <v>296710</v>
      </c>
      <c r="F418" s="10">
        <v>277960</v>
      </c>
      <c r="G418" s="10">
        <v>259210</v>
      </c>
      <c r="H418" s="10">
        <v>240460</v>
      </c>
      <c r="I418" s="10">
        <v>221710</v>
      </c>
      <c r="J418" s="10">
        <v>202960</v>
      </c>
      <c r="K418" s="10">
        <v>184210</v>
      </c>
      <c r="L418" s="10">
        <v>165460</v>
      </c>
      <c r="M418" s="10">
        <v>146710</v>
      </c>
    </row>
    <row r="419" spans="1:13">
      <c r="A419" s="10">
        <v>5360</v>
      </c>
      <c r="B419" s="10">
        <v>5380</v>
      </c>
      <c r="C419" s="10">
        <v>400960</v>
      </c>
      <c r="D419" s="10">
        <v>371930</v>
      </c>
      <c r="E419" s="10">
        <v>299290</v>
      </c>
      <c r="F419" s="10">
        <v>280540</v>
      </c>
      <c r="G419" s="10">
        <v>261790</v>
      </c>
      <c r="H419" s="10">
        <v>243040</v>
      </c>
      <c r="I419" s="10">
        <v>224290</v>
      </c>
      <c r="J419" s="10">
        <v>205540</v>
      </c>
      <c r="K419" s="10">
        <v>186790</v>
      </c>
      <c r="L419" s="10">
        <v>168040</v>
      </c>
      <c r="M419" s="10">
        <v>149290</v>
      </c>
    </row>
    <row r="420" spans="1:13">
      <c r="A420" s="10">
        <v>5380</v>
      </c>
      <c r="B420" s="10">
        <v>5400</v>
      </c>
      <c r="C420" s="10">
        <v>403760</v>
      </c>
      <c r="D420" s="10">
        <v>374720</v>
      </c>
      <c r="E420" s="10">
        <v>301870</v>
      </c>
      <c r="F420" s="10">
        <v>283120</v>
      </c>
      <c r="G420" s="10">
        <v>264370</v>
      </c>
      <c r="H420" s="10">
        <v>245620</v>
      </c>
      <c r="I420" s="10">
        <v>226870</v>
      </c>
      <c r="J420" s="10">
        <v>208120</v>
      </c>
      <c r="K420" s="10">
        <v>189370</v>
      </c>
      <c r="L420" s="10">
        <v>170620</v>
      </c>
      <c r="M420" s="10">
        <v>151870</v>
      </c>
    </row>
    <row r="421" spans="1:13">
      <c r="A421" s="10">
        <v>5400</v>
      </c>
      <c r="B421" s="10">
        <v>5420</v>
      </c>
      <c r="C421" s="10">
        <v>406570</v>
      </c>
      <c r="D421" s="10">
        <v>377510</v>
      </c>
      <c r="E421" s="10">
        <v>304450</v>
      </c>
      <c r="F421" s="10">
        <v>285700</v>
      </c>
      <c r="G421" s="10">
        <v>266950</v>
      </c>
      <c r="H421" s="10">
        <v>248200</v>
      </c>
      <c r="I421" s="10">
        <v>229450</v>
      </c>
      <c r="J421" s="10">
        <v>210700</v>
      </c>
      <c r="K421" s="10">
        <v>191950</v>
      </c>
      <c r="L421" s="10">
        <v>173200</v>
      </c>
      <c r="M421" s="10">
        <v>154450</v>
      </c>
    </row>
    <row r="422" spans="1:13">
      <c r="A422" s="10">
        <v>5420</v>
      </c>
      <c r="B422" s="10">
        <v>5440</v>
      </c>
      <c r="C422" s="10">
        <v>409370</v>
      </c>
      <c r="D422" s="10">
        <v>380300</v>
      </c>
      <c r="E422" s="10">
        <v>307030</v>
      </c>
      <c r="F422" s="10">
        <v>288280</v>
      </c>
      <c r="G422" s="10">
        <v>269530</v>
      </c>
      <c r="H422" s="10">
        <v>250780</v>
      </c>
      <c r="I422" s="10">
        <v>232030</v>
      </c>
      <c r="J422" s="10">
        <v>213280</v>
      </c>
      <c r="K422" s="10">
        <v>194530</v>
      </c>
      <c r="L422" s="10">
        <v>175780</v>
      </c>
      <c r="M422" s="10">
        <v>157030</v>
      </c>
    </row>
    <row r="423" spans="1:13">
      <c r="A423" s="10">
        <v>5440</v>
      </c>
      <c r="B423" s="10">
        <v>5460</v>
      </c>
      <c r="C423" s="10">
        <v>412180</v>
      </c>
      <c r="D423" s="10">
        <v>383090</v>
      </c>
      <c r="E423" s="10">
        <v>309610</v>
      </c>
      <c r="F423" s="10">
        <v>290860</v>
      </c>
      <c r="G423" s="10">
        <v>272110</v>
      </c>
      <c r="H423" s="10">
        <v>253360</v>
      </c>
      <c r="I423" s="10">
        <v>234610</v>
      </c>
      <c r="J423" s="10">
        <v>215860</v>
      </c>
      <c r="K423" s="10">
        <v>197110</v>
      </c>
      <c r="L423" s="10">
        <v>178360</v>
      </c>
      <c r="M423" s="10">
        <v>159610</v>
      </c>
    </row>
    <row r="424" spans="1:13">
      <c r="A424" s="10">
        <v>5460</v>
      </c>
      <c r="B424" s="10">
        <v>5480</v>
      </c>
      <c r="C424" s="10">
        <v>414980</v>
      </c>
      <c r="D424" s="10">
        <v>385880</v>
      </c>
      <c r="E424" s="10">
        <v>312190</v>
      </c>
      <c r="F424" s="10">
        <v>293440</v>
      </c>
      <c r="G424" s="10">
        <v>274690</v>
      </c>
      <c r="H424" s="10">
        <v>255940</v>
      </c>
      <c r="I424" s="10">
        <v>237190</v>
      </c>
      <c r="J424" s="10">
        <v>218440</v>
      </c>
      <c r="K424" s="10">
        <v>199690</v>
      </c>
      <c r="L424" s="10">
        <v>180940</v>
      </c>
      <c r="M424" s="10">
        <v>162190</v>
      </c>
    </row>
    <row r="425" spans="1:13">
      <c r="A425" s="10">
        <v>5480</v>
      </c>
      <c r="B425" s="10">
        <v>5500</v>
      </c>
      <c r="C425" s="10">
        <v>417790</v>
      </c>
      <c r="D425" s="10">
        <v>388670</v>
      </c>
      <c r="E425" s="10">
        <v>314770</v>
      </c>
      <c r="F425" s="10">
        <v>296020</v>
      </c>
      <c r="G425" s="10">
        <v>277270</v>
      </c>
      <c r="H425" s="10">
        <v>258520</v>
      </c>
      <c r="I425" s="10">
        <v>239770</v>
      </c>
      <c r="J425" s="10">
        <v>221020</v>
      </c>
      <c r="K425" s="10">
        <v>202270</v>
      </c>
      <c r="L425" s="10">
        <v>183520</v>
      </c>
      <c r="M425" s="10">
        <v>164770</v>
      </c>
    </row>
    <row r="426" spans="1:13">
      <c r="A426" s="10">
        <v>5500</v>
      </c>
      <c r="B426" s="10">
        <v>5520</v>
      </c>
      <c r="C426" s="10">
        <v>420590</v>
      </c>
      <c r="D426" s="10">
        <v>391460</v>
      </c>
      <c r="E426" s="10">
        <v>317350</v>
      </c>
      <c r="F426" s="10">
        <v>298600</v>
      </c>
      <c r="G426" s="10">
        <v>279850</v>
      </c>
      <c r="H426" s="10">
        <v>261100</v>
      </c>
      <c r="I426" s="10">
        <v>242350</v>
      </c>
      <c r="J426" s="10">
        <v>223600</v>
      </c>
      <c r="K426" s="10">
        <v>204850</v>
      </c>
      <c r="L426" s="10">
        <v>186100</v>
      </c>
      <c r="M426" s="10">
        <v>167350</v>
      </c>
    </row>
    <row r="427" spans="1:13">
      <c r="A427" s="10">
        <v>5520</v>
      </c>
      <c r="B427" s="10">
        <v>5540</v>
      </c>
      <c r="C427" s="10">
        <v>423400</v>
      </c>
      <c r="D427" s="10">
        <v>394250</v>
      </c>
      <c r="E427" s="10">
        <v>319930</v>
      </c>
      <c r="F427" s="10">
        <v>301180</v>
      </c>
      <c r="G427" s="10">
        <v>282430</v>
      </c>
      <c r="H427" s="10">
        <v>263680</v>
      </c>
      <c r="I427" s="10">
        <v>244930</v>
      </c>
      <c r="J427" s="10">
        <v>226180</v>
      </c>
      <c r="K427" s="10">
        <v>207430</v>
      </c>
      <c r="L427" s="10">
        <v>188680</v>
      </c>
      <c r="M427" s="10">
        <v>169930</v>
      </c>
    </row>
    <row r="428" spans="1:13">
      <c r="A428" s="10">
        <v>5540</v>
      </c>
      <c r="B428" s="10">
        <v>5560</v>
      </c>
      <c r="C428" s="10">
        <v>426200</v>
      </c>
      <c r="D428" s="10">
        <v>397040</v>
      </c>
      <c r="E428" s="10">
        <v>322510</v>
      </c>
      <c r="F428" s="10">
        <v>303760</v>
      </c>
      <c r="G428" s="10">
        <v>285010</v>
      </c>
      <c r="H428" s="10">
        <v>266260</v>
      </c>
      <c r="I428" s="10">
        <v>247510</v>
      </c>
      <c r="J428" s="10">
        <v>228760</v>
      </c>
      <c r="K428" s="10">
        <v>210010</v>
      </c>
      <c r="L428" s="10">
        <v>191260</v>
      </c>
      <c r="M428" s="10">
        <v>172510</v>
      </c>
    </row>
    <row r="429" spans="1:13">
      <c r="A429" s="10">
        <v>5560</v>
      </c>
      <c r="B429" s="10">
        <v>5580</v>
      </c>
      <c r="C429" s="10">
        <v>429010</v>
      </c>
      <c r="D429" s="10">
        <v>399830</v>
      </c>
      <c r="E429" s="10">
        <v>325090</v>
      </c>
      <c r="F429" s="10">
        <v>306340</v>
      </c>
      <c r="G429" s="10">
        <v>287590</v>
      </c>
      <c r="H429" s="10">
        <v>268840</v>
      </c>
      <c r="I429" s="10">
        <v>250090</v>
      </c>
      <c r="J429" s="10">
        <v>231340</v>
      </c>
      <c r="K429" s="10">
        <v>212590</v>
      </c>
      <c r="L429" s="10">
        <v>193840</v>
      </c>
      <c r="M429" s="10">
        <v>175090</v>
      </c>
    </row>
    <row r="430" spans="1:13">
      <c r="A430" s="10">
        <v>5580</v>
      </c>
      <c r="B430" s="10">
        <v>5600</v>
      </c>
      <c r="C430" s="10">
        <v>431810</v>
      </c>
      <c r="D430" s="10">
        <v>402620</v>
      </c>
      <c r="E430" s="10">
        <v>327670</v>
      </c>
      <c r="F430" s="10">
        <v>308920</v>
      </c>
      <c r="G430" s="10">
        <v>290170</v>
      </c>
      <c r="H430" s="10">
        <v>271420</v>
      </c>
      <c r="I430" s="10">
        <v>252670</v>
      </c>
      <c r="J430" s="10">
        <v>233920</v>
      </c>
      <c r="K430" s="10">
        <v>215170</v>
      </c>
      <c r="L430" s="10">
        <v>196420</v>
      </c>
      <c r="M430" s="10">
        <v>177670</v>
      </c>
    </row>
    <row r="431" spans="1:13">
      <c r="A431" s="10">
        <v>5600</v>
      </c>
      <c r="B431" s="10">
        <v>5620</v>
      </c>
      <c r="C431" s="10">
        <v>435890</v>
      </c>
      <c r="D431" s="10">
        <v>405410</v>
      </c>
      <c r="E431" s="10">
        <v>330250</v>
      </c>
      <c r="F431" s="10">
        <v>311500</v>
      </c>
      <c r="G431" s="10">
        <v>292750</v>
      </c>
      <c r="H431" s="10">
        <v>274000</v>
      </c>
      <c r="I431" s="10">
        <v>255250</v>
      </c>
      <c r="J431" s="10">
        <v>236500</v>
      </c>
      <c r="K431" s="10">
        <v>217750</v>
      </c>
      <c r="L431" s="10">
        <v>199000</v>
      </c>
      <c r="M431" s="10">
        <v>180250</v>
      </c>
    </row>
    <row r="432" spans="1:13">
      <c r="A432" s="10">
        <v>5620</v>
      </c>
      <c r="B432" s="10">
        <v>5640</v>
      </c>
      <c r="C432" s="10">
        <v>440380</v>
      </c>
      <c r="D432" s="10">
        <v>408200</v>
      </c>
      <c r="E432" s="10">
        <v>332830</v>
      </c>
      <c r="F432" s="10">
        <v>314080</v>
      </c>
      <c r="G432" s="10">
        <v>295330</v>
      </c>
      <c r="H432" s="10">
        <v>276580</v>
      </c>
      <c r="I432" s="10">
        <v>257830</v>
      </c>
      <c r="J432" s="10">
        <v>239080</v>
      </c>
      <c r="K432" s="10">
        <v>220330</v>
      </c>
      <c r="L432" s="10">
        <v>201580</v>
      </c>
      <c r="M432" s="10">
        <v>182830</v>
      </c>
    </row>
    <row r="433" spans="1:13">
      <c r="A433" s="10">
        <v>5640</v>
      </c>
      <c r="B433" s="10">
        <v>5660</v>
      </c>
      <c r="C433" s="10">
        <v>444860</v>
      </c>
      <c r="D433" s="10">
        <v>410990</v>
      </c>
      <c r="E433" s="10">
        <v>335410</v>
      </c>
      <c r="F433" s="10">
        <v>316660</v>
      </c>
      <c r="G433" s="10">
        <v>297910</v>
      </c>
      <c r="H433" s="10">
        <v>279160</v>
      </c>
      <c r="I433" s="10">
        <v>260410</v>
      </c>
      <c r="J433" s="10">
        <v>241660</v>
      </c>
      <c r="K433" s="10">
        <v>222910</v>
      </c>
      <c r="L433" s="10">
        <v>204160</v>
      </c>
      <c r="M433" s="10">
        <v>185410</v>
      </c>
    </row>
    <row r="434" spans="1:13">
      <c r="A434" s="10">
        <v>5660</v>
      </c>
      <c r="B434" s="10">
        <v>5680</v>
      </c>
      <c r="C434" s="10">
        <v>449350</v>
      </c>
      <c r="D434" s="10">
        <v>413780</v>
      </c>
      <c r="E434" s="10">
        <v>337990</v>
      </c>
      <c r="F434" s="10">
        <v>319240</v>
      </c>
      <c r="G434" s="10">
        <v>300490</v>
      </c>
      <c r="H434" s="10">
        <v>281740</v>
      </c>
      <c r="I434" s="10">
        <v>262990</v>
      </c>
      <c r="J434" s="10">
        <v>244240</v>
      </c>
      <c r="K434" s="10">
        <v>225490</v>
      </c>
      <c r="L434" s="10">
        <v>206740</v>
      </c>
      <c r="M434" s="10">
        <v>187990</v>
      </c>
    </row>
    <row r="435" spans="1:13">
      <c r="A435" s="10">
        <v>5680</v>
      </c>
      <c r="B435" s="10">
        <v>5700</v>
      </c>
      <c r="C435" s="10">
        <v>453840</v>
      </c>
      <c r="D435" s="10">
        <v>416570</v>
      </c>
      <c r="E435" s="10">
        <v>340570</v>
      </c>
      <c r="F435" s="10">
        <v>321820</v>
      </c>
      <c r="G435" s="10">
        <v>303070</v>
      </c>
      <c r="H435" s="10">
        <v>284320</v>
      </c>
      <c r="I435" s="10">
        <v>265570</v>
      </c>
      <c r="J435" s="10">
        <v>246820</v>
      </c>
      <c r="K435" s="10">
        <v>228070</v>
      </c>
      <c r="L435" s="10">
        <v>209320</v>
      </c>
      <c r="M435" s="10">
        <v>190570</v>
      </c>
    </row>
    <row r="436" spans="1:13">
      <c r="A436" s="10">
        <v>5700</v>
      </c>
      <c r="B436" s="10">
        <v>5720</v>
      </c>
      <c r="C436" s="10">
        <v>458330</v>
      </c>
      <c r="D436" s="10">
        <v>419360</v>
      </c>
      <c r="E436" s="10">
        <v>343150</v>
      </c>
      <c r="F436" s="10">
        <v>324400</v>
      </c>
      <c r="G436" s="10">
        <v>305650</v>
      </c>
      <c r="H436" s="10">
        <v>286900</v>
      </c>
      <c r="I436" s="10">
        <v>268150</v>
      </c>
      <c r="J436" s="10">
        <v>249400</v>
      </c>
      <c r="K436" s="10">
        <v>230650</v>
      </c>
      <c r="L436" s="10">
        <v>211900</v>
      </c>
      <c r="M436" s="10">
        <v>193150</v>
      </c>
    </row>
    <row r="437" spans="1:13">
      <c r="A437" s="10">
        <v>5720</v>
      </c>
      <c r="B437" s="10">
        <v>5740</v>
      </c>
      <c r="C437" s="10">
        <v>462820</v>
      </c>
      <c r="D437" s="10">
        <v>422150</v>
      </c>
      <c r="E437" s="10">
        <v>345730</v>
      </c>
      <c r="F437" s="10">
        <v>326980</v>
      </c>
      <c r="G437" s="10">
        <v>308230</v>
      </c>
      <c r="H437" s="10">
        <v>289480</v>
      </c>
      <c r="I437" s="10">
        <v>270730</v>
      </c>
      <c r="J437" s="10">
        <v>251980</v>
      </c>
      <c r="K437" s="10">
        <v>233230</v>
      </c>
      <c r="L437" s="10">
        <v>214480</v>
      </c>
      <c r="M437" s="10">
        <v>195730</v>
      </c>
    </row>
    <row r="438" spans="1:13">
      <c r="A438" s="10">
        <v>5740</v>
      </c>
      <c r="B438" s="10">
        <v>5760</v>
      </c>
      <c r="C438" s="10">
        <v>467300</v>
      </c>
      <c r="D438" s="10">
        <v>424940</v>
      </c>
      <c r="E438" s="10">
        <v>348310</v>
      </c>
      <c r="F438" s="10">
        <v>329560</v>
      </c>
      <c r="G438" s="10">
        <v>310810</v>
      </c>
      <c r="H438" s="10">
        <v>292060</v>
      </c>
      <c r="I438" s="10">
        <v>273310</v>
      </c>
      <c r="J438" s="10">
        <v>254560</v>
      </c>
      <c r="K438" s="10">
        <v>235810</v>
      </c>
      <c r="L438" s="10">
        <v>217060</v>
      </c>
      <c r="M438" s="10">
        <v>198310</v>
      </c>
    </row>
    <row r="439" spans="1:13">
      <c r="A439" s="10">
        <v>5760</v>
      </c>
      <c r="B439" s="10">
        <v>5780</v>
      </c>
      <c r="C439" s="10">
        <v>471790</v>
      </c>
      <c r="D439" s="10">
        <v>427730</v>
      </c>
      <c r="E439" s="10">
        <v>350890</v>
      </c>
      <c r="F439" s="10">
        <v>332140</v>
      </c>
      <c r="G439" s="10">
        <v>313390</v>
      </c>
      <c r="H439" s="10">
        <v>294640</v>
      </c>
      <c r="I439" s="10">
        <v>275890</v>
      </c>
      <c r="J439" s="10">
        <v>257140</v>
      </c>
      <c r="K439" s="10">
        <v>238390</v>
      </c>
      <c r="L439" s="10">
        <v>219640</v>
      </c>
      <c r="M439" s="10">
        <v>200890</v>
      </c>
    </row>
    <row r="440" spans="1:13">
      <c r="A440" s="10">
        <v>5780</v>
      </c>
      <c r="B440" s="10">
        <v>5800</v>
      </c>
      <c r="C440" s="10">
        <v>476280</v>
      </c>
      <c r="D440" s="10">
        <v>430520</v>
      </c>
      <c r="E440" s="10">
        <v>353470</v>
      </c>
      <c r="F440" s="10">
        <v>334720</v>
      </c>
      <c r="G440" s="10">
        <v>315970</v>
      </c>
      <c r="H440" s="10">
        <v>297220</v>
      </c>
      <c r="I440" s="10">
        <v>278470</v>
      </c>
      <c r="J440" s="10">
        <v>259720</v>
      </c>
      <c r="K440" s="10">
        <v>240970</v>
      </c>
      <c r="L440" s="10">
        <v>222220</v>
      </c>
      <c r="M440" s="10">
        <v>203470</v>
      </c>
    </row>
    <row r="441" spans="1:13">
      <c r="A441" s="10">
        <v>5800</v>
      </c>
      <c r="B441" s="10">
        <v>5820</v>
      </c>
      <c r="C441" s="10">
        <v>480770</v>
      </c>
      <c r="D441" s="10">
        <v>433800</v>
      </c>
      <c r="E441" s="10">
        <v>356050</v>
      </c>
      <c r="F441" s="10">
        <v>337300</v>
      </c>
      <c r="G441" s="10">
        <v>318550</v>
      </c>
      <c r="H441" s="10">
        <v>299800</v>
      </c>
      <c r="I441" s="10">
        <v>281050</v>
      </c>
      <c r="J441" s="10">
        <v>262300</v>
      </c>
      <c r="K441" s="10">
        <v>243550</v>
      </c>
      <c r="L441" s="10">
        <v>224800</v>
      </c>
      <c r="M441" s="10">
        <v>206050</v>
      </c>
    </row>
    <row r="442" spans="1:13">
      <c r="A442" s="10">
        <v>5820</v>
      </c>
      <c r="B442" s="10">
        <v>5840</v>
      </c>
      <c r="C442" s="10">
        <v>485260</v>
      </c>
      <c r="D442" s="10">
        <v>438260</v>
      </c>
      <c r="E442" s="10">
        <v>358630</v>
      </c>
      <c r="F442" s="10">
        <v>339880</v>
      </c>
      <c r="G442" s="10">
        <v>321130</v>
      </c>
      <c r="H442" s="10">
        <v>302380</v>
      </c>
      <c r="I442" s="10">
        <v>283630</v>
      </c>
      <c r="J442" s="10">
        <v>264880</v>
      </c>
      <c r="K442" s="10">
        <v>246130</v>
      </c>
      <c r="L442" s="10">
        <v>227380</v>
      </c>
      <c r="M442" s="10">
        <v>208630</v>
      </c>
    </row>
    <row r="443" spans="1:13">
      <c r="A443" s="10">
        <v>5840</v>
      </c>
      <c r="B443" s="10">
        <v>5860</v>
      </c>
      <c r="C443" s="10">
        <v>512120</v>
      </c>
      <c r="D443" s="10">
        <v>465100</v>
      </c>
      <c r="E443" s="10">
        <v>387100</v>
      </c>
      <c r="F443" s="10">
        <v>368350</v>
      </c>
      <c r="G443" s="10">
        <v>349600</v>
      </c>
      <c r="H443" s="10">
        <v>330850</v>
      </c>
      <c r="I443" s="10">
        <v>312100</v>
      </c>
      <c r="J443" s="10">
        <v>293350</v>
      </c>
      <c r="K443" s="10">
        <v>274600</v>
      </c>
      <c r="L443" s="10">
        <v>255850</v>
      </c>
      <c r="M443" s="10">
        <v>237100</v>
      </c>
    </row>
    <row r="444" spans="1:13">
      <c r="A444" s="10">
        <v>5860</v>
      </c>
      <c r="B444" s="10">
        <v>5880</v>
      </c>
      <c r="C444" s="10">
        <v>519150</v>
      </c>
      <c r="D444" s="10">
        <v>472110</v>
      </c>
      <c r="E444" s="10">
        <v>392240</v>
      </c>
      <c r="F444" s="10">
        <v>373490</v>
      </c>
      <c r="G444" s="10">
        <v>354740</v>
      </c>
      <c r="H444" s="10">
        <v>335990</v>
      </c>
      <c r="I444" s="10">
        <v>317240</v>
      </c>
      <c r="J444" s="10">
        <v>298490</v>
      </c>
      <c r="K444" s="10">
        <v>279740</v>
      </c>
      <c r="L444" s="10">
        <v>260990</v>
      </c>
      <c r="M444" s="10">
        <v>242240</v>
      </c>
    </row>
    <row r="445" spans="1:13">
      <c r="A445" s="10">
        <v>5880</v>
      </c>
      <c r="B445" s="10">
        <v>5900</v>
      </c>
      <c r="C445" s="10">
        <v>523690</v>
      </c>
      <c r="D445" s="10">
        <v>476620</v>
      </c>
      <c r="E445" s="10">
        <v>394880</v>
      </c>
      <c r="F445" s="10">
        <v>376130</v>
      </c>
      <c r="G445" s="10">
        <v>357380</v>
      </c>
      <c r="H445" s="10">
        <v>338630</v>
      </c>
      <c r="I445" s="10">
        <v>319880</v>
      </c>
      <c r="J445" s="10">
        <v>301130</v>
      </c>
      <c r="K445" s="10">
        <v>282380</v>
      </c>
      <c r="L445" s="10">
        <v>263630</v>
      </c>
      <c r="M445" s="10">
        <v>244880</v>
      </c>
    </row>
    <row r="446" spans="1:13">
      <c r="A446" s="10">
        <v>5900</v>
      </c>
      <c r="B446" s="10">
        <v>5920</v>
      </c>
      <c r="C446" s="10">
        <v>528220</v>
      </c>
      <c r="D446" s="10">
        <v>481130</v>
      </c>
      <c r="E446" s="10">
        <v>397520</v>
      </c>
      <c r="F446" s="10">
        <v>378770</v>
      </c>
      <c r="G446" s="10">
        <v>360020</v>
      </c>
      <c r="H446" s="10">
        <v>341270</v>
      </c>
      <c r="I446" s="10">
        <v>322520</v>
      </c>
      <c r="J446" s="10">
        <v>303770</v>
      </c>
      <c r="K446" s="10">
        <v>285020</v>
      </c>
      <c r="L446" s="10">
        <v>266270</v>
      </c>
      <c r="M446" s="10">
        <v>247520</v>
      </c>
    </row>
    <row r="447" spans="1:13">
      <c r="A447" s="10">
        <v>5920</v>
      </c>
      <c r="B447" s="10">
        <v>5940</v>
      </c>
      <c r="C447" s="10">
        <v>532760</v>
      </c>
      <c r="D447" s="10">
        <v>485640</v>
      </c>
      <c r="E447" s="10">
        <v>400160</v>
      </c>
      <c r="F447" s="10">
        <v>381410</v>
      </c>
      <c r="G447" s="10">
        <v>362660</v>
      </c>
      <c r="H447" s="10">
        <v>343910</v>
      </c>
      <c r="I447" s="10">
        <v>325160</v>
      </c>
      <c r="J447" s="10">
        <v>306410</v>
      </c>
      <c r="K447" s="10">
        <v>287660</v>
      </c>
      <c r="L447" s="10">
        <v>268910</v>
      </c>
      <c r="M447" s="10">
        <v>250160</v>
      </c>
    </row>
    <row r="448" spans="1:13">
      <c r="A448" s="10">
        <v>5940</v>
      </c>
      <c r="B448" s="10">
        <v>5960</v>
      </c>
      <c r="C448" s="10">
        <v>537300</v>
      </c>
      <c r="D448" s="10">
        <v>490160</v>
      </c>
      <c r="E448" s="10">
        <v>402800</v>
      </c>
      <c r="F448" s="10">
        <v>384050</v>
      </c>
      <c r="G448" s="10">
        <v>365300</v>
      </c>
      <c r="H448" s="10">
        <v>346550</v>
      </c>
      <c r="I448" s="10">
        <v>327800</v>
      </c>
      <c r="J448" s="10">
        <v>309050</v>
      </c>
      <c r="K448" s="10">
        <v>290300</v>
      </c>
      <c r="L448" s="10">
        <v>271550</v>
      </c>
      <c r="M448" s="10">
        <v>252800</v>
      </c>
    </row>
    <row r="449" spans="1:13">
      <c r="A449" s="10">
        <v>5960</v>
      </c>
      <c r="B449" s="10">
        <v>5980</v>
      </c>
      <c r="C449" s="10">
        <v>541830</v>
      </c>
      <c r="D449" s="10">
        <v>494670</v>
      </c>
      <c r="E449" s="10">
        <v>405440</v>
      </c>
      <c r="F449" s="10">
        <v>386690</v>
      </c>
      <c r="G449" s="10">
        <v>367940</v>
      </c>
      <c r="H449" s="10">
        <v>349190</v>
      </c>
      <c r="I449" s="10">
        <v>330440</v>
      </c>
      <c r="J449" s="10">
        <v>311690</v>
      </c>
      <c r="K449" s="10">
        <v>292940</v>
      </c>
      <c r="L449" s="10">
        <v>274190</v>
      </c>
      <c r="M449" s="10">
        <v>255440</v>
      </c>
    </row>
    <row r="450" spans="1:13">
      <c r="A450" s="10">
        <v>5980</v>
      </c>
      <c r="B450" s="10">
        <v>6000</v>
      </c>
      <c r="C450" s="10">
        <v>546370</v>
      </c>
      <c r="D450" s="10">
        <v>499180</v>
      </c>
      <c r="E450" s="10">
        <v>408080</v>
      </c>
      <c r="F450" s="10">
        <v>389330</v>
      </c>
      <c r="G450" s="10">
        <v>370580</v>
      </c>
      <c r="H450" s="10">
        <v>351830</v>
      </c>
      <c r="I450" s="10">
        <v>333080</v>
      </c>
      <c r="J450" s="10">
        <v>314330</v>
      </c>
      <c r="K450" s="10">
        <v>295580</v>
      </c>
      <c r="L450" s="10">
        <v>276830</v>
      </c>
      <c r="M450" s="10">
        <v>258080</v>
      </c>
    </row>
    <row r="451" spans="1:13">
      <c r="A451" s="10">
        <v>6000</v>
      </c>
      <c r="B451" s="10">
        <v>6020</v>
      </c>
      <c r="C451" s="10">
        <v>550900</v>
      </c>
      <c r="D451" s="10">
        <v>503690</v>
      </c>
      <c r="E451" s="10">
        <v>410720</v>
      </c>
      <c r="F451" s="10">
        <v>391970</v>
      </c>
      <c r="G451" s="10">
        <v>373220</v>
      </c>
      <c r="H451" s="10">
        <v>354470</v>
      </c>
      <c r="I451" s="10">
        <v>335720</v>
      </c>
      <c r="J451" s="10">
        <v>316970</v>
      </c>
      <c r="K451" s="10">
        <v>298220</v>
      </c>
      <c r="L451" s="10">
        <v>279470</v>
      </c>
      <c r="M451" s="10">
        <v>260720</v>
      </c>
    </row>
    <row r="452" spans="1:13">
      <c r="A452" s="10">
        <v>6020</v>
      </c>
      <c r="B452" s="10">
        <v>6040</v>
      </c>
      <c r="C452" s="10">
        <v>555440</v>
      </c>
      <c r="D452" s="10">
        <v>508200</v>
      </c>
      <c r="E452" s="10">
        <v>413360</v>
      </c>
      <c r="F452" s="10">
        <v>394610</v>
      </c>
      <c r="G452" s="10">
        <v>375860</v>
      </c>
      <c r="H452" s="10">
        <v>357110</v>
      </c>
      <c r="I452" s="10">
        <v>338360</v>
      </c>
      <c r="J452" s="10">
        <v>319610</v>
      </c>
      <c r="K452" s="10">
        <v>300860</v>
      </c>
      <c r="L452" s="10">
        <v>282110</v>
      </c>
      <c r="M452" s="10">
        <v>263360</v>
      </c>
    </row>
    <row r="453" spans="1:13">
      <c r="A453" s="10">
        <v>6040</v>
      </c>
      <c r="B453" s="10">
        <v>6060</v>
      </c>
      <c r="C453" s="10">
        <v>559980</v>
      </c>
      <c r="D453" s="10">
        <v>512720</v>
      </c>
      <c r="E453" s="10">
        <v>416000</v>
      </c>
      <c r="F453" s="10">
        <v>397250</v>
      </c>
      <c r="G453" s="10">
        <v>378500</v>
      </c>
      <c r="H453" s="10">
        <v>359750</v>
      </c>
      <c r="I453" s="10">
        <v>341000</v>
      </c>
      <c r="J453" s="10">
        <v>322250</v>
      </c>
      <c r="K453" s="10">
        <v>303500</v>
      </c>
      <c r="L453" s="10">
        <v>284750</v>
      </c>
      <c r="M453" s="10">
        <v>266000</v>
      </c>
    </row>
    <row r="454" spans="1:13">
      <c r="A454" s="10">
        <v>6060</v>
      </c>
      <c r="B454" s="10">
        <v>6080</v>
      </c>
      <c r="C454" s="10">
        <v>564510</v>
      </c>
      <c r="D454" s="10">
        <v>517230</v>
      </c>
      <c r="E454" s="10">
        <v>418640</v>
      </c>
      <c r="F454" s="10">
        <v>399890</v>
      </c>
      <c r="G454" s="10">
        <v>381140</v>
      </c>
      <c r="H454" s="10">
        <v>362390</v>
      </c>
      <c r="I454" s="10">
        <v>343640</v>
      </c>
      <c r="J454" s="10">
        <v>324890</v>
      </c>
      <c r="K454" s="10">
        <v>306140</v>
      </c>
      <c r="L454" s="10">
        <v>287390</v>
      </c>
      <c r="M454" s="10">
        <v>268640</v>
      </c>
    </row>
    <row r="455" spans="1:13">
      <c r="A455" s="10">
        <v>6080</v>
      </c>
      <c r="B455" s="10">
        <v>6100</v>
      </c>
      <c r="C455" s="10">
        <v>569050</v>
      </c>
      <c r="D455" s="10">
        <v>521740</v>
      </c>
      <c r="E455" s="10">
        <v>421280</v>
      </c>
      <c r="F455" s="10">
        <v>402530</v>
      </c>
      <c r="G455" s="10">
        <v>383780</v>
      </c>
      <c r="H455" s="10">
        <v>365030</v>
      </c>
      <c r="I455" s="10">
        <v>346280</v>
      </c>
      <c r="J455" s="10">
        <v>327530</v>
      </c>
      <c r="K455" s="10">
        <v>308780</v>
      </c>
      <c r="L455" s="10">
        <v>290030</v>
      </c>
      <c r="M455" s="10">
        <v>271280</v>
      </c>
    </row>
    <row r="456" spans="1:13">
      <c r="A456" s="10">
        <v>6100</v>
      </c>
      <c r="B456" s="10">
        <v>6120</v>
      </c>
      <c r="C456" s="10">
        <v>573580</v>
      </c>
      <c r="D456" s="10">
        <v>526250</v>
      </c>
      <c r="E456" s="10">
        <v>423920</v>
      </c>
      <c r="F456" s="10">
        <v>405170</v>
      </c>
      <c r="G456" s="10">
        <v>386420</v>
      </c>
      <c r="H456" s="10">
        <v>367670</v>
      </c>
      <c r="I456" s="10">
        <v>348920</v>
      </c>
      <c r="J456" s="10">
        <v>330170</v>
      </c>
      <c r="K456" s="10">
        <v>311420</v>
      </c>
      <c r="L456" s="10">
        <v>292670</v>
      </c>
      <c r="M456" s="10">
        <v>273920</v>
      </c>
    </row>
    <row r="457" spans="1:13">
      <c r="A457" s="10">
        <v>6120</v>
      </c>
      <c r="B457" s="10">
        <v>6140</v>
      </c>
      <c r="C457" s="10">
        <v>578120</v>
      </c>
      <c r="D457" s="10">
        <v>530760</v>
      </c>
      <c r="E457" s="10">
        <v>426560</v>
      </c>
      <c r="F457" s="10">
        <v>407810</v>
      </c>
      <c r="G457" s="10">
        <v>389060</v>
      </c>
      <c r="H457" s="10">
        <v>370310</v>
      </c>
      <c r="I457" s="10">
        <v>351560</v>
      </c>
      <c r="J457" s="10">
        <v>332810</v>
      </c>
      <c r="K457" s="10">
        <v>314060</v>
      </c>
      <c r="L457" s="10">
        <v>295310</v>
      </c>
      <c r="M457" s="10">
        <v>276560</v>
      </c>
    </row>
    <row r="458" spans="1:13">
      <c r="A458" s="10">
        <v>6140</v>
      </c>
      <c r="B458" s="10">
        <v>6160</v>
      </c>
      <c r="C458" s="10">
        <v>582660</v>
      </c>
      <c r="D458" s="10">
        <v>535280</v>
      </c>
      <c r="E458" s="10">
        <v>429200</v>
      </c>
      <c r="F458" s="10">
        <v>410450</v>
      </c>
      <c r="G458" s="10">
        <v>391700</v>
      </c>
      <c r="H458" s="10">
        <v>372950</v>
      </c>
      <c r="I458" s="10">
        <v>354200</v>
      </c>
      <c r="J458" s="10">
        <v>335450</v>
      </c>
      <c r="K458" s="10">
        <v>316700</v>
      </c>
      <c r="L458" s="10">
        <v>297950</v>
      </c>
      <c r="M458" s="10">
        <v>279200</v>
      </c>
    </row>
    <row r="459" spans="1:13">
      <c r="A459" s="10">
        <v>6160</v>
      </c>
      <c r="B459" s="10">
        <v>6180</v>
      </c>
      <c r="C459" s="10">
        <v>587190</v>
      </c>
      <c r="D459" s="10">
        <v>539790</v>
      </c>
      <c r="E459" s="10">
        <v>431840</v>
      </c>
      <c r="F459" s="10">
        <v>413090</v>
      </c>
      <c r="G459" s="10">
        <v>394340</v>
      </c>
      <c r="H459" s="10">
        <v>375590</v>
      </c>
      <c r="I459" s="10">
        <v>356840</v>
      </c>
      <c r="J459" s="10">
        <v>338090</v>
      </c>
      <c r="K459" s="10">
        <v>319340</v>
      </c>
      <c r="L459" s="10">
        <v>300590</v>
      </c>
      <c r="M459" s="10">
        <v>281840</v>
      </c>
    </row>
    <row r="460" spans="1:13">
      <c r="A460" s="10">
        <v>6180</v>
      </c>
      <c r="B460" s="10">
        <v>6200</v>
      </c>
      <c r="C460" s="10">
        <v>591730</v>
      </c>
      <c r="D460" s="10">
        <v>544300</v>
      </c>
      <c r="E460" s="10">
        <v>434480</v>
      </c>
      <c r="F460" s="10">
        <v>415730</v>
      </c>
      <c r="G460" s="10">
        <v>396980</v>
      </c>
      <c r="H460" s="10">
        <v>378230</v>
      </c>
      <c r="I460" s="10">
        <v>359480</v>
      </c>
      <c r="J460" s="10">
        <v>340730</v>
      </c>
      <c r="K460" s="10">
        <v>321980</v>
      </c>
      <c r="L460" s="10">
        <v>303230</v>
      </c>
      <c r="M460" s="10">
        <v>284480</v>
      </c>
    </row>
    <row r="461" spans="1:13">
      <c r="A461" s="10">
        <v>6200</v>
      </c>
      <c r="B461" s="10">
        <v>6220</v>
      </c>
      <c r="C461" s="10">
        <v>596260</v>
      </c>
      <c r="D461" s="10">
        <v>548810</v>
      </c>
      <c r="E461" s="10">
        <v>437120</v>
      </c>
      <c r="F461" s="10">
        <v>418370</v>
      </c>
      <c r="G461" s="10">
        <v>399620</v>
      </c>
      <c r="H461" s="10">
        <v>380870</v>
      </c>
      <c r="I461" s="10">
        <v>362120</v>
      </c>
      <c r="J461" s="10">
        <v>343370</v>
      </c>
      <c r="K461" s="10">
        <v>324620</v>
      </c>
      <c r="L461" s="10">
        <v>305870</v>
      </c>
      <c r="M461" s="10">
        <v>287120</v>
      </c>
    </row>
    <row r="462" spans="1:13">
      <c r="A462" s="10">
        <v>6220</v>
      </c>
      <c r="B462" s="10">
        <v>6240</v>
      </c>
      <c r="C462" s="10">
        <v>600800</v>
      </c>
      <c r="D462" s="10">
        <v>553320</v>
      </c>
      <c r="E462" s="10">
        <v>439760</v>
      </c>
      <c r="F462" s="10">
        <v>421010</v>
      </c>
      <c r="G462" s="10">
        <v>402260</v>
      </c>
      <c r="H462" s="10">
        <v>383510</v>
      </c>
      <c r="I462" s="10">
        <v>364760</v>
      </c>
      <c r="J462" s="10">
        <v>346010</v>
      </c>
      <c r="K462" s="10">
        <v>327260</v>
      </c>
      <c r="L462" s="10">
        <v>308510</v>
      </c>
      <c r="M462" s="10">
        <v>289760</v>
      </c>
    </row>
    <row r="463" spans="1:13">
      <c r="A463" s="10">
        <v>6240</v>
      </c>
      <c r="B463" s="10">
        <v>6260</v>
      </c>
      <c r="C463" s="10">
        <v>605340</v>
      </c>
      <c r="D463" s="10">
        <v>557840</v>
      </c>
      <c r="E463" s="10">
        <v>442400</v>
      </c>
      <c r="F463" s="10">
        <v>423650</v>
      </c>
      <c r="G463" s="10">
        <v>404900</v>
      </c>
      <c r="H463" s="10">
        <v>386150</v>
      </c>
      <c r="I463" s="10">
        <v>367400</v>
      </c>
      <c r="J463" s="10">
        <v>348650</v>
      </c>
      <c r="K463" s="10">
        <v>329900</v>
      </c>
      <c r="L463" s="10">
        <v>311150</v>
      </c>
      <c r="M463" s="10">
        <v>292400</v>
      </c>
    </row>
    <row r="464" spans="1:13">
      <c r="A464" s="10">
        <v>6260</v>
      </c>
      <c r="B464" s="10">
        <v>6280</v>
      </c>
      <c r="C464" s="10">
        <v>609870</v>
      </c>
      <c r="D464" s="10">
        <v>562350</v>
      </c>
      <c r="E464" s="10">
        <v>446060</v>
      </c>
      <c r="F464" s="10">
        <v>426290</v>
      </c>
      <c r="G464" s="10">
        <v>407540</v>
      </c>
      <c r="H464" s="10">
        <v>388790</v>
      </c>
      <c r="I464" s="10">
        <v>370040</v>
      </c>
      <c r="J464" s="10">
        <v>351290</v>
      </c>
      <c r="K464" s="10">
        <v>332540</v>
      </c>
      <c r="L464" s="10">
        <v>313790</v>
      </c>
      <c r="M464" s="10">
        <v>295040</v>
      </c>
    </row>
    <row r="465" spans="1:13">
      <c r="A465" s="10">
        <v>6280</v>
      </c>
      <c r="B465" s="10">
        <v>6300</v>
      </c>
      <c r="C465" s="10">
        <v>614410</v>
      </c>
      <c r="D465" s="10">
        <v>566860</v>
      </c>
      <c r="E465" s="10">
        <v>450280</v>
      </c>
      <c r="F465" s="10">
        <v>428930</v>
      </c>
      <c r="G465" s="10">
        <v>410180</v>
      </c>
      <c r="H465" s="10">
        <v>391430</v>
      </c>
      <c r="I465" s="10">
        <v>372680</v>
      </c>
      <c r="J465" s="10">
        <v>353930</v>
      </c>
      <c r="K465" s="10">
        <v>335180</v>
      </c>
      <c r="L465" s="10">
        <v>316430</v>
      </c>
      <c r="M465" s="10">
        <v>297680</v>
      </c>
    </row>
    <row r="466" spans="1:13">
      <c r="A466" s="10">
        <v>6300</v>
      </c>
      <c r="B466" s="10">
        <v>6320</v>
      </c>
      <c r="C466" s="10">
        <v>618940</v>
      </c>
      <c r="D466" s="10">
        <v>571370</v>
      </c>
      <c r="E466" s="10">
        <v>454510</v>
      </c>
      <c r="F466" s="10">
        <v>431570</v>
      </c>
      <c r="G466" s="10">
        <v>412820</v>
      </c>
      <c r="H466" s="10">
        <v>394070</v>
      </c>
      <c r="I466" s="10">
        <v>375320</v>
      </c>
      <c r="J466" s="10">
        <v>356570</v>
      </c>
      <c r="K466" s="10">
        <v>337820</v>
      </c>
      <c r="L466" s="10">
        <v>319070</v>
      </c>
      <c r="M466" s="10">
        <v>300320</v>
      </c>
    </row>
    <row r="467" spans="1:13">
      <c r="A467" s="10">
        <v>6320</v>
      </c>
      <c r="B467" s="10">
        <v>6340</v>
      </c>
      <c r="C467" s="10">
        <v>623480</v>
      </c>
      <c r="D467" s="10">
        <v>575880</v>
      </c>
      <c r="E467" s="10">
        <v>458730</v>
      </c>
      <c r="F467" s="10">
        <v>434210</v>
      </c>
      <c r="G467" s="10">
        <v>415460</v>
      </c>
      <c r="H467" s="10">
        <v>396710</v>
      </c>
      <c r="I467" s="10">
        <v>377960</v>
      </c>
      <c r="J467" s="10">
        <v>359210</v>
      </c>
      <c r="K467" s="10">
        <v>340460</v>
      </c>
      <c r="L467" s="10">
        <v>321710</v>
      </c>
      <c r="M467" s="10">
        <v>302960</v>
      </c>
    </row>
    <row r="468" spans="1:13">
      <c r="A468" s="10">
        <v>6340</v>
      </c>
      <c r="B468" s="10">
        <v>6360</v>
      </c>
      <c r="C468" s="10">
        <v>628020</v>
      </c>
      <c r="D468" s="10">
        <v>580400</v>
      </c>
      <c r="E468" s="10">
        <v>462960</v>
      </c>
      <c r="F468" s="10">
        <v>436850</v>
      </c>
      <c r="G468" s="10">
        <v>418100</v>
      </c>
      <c r="H468" s="10">
        <v>399350</v>
      </c>
      <c r="I468" s="10">
        <v>380600</v>
      </c>
      <c r="J468" s="10">
        <v>361850</v>
      </c>
      <c r="K468" s="10">
        <v>343100</v>
      </c>
      <c r="L468" s="10">
        <v>324350</v>
      </c>
      <c r="M468" s="10">
        <v>305600</v>
      </c>
    </row>
    <row r="469" spans="1:13">
      <c r="A469" s="10">
        <v>6360</v>
      </c>
      <c r="B469" s="10">
        <v>6380</v>
      </c>
      <c r="C469" s="10">
        <v>632550</v>
      </c>
      <c r="D469" s="10">
        <v>584910</v>
      </c>
      <c r="E469" s="10">
        <v>467180</v>
      </c>
      <c r="F469" s="10">
        <v>439490</v>
      </c>
      <c r="G469" s="10">
        <v>420740</v>
      </c>
      <c r="H469" s="10">
        <v>401990</v>
      </c>
      <c r="I469" s="10">
        <v>383240</v>
      </c>
      <c r="J469" s="10">
        <v>364490</v>
      </c>
      <c r="K469" s="10">
        <v>345740</v>
      </c>
      <c r="L469" s="10">
        <v>326990</v>
      </c>
      <c r="M469" s="10">
        <v>308240</v>
      </c>
    </row>
    <row r="470" spans="1:13">
      <c r="A470" s="10">
        <v>6380</v>
      </c>
      <c r="B470" s="10">
        <v>6400</v>
      </c>
      <c r="C470" s="10">
        <v>637090</v>
      </c>
      <c r="D470" s="10">
        <v>589420</v>
      </c>
      <c r="E470" s="10">
        <v>471400</v>
      </c>
      <c r="F470" s="10">
        <v>442130</v>
      </c>
      <c r="G470" s="10">
        <v>423380</v>
      </c>
      <c r="H470" s="10">
        <v>404630</v>
      </c>
      <c r="I470" s="10">
        <v>385880</v>
      </c>
      <c r="J470" s="10">
        <v>367130</v>
      </c>
      <c r="K470" s="10">
        <v>348380</v>
      </c>
      <c r="L470" s="10">
        <v>329630</v>
      </c>
      <c r="M470" s="10">
        <v>310880</v>
      </c>
    </row>
    <row r="471" spans="1:13">
      <c r="A471" s="10">
        <v>6400</v>
      </c>
      <c r="B471" s="10">
        <v>6420</v>
      </c>
      <c r="C471" s="10">
        <v>641620</v>
      </c>
      <c r="D471" s="10">
        <v>593930</v>
      </c>
      <c r="E471" s="10">
        <v>475630</v>
      </c>
      <c r="F471" s="10">
        <v>445630</v>
      </c>
      <c r="G471" s="10">
        <v>426020</v>
      </c>
      <c r="H471" s="10">
        <v>407270</v>
      </c>
      <c r="I471" s="10">
        <v>388520</v>
      </c>
      <c r="J471" s="10">
        <v>369770</v>
      </c>
      <c r="K471" s="10">
        <v>351020</v>
      </c>
      <c r="L471" s="10">
        <v>332270</v>
      </c>
      <c r="M471" s="10">
        <v>313520</v>
      </c>
    </row>
    <row r="472" spans="1:13">
      <c r="A472" s="10">
        <v>6420</v>
      </c>
      <c r="B472" s="10">
        <v>6440</v>
      </c>
      <c r="C472" s="10">
        <v>646160</v>
      </c>
      <c r="D472" s="10">
        <v>598440</v>
      </c>
      <c r="E472" s="10">
        <v>479850</v>
      </c>
      <c r="F472" s="10">
        <v>449850</v>
      </c>
      <c r="G472" s="10">
        <v>428660</v>
      </c>
      <c r="H472" s="10">
        <v>409910</v>
      </c>
      <c r="I472" s="10">
        <v>391160</v>
      </c>
      <c r="J472" s="10">
        <v>372410</v>
      </c>
      <c r="K472" s="10">
        <v>353660</v>
      </c>
      <c r="L472" s="10">
        <v>334910</v>
      </c>
      <c r="M472" s="10">
        <v>316160</v>
      </c>
    </row>
    <row r="473" spans="1:13">
      <c r="A473" s="10">
        <v>6440</v>
      </c>
      <c r="B473" s="10">
        <v>6460</v>
      </c>
      <c r="C473" s="10">
        <v>650700</v>
      </c>
      <c r="D473" s="10">
        <v>602960</v>
      </c>
      <c r="E473" s="10">
        <v>484080</v>
      </c>
      <c r="F473" s="10">
        <v>454080</v>
      </c>
      <c r="G473" s="10">
        <v>431300</v>
      </c>
      <c r="H473" s="10">
        <v>412550</v>
      </c>
      <c r="I473" s="10">
        <v>393800</v>
      </c>
      <c r="J473" s="10">
        <v>375050</v>
      </c>
      <c r="K473" s="10">
        <v>356300</v>
      </c>
      <c r="L473" s="10">
        <v>337550</v>
      </c>
      <c r="M473" s="10">
        <v>318800</v>
      </c>
    </row>
    <row r="474" spans="1:13">
      <c r="A474" s="10">
        <v>6460</v>
      </c>
      <c r="B474" s="10">
        <v>6480</v>
      </c>
      <c r="C474" s="10">
        <v>655230</v>
      </c>
      <c r="D474" s="10">
        <v>607470</v>
      </c>
      <c r="E474" s="10">
        <v>488300</v>
      </c>
      <c r="F474" s="10">
        <v>458300</v>
      </c>
      <c r="G474" s="10">
        <v>433940</v>
      </c>
      <c r="H474" s="10">
        <v>415190</v>
      </c>
      <c r="I474" s="10">
        <v>396440</v>
      </c>
      <c r="J474" s="10">
        <v>377690</v>
      </c>
      <c r="K474" s="10">
        <v>358940</v>
      </c>
      <c r="L474" s="10">
        <v>340190</v>
      </c>
      <c r="M474" s="10">
        <v>321440</v>
      </c>
    </row>
    <row r="475" spans="1:13">
      <c r="A475" s="10">
        <v>6480</v>
      </c>
      <c r="B475" s="10">
        <v>6500</v>
      </c>
      <c r="C475" s="10">
        <v>659770</v>
      </c>
      <c r="D475" s="10">
        <v>611980</v>
      </c>
      <c r="E475" s="10">
        <v>492520</v>
      </c>
      <c r="F475" s="10">
        <v>462520</v>
      </c>
      <c r="G475" s="10">
        <v>436580</v>
      </c>
      <c r="H475" s="10">
        <v>417830</v>
      </c>
      <c r="I475" s="10">
        <v>399080</v>
      </c>
      <c r="J475" s="10">
        <v>380330</v>
      </c>
      <c r="K475" s="10">
        <v>361580</v>
      </c>
      <c r="L475" s="10">
        <v>342830</v>
      </c>
      <c r="M475" s="10">
        <v>324080</v>
      </c>
    </row>
    <row r="476" spans="1:13">
      <c r="A476" s="10">
        <v>6500</v>
      </c>
      <c r="B476" s="10">
        <v>6520</v>
      </c>
      <c r="C476" s="10">
        <v>664300</v>
      </c>
      <c r="D476" s="10">
        <v>616490</v>
      </c>
      <c r="E476" s="10">
        <v>496750</v>
      </c>
      <c r="F476" s="10">
        <v>466750</v>
      </c>
      <c r="G476" s="10">
        <v>439220</v>
      </c>
      <c r="H476" s="10">
        <v>420470</v>
      </c>
      <c r="I476" s="10">
        <v>401720</v>
      </c>
      <c r="J476" s="10">
        <v>382970</v>
      </c>
      <c r="K476" s="10">
        <v>364220</v>
      </c>
      <c r="L476" s="10">
        <v>345470</v>
      </c>
      <c r="M476" s="10">
        <v>326720</v>
      </c>
    </row>
    <row r="477" spans="1:13">
      <c r="A477" s="10">
        <v>6520</v>
      </c>
      <c r="B477" s="10">
        <v>6540</v>
      </c>
      <c r="C477" s="10">
        <v>668840</v>
      </c>
      <c r="D477" s="10">
        <v>621000</v>
      </c>
      <c r="E477" s="10">
        <v>500970</v>
      </c>
      <c r="F477" s="10">
        <v>470970</v>
      </c>
      <c r="G477" s="10">
        <v>441860</v>
      </c>
      <c r="H477" s="10">
        <v>423110</v>
      </c>
      <c r="I477" s="10">
        <v>404360</v>
      </c>
      <c r="J477" s="10">
        <v>385610</v>
      </c>
      <c r="K477" s="10">
        <v>366860</v>
      </c>
      <c r="L477" s="10">
        <v>348110</v>
      </c>
      <c r="M477" s="10">
        <v>329360</v>
      </c>
    </row>
    <row r="478" spans="1:13">
      <c r="A478" s="10">
        <v>6540</v>
      </c>
      <c r="B478" s="10">
        <v>6560</v>
      </c>
      <c r="C478" s="10">
        <v>673380</v>
      </c>
      <c r="D478" s="10">
        <v>625520</v>
      </c>
      <c r="E478" s="10">
        <v>505200</v>
      </c>
      <c r="F478" s="10">
        <v>475200</v>
      </c>
      <c r="G478" s="10">
        <v>445200</v>
      </c>
      <c r="H478" s="10">
        <v>425750</v>
      </c>
      <c r="I478" s="10">
        <v>407000</v>
      </c>
      <c r="J478" s="10">
        <v>388250</v>
      </c>
      <c r="K478" s="10">
        <v>369500</v>
      </c>
      <c r="L478" s="10">
        <v>350750</v>
      </c>
      <c r="M478" s="10">
        <v>332000</v>
      </c>
    </row>
    <row r="479" spans="1:13">
      <c r="A479" s="10">
        <v>6560</v>
      </c>
      <c r="B479" s="10">
        <v>6580</v>
      </c>
      <c r="C479" s="10">
        <v>677910</v>
      </c>
      <c r="D479" s="10">
        <v>630030</v>
      </c>
      <c r="E479" s="10">
        <v>509420</v>
      </c>
      <c r="F479" s="10">
        <v>479420</v>
      </c>
      <c r="G479" s="10">
        <v>449420</v>
      </c>
      <c r="H479" s="10">
        <v>428390</v>
      </c>
      <c r="I479" s="10">
        <v>409640</v>
      </c>
      <c r="J479" s="10">
        <v>390890</v>
      </c>
      <c r="K479" s="10">
        <v>372140</v>
      </c>
      <c r="L479" s="10">
        <v>353390</v>
      </c>
      <c r="M479" s="10">
        <v>334640</v>
      </c>
    </row>
    <row r="480" spans="1:13">
      <c r="A480" s="10">
        <v>6580</v>
      </c>
      <c r="B480" s="10">
        <v>6600</v>
      </c>
      <c r="C480" s="10">
        <v>682450</v>
      </c>
      <c r="D480" s="10">
        <v>634540</v>
      </c>
      <c r="E480" s="10">
        <v>513640</v>
      </c>
      <c r="F480" s="10">
        <v>483640</v>
      </c>
      <c r="G480" s="10">
        <v>453640</v>
      </c>
      <c r="H480" s="10">
        <v>431030</v>
      </c>
      <c r="I480" s="10">
        <v>412280</v>
      </c>
      <c r="J480" s="10">
        <v>393530</v>
      </c>
      <c r="K480" s="10">
        <v>374780</v>
      </c>
      <c r="L480" s="10">
        <v>356030</v>
      </c>
      <c r="M480" s="10">
        <v>337280</v>
      </c>
    </row>
    <row r="481" spans="1:13">
      <c r="A481" s="10">
        <v>6600</v>
      </c>
      <c r="B481" s="10">
        <v>6620</v>
      </c>
      <c r="C481" s="10">
        <v>686980</v>
      </c>
      <c r="D481" s="10">
        <v>639050</v>
      </c>
      <c r="E481" s="10">
        <v>517870</v>
      </c>
      <c r="F481" s="10">
        <v>487870</v>
      </c>
      <c r="G481" s="10">
        <v>457870</v>
      </c>
      <c r="H481" s="10">
        <v>433670</v>
      </c>
      <c r="I481" s="10">
        <v>414920</v>
      </c>
      <c r="J481" s="10">
        <v>396170</v>
      </c>
      <c r="K481" s="10">
        <v>377420</v>
      </c>
      <c r="L481" s="10">
        <v>358670</v>
      </c>
      <c r="M481" s="10">
        <v>339920</v>
      </c>
    </row>
    <row r="482" spans="1:13">
      <c r="A482" s="10">
        <v>6620</v>
      </c>
      <c r="B482" s="10">
        <v>6640</v>
      </c>
      <c r="C482" s="10">
        <v>691520</v>
      </c>
      <c r="D482" s="10">
        <v>643560</v>
      </c>
      <c r="E482" s="10">
        <v>522090</v>
      </c>
      <c r="F482" s="10">
        <v>492090</v>
      </c>
      <c r="G482" s="10">
        <v>462090</v>
      </c>
      <c r="H482" s="10">
        <v>436310</v>
      </c>
      <c r="I482" s="10">
        <v>417560</v>
      </c>
      <c r="J482" s="10">
        <v>398810</v>
      </c>
      <c r="K482" s="10">
        <v>380060</v>
      </c>
      <c r="L482" s="10">
        <v>361310</v>
      </c>
      <c r="M482" s="10">
        <v>342560</v>
      </c>
    </row>
    <row r="483" spans="1:13">
      <c r="A483" s="10">
        <v>6640</v>
      </c>
      <c r="B483" s="10">
        <v>6660</v>
      </c>
      <c r="C483" s="10">
        <v>696060</v>
      </c>
      <c r="D483" s="10">
        <v>648080</v>
      </c>
      <c r="E483" s="10">
        <v>526320</v>
      </c>
      <c r="F483" s="10">
        <v>496320</v>
      </c>
      <c r="G483" s="10">
        <v>466320</v>
      </c>
      <c r="H483" s="10">
        <v>438950</v>
      </c>
      <c r="I483" s="10">
        <v>420200</v>
      </c>
      <c r="J483" s="10">
        <v>401450</v>
      </c>
      <c r="K483" s="10">
        <v>382700</v>
      </c>
      <c r="L483" s="10">
        <v>363950</v>
      </c>
      <c r="M483" s="10">
        <v>345200</v>
      </c>
    </row>
    <row r="484" spans="1:13">
      <c r="A484" s="10">
        <v>6660</v>
      </c>
      <c r="B484" s="10">
        <v>6680</v>
      </c>
      <c r="C484" s="10">
        <v>700590</v>
      </c>
      <c r="D484" s="10">
        <v>652590</v>
      </c>
      <c r="E484" s="10">
        <v>530540</v>
      </c>
      <c r="F484" s="10">
        <v>500540</v>
      </c>
      <c r="G484" s="10">
        <v>470540</v>
      </c>
      <c r="H484" s="10">
        <v>441590</v>
      </c>
      <c r="I484" s="10">
        <v>422840</v>
      </c>
      <c r="J484" s="10">
        <v>404090</v>
      </c>
      <c r="K484" s="10">
        <v>385340</v>
      </c>
      <c r="L484" s="10">
        <v>366590</v>
      </c>
      <c r="M484" s="10">
        <v>347840</v>
      </c>
    </row>
    <row r="485" spans="1:13">
      <c r="A485" s="10">
        <v>6680</v>
      </c>
      <c r="B485" s="10">
        <v>6700</v>
      </c>
      <c r="C485" s="10">
        <v>705130</v>
      </c>
      <c r="D485" s="10">
        <v>657100</v>
      </c>
      <c r="E485" s="10">
        <v>534760</v>
      </c>
      <c r="F485" s="10">
        <v>504760</v>
      </c>
      <c r="G485" s="10">
        <v>474760</v>
      </c>
      <c r="H485" s="10">
        <v>444760</v>
      </c>
      <c r="I485" s="10">
        <v>425480</v>
      </c>
      <c r="J485" s="10">
        <v>406730</v>
      </c>
      <c r="K485" s="10">
        <v>387980</v>
      </c>
      <c r="L485" s="10">
        <v>369230</v>
      </c>
      <c r="M485" s="10">
        <v>350480</v>
      </c>
    </row>
    <row r="486" spans="1:13">
      <c r="A486" s="10">
        <v>6700</v>
      </c>
      <c r="B486" s="10">
        <v>6720</v>
      </c>
      <c r="C486" s="10">
        <v>709660</v>
      </c>
      <c r="D486" s="10">
        <v>661610</v>
      </c>
      <c r="E486" s="10">
        <v>538990</v>
      </c>
      <c r="F486" s="10">
        <v>508990</v>
      </c>
      <c r="G486" s="10">
        <v>478990</v>
      </c>
      <c r="H486" s="10">
        <v>448990</v>
      </c>
      <c r="I486" s="10">
        <v>428120</v>
      </c>
      <c r="J486" s="10">
        <v>409370</v>
      </c>
      <c r="K486" s="10">
        <v>390620</v>
      </c>
      <c r="L486" s="10">
        <v>371870</v>
      </c>
      <c r="M486" s="10">
        <v>353120</v>
      </c>
    </row>
    <row r="487" spans="1:13">
      <c r="A487" s="10">
        <v>6720</v>
      </c>
      <c r="B487" s="10">
        <v>6740</v>
      </c>
      <c r="C487" s="10">
        <v>714200</v>
      </c>
      <c r="D487" s="10">
        <v>666120</v>
      </c>
      <c r="E487" s="10">
        <v>543210</v>
      </c>
      <c r="F487" s="10">
        <v>513210</v>
      </c>
      <c r="G487" s="10">
        <v>483210</v>
      </c>
      <c r="H487" s="10">
        <v>453210</v>
      </c>
      <c r="I487" s="10">
        <v>430760</v>
      </c>
      <c r="J487" s="10">
        <v>412010</v>
      </c>
      <c r="K487" s="10">
        <v>393260</v>
      </c>
      <c r="L487" s="10">
        <v>374510</v>
      </c>
      <c r="M487" s="10">
        <v>355760</v>
      </c>
    </row>
    <row r="488" spans="1:13">
      <c r="A488" s="10">
        <v>6740</v>
      </c>
      <c r="B488" s="10">
        <v>6760</v>
      </c>
      <c r="C488" s="10">
        <v>718740</v>
      </c>
      <c r="D488" s="10">
        <v>670640</v>
      </c>
      <c r="E488" s="10">
        <v>547440</v>
      </c>
      <c r="F488" s="10">
        <v>517440</v>
      </c>
      <c r="G488" s="10">
        <v>487440</v>
      </c>
      <c r="H488" s="10">
        <v>457440</v>
      </c>
      <c r="I488" s="10">
        <v>433400</v>
      </c>
      <c r="J488" s="10">
        <v>414650</v>
      </c>
      <c r="K488" s="10">
        <v>395900</v>
      </c>
      <c r="L488" s="10">
        <v>377150</v>
      </c>
      <c r="M488" s="10">
        <v>358400</v>
      </c>
    </row>
    <row r="489" spans="1:13">
      <c r="A489" s="10">
        <v>6760</v>
      </c>
      <c r="B489" s="10">
        <v>6780</v>
      </c>
      <c r="C489" s="10">
        <v>723270</v>
      </c>
      <c r="D489" s="10">
        <v>675150</v>
      </c>
      <c r="E489" s="10">
        <v>551660</v>
      </c>
      <c r="F489" s="10">
        <v>521660</v>
      </c>
      <c r="G489" s="10">
        <v>491660</v>
      </c>
      <c r="H489" s="10">
        <v>461660</v>
      </c>
      <c r="I489" s="10">
        <v>436040</v>
      </c>
      <c r="J489" s="10">
        <v>417290</v>
      </c>
      <c r="K489" s="10">
        <v>398540</v>
      </c>
      <c r="L489" s="10">
        <v>379790</v>
      </c>
      <c r="M489" s="10">
        <v>361040</v>
      </c>
    </row>
    <row r="490" spans="1:13">
      <c r="A490" s="10">
        <v>6780</v>
      </c>
      <c r="B490" s="10">
        <v>6800</v>
      </c>
      <c r="C490" s="10">
        <v>727810</v>
      </c>
      <c r="D490" s="10">
        <v>679660</v>
      </c>
      <c r="E490" s="10">
        <v>555880</v>
      </c>
      <c r="F490" s="10">
        <v>525880</v>
      </c>
      <c r="G490" s="10">
        <v>495880</v>
      </c>
      <c r="H490" s="10">
        <v>465880</v>
      </c>
      <c r="I490" s="10">
        <v>438680</v>
      </c>
      <c r="J490" s="10">
        <v>419930</v>
      </c>
      <c r="K490" s="10">
        <v>401180</v>
      </c>
      <c r="L490" s="10">
        <v>382430</v>
      </c>
      <c r="M490" s="10">
        <v>363680</v>
      </c>
    </row>
    <row r="491" spans="1:13">
      <c r="A491" s="10">
        <v>6800</v>
      </c>
      <c r="B491" s="10">
        <v>6820</v>
      </c>
      <c r="C491" s="10">
        <v>732340</v>
      </c>
      <c r="D491" s="10">
        <v>684170</v>
      </c>
      <c r="E491" s="10">
        <v>560110</v>
      </c>
      <c r="F491" s="10">
        <v>530110</v>
      </c>
      <c r="G491" s="10">
        <v>500110</v>
      </c>
      <c r="H491" s="10">
        <v>470110</v>
      </c>
      <c r="I491" s="10">
        <v>441320</v>
      </c>
      <c r="J491" s="10">
        <v>422570</v>
      </c>
      <c r="K491" s="10">
        <v>403820</v>
      </c>
      <c r="L491" s="10">
        <v>385070</v>
      </c>
      <c r="M491" s="10">
        <v>366320</v>
      </c>
    </row>
    <row r="492" spans="1:13">
      <c r="A492" s="10">
        <v>6820</v>
      </c>
      <c r="B492" s="10">
        <v>6840</v>
      </c>
      <c r="C492" s="10">
        <v>736880</v>
      </c>
      <c r="D492" s="10">
        <v>688680</v>
      </c>
      <c r="E492" s="10">
        <v>564330</v>
      </c>
      <c r="F492" s="10">
        <v>534330</v>
      </c>
      <c r="G492" s="10">
        <v>504330</v>
      </c>
      <c r="H492" s="10">
        <v>474330</v>
      </c>
      <c r="I492" s="10">
        <v>444330</v>
      </c>
      <c r="J492" s="10">
        <v>425210</v>
      </c>
      <c r="K492" s="10">
        <v>406460</v>
      </c>
      <c r="L492" s="10">
        <v>387710</v>
      </c>
      <c r="M492" s="10">
        <v>368960</v>
      </c>
    </row>
    <row r="493" spans="1:13">
      <c r="A493" s="10">
        <v>6840</v>
      </c>
      <c r="B493" s="10">
        <v>6860</v>
      </c>
      <c r="C493" s="10">
        <v>741420</v>
      </c>
      <c r="D493" s="10">
        <v>693200</v>
      </c>
      <c r="E493" s="10">
        <v>568560</v>
      </c>
      <c r="F493" s="10">
        <v>538560</v>
      </c>
      <c r="G493" s="10">
        <v>508560</v>
      </c>
      <c r="H493" s="10">
        <v>478560</v>
      </c>
      <c r="I493" s="10">
        <v>448560</v>
      </c>
      <c r="J493" s="10">
        <v>427850</v>
      </c>
      <c r="K493" s="10">
        <v>409100</v>
      </c>
      <c r="L493" s="10">
        <v>390350</v>
      </c>
      <c r="M493" s="10">
        <v>371600</v>
      </c>
    </row>
    <row r="494" spans="1:13">
      <c r="A494" s="10">
        <v>6860</v>
      </c>
      <c r="B494" s="10">
        <v>6880</v>
      </c>
      <c r="C494" s="10">
        <v>745950</v>
      </c>
      <c r="D494" s="10">
        <v>697710</v>
      </c>
      <c r="E494" s="10">
        <v>572780</v>
      </c>
      <c r="F494" s="10">
        <v>542780</v>
      </c>
      <c r="G494" s="10">
        <v>512780</v>
      </c>
      <c r="H494" s="10">
        <v>482780</v>
      </c>
      <c r="I494" s="10">
        <v>452780</v>
      </c>
      <c r="J494" s="10">
        <v>430490</v>
      </c>
      <c r="K494" s="10">
        <v>411740</v>
      </c>
      <c r="L494" s="10">
        <v>392990</v>
      </c>
      <c r="M494" s="10">
        <v>374240</v>
      </c>
    </row>
    <row r="495" spans="1:13">
      <c r="A495" s="10">
        <v>6880</v>
      </c>
      <c r="B495" s="10">
        <v>6900</v>
      </c>
      <c r="C495" s="10">
        <v>750490</v>
      </c>
      <c r="D495" s="10">
        <v>702220</v>
      </c>
      <c r="E495" s="10">
        <v>577000</v>
      </c>
      <c r="F495" s="10">
        <v>547000</v>
      </c>
      <c r="G495" s="10">
        <v>517000</v>
      </c>
      <c r="H495" s="10">
        <v>487000</v>
      </c>
      <c r="I495" s="10">
        <v>457000</v>
      </c>
      <c r="J495" s="10">
        <v>433130</v>
      </c>
      <c r="K495" s="10">
        <v>414380</v>
      </c>
      <c r="L495" s="10">
        <v>395630</v>
      </c>
      <c r="M495" s="10">
        <v>376880</v>
      </c>
    </row>
    <row r="496" spans="1:13">
      <c r="A496" s="10">
        <v>6900</v>
      </c>
      <c r="B496" s="10">
        <v>6920</v>
      </c>
      <c r="C496" s="10">
        <v>755020</v>
      </c>
      <c r="D496" s="10">
        <v>706730</v>
      </c>
      <c r="E496" s="10">
        <v>581230</v>
      </c>
      <c r="F496" s="10">
        <v>551230</v>
      </c>
      <c r="G496" s="10">
        <v>521230</v>
      </c>
      <c r="H496" s="10">
        <v>491230</v>
      </c>
      <c r="I496" s="10">
        <v>461230</v>
      </c>
      <c r="J496" s="10">
        <v>435770</v>
      </c>
      <c r="K496" s="10">
        <v>417020</v>
      </c>
      <c r="L496" s="10">
        <v>398270</v>
      </c>
      <c r="M496" s="10">
        <v>379520</v>
      </c>
    </row>
    <row r="497" spans="1:13">
      <c r="A497" s="10">
        <v>6920</v>
      </c>
      <c r="B497" s="10">
        <v>6940</v>
      </c>
      <c r="C497" s="10">
        <v>759560</v>
      </c>
      <c r="D497" s="10">
        <v>711240</v>
      </c>
      <c r="E497" s="10">
        <v>585450</v>
      </c>
      <c r="F497" s="10">
        <v>555450</v>
      </c>
      <c r="G497" s="10">
        <v>525450</v>
      </c>
      <c r="H497" s="10">
        <v>495450</v>
      </c>
      <c r="I497" s="10">
        <v>465450</v>
      </c>
      <c r="J497" s="10">
        <v>438410</v>
      </c>
      <c r="K497" s="10">
        <v>419660</v>
      </c>
      <c r="L497" s="10">
        <v>400910</v>
      </c>
      <c r="M497" s="10">
        <v>382160</v>
      </c>
    </row>
    <row r="498" spans="1:13">
      <c r="A498" s="10">
        <v>6940</v>
      </c>
      <c r="B498" s="10">
        <v>6960</v>
      </c>
      <c r="C498" s="10">
        <v>764100</v>
      </c>
      <c r="D498" s="10">
        <v>715760</v>
      </c>
      <c r="E498" s="10">
        <v>589680</v>
      </c>
      <c r="F498" s="10">
        <v>559680</v>
      </c>
      <c r="G498" s="10">
        <v>529680</v>
      </c>
      <c r="H498" s="10">
        <v>499680</v>
      </c>
      <c r="I498" s="10">
        <v>469680</v>
      </c>
      <c r="J498" s="10">
        <v>441050</v>
      </c>
      <c r="K498" s="10">
        <v>422300</v>
      </c>
      <c r="L498" s="10">
        <v>403550</v>
      </c>
      <c r="M498" s="10">
        <v>384800</v>
      </c>
    </row>
    <row r="499" spans="1:13">
      <c r="A499" s="10">
        <v>6960</v>
      </c>
      <c r="B499" s="10">
        <v>6980</v>
      </c>
      <c r="C499" s="10">
        <v>768630</v>
      </c>
      <c r="D499" s="10">
        <v>720270</v>
      </c>
      <c r="E499" s="10">
        <v>593900</v>
      </c>
      <c r="F499" s="10">
        <v>563900</v>
      </c>
      <c r="G499" s="10">
        <v>533900</v>
      </c>
      <c r="H499" s="10">
        <v>503900</v>
      </c>
      <c r="I499" s="10">
        <v>473900</v>
      </c>
      <c r="J499" s="10">
        <v>443900</v>
      </c>
      <c r="K499" s="10">
        <v>424940</v>
      </c>
      <c r="L499" s="10">
        <v>406190</v>
      </c>
      <c r="M499" s="10">
        <v>387440</v>
      </c>
    </row>
    <row r="500" spans="1:13">
      <c r="A500" s="10">
        <v>6980</v>
      </c>
      <c r="B500" s="10">
        <v>7000</v>
      </c>
      <c r="C500" s="10">
        <v>773170</v>
      </c>
      <c r="D500" s="10">
        <v>724780</v>
      </c>
      <c r="E500" s="10">
        <v>598120</v>
      </c>
      <c r="F500" s="10">
        <v>568120</v>
      </c>
      <c r="G500" s="10">
        <v>538120</v>
      </c>
      <c r="H500" s="10">
        <v>508120</v>
      </c>
      <c r="I500" s="10">
        <v>478120</v>
      </c>
      <c r="J500" s="10">
        <v>448120</v>
      </c>
      <c r="K500" s="10">
        <v>427580</v>
      </c>
      <c r="L500" s="10">
        <v>408830</v>
      </c>
      <c r="M500" s="10">
        <v>390080</v>
      </c>
    </row>
    <row r="501" spans="1:13">
      <c r="A501" s="10">
        <v>7000</v>
      </c>
      <c r="B501" s="10">
        <v>7020</v>
      </c>
      <c r="C501" s="10">
        <v>777700</v>
      </c>
      <c r="D501" s="10">
        <v>729290</v>
      </c>
      <c r="E501" s="10">
        <v>602350</v>
      </c>
      <c r="F501" s="10">
        <v>572350</v>
      </c>
      <c r="G501" s="10">
        <v>542350</v>
      </c>
      <c r="H501" s="10">
        <v>512350</v>
      </c>
      <c r="I501" s="10">
        <v>482350</v>
      </c>
      <c r="J501" s="10">
        <v>452350</v>
      </c>
      <c r="K501" s="10">
        <v>430220</v>
      </c>
      <c r="L501" s="10">
        <v>411470</v>
      </c>
      <c r="M501" s="10">
        <v>392720</v>
      </c>
    </row>
    <row r="502" spans="1:13">
      <c r="A502" s="10">
        <v>7020</v>
      </c>
      <c r="B502" s="10">
        <v>7040</v>
      </c>
      <c r="C502" s="10">
        <v>782240</v>
      </c>
      <c r="D502" s="10">
        <v>733800</v>
      </c>
      <c r="E502" s="10">
        <v>606570</v>
      </c>
      <c r="F502" s="10">
        <v>576570</v>
      </c>
      <c r="G502" s="10">
        <v>546570</v>
      </c>
      <c r="H502" s="10">
        <v>516570</v>
      </c>
      <c r="I502" s="10">
        <v>486570</v>
      </c>
      <c r="J502" s="10">
        <v>456570</v>
      </c>
      <c r="K502" s="10">
        <v>432860</v>
      </c>
      <c r="L502" s="10">
        <v>414110</v>
      </c>
      <c r="M502" s="10">
        <v>395360</v>
      </c>
    </row>
    <row r="503" spans="1:13">
      <c r="A503" s="10">
        <v>7040</v>
      </c>
      <c r="B503" s="10">
        <v>7060</v>
      </c>
      <c r="C503" s="10">
        <v>786780</v>
      </c>
      <c r="D503" s="10">
        <v>738320</v>
      </c>
      <c r="E503" s="10">
        <v>610800</v>
      </c>
      <c r="F503" s="10">
        <v>580800</v>
      </c>
      <c r="G503" s="10">
        <v>550800</v>
      </c>
      <c r="H503" s="10">
        <v>520800</v>
      </c>
      <c r="I503" s="10">
        <v>490800</v>
      </c>
      <c r="J503" s="10">
        <v>460800</v>
      </c>
      <c r="K503" s="10">
        <v>435500</v>
      </c>
      <c r="L503" s="10">
        <v>416750</v>
      </c>
      <c r="M503" s="10">
        <v>398000</v>
      </c>
    </row>
    <row r="504" spans="1:13">
      <c r="A504" s="10">
        <v>7060</v>
      </c>
      <c r="B504" s="10">
        <v>7080</v>
      </c>
      <c r="C504" s="10">
        <v>791310</v>
      </c>
      <c r="D504" s="10">
        <v>742830</v>
      </c>
      <c r="E504" s="10">
        <v>615020</v>
      </c>
      <c r="F504" s="10">
        <v>585020</v>
      </c>
      <c r="G504" s="10">
        <v>555020</v>
      </c>
      <c r="H504" s="10">
        <v>525020</v>
      </c>
      <c r="I504" s="10">
        <v>495020</v>
      </c>
      <c r="J504" s="10">
        <v>465020</v>
      </c>
      <c r="K504" s="10">
        <v>438140</v>
      </c>
      <c r="L504" s="10">
        <v>419390</v>
      </c>
      <c r="M504" s="10">
        <v>400640</v>
      </c>
    </row>
    <row r="505" spans="1:13">
      <c r="A505" s="10">
        <v>7080</v>
      </c>
      <c r="B505" s="10">
        <v>7100</v>
      </c>
      <c r="C505" s="10">
        <v>795850</v>
      </c>
      <c r="D505" s="10">
        <v>747340</v>
      </c>
      <c r="E505" s="10">
        <v>619240</v>
      </c>
      <c r="F505" s="10">
        <v>589240</v>
      </c>
      <c r="G505" s="10">
        <v>559240</v>
      </c>
      <c r="H505" s="10">
        <v>529240</v>
      </c>
      <c r="I505" s="10">
        <v>499240</v>
      </c>
      <c r="J505" s="10">
        <v>469240</v>
      </c>
      <c r="K505" s="10">
        <v>440780</v>
      </c>
      <c r="L505" s="10">
        <v>422030</v>
      </c>
      <c r="M505" s="10">
        <v>403280</v>
      </c>
    </row>
    <row r="506" spans="1:13">
      <c r="A506" s="10">
        <v>7100</v>
      </c>
      <c r="B506" s="10">
        <v>7120</v>
      </c>
      <c r="C506" s="10">
        <v>800380</v>
      </c>
      <c r="D506" s="10">
        <v>751850</v>
      </c>
      <c r="E506" s="10">
        <v>623470</v>
      </c>
      <c r="F506" s="10">
        <v>593470</v>
      </c>
      <c r="G506" s="10">
        <v>563470</v>
      </c>
      <c r="H506" s="10">
        <v>533470</v>
      </c>
      <c r="I506" s="10">
        <v>503470</v>
      </c>
      <c r="J506" s="10">
        <v>473470</v>
      </c>
      <c r="K506" s="10">
        <v>443470</v>
      </c>
      <c r="L506" s="10">
        <v>424670</v>
      </c>
      <c r="M506" s="10">
        <v>405920</v>
      </c>
    </row>
    <row r="507" spans="1:13">
      <c r="A507" s="10">
        <v>7120</v>
      </c>
      <c r="B507" s="10">
        <v>7140</v>
      </c>
      <c r="C507" s="10">
        <v>804920</v>
      </c>
      <c r="D507" s="10">
        <v>756360</v>
      </c>
      <c r="E507" s="10">
        <v>627690</v>
      </c>
      <c r="F507" s="10">
        <v>597690</v>
      </c>
      <c r="G507" s="10">
        <v>567690</v>
      </c>
      <c r="H507" s="10">
        <v>537690</v>
      </c>
      <c r="I507" s="10">
        <v>507690</v>
      </c>
      <c r="J507" s="10">
        <v>477690</v>
      </c>
      <c r="K507" s="10">
        <v>447690</v>
      </c>
      <c r="L507" s="10">
        <v>427310</v>
      </c>
      <c r="M507" s="10">
        <v>408560</v>
      </c>
    </row>
    <row r="508" spans="1:13">
      <c r="A508" s="10">
        <v>7140</v>
      </c>
      <c r="B508" s="10">
        <v>7160</v>
      </c>
      <c r="C508" s="10">
        <v>809460</v>
      </c>
      <c r="D508" s="10">
        <v>760880</v>
      </c>
      <c r="E508" s="10">
        <v>631920</v>
      </c>
      <c r="F508" s="10">
        <v>601920</v>
      </c>
      <c r="G508" s="10">
        <v>571920</v>
      </c>
      <c r="H508" s="10">
        <v>541920</v>
      </c>
      <c r="I508" s="10">
        <v>511920</v>
      </c>
      <c r="J508" s="10">
        <v>481920</v>
      </c>
      <c r="K508" s="10">
        <v>451920</v>
      </c>
      <c r="L508" s="10">
        <v>429950</v>
      </c>
      <c r="M508" s="10">
        <v>411200</v>
      </c>
    </row>
    <row r="509" spans="1:13">
      <c r="A509" s="10">
        <v>7160</v>
      </c>
      <c r="B509" s="10">
        <v>7180</v>
      </c>
      <c r="C509" s="10">
        <v>813990</v>
      </c>
      <c r="D509" s="10">
        <v>765390</v>
      </c>
      <c r="E509" s="10">
        <v>636140</v>
      </c>
      <c r="F509" s="10">
        <v>606140</v>
      </c>
      <c r="G509" s="10">
        <v>576140</v>
      </c>
      <c r="H509" s="10">
        <v>546140</v>
      </c>
      <c r="I509" s="10">
        <v>516140</v>
      </c>
      <c r="J509" s="10">
        <v>486140</v>
      </c>
      <c r="K509" s="10">
        <v>456140</v>
      </c>
      <c r="L509" s="10">
        <v>432590</v>
      </c>
      <c r="M509" s="10">
        <v>413840</v>
      </c>
    </row>
    <row r="510" spans="1:13">
      <c r="A510" s="10">
        <v>7180</v>
      </c>
      <c r="B510" s="10">
        <v>7200</v>
      </c>
      <c r="C510" s="10">
        <v>818530</v>
      </c>
      <c r="D510" s="10">
        <v>769900</v>
      </c>
      <c r="E510" s="10">
        <v>640360</v>
      </c>
      <c r="F510" s="10">
        <v>610360</v>
      </c>
      <c r="G510" s="10">
        <v>580360</v>
      </c>
      <c r="H510" s="10">
        <v>550360</v>
      </c>
      <c r="I510" s="10">
        <v>520360</v>
      </c>
      <c r="J510" s="10">
        <v>490360</v>
      </c>
      <c r="K510" s="10">
        <v>460360</v>
      </c>
      <c r="L510" s="10">
        <v>435230</v>
      </c>
      <c r="M510" s="10">
        <v>416480</v>
      </c>
    </row>
    <row r="511" spans="1:13">
      <c r="A511" s="10">
        <v>7200</v>
      </c>
      <c r="B511" s="10">
        <v>7220</v>
      </c>
      <c r="C511" s="10">
        <v>823060</v>
      </c>
      <c r="D511" s="10">
        <v>774410</v>
      </c>
      <c r="E511" s="10">
        <v>644590</v>
      </c>
      <c r="F511" s="10">
        <v>614590</v>
      </c>
      <c r="G511" s="10">
        <v>584590</v>
      </c>
      <c r="H511" s="10">
        <v>554590</v>
      </c>
      <c r="I511" s="10">
        <v>524590</v>
      </c>
      <c r="J511" s="10">
        <v>494590</v>
      </c>
      <c r="K511" s="10">
        <v>464590</v>
      </c>
      <c r="L511" s="10">
        <v>437870</v>
      </c>
      <c r="M511" s="10">
        <v>419120</v>
      </c>
    </row>
    <row r="512" spans="1:13">
      <c r="A512" s="10">
        <v>7220</v>
      </c>
      <c r="B512" s="10">
        <v>7240</v>
      </c>
      <c r="C512" s="10">
        <v>827600</v>
      </c>
      <c r="D512" s="10">
        <v>778920</v>
      </c>
      <c r="E512" s="10">
        <v>648810</v>
      </c>
      <c r="F512" s="10">
        <v>618810</v>
      </c>
      <c r="G512" s="10">
        <v>588810</v>
      </c>
      <c r="H512" s="10">
        <v>558810</v>
      </c>
      <c r="I512" s="10">
        <v>528810</v>
      </c>
      <c r="J512" s="10">
        <v>498810</v>
      </c>
      <c r="K512" s="10">
        <v>468810</v>
      </c>
      <c r="L512" s="10">
        <v>440510</v>
      </c>
      <c r="M512" s="10">
        <v>421760</v>
      </c>
    </row>
    <row r="513" spans="1:13">
      <c r="A513" s="10">
        <v>7240</v>
      </c>
      <c r="B513" s="10">
        <v>7260</v>
      </c>
      <c r="C513" s="10">
        <v>832140</v>
      </c>
      <c r="D513" s="10">
        <v>783440</v>
      </c>
      <c r="E513" s="10">
        <v>653040</v>
      </c>
      <c r="F513" s="10">
        <v>623040</v>
      </c>
      <c r="G513" s="10">
        <v>593040</v>
      </c>
      <c r="H513" s="10">
        <v>563040</v>
      </c>
      <c r="I513" s="10">
        <v>533040</v>
      </c>
      <c r="J513" s="10">
        <v>503040</v>
      </c>
      <c r="K513" s="10">
        <v>473040</v>
      </c>
      <c r="L513" s="10">
        <v>443150</v>
      </c>
      <c r="M513" s="10">
        <v>424400</v>
      </c>
    </row>
    <row r="514" spans="1:13">
      <c r="A514" s="10">
        <v>7260</v>
      </c>
      <c r="B514" s="10">
        <v>7280</v>
      </c>
      <c r="C514" s="10">
        <v>836670</v>
      </c>
      <c r="D514" s="10">
        <v>787950</v>
      </c>
      <c r="E514" s="10">
        <v>657260</v>
      </c>
      <c r="F514" s="10">
        <v>627260</v>
      </c>
      <c r="G514" s="10">
        <v>597260</v>
      </c>
      <c r="H514" s="10">
        <v>567260</v>
      </c>
      <c r="I514" s="10">
        <v>537260</v>
      </c>
      <c r="J514" s="10">
        <v>507260</v>
      </c>
      <c r="K514" s="10">
        <v>477260</v>
      </c>
      <c r="L514" s="10">
        <v>447260</v>
      </c>
      <c r="M514" s="10">
        <v>427040</v>
      </c>
    </row>
    <row r="515" spans="1:13">
      <c r="A515" s="10">
        <v>7280</v>
      </c>
      <c r="B515" s="10">
        <v>7300</v>
      </c>
      <c r="C515" s="10">
        <v>841210</v>
      </c>
      <c r="D515" s="10">
        <v>792460</v>
      </c>
      <c r="E515" s="10">
        <v>661480</v>
      </c>
      <c r="F515" s="10">
        <v>631480</v>
      </c>
      <c r="G515" s="10">
        <v>601480</v>
      </c>
      <c r="H515" s="10">
        <v>571480</v>
      </c>
      <c r="I515" s="10">
        <v>541480</v>
      </c>
      <c r="J515" s="10">
        <v>511480</v>
      </c>
      <c r="K515" s="10">
        <v>481480</v>
      </c>
      <c r="L515" s="10">
        <v>451480</v>
      </c>
      <c r="M515" s="10">
        <v>429680</v>
      </c>
    </row>
    <row r="516" spans="1:13">
      <c r="A516" s="10">
        <v>7300</v>
      </c>
      <c r="B516" s="10">
        <v>7320</v>
      </c>
      <c r="C516" s="10">
        <v>845740</v>
      </c>
      <c r="D516" s="10">
        <v>796970</v>
      </c>
      <c r="E516" s="10">
        <v>665710</v>
      </c>
      <c r="F516" s="10">
        <v>635710</v>
      </c>
      <c r="G516" s="10">
        <v>605710</v>
      </c>
      <c r="H516" s="10">
        <v>575710</v>
      </c>
      <c r="I516" s="10">
        <v>545710</v>
      </c>
      <c r="J516" s="10">
        <v>515710</v>
      </c>
      <c r="K516" s="10">
        <v>485710</v>
      </c>
      <c r="L516" s="10">
        <v>455710</v>
      </c>
      <c r="M516" s="10">
        <v>432320</v>
      </c>
    </row>
    <row r="517" spans="1:13">
      <c r="A517" s="10">
        <v>7320</v>
      </c>
      <c r="B517" s="10">
        <v>7340</v>
      </c>
      <c r="C517" s="10">
        <v>850280</v>
      </c>
      <c r="D517" s="10">
        <v>801480</v>
      </c>
      <c r="E517" s="10">
        <v>669930</v>
      </c>
      <c r="F517" s="10">
        <v>639930</v>
      </c>
      <c r="G517" s="10">
        <v>609930</v>
      </c>
      <c r="H517" s="10">
        <v>579930</v>
      </c>
      <c r="I517" s="10">
        <v>549930</v>
      </c>
      <c r="J517" s="10">
        <v>519930</v>
      </c>
      <c r="K517" s="10">
        <v>489930</v>
      </c>
      <c r="L517" s="10">
        <v>459930</v>
      </c>
      <c r="M517" s="10">
        <v>434960</v>
      </c>
    </row>
    <row r="518" spans="1:13">
      <c r="A518" s="10">
        <v>7340</v>
      </c>
      <c r="B518" s="10">
        <v>7360</v>
      </c>
      <c r="C518" s="10">
        <v>854820</v>
      </c>
      <c r="D518" s="10">
        <v>806000</v>
      </c>
      <c r="E518" s="10">
        <v>674160</v>
      </c>
      <c r="F518" s="10">
        <v>644160</v>
      </c>
      <c r="G518" s="10">
        <v>614160</v>
      </c>
      <c r="H518" s="10">
        <v>584160</v>
      </c>
      <c r="I518" s="10">
        <v>554160</v>
      </c>
      <c r="J518" s="10">
        <v>524160</v>
      </c>
      <c r="K518" s="10">
        <v>494160</v>
      </c>
      <c r="L518" s="10">
        <v>464160</v>
      </c>
      <c r="M518" s="10">
        <v>437600</v>
      </c>
    </row>
    <row r="519" spans="1:13">
      <c r="A519" s="10">
        <v>7360</v>
      </c>
      <c r="B519" s="10">
        <v>7380</v>
      </c>
      <c r="C519" s="10">
        <v>859350</v>
      </c>
      <c r="D519" s="10">
        <v>810510</v>
      </c>
      <c r="E519" s="10">
        <v>678380</v>
      </c>
      <c r="F519" s="10">
        <v>648380</v>
      </c>
      <c r="G519" s="10">
        <v>618380</v>
      </c>
      <c r="H519" s="10">
        <v>588380</v>
      </c>
      <c r="I519" s="10">
        <v>558380</v>
      </c>
      <c r="J519" s="10">
        <v>528380</v>
      </c>
      <c r="K519" s="10">
        <v>498380</v>
      </c>
      <c r="L519" s="10">
        <v>468380</v>
      </c>
      <c r="M519" s="10">
        <v>440240</v>
      </c>
    </row>
    <row r="520" spans="1:13">
      <c r="A520" s="10">
        <v>7380</v>
      </c>
      <c r="B520" s="10">
        <v>7400</v>
      </c>
      <c r="C520" s="10">
        <v>863890</v>
      </c>
      <c r="D520" s="10">
        <v>815020</v>
      </c>
      <c r="E520" s="10">
        <v>682600</v>
      </c>
      <c r="F520" s="10">
        <v>652600</v>
      </c>
      <c r="G520" s="10">
        <v>622600</v>
      </c>
      <c r="H520" s="10">
        <v>592600</v>
      </c>
      <c r="I520" s="10">
        <v>562600</v>
      </c>
      <c r="J520" s="10">
        <v>532600</v>
      </c>
      <c r="K520" s="10">
        <v>502600</v>
      </c>
      <c r="L520" s="10">
        <v>472600</v>
      </c>
      <c r="M520" s="10">
        <v>442880</v>
      </c>
    </row>
    <row r="521" spans="1:13">
      <c r="A521" s="10">
        <v>7400</v>
      </c>
      <c r="B521" s="10">
        <v>7420</v>
      </c>
      <c r="C521" s="10">
        <v>868420</v>
      </c>
      <c r="D521" s="10">
        <v>819530</v>
      </c>
      <c r="E521" s="10">
        <v>686830</v>
      </c>
      <c r="F521" s="10">
        <v>656830</v>
      </c>
      <c r="G521" s="10">
        <v>626830</v>
      </c>
      <c r="H521" s="10">
        <v>596830</v>
      </c>
      <c r="I521" s="10">
        <v>566830</v>
      </c>
      <c r="J521" s="10">
        <v>536830</v>
      </c>
      <c r="K521" s="10">
        <v>506830</v>
      </c>
      <c r="L521" s="10">
        <v>476830</v>
      </c>
      <c r="M521" s="10">
        <v>446830</v>
      </c>
    </row>
    <row r="522" spans="1:13">
      <c r="A522" s="10">
        <v>7420</v>
      </c>
      <c r="B522" s="10">
        <v>7440</v>
      </c>
      <c r="C522" s="10">
        <v>872960</v>
      </c>
      <c r="D522" s="10">
        <v>824040</v>
      </c>
      <c r="E522" s="10">
        <v>691050</v>
      </c>
      <c r="F522" s="10">
        <v>661050</v>
      </c>
      <c r="G522" s="10">
        <v>631050</v>
      </c>
      <c r="H522" s="10">
        <v>601050</v>
      </c>
      <c r="I522" s="10">
        <v>571050</v>
      </c>
      <c r="J522" s="10">
        <v>541050</v>
      </c>
      <c r="K522" s="10">
        <v>511050</v>
      </c>
      <c r="L522" s="10">
        <v>481050</v>
      </c>
      <c r="M522" s="10">
        <v>451050</v>
      </c>
    </row>
    <row r="523" spans="1:13">
      <c r="A523" s="10">
        <v>7440</v>
      </c>
      <c r="B523" s="10">
        <v>7460</v>
      </c>
      <c r="C523" s="10">
        <v>877500</v>
      </c>
      <c r="D523" s="10">
        <v>828560</v>
      </c>
      <c r="E523" s="10">
        <v>695280</v>
      </c>
      <c r="F523" s="10">
        <v>665280</v>
      </c>
      <c r="G523" s="10">
        <v>635280</v>
      </c>
      <c r="H523" s="10">
        <v>605280</v>
      </c>
      <c r="I523" s="10">
        <v>575280</v>
      </c>
      <c r="J523" s="10">
        <v>545280</v>
      </c>
      <c r="K523" s="10">
        <v>515280</v>
      </c>
      <c r="L523" s="10">
        <v>485280</v>
      </c>
      <c r="M523" s="10">
        <v>455280</v>
      </c>
    </row>
    <row r="524" spans="1:13">
      <c r="A524" s="10">
        <v>7460</v>
      </c>
      <c r="B524" s="10">
        <v>7480</v>
      </c>
      <c r="C524" s="10">
        <v>882030</v>
      </c>
      <c r="D524" s="10">
        <v>833070</v>
      </c>
      <c r="E524" s="10">
        <v>699500</v>
      </c>
      <c r="F524" s="10">
        <v>669500</v>
      </c>
      <c r="G524" s="10">
        <v>639500</v>
      </c>
      <c r="H524" s="10">
        <v>609500</v>
      </c>
      <c r="I524" s="10">
        <v>579500</v>
      </c>
      <c r="J524" s="10">
        <v>549500</v>
      </c>
      <c r="K524" s="10">
        <v>519500</v>
      </c>
      <c r="L524" s="10">
        <v>489500</v>
      </c>
      <c r="M524" s="10">
        <v>459500</v>
      </c>
    </row>
    <row r="525" spans="1:13">
      <c r="A525" s="10">
        <v>7480</v>
      </c>
      <c r="B525" s="10">
        <v>7500</v>
      </c>
      <c r="C525" s="10">
        <v>886570</v>
      </c>
      <c r="D525" s="10">
        <v>837580</v>
      </c>
      <c r="E525" s="10">
        <v>703720</v>
      </c>
      <c r="F525" s="10">
        <v>673720</v>
      </c>
      <c r="G525" s="10">
        <v>643720</v>
      </c>
      <c r="H525" s="10">
        <v>613720</v>
      </c>
      <c r="I525" s="10">
        <v>583720</v>
      </c>
      <c r="J525" s="10">
        <v>553720</v>
      </c>
      <c r="K525" s="10">
        <v>523720</v>
      </c>
      <c r="L525" s="10">
        <v>493720</v>
      </c>
      <c r="M525" s="10">
        <v>463720</v>
      </c>
    </row>
    <row r="526" spans="1:13">
      <c r="A526" s="10">
        <v>7500</v>
      </c>
      <c r="B526" s="10">
        <v>7520</v>
      </c>
      <c r="C526" s="10">
        <v>891100</v>
      </c>
      <c r="D526" s="10">
        <v>842090</v>
      </c>
      <c r="E526" s="10">
        <v>707950</v>
      </c>
      <c r="F526" s="10">
        <v>677950</v>
      </c>
      <c r="G526" s="10">
        <v>647950</v>
      </c>
      <c r="H526" s="10">
        <v>617950</v>
      </c>
      <c r="I526" s="10">
        <v>587950</v>
      </c>
      <c r="J526" s="10">
        <v>557950</v>
      </c>
      <c r="K526" s="10">
        <v>527950</v>
      </c>
      <c r="L526" s="10">
        <v>497950</v>
      </c>
      <c r="M526" s="10">
        <v>467950</v>
      </c>
    </row>
    <row r="527" spans="1:13">
      <c r="A527" s="10">
        <v>7520</v>
      </c>
      <c r="B527" s="10">
        <v>7540</v>
      </c>
      <c r="C527" s="10">
        <v>895640</v>
      </c>
      <c r="D527" s="10">
        <v>846600</v>
      </c>
      <c r="E527" s="10">
        <v>712170</v>
      </c>
      <c r="F527" s="10">
        <v>682170</v>
      </c>
      <c r="G527" s="10">
        <v>652170</v>
      </c>
      <c r="H527" s="10">
        <v>622170</v>
      </c>
      <c r="I527" s="10">
        <v>592170</v>
      </c>
      <c r="J527" s="10">
        <v>562170</v>
      </c>
      <c r="K527" s="10">
        <v>532170</v>
      </c>
      <c r="L527" s="10">
        <v>502170</v>
      </c>
      <c r="M527" s="10">
        <v>472170</v>
      </c>
    </row>
    <row r="528" spans="1:13">
      <c r="A528" s="10">
        <v>7540</v>
      </c>
      <c r="B528" s="10">
        <v>7560</v>
      </c>
      <c r="C528" s="10">
        <v>900180</v>
      </c>
      <c r="D528" s="10">
        <v>851120</v>
      </c>
      <c r="E528" s="10">
        <v>716400</v>
      </c>
      <c r="F528" s="10">
        <v>686400</v>
      </c>
      <c r="G528" s="10">
        <v>656400</v>
      </c>
      <c r="H528" s="10">
        <v>626400</v>
      </c>
      <c r="I528" s="10">
        <v>596400</v>
      </c>
      <c r="J528" s="10">
        <v>566400</v>
      </c>
      <c r="K528" s="10">
        <v>536400</v>
      </c>
      <c r="L528" s="10">
        <v>506400</v>
      </c>
      <c r="M528" s="10">
        <v>476400</v>
      </c>
    </row>
    <row r="529" spans="1:13">
      <c r="A529" s="10">
        <v>7560</v>
      </c>
      <c r="B529" s="10">
        <v>7580</v>
      </c>
      <c r="C529" s="10">
        <v>904710</v>
      </c>
      <c r="D529" s="10">
        <v>855630</v>
      </c>
      <c r="E529" s="10">
        <v>720620</v>
      </c>
      <c r="F529" s="10">
        <v>690620</v>
      </c>
      <c r="G529" s="10">
        <v>660620</v>
      </c>
      <c r="H529" s="10">
        <v>630620</v>
      </c>
      <c r="I529" s="10">
        <v>600620</v>
      </c>
      <c r="J529" s="10">
        <v>570620</v>
      </c>
      <c r="K529" s="10">
        <v>540620</v>
      </c>
      <c r="L529" s="10">
        <v>510620</v>
      </c>
      <c r="M529" s="10">
        <v>480620</v>
      </c>
    </row>
    <row r="530" spans="1:13">
      <c r="A530" s="10">
        <v>7580</v>
      </c>
      <c r="B530" s="10">
        <v>7600</v>
      </c>
      <c r="C530" s="10">
        <v>909250</v>
      </c>
      <c r="D530" s="10">
        <v>860140</v>
      </c>
      <c r="E530" s="10">
        <v>724840</v>
      </c>
      <c r="F530" s="10">
        <v>694840</v>
      </c>
      <c r="G530" s="10">
        <v>664840</v>
      </c>
      <c r="H530" s="10">
        <v>634840</v>
      </c>
      <c r="I530" s="10">
        <v>604840</v>
      </c>
      <c r="J530" s="10">
        <v>574840</v>
      </c>
      <c r="K530" s="10">
        <v>544840</v>
      </c>
      <c r="L530" s="10">
        <v>514840</v>
      </c>
      <c r="M530" s="10">
        <v>484840</v>
      </c>
    </row>
    <row r="531" spans="1:13">
      <c r="A531" s="10">
        <v>7600</v>
      </c>
      <c r="B531" s="10">
        <v>7620</v>
      </c>
      <c r="C531" s="10">
        <v>913780</v>
      </c>
      <c r="D531" s="10">
        <v>864650</v>
      </c>
      <c r="E531" s="10">
        <v>729070</v>
      </c>
      <c r="F531" s="10">
        <v>699070</v>
      </c>
      <c r="G531" s="10">
        <v>669070</v>
      </c>
      <c r="H531" s="10">
        <v>639070</v>
      </c>
      <c r="I531" s="10">
        <v>609070</v>
      </c>
      <c r="J531" s="10">
        <v>579070</v>
      </c>
      <c r="K531" s="10">
        <v>549070</v>
      </c>
      <c r="L531" s="10">
        <v>519070</v>
      </c>
      <c r="M531" s="10">
        <v>489070</v>
      </c>
    </row>
    <row r="532" spans="1:13">
      <c r="A532" s="10">
        <v>7620</v>
      </c>
      <c r="B532" s="10">
        <v>7640</v>
      </c>
      <c r="C532" s="10">
        <v>918320</v>
      </c>
      <c r="D532" s="10">
        <v>869160</v>
      </c>
      <c r="E532" s="10">
        <v>733290</v>
      </c>
      <c r="F532" s="10">
        <v>703290</v>
      </c>
      <c r="G532" s="10">
        <v>673290</v>
      </c>
      <c r="H532" s="10">
        <v>643290</v>
      </c>
      <c r="I532" s="10">
        <v>613290</v>
      </c>
      <c r="J532" s="10">
        <v>583290</v>
      </c>
      <c r="K532" s="10">
        <v>553290</v>
      </c>
      <c r="L532" s="10">
        <v>523290</v>
      </c>
      <c r="M532" s="10">
        <v>493290</v>
      </c>
    </row>
    <row r="533" spans="1:13">
      <c r="A533" s="10">
        <v>7640</v>
      </c>
      <c r="B533" s="10">
        <v>7660</v>
      </c>
      <c r="C533" s="10">
        <v>922860</v>
      </c>
      <c r="D533" s="10">
        <v>873680</v>
      </c>
      <c r="E533" s="10">
        <v>737520</v>
      </c>
      <c r="F533" s="10">
        <v>707520</v>
      </c>
      <c r="G533" s="10">
        <v>677520</v>
      </c>
      <c r="H533" s="10">
        <v>647520</v>
      </c>
      <c r="I533" s="10">
        <v>617520</v>
      </c>
      <c r="J533" s="10">
        <v>587520</v>
      </c>
      <c r="K533" s="10">
        <v>557520</v>
      </c>
      <c r="L533" s="10">
        <v>527520</v>
      </c>
      <c r="M533" s="10">
        <v>497520</v>
      </c>
    </row>
    <row r="534" spans="1:13">
      <c r="A534" s="10">
        <v>7660</v>
      </c>
      <c r="B534" s="10">
        <v>7680</v>
      </c>
      <c r="C534" s="10">
        <v>927390</v>
      </c>
      <c r="D534" s="10">
        <v>878190</v>
      </c>
      <c r="E534" s="10">
        <v>741740</v>
      </c>
      <c r="F534" s="10">
        <v>711740</v>
      </c>
      <c r="G534" s="10">
        <v>681740</v>
      </c>
      <c r="H534" s="10">
        <v>651740</v>
      </c>
      <c r="I534" s="10">
        <v>621740</v>
      </c>
      <c r="J534" s="10">
        <v>591740</v>
      </c>
      <c r="K534" s="10">
        <v>561740</v>
      </c>
      <c r="L534" s="10">
        <v>531740</v>
      </c>
      <c r="M534" s="10">
        <v>501740</v>
      </c>
    </row>
    <row r="535" spans="1:13">
      <c r="A535" s="10">
        <v>7680</v>
      </c>
      <c r="B535" s="10">
        <v>7700</v>
      </c>
      <c r="C535" s="10">
        <v>931930</v>
      </c>
      <c r="D535" s="10">
        <v>882700</v>
      </c>
      <c r="E535" s="10">
        <v>745960</v>
      </c>
      <c r="F535" s="10">
        <v>715960</v>
      </c>
      <c r="G535" s="10">
        <v>685960</v>
      </c>
      <c r="H535" s="10">
        <v>655960</v>
      </c>
      <c r="I535" s="10">
        <v>625960</v>
      </c>
      <c r="J535" s="10">
        <v>595960</v>
      </c>
      <c r="K535" s="10">
        <v>565960</v>
      </c>
      <c r="L535" s="10">
        <v>535960</v>
      </c>
      <c r="M535" s="10">
        <v>505960</v>
      </c>
    </row>
    <row r="536" spans="1:13">
      <c r="A536" s="10">
        <v>7700</v>
      </c>
      <c r="B536" s="10">
        <v>7720</v>
      </c>
      <c r="C536" s="10">
        <v>936460</v>
      </c>
      <c r="D536" s="10">
        <v>887210</v>
      </c>
      <c r="E536" s="10">
        <v>750190</v>
      </c>
      <c r="F536" s="10">
        <v>720190</v>
      </c>
      <c r="G536" s="10">
        <v>690190</v>
      </c>
      <c r="H536" s="10">
        <v>660190</v>
      </c>
      <c r="I536" s="10">
        <v>630190</v>
      </c>
      <c r="J536" s="10">
        <v>600190</v>
      </c>
      <c r="K536" s="10">
        <v>570190</v>
      </c>
      <c r="L536" s="10">
        <v>540190</v>
      </c>
      <c r="M536" s="10">
        <v>510190</v>
      </c>
    </row>
    <row r="537" spans="1:13">
      <c r="A537" s="10">
        <v>7720</v>
      </c>
      <c r="B537" s="10">
        <v>7740</v>
      </c>
      <c r="C537" s="10">
        <v>941000</v>
      </c>
      <c r="D537" s="10">
        <v>891720</v>
      </c>
      <c r="E537" s="10">
        <v>754410</v>
      </c>
      <c r="F537" s="10">
        <v>724410</v>
      </c>
      <c r="G537" s="10">
        <v>694410</v>
      </c>
      <c r="H537" s="10">
        <v>664410</v>
      </c>
      <c r="I537" s="10">
        <v>634410</v>
      </c>
      <c r="J537" s="10">
        <v>604410</v>
      </c>
      <c r="K537" s="10">
        <v>574410</v>
      </c>
      <c r="L537" s="10">
        <v>544410</v>
      </c>
      <c r="M537" s="10">
        <v>514410</v>
      </c>
    </row>
    <row r="538" spans="1:13">
      <c r="A538" s="10">
        <v>7740</v>
      </c>
      <c r="B538" s="10">
        <v>7760</v>
      </c>
      <c r="C538" s="10">
        <v>945540</v>
      </c>
      <c r="D538" s="10">
        <v>896240</v>
      </c>
      <c r="E538" s="10">
        <v>758640</v>
      </c>
      <c r="F538" s="10">
        <v>728640</v>
      </c>
      <c r="G538" s="10">
        <v>698640</v>
      </c>
      <c r="H538" s="10">
        <v>668640</v>
      </c>
      <c r="I538" s="10">
        <v>638640</v>
      </c>
      <c r="J538" s="10">
        <v>608640</v>
      </c>
      <c r="K538" s="10">
        <v>578640</v>
      </c>
      <c r="L538" s="10">
        <v>548640</v>
      </c>
      <c r="M538" s="10">
        <v>518640</v>
      </c>
    </row>
    <row r="539" spans="1:13">
      <c r="A539" s="10">
        <v>7760</v>
      </c>
      <c r="B539" s="10">
        <v>7780</v>
      </c>
      <c r="C539" s="10">
        <v>950070</v>
      </c>
      <c r="D539" s="10">
        <v>900750</v>
      </c>
      <c r="E539" s="10">
        <v>762860</v>
      </c>
      <c r="F539" s="10">
        <v>732860</v>
      </c>
      <c r="G539" s="10">
        <v>702860</v>
      </c>
      <c r="H539" s="10">
        <v>672860</v>
      </c>
      <c r="I539" s="10">
        <v>642860</v>
      </c>
      <c r="J539" s="10">
        <v>612860</v>
      </c>
      <c r="K539" s="10">
        <v>582860</v>
      </c>
      <c r="L539" s="10">
        <v>552860</v>
      </c>
      <c r="M539" s="10">
        <v>522860</v>
      </c>
    </row>
    <row r="540" spans="1:13">
      <c r="A540" s="10">
        <v>7780</v>
      </c>
      <c r="B540" s="10">
        <v>7800</v>
      </c>
      <c r="C540" s="10">
        <v>954610</v>
      </c>
      <c r="D540" s="10">
        <v>905260</v>
      </c>
      <c r="E540" s="10">
        <v>767080</v>
      </c>
      <c r="F540" s="10">
        <v>737080</v>
      </c>
      <c r="G540" s="10">
        <v>707080</v>
      </c>
      <c r="H540" s="10">
        <v>677080</v>
      </c>
      <c r="I540" s="10">
        <v>647080</v>
      </c>
      <c r="J540" s="10">
        <v>617080</v>
      </c>
      <c r="K540" s="10">
        <v>587080</v>
      </c>
      <c r="L540" s="10">
        <v>557080</v>
      </c>
      <c r="M540" s="10">
        <v>527080</v>
      </c>
    </row>
    <row r="541" spans="1:13">
      <c r="A541" s="10">
        <v>7800</v>
      </c>
      <c r="B541" s="10">
        <v>7820</v>
      </c>
      <c r="C541" s="10">
        <v>959140</v>
      </c>
      <c r="D541" s="10">
        <v>909770</v>
      </c>
      <c r="E541" s="10">
        <v>771310</v>
      </c>
      <c r="F541" s="10">
        <v>741310</v>
      </c>
      <c r="G541" s="10">
        <v>711310</v>
      </c>
      <c r="H541" s="10">
        <v>681310</v>
      </c>
      <c r="I541" s="10">
        <v>651310</v>
      </c>
      <c r="J541" s="10">
        <v>621310</v>
      </c>
      <c r="K541" s="10">
        <v>591310</v>
      </c>
      <c r="L541" s="10">
        <v>561310</v>
      </c>
      <c r="M541" s="10">
        <v>531310</v>
      </c>
    </row>
    <row r="542" spans="1:13">
      <c r="A542" s="10">
        <v>7820</v>
      </c>
      <c r="B542" s="10">
        <v>7840</v>
      </c>
      <c r="C542" s="10">
        <v>963680</v>
      </c>
      <c r="D542" s="10">
        <v>914280</v>
      </c>
      <c r="E542" s="10">
        <v>775530</v>
      </c>
      <c r="F542" s="10">
        <v>745530</v>
      </c>
      <c r="G542" s="10">
        <v>715530</v>
      </c>
      <c r="H542" s="10">
        <v>685530</v>
      </c>
      <c r="I542" s="10">
        <v>655530</v>
      </c>
      <c r="J542" s="10">
        <v>625530</v>
      </c>
      <c r="K542" s="10">
        <v>595530</v>
      </c>
      <c r="L542" s="10">
        <v>565530</v>
      </c>
      <c r="M542" s="10">
        <v>535530</v>
      </c>
    </row>
    <row r="543" spans="1:13">
      <c r="A543" s="10">
        <v>7840</v>
      </c>
      <c r="B543" s="10">
        <v>7860</v>
      </c>
      <c r="C543" s="10">
        <v>968220</v>
      </c>
      <c r="D543" s="10">
        <v>918800</v>
      </c>
      <c r="E543" s="10">
        <v>779760</v>
      </c>
      <c r="F543" s="10">
        <v>749760</v>
      </c>
      <c r="G543" s="10">
        <v>719760</v>
      </c>
      <c r="H543" s="10">
        <v>689760</v>
      </c>
      <c r="I543" s="10">
        <v>659760</v>
      </c>
      <c r="J543" s="10">
        <v>629760</v>
      </c>
      <c r="K543" s="10">
        <v>599760</v>
      </c>
      <c r="L543" s="10">
        <v>569760</v>
      </c>
      <c r="M543" s="10">
        <v>539760</v>
      </c>
    </row>
    <row r="544" spans="1:13">
      <c r="A544" s="10">
        <v>7860</v>
      </c>
      <c r="B544" s="10">
        <v>7880</v>
      </c>
      <c r="C544" s="10">
        <v>972750</v>
      </c>
      <c r="D544" s="10">
        <v>923310</v>
      </c>
      <c r="E544" s="10">
        <v>783980</v>
      </c>
      <c r="F544" s="10">
        <v>753980</v>
      </c>
      <c r="G544" s="10">
        <v>723980</v>
      </c>
      <c r="H544" s="10">
        <v>693980</v>
      </c>
      <c r="I544" s="10">
        <v>663980</v>
      </c>
      <c r="J544" s="10">
        <v>633980</v>
      </c>
      <c r="K544" s="10">
        <v>603980</v>
      </c>
      <c r="L544" s="10">
        <v>573980</v>
      </c>
      <c r="M544" s="10">
        <v>543980</v>
      </c>
    </row>
    <row r="545" spans="1:13">
      <c r="A545" s="10">
        <v>7880</v>
      </c>
      <c r="B545" s="10">
        <v>7900</v>
      </c>
      <c r="C545" s="10">
        <v>977290</v>
      </c>
      <c r="D545" s="10">
        <v>927820</v>
      </c>
      <c r="E545" s="10">
        <v>788200</v>
      </c>
      <c r="F545" s="10">
        <v>758200</v>
      </c>
      <c r="G545" s="10">
        <v>728200</v>
      </c>
      <c r="H545" s="10">
        <v>698200</v>
      </c>
      <c r="I545" s="10">
        <v>668200</v>
      </c>
      <c r="J545" s="10">
        <v>638200</v>
      </c>
      <c r="K545" s="10">
        <v>608200</v>
      </c>
      <c r="L545" s="10">
        <v>578200</v>
      </c>
      <c r="M545" s="10">
        <v>548200</v>
      </c>
    </row>
    <row r="546" spans="1:13">
      <c r="A546" s="10">
        <v>7900</v>
      </c>
      <c r="B546" s="10">
        <v>7920</v>
      </c>
      <c r="C546" s="10">
        <v>981820</v>
      </c>
      <c r="D546" s="10">
        <v>932330</v>
      </c>
      <c r="E546" s="10">
        <v>792430</v>
      </c>
      <c r="F546" s="10">
        <v>762430</v>
      </c>
      <c r="G546" s="10">
        <v>732430</v>
      </c>
      <c r="H546" s="10">
        <v>702430</v>
      </c>
      <c r="I546" s="10">
        <v>672430</v>
      </c>
      <c r="J546" s="10">
        <v>642430</v>
      </c>
      <c r="K546" s="10">
        <v>612430</v>
      </c>
      <c r="L546" s="10">
        <v>582430</v>
      </c>
      <c r="M546" s="10">
        <v>552430</v>
      </c>
    </row>
    <row r="547" spans="1:13">
      <c r="A547" s="10">
        <v>7920</v>
      </c>
      <c r="B547" s="10">
        <v>7940</v>
      </c>
      <c r="C547" s="10">
        <v>986360</v>
      </c>
      <c r="D547" s="10">
        <v>936840</v>
      </c>
      <c r="E547" s="10">
        <v>796650</v>
      </c>
      <c r="F547" s="10">
        <v>766650</v>
      </c>
      <c r="G547" s="10">
        <v>736650</v>
      </c>
      <c r="H547" s="10">
        <v>706650</v>
      </c>
      <c r="I547" s="10">
        <v>676650</v>
      </c>
      <c r="J547" s="10">
        <v>646650</v>
      </c>
      <c r="K547" s="10">
        <v>616650</v>
      </c>
      <c r="L547" s="10">
        <v>586650</v>
      </c>
      <c r="M547" s="10">
        <v>556650</v>
      </c>
    </row>
    <row r="548" spans="1:13">
      <c r="A548" s="10">
        <v>7940</v>
      </c>
      <c r="B548" s="10">
        <v>7960</v>
      </c>
      <c r="C548" s="10">
        <v>990900</v>
      </c>
      <c r="D548" s="10">
        <v>941360</v>
      </c>
      <c r="E548" s="10">
        <v>800880</v>
      </c>
      <c r="F548" s="10">
        <v>770880</v>
      </c>
      <c r="G548" s="10">
        <v>740880</v>
      </c>
      <c r="H548" s="10">
        <v>710880</v>
      </c>
      <c r="I548" s="10">
        <v>680880</v>
      </c>
      <c r="J548" s="10">
        <v>650880</v>
      </c>
      <c r="K548" s="10">
        <v>620880</v>
      </c>
      <c r="L548" s="10">
        <v>590880</v>
      </c>
      <c r="M548" s="10">
        <v>560880</v>
      </c>
    </row>
    <row r="549" spans="1:13">
      <c r="A549" s="10">
        <v>7960</v>
      </c>
      <c r="B549" s="10">
        <v>7980</v>
      </c>
      <c r="C549" s="10">
        <v>995430</v>
      </c>
      <c r="D549" s="10">
        <v>945870</v>
      </c>
      <c r="E549" s="10">
        <v>805100</v>
      </c>
      <c r="F549" s="10">
        <v>775100</v>
      </c>
      <c r="G549" s="10">
        <v>745100</v>
      </c>
      <c r="H549" s="10">
        <v>715100</v>
      </c>
      <c r="I549" s="10">
        <v>685100</v>
      </c>
      <c r="J549" s="10">
        <v>655100</v>
      </c>
      <c r="K549" s="10">
        <v>625100</v>
      </c>
      <c r="L549" s="10">
        <v>595100</v>
      </c>
      <c r="M549" s="10">
        <v>565100</v>
      </c>
    </row>
    <row r="550" spans="1:13">
      <c r="A550" s="10">
        <v>7980</v>
      </c>
      <c r="B550" s="10">
        <v>8000</v>
      </c>
      <c r="C550" s="10">
        <v>999970</v>
      </c>
      <c r="D550" s="10">
        <v>950380</v>
      </c>
      <c r="E550" s="10">
        <v>809320</v>
      </c>
      <c r="F550" s="10">
        <v>779320</v>
      </c>
      <c r="G550" s="10">
        <v>749320</v>
      </c>
      <c r="H550" s="10">
        <v>719320</v>
      </c>
      <c r="I550" s="10">
        <v>689320</v>
      </c>
      <c r="J550" s="10">
        <v>659320</v>
      </c>
      <c r="K550" s="10">
        <v>629320</v>
      </c>
      <c r="L550" s="10">
        <v>599320</v>
      </c>
      <c r="M550" s="10">
        <v>569320</v>
      </c>
    </row>
    <row r="551" spans="1:13">
      <c r="A551" s="10">
        <v>8000</v>
      </c>
      <c r="B551" s="10">
        <v>8020</v>
      </c>
      <c r="C551" s="10">
        <v>1004500</v>
      </c>
      <c r="D551" s="10">
        <v>954890</v>
      </c>
      <c r="E551" s="10">
        <v>813550</v>
      </c>
      <c r="F551" s="10">
        <v>783550</v>
      </c>
      <c r="G551" s="10">
        <v>753550</v>
      </c>
      <c r="H551" s="10">
        <v>723550</v>
      </c>
      <c r="I551" s="10">
        <v>693550</v>
      </c>
      <c r="J551" s="10">
        <v>663550</v>
      </c>
      <c r="K551" s="10">
        <v>633550</v>
      </c>
      <c r="L551" s="10">
        <v>603550</v>
      </c>
      <c r="M551" s="10">
        <v>573550</v>
      </c>
    </row>
    <row r="552" spans="1:13">
      <c r="A552" s="10">
        <v>8020</v>
      </c>
      <c r="B552" s="10">
        <v>8040</v>
      </c>
      <c r="C552" s="10">
        <v>1009040</v>
      </c>
      <c r="D552" s="10">
        <v>959400</v>
      </c>
      <c r="E552" s="10">
        <v>817770</v>
      </c>
      <c r="F552" s="10">
        <v>787770</v>
      </c>
      <c r="G552" s="10">
        <v>757770</v>
      </c>
      <c r="H552" s="10">
        <v>727770</v>
      </c>
      <c r="I552" s="10">
        <v>697770</v>
      </c>
      <c r="J552" s="10">
        <v>667770</v>
      </c>
      <c r="K552" s="10">
        <v>637770</v>
      </c>
      <c r="L552" s="10">
        <v>607770</v>
      </c>
      <c r="M552" s="10">
        <v>577770</v>
      </c>
    </row>
    <row r="553" spans="1:13">
      <c r="A553" s="10">
        <v>8040</v>
      </c>
      <c r="B553" s="10">
        <v>8060</v>
      </c>
      <c r="C553" s="10">
        <v>1013580</v>
      </c>
      <c r="D553" s="10">
        <v>963920</v>
      </c>
      <c r="E553" s="10">
        <v>822000</v>
      </c>
      <c r="F553" s="10">
        <v>792000</v>
      </c>
      <c r="G553" s="10">
        <v>762000</v>
      </c>
      <c r="H553" s="10">
        <v>732000</v>
      </c>
      <c r="I553" s="10">
        <v>702000</v>
      </c>
      <c r="J553" s="10">
        <v>672000</v>
      </c>
      <c r="K553" s="10">
        <v>642000</v>
      </c>
      <c r="L553" s="10">
        <v>612000</v>
      </c>
      <c r="M553" s="10">
        <v>582000</v>
      </c>
    </row>
    <row r="554" spans="1:13">
      <c r="A554" s="10">
        <v>8060</v>
      </c>
      <c r="B554" s="10">
        <v>8080</v>
      </c>
      <c r="C554" s="10">
        <v>1018110</v>
      </c>
      <c r="D554" s="10">
        <v>968430</v>
      </c>
      <c r="E554" s="10">
        <v>826220</v>
      </c>
      <c r="F554" s="10">
        <v>796220</v>
      </c>
      <c r="G554" s="10">
        <v>766220</v>
      </c>
      <c r="H554" s="10">
        <v>736220</v>
      </c>
      <c r="I554" s="10">
        <v>706220</v>
      </c>
      <c r="J554" s="10">
        <v>676220</v>
      </c>
      <c r="K554" s="10">
        <v>646220</v>
      </c>
      <c r="L554" s="10">
        <v>616220</v>
      </c>
      <c r="M554" s="10">
        <v>586220</v>
      </c>
    </row>
    <row r="555" spans="1:13">
      <c r="A555" s="10">
        <v>8080</v>
      </c>
      <c r="B555" s="10">
        <v>8100</v>
      </c>
      <c r="C555" s="10">
        <v>1022650</v>
      </c>
      <c r="D555" s="10">
        <v>972940</v>
      </c>
      <c r="E555" s="10">
        <v>830440</v>
      </c>
      <c r="F555" s="10">
        <v>800440</v>
      </c>
      <c r="G555" s="10">
        <v>770440</v>
      </c>
      <c r="H555" s="10">
        <v>740440</v>
      </c>
      <c r="I555" s="10">
        <v>710440</v>
      </c>
      <c r="J555" s="10">
        <v>680440</v>
      </c>
      <c r="K555" s="10">
        <v>650440</v>
      </c>
      <c r="L555" s="10">
        <v>620440</v>
      </c>
      <c r="M555" s="10">
        <v>590440</v>
      </c>
    </row>
    <row r="556" spans="1:13">
      <c r="A556" s="10">
        <v>8100</v>
      </c>
      <c r="B556" s="10">
        <v>8120</v>
      </c>
      <c r="C556" s="10">
        <v>1027180</v>
      </c>
      <c r="D556" s="10">
        <v>977450</v>
      </c>
      <c r="E556" s="10">
        <v>834670</v>
      </c>
      <c r="F556" s="10">
        <v>804670</v>
      </c>
      <c r="G556" s="10">
        <v>774670</v>
      </c>
      <c r="H556" s="10">
        <v>744670</v>
      </c>
      <c r="I556" s="10">
        <v>714670</v>
      </c>
      <c r="J556" s="10">
        <v>684670</v>
      </c>
      <c r="K556" s="10">
        <v>654670</v>
      </c>
      <c r="L556" s="10">
        <v>624670</v>
      </c>
      <c r="M556" s="10">
        <v>594670</v>
      </c>
    </row>
    <row r="557" spans="1:13">
      <c r="A557" s="10">
        <v>8120</v>
      </c>
      <c r="B557" s="10">
        <v>8140</v>
      </c>
      <c r="C557" s="10">
        <v>1031720</v>
      </c>
      <c r="D557" s="10">
        <v>981960</v>
      </c>
      <c r="E557" s="10">
        <v>838890</v>
      </c>
      <c r="F557" s="10">
        <v>808890</v>
      </c>
      <c r="G557" s="10">
        <v>778890</v>
      </c>
      <c r="H557" s="10">
        <v>748890</v>
      </c>
      <c r="I557" s="10">
        <v>718890</v>
      </c>
      <c r="J557" s="10">
        <v>688890</v>
      </c>
      <c r="K557" s="10">
        <v>658890</v>
      </c>
      <c r="L557" s="10">
        <v>628890</v>
      </c>
      <c r="M557" s="10">
        <v>598890</v>
      </c>
    </row>
    <row r="558" spans="1:13">
      <c r="A558" s="10">
        <v>8140</v>
      </c>
      <c r="B558" s="10">
        <v>8160</v>
      </c>
      <c r="C558" s="10">
        <v>1036260</v>
      </c>
      <c r="D558" s="10">
        <v>986480</v>
      </c>
      <c r="E558" s="10">
        <v>843120</v>
      </c>
      <c r="F558" s="10">
        <v>813120</v>
      </c>
      <c r="G558" s="10">
        <v>783120</v>
      </c>
      <c r="H558" s="10">
        <v>753120</v>
      </c>
      <c r="I558" s="10">
        <v>723120</v>
      </c>
      <c r="J558" s="10">
        <v>693120</v>
      </c>
      <c r="K558" s="10">
        <v>663120</v>
      </c>
      <c r="L558" s="10">
        <v>633120</v>
      </c>
      <c r="M558" s="10">
        <v>603120</v>
      </c>
    </row>
    <row r="559" spans="1:13">
      <c r="A559" s="10">
        <v>8160</v>
      </c>
      <c r="B559" s="10">
        <v>8180</v>
      </c>
      <c r="C559" s="10">
        <v>1040790</v>
      </c>
      <c r="D559" s="10">
        <v>990990</v>
      </c>
      <c r="E559" s="10">
        <v>847340</v>
      </c>
      <c r="F559" s="10">
        <v>817340</v>
      </c>
      <c r="G559" s="10">
        <v>787340</v>
      </c>
      <c r="H559" s="10">
        <v>757340</v>
      </c>
      <c r="I559" s="10">
        <v>727340</v>
      </c>
      <c r="J559" s="10">
        <v>697340</v>
      </c>
      <c r="K559" s="10">
        <v>667340</v>
      </c>
      <c r="L559" s="10">
        <v>637340</v>
      </c>
      <c r="M559" s="10">
        <v>607340</v>
      </c>
    </row>
    <row r="560" spans="1:13">
      <c r="A560" s="10">
        <v>8180</v>
      </c>
      <c r="B560" s="10">
        <v>8200</v>
      </c>
      <c r="C560" s="10">
        <v>1045330</v>
      </c>
      <c r="D560" s="10">
        <v>995500</v>
      </c>
      <c r="E560" s="10">
        <v>851560</v>
      </c>
      <c r="F560" s="10">
        <v>821560</v>
      </c>
      <c r="G560" s="10">
        <v>791560</v>
      </c>
      <c r="H560" s="10">
        <v>761560</v>
      </c>
      <c r="I560" s="10">
        <v>731560</v>
      </c>
      <c r="J560" s="10">
        <v>701560</v>
      </c>
      <c r="K560" s="10">
        <v>671560</v>
      </c>
      <c r="L560" s="10">
        <v>641560</v>
      </c>
      <c r="M560" s="10">
        <v>611560</v>
      </c>
    </row>
    <row r="561" spans="1:13">
      <c r="A561" s="10">
        <v>8200</v>
      </c>
      <c r="B561" s="10">
        <v>8220</v>
      </c>
      <c r="C561" s="10">
        <v>1049860</v>
      </c>
      <c r="D561" s="10">
        <v>1000010</v>
      </c>
      <c r="E561" s="10">
        <v>855790</v>
      </c>
      <c r="F561" s="10">
        <v>825790</v>
      </c>
      <c r="G561" s="10">
        <v>795790</v>
      </c>
      <c r="H561" s="10">
        <v>765790</v>
      </c>
      <c r="I561" s="10">
        <v>735790</v>
      </c>
      <c r="J561" s="10">
        <v>705790</v>
      </c>
      <c r="K561" s="10">
        <v>675790</v>
      </c>
      <c r="L561" s="10">
        <v>645790</v>
      </c>
      <c r="M561" s="10">
        <v>615790</v>
      </c>
    </row>
    <row r="562" spans="1:13">
      <c r="A562" s="10">
        <v>8220</v>
      </c>
      <c r="B562" s="10">
        <v>8240</v>
      </c>
      <c r="C562" s="10">
        <v>1054400</v>
      </c>
      <c r="D562" s="10">
        <v>1004520</v>
      </c>
      <c r="E562" s="10">
        <v>860010</v>
      </c>
      <c r="F562" s="10">
        <v>830010</v>
      </c>
      <c r="G562" s="10">
        <v>800010</v>
      </c>
      <c r="H562" s="10">
        <v>770010</v>
      </c>
      <c r="I562" s="10">
        <v>740010</v>
      </c>
      <c r="J562" s="10">
        <v>710010</v>
      </c>
      <c r="K562" s="10">
        <v>680010</v>
      </c>
      <c r="L562" s="10">
        <v>650010</v>
      </c>
      <c r="M562" s="10">
        <v>620010</v>
      </c>
    </row>
    <row r="563" spans="1:13">
      <c r="A563" s="10">
        <v>8240</v>
      </c>
      <c r="B563" s="10">
        <v>8260</v>
      </c>
      <c r="C563" s="10">
        <v>1058940</v>
      </c>
      <c r="D563" s="10">
        <v>1009040</v>
      </c>
      <c r="E563" s="10">
        <v>864240</v>
      </c>
      <c r="F563" s="10">
        <v>834240</v>
      </c>
      <c r="G563" s="10">
        <v>804240</v>
      </c>
      <c r="H563" s="10">
        <v>774240</v>
      </c>
      <c r="I563" s="10">
        <v>744240</v>
      </c>
      <c r="J563" s="10">
        <v>714240</v>
      </c>
      <c r="K563" s="10">
        <v>684240</v>
      </c>
      <c r="L563" s="10">
        <v>654240</v>
      </c>
      <c r="M563" s="10">
        <v>624240</v>
      </c>
    </row>
    <row r="564" spans="1:13">
      <c r="A564" s="10">
        <v>8260</v>
      </c>
      <c r="B564" s="10">
        <v>8280</v>
      </c>
      <c r="C564" s="10">
        <v>1063470</v>
      </c>
      <c r="D564" s="10">
        <v>1013550</v>
      </c>
      <c r="E564" s="10">
        <v>868460</v>
      </c>
      <c r="F564" s="10">
        <v>838460</v>
      </c>
      <c r="G564" s="10">
        <v>808460</v>
      </c>
      <c r="H564" s="10">
        <v>778460</v>
      </c>
      <c r="I564" s="10">
        <v>748460</v>
      </c>
      <c r="J564" s="10">
        <v>718460</v>
      </c>
      <c r="K564" s="10">
        <v>688460</v>
      </c>
      <c r="L564" s="10">
        <v>658460</v>
      </c>
      <c r="M564" s="10">
        <v>628460</v>
      </c>
    </row>
    <row r="565" spans="1:13">
      <c r="A565" s="10">
        <v>8280</v>
      </c>
      <c r="B565" s="10">
        <v>8300</v>
      </c>
      <c r="C565" s="10">
        <v>1068010</v>
      </c>
      <c r="D565" s="10">
        <v>1018060</v>
      </c>
      <c r="E565" s="10">
        <v>872680</v>
      </c>
      <c r="F565" s="10">
        <v>842680</v>
      </c>
      <c r="G565" s="10">
        <v>812680</v>
      </c>
      <c r="H565" s="10">
        <v>782680</v>
      </c>
      <c r="I565" s="10">
        <v>752680</v>
      </c>
      <c r="J565" s="10">
        <v>722680</v>
      </c>
      <c r="K565" s="10">
        <v>692680</v>
      </c>
      <c r="L565" s="10">
        <v>662680</v>
      </c>
      <c r="M565" s="10">
        <v>632680</v>
      </c>
    </row>
    <row r="566" spans="1:13">
      <c r="A566" s="10">
        <v>8300</v>
      </c>
      <c r="B566" s="10">
        <v>8320</v>
      </c>
      <c r="C566" s="10">
        <v>1072540</v>
      </c>
      <c r="D566" s="10">
        <v>1022570</v>
      </c>
      <c r="E566" s="10">
        <v>876910</v>
      </c>
      <c r="F566" s="10">
        <v>846910</v>
      </c>
      <c r="G566" s="10">
        <v>816910</v>
      </c>
      <c r="H566" s="10">
        <v>786910</v>
      </c>
      <c r="I566" s="10">
        <v>756910</v>
      </c>
      <c r="J566" s="10">
        <v>726910</v>
      </c>
      <c r="K566" s="10">
        <v>696910</v>
      </c>
      <c r="L566" s="10">
        <v>666910</v>
      </c>
      <c r="M566" s="10">
        <v>636910</v>
      </c>
    </row>
    <row r="567" spans="1:13">
      <c r="A567" s="10">
        <v>8320</v>
      </c>
      <c r="B567" s="10">
        <v>8340</v>
      </c>
      <c r="C567" s="10">
        <v>1077080</v>
      </c>
      <c r="D567" s="10">
        <v>1027080</v>
      </c>
      <c r="E567" s="10">
        <v>881130</v>
      </c>
      <c r="F567" s="10">
        <v>851130</v>
      </c>
      <c r="G567" s="10">
        <v>821130</v>
      </c>
      <c r="H567" s="10">
        <v>791130</v>
      </c>
      <c r="I567" s="10">
        <v>761130</v>
      </c>
      <c r="J567" s="10">
        <v>731130</v>
      </c>
      <c r="K567" s="10">
        <v>701130</v>
      </c>
      <c r="L567" s="10">
        <v>671130</v>
      </c>
      <c r="M567" s="10">
        <v>641130</v>
      </c>
    </row>
    <row r="568" spans="1:13">
      <c r="A568" s="10">
        <v>8340</v>
      </c>
      <c r="B568" s="10">
        <v>8360</v>
      </c>
      <c r="C568" s="10">
        <v>1081740</v>
      </c>
      <c r="D568" s="10">
        <v>1031720</v>
      </c>
      <c r="E568" s="10">
        <v>885480</v>
      </c>
      <c r="F568" s="10">
        <v>855480</v>
      </c>
      <c r="G568" s="10">
        <v>825480</v>
      </c>
      <c r="H568" s="10">
        <v>795480</v>
      </c>
      <c r="I568" s="10">
        <v>765480</v>
      </c>
      <c r="J568" s="10">
        <v>735480</v>
      </c>
      <c r="K568" s="10">
        <v>705480</v>
      </c>
      <c r="L568" s="10">
        <v>675480</v>
      </c>
      <c r="M568" s="10">
        <v>645480</v>
      </c>
    </row>
    <row r="569" spans="1:13">
      <c r="A569" s="10">
        <v>8360</v>
      </c>
      <c r="B569" s="10">
        <v>8380</v>
      </c>
      <c r="C569" s="10">
        <v>1086420</v>
      </c>
      <c r="D569" s="10">
        <v>1036370</v>
      </c>
      <c r="E569" s="10">
        <v>889840</v>
      </c>
      <c r="F569" s="10">
        <v>859840</v>
      </c>
      <c r="G569" s="10">
        <v>829840</v>
      </c>
      <c r="H569" s="10">
        <v>799840</v>
      </c>
      <c r="I569" s="10">
        <v>769840</v>
      </c>
      <c r="J569" s="10">
        <v>739840</v>
      </c>
      <c r="K569" s="10">
        <v>709840</v>
      </c>
      <c r="L569" s="10">
        <v>679840</v>
      </c>
      <c r="M569" s="10">
        <v>649840</v>
      </c>
    </row>
    <row r="570" spans="1:13">
      <c r="A570" s="10">
        <v>8380</v>
      </c>
      <c r="B570" s="10">
        <v>8400</v>
      </c>
      <c r="C570" s="10">
        <v>1091100</v>
      </c>
      <c r="D570" s="10">
        <v>1041030</v>
      </c>
      <c r="E570" s="10">
        <v>894210</v>
      </c>
      <c r="F570" s="10">
        <v>864210</v>
      </c>
      <c r="G570" s="10">
        <v>834210</v>
      </c>
      <c r="H570" s="10">
        <v>804210</v>
      </c>
      <c r="I570" s="10">
        <v>774210</v>
      </c>
      <c r="J570" s="10">
        <v>744210</v>
      </c>
      <c r="K570" s="10">
        <v>714210</v>
      </c>
      <c r="L570" s="10">
        <v>684210</v>
      </c>
      <c r="M570" s="10">
        <v>654210</v>
      </c>
    </row>
    <row r="571" spans="1:13">
      <c r="A571" s="10">
        <v>8400</v>
      </c>
      <c r="B571" s="10">
        <v>8420</v>
      </c>
      <c r="C571" s="10">
        <v>1095780</v>
      </c>
      <c r="D571" s="10">
        <v>1045680</v>
      </c>
      <c r="E571" s="10">
        <v>898580</v>
      </c>
      <c r="F571" s="10">
        <v>868580</v>
      </c>
      <c r="G571" s="10">
        <v>838580</v>
      </c>
      <c r="H571" s="10">
        <v>808580</v>
      </c>
      <c r="I571" s="10">
        <v>778580</v>
      </c>
      <c r="J571" s="10">
        <v>748580</v>
      </c>
      <c r="K571" s="10">
        <v>718580</v>
      </c>
      <c r="L571" s="10">
        <v>688580</v>
      </c>
      <c r="M571" s="10">
        <v>658580</v>
      </c>
    </row>
    <row r="572" spans="1:13">
      <c r="A572" s="10">
        <v>8420</v>
      </c>
      <c r="B572" s="10">
        <v>8440</v>
      </c>
      <c r="C572" s="10">
        <v>1100460</v>
      </c>
      <c r="D572" s="10">
        <v>1050340</v>
      </c>
      <c r="E572" s="10">
        <v>902950</v>
      </c>
      <c r="F572" s="10">
        <v>872950</v>
      </c>
      <c r="G572" s="10">
        <v>842950</v>
      </c>
      <c r="H572" s="10">
        <v>812950</v>
      </c>
      <c r="I572" s="10">
        <v>782950</v>
      </c>
      <c r="J572" s="10">
        <v>752950</v>
      </c>
      <c r="K572" s="10">
        <v>722950</v>
      </c>
      <c r="L572" s="10">
        <v>692950</v>
      </c>
      <c r="M572" s="10">
        <v>662950</v>
      </c>
    </row>
    <row r="573" spans="1:13">
      <c r="A573" s="10">
        <v>8440</v>
      </c>
      <c r="B573" s="10">
        <v>8460</v>
      </c>
      <c r="C573" s="10">
        <v>1105140</v>
      </c>
      <c r="D573" s="10">
        <v>1055000</v>
      </c>
      <c r="E573" s="10">
        <v>907320</v>
      </c>
      <c r="F573" s="10">
        <v>877320</v>
      </c>
      <c r="G573" s="10">
        <v>847320</v>
      </c>
      <c r="H573" s="10">
        <v>817320</v>
      </c>
      <c r="I573" s="10">
        <v>787320</v>
      </c>
      <c r="J573" s="10">
        <v>757320</v>
      </c>
      <c r="K573" s="10">
        <v>727320</v>
      </c>
      <c r="L573" s="10">
        <v>697320</v>
      </c>
      <c r="M573" s="10">
        <v>667320</v>
      </c>
    </row>
    <row r="574" spans="1:13">
      <c r="A574" s="10">
        <v>8460</v>
      </c>
      <c r="B574" s="10">
        <v>8480</v>
      </c>
      <c r="C574" s="10">
        <v>1109820</v>
      </c>
      <c r="D574" s="10">
        <v>1059650</v>
      </c>
      <c r="E574" s="10">
        <v>911680</v>
      </c>
      <c r="F574" s="10">
        <v>881680</v>
      </c>
      <c r="G574" s="10">
        <v>851680</v>
      </c>
      <c r="H574" s="10">
        <v>821680</v>
      </c>
      <c r="I574" s="10">
        <v>791680</v>
      </c>
      <c r="J574" s="10">
        <v>761680</v>
      </c>
      <c r="K574" s="10">
        <v>731680</v>
      </c>
      <c r="L574" s="10">
        <v>701680</v>
      </c>
      <c r="M574" s="10">
        <v>671680</v>
      </c>
    </row>
    <row r="575" spans="1:13">
      <c r="A575" s="10">
        <v>8480</v>
      </c>
      <c r="B575" s="10">
        <v>8500</v>
      </c>
      <c r="C575" s="10">
        <v>1114500</v>
      </c>
      <c r="D575" s="10">
        <v>1064310</v>
      </c>
      <c r="E575" s="10">
        <v>916050</v>
      </c>
      <c r="F575" s="10">
        <v>886050</v>
      </c>
      <c r="G575" s="10">
        <v>856050</v>
      </c>
      <c r="H575" s="10">
        <v>826050</v>
      </c>
      <c r="I575" s="10">
        <v>796050</v>
      </c>
      <c r="J575" s="10">
        <v>766050</v>
      </c>
      <c r="K575" s="10">
        <v>736050</v>
      </c>
      <c r="L575" s="10">
        <v>706050</v>
      </c>
      <c r="M575" s="10">
        <v>676050</v>
      </c>
    </row>
    <row r="576" spans="1:13">
      <c r="A576" s="10">
        <v>8500</v>
      </c>
      <c r="B576" s="10">
        <v>8520</v>
      </c>
      <c r="C576" s="10">
        <v>1119180</v>
      </c>
      <c r="D576" s="10">
        <v>1068960</v>
      </c>
      <c r="E576" s="10">
        <v>920420</v>
      </c>
      <c r="F576" s="10">
        <v>890420</v>
      </c>
      <c r="G576" s="10">
        <v>860420</v>
      </c>
      <c r="H576" s="10">
        <v>830420</v>
      </c>
      <c r="I576" s="10">
        <v>800420</v>
      </c>
      <c r="J576" s="10">
        <v>770420</v>
      </c>
      <c r="K576" s="10">
        <v>740420</v>
      </c>
      <c r="L576" s="10">
        <v>710420</v>
      </c>
      <c r="M576" s="10">
        <v>680420</v>
      </c>
    </row>
    <row r="577" spans="1:13">
      <c r="A577" s="10">
        <v>8520</v>
      </c>
      <c r="B577" s="10">
        <v>8540</v>
      </c>
      <c r="C577" s="10">
        <v>1123860</v>
      </c>
      <c r="D577" s="10">
        <v>1073620</v>
      </c>
      <c r="E577" s="10">
        <v>924790</v>
      </c>
      <c r="F577" s="10">
        <v>894790</v>
      </c>
      <c r="G577" s="10">
        <v>864790</v>
      </c>
      <c r="H577" s="10">
        <v>834790</v>
      </c>
      <c r="I577" s="10">
        <v>804790</v>
      </c>
      <c r="J577" s="10">
        <v>774790</v>
      </c>
      <c r="K577" s="10">
        <v>744790</v>
      </c>
      <c r="L577" s="10">
        <v>714790</v>
      </c>
      <c r="M577" s="10">
        <v>684790</v>
      </c>
    </row>
    <row r="578" spans="1:13">
      <c r="A578" s="10">
        <v>8540</v>
      </c>
      <c r="B578" s="10">
        <v>8560</v>
      </c>
      <c r="C578" s="10">
        <v>1128540</v>
      </c>
      <c r="D578" s="10">
        <v>1078280</v>
      </c>
      <c r="E578" s="10">
        <v>929160</v>
      </c>
      <c r="F578" s="10">
        <v>899160</v>
      </c>
      <c r="G578" s="10">
        <v>869160</v>
      </c>
      <c r="H578" s="10">
        <v>839160</v>
      </c>
      <c r="I578" s="10">
        <v>809160</v>
      </c>
      <c r="J578" s="10">
        <v>779160</v>
      </c>
      <c r="K578" s="10">
        <v>749160</v>
      </c>
      <c r="L578" s="10">
        <v>719160</v>
      </c>
      <c r="M578" s="10">
        <v>689160</v>
      </c>
    </row>
    <row r="579" spans="1:13">
      <c r="A579" s="10">
        <v>8560</v>
      </c>
      <c r="B579" s="10">
        <v>8580</v>
      </c>
      <c r="C579" s="10">
        <v>1133220</v>
      </c>
      <c r="D579" s="10">
        <v>1082930</v>
      </c>
      <c r="E579" s="10">
        <v>933520</v>
      </c>
      <c r="F579" s="10">
        <v>903520</v>
      </c>
      <c r="G579" s="10">
        <v>873520</v>
      </c>
      <c r="H579" s="10">
        <v>843520</v>
      </c>
      <c r="I579" s="10">
        <v>813520</v>
      </c>
      <c r="J579" s="10">
        <v>783520</v>
      </c>
      <c r="K579" s="10">
        <v>753520</v>
      </c>
      <c r="L579" s="10">
        <v>723520</v>
      </c>
      <c r="M579" s="10">
        <v>693520</v>
      </c>
    </row>
    <row r="580" spans="1:13">
      <c r="A580" s="10">
        <v>8580</v>
      </c>
      <c r="B580" s="10">
        <v>8600</v>
      </c>
      <c r="C580" s="10">
        <v>1137900</v>
      </c>
      <c r="D580" s="10">
        <v>1087590</v>
      </c>
      <c r="E580" s="10">
        <v>937890</v>
      </c>
      <c r="F580" s="10">
        <v>907890</v>
      </c>
      <c r="G580" s="10">
        <v>877890</v>
      </c>
      <c r="H580" s="10">
        <v>847890</v>
      </c>
      <c r="I580" s="10">
        <v>817890</v>
      </c>
      <c r="J580" s="10">
        <v>787890</v>
      </c>
      <c r="K580" s="10">
        <v>757890</v>
      </c>
      <c r="L580" s="10">
        <v>727890</v>
      </c>
      <c r="M580" s="10">
        <v>697890</v>
      </c>
    </row>
    <row r="581" spans="1:13">
      <c r="A581" s="10">
        <v>8600</v>
      </c>
      <c r="B581" s="10">
        <v>8620</v>
      </c>
      <c r="C581" s="10">
        <v>1142580</v>
      </c>
      <c r="D581" s="10">
        <v>1092240</v>
      </c>
      <c r="E581" s="10">
        <v>942260</v>
      </c>
      <c r="F581" s="10">
        <v>912260</v>
      </c>
      <c r="G581" s="10">
        <v>882260</v>
      </c>
      <c r="H581" s="10">
        <v>852260</v>
      </c>
      <c r="I581" s="10">
        <v>822260</v>
      </c>
      <c r="J581" s="10">
        <v>792260</v>
      </c>
      <c r="K581" s="10">
        <v>762260</v>
      </c>
      <c r="L581" s="10">
        <v>732260</v>
      </c>
      <c r="M581" s="10">
        <v>702260</v>
      </c>
    </row>
    <row r="582" spans="1:13">
      <c r="A582" s="10">
        <v>8620</v>
      </c>
      <c r="B582" s="10">
        <v>8640</v>
      </c>
      <c r="C582" s="10">
        <v>1147260</v>
      </c>
      <c r="D582" s="10">
        <v>1096900</v>
      </c>
      <c r="E582" s="10">
        <v>946630</v>
      </c>
      <c r="F582" s="10">
        <v>916630</v>
      </c>
      <c r="G582" s="10">
        <v>886630</v>
      </c>
      <c r="H582" s="10">
        <v>856630</v>
      </c>
      <c r="I582" s="10">
        <v>826630</v>
      </c>
      <c r="J582" s="10">
        <v>796630</v>
      </c>
      <c r="K582" s="10">
        <v>766630</v>
      </c>
      <c r="L582" s="10">
        <v>736630</v>
      </c>
      <c r="M582" s="10">
        <v>706630</v>
      </c>
    </row>
    <row r="583" spans="1:13">
      <c r="A583" s="10">
        <v>8640</v>
      </c>
      <c r="B583" s="10">
        <v>8660</v>
      </c>
      <c r="C583" s="10">
        <v>1151940</v>
      </c>
      <c r="D583" s="10">
        <v>1101560</v>
      </c>
      <c r="E583" s="10">
        <v>951000</v>
      </c>
      <c r="F583" s="10">
        <v>921000</v>
      </c>
      <c r="G583" s="10">
        <v>891000</v>
      </c>
      <c r="H583" s="10">
        <v>861000</v>
      </c>
      <c r="I583" s="10">
        <v>831000</v>
      </c>
      <c r="J583" s="10">
        <v>801000</v>
      </c>
      <c r="K583" s="10">
        <v>771000</v>
      </c>
      <c r="L583" s="10">
        <v>741000</v>
      </c>
      <c r="M583" s="10">
        <v>711000</v>
      </c>
    </row>
    <row r="584" spans="1:13">
      <c r="A584" s="10">
        <v>8660</v>
      </c>
      <c r="B584" s="10">
        <v>8680</v>
      </c>
      <c r="C584" s="10">
        <v>1156620</v>
      </c>
      <c r="D584" s="10">
        <v>1106210</v>
      </c>
      <c r="E584" s="10">
        <v>955360</v>
      </c>
      <c r="F584" s="10">
        <v>925360</v>
      </c>
      <c r="G584" s="10">
        <v>895360</v>
      </c>
      <c r="H584" s="10">
        <v>865360</v>
      </c>
      <c r="I584" s="10">
        <v>835360</v>
      </c>
      <c r="J584" s="10">
        <v>805360</v>
      </c>
      <c r="K584" s="10">
        <v>775360</v>
      </c>
      <c r="L584" s="10">
        <v>745360</v>
      </c>
      <c r="M584" s="10">
        <v>715360</v>
      </c>
    </row>
    <row r="585" spans="1:13">
      <c r="A585" s="10">
        <v>8680</v>
      </c>
      <c r="B585" s="10">
        <v>8700</v>
      </c>
      <c r="C585" s="10">
        <v>1161300</v>
      </c>
      <c r="D585" s="10">
        <v>1110870</v>
      </c>
      <c r="E585" s="10">
        <v>959730</v>
      </c>
      <c r="F585" s="10">
        <v>929730</v>
      </c>
      <c r="G585" s="10">
        <v>899730</v>
      </c>
      <c r="H585" s="10">
        <v>869730</v>
      </c>
      <c r="I585" s="10">
        <v>839730</v>
      </c>
      <c r="J585" s="10">
        <v>809730</v>
      </c>
      <c r="K585" s="10">
        <v>779730</v>
      </c>
      <c r="L585" s="10">
        <v>749730</v>
      </c>
      <c r="M585" s="10">
        <v>719730</v>
      </c>
    </row>
    <row r="586" spans="1:13">
      <c r="A586" s="10">
        <v>8700</v>
      </c>
      <c r="B586" s="10">
        <v>8720</v>
      </c>
      <c r="C586" s="10">
        <v>1165980</v>
      </c>
      <c r="D586" s="10">
        <v>1115520</v>
      </c>
      <c r="E586" s="10">
        <v>964100</v>
      </c>
      <c r="F586" s="10">
        <v>934100</v>
      </c>
      <c r="G586" s="10">
        <v>904100</v>
      </c>
      <c r="H586" s="10">
        <v>874100</v>
      </c>
      <c r="I586" s="10">
        <v>844100</v>
      </c>
      <c r="J586" s="10">
        <v>814100</v>
      </c>
      <c r="K586" s="10">
        <v>784100</v>
      </c>
      <c r="L586" s="10">
        <v>754100</v>
      </c>
      <c r="M586" s="10">
        <v>724100</v>
      </c>
    </row>
    <row r="587" spans="1:13">
      <c r="A587" s="10">
        <v>8720</v>
      </c>
      <c r="B587" s="10">
        <v>8740</v>
      </c>
      <c r="C587" s="10">
        <v>1170660</v>
      </c>
      <c r="D587" s="10">
        <v>1120180</v>
      </c>
      <c r="E587" s="10">
        <v>968470</v>
      </c>
      <c r="F587" s="10">
        <v>938470</v>
      </c>
      <c r="G587" s="10">
        <v>908470</v>
      </c>
      <c r="H587" s="10">
        <v>878470</v>
      </c>
      <c r="I587" s="10">
        <v>848470</v>
      </c>
      <c r="J587" s="10">
        <v>818470</v>
      </c>
      <c r="K587" s="10">
        <v>788470</v>
      </c>
      <c r="L587" s="10">
        <v>758470</v>
      </c>
      <c r="M587" s="10">
        <v>728470</v>
      </c>
    </row>
    <row r="588" spans="1:13">
      <c r="A588" s="10">
        <v>8740</v>
      </c>
      <c r="B588" s="10">
        <v>8760</v>
      </c>
      <c r="C588" s="10">
        <v>1175340</v>
      </c>
      <c r="D588" s="10">
        <v>1124840</v>
      </c>
      <c r="E588" s="10">
        <v>972840</v>
      </c>
      <c r="F588" s="10">
        <v>942840</v>
      </c>
      <c r="G588" s="10">
        <v>912840</v>
      </c>
      <c r="H588" s="10">
        <v>882840</v>
      </c>
      <c r="I588" s="10">
        <v>852840</v>
      </c>
      <c r="J588" s="10">
        <v>822840</v>
      </c>
      <c r="K588" s="10">
        <v>792840</v>
      </c>
      <c r="L588" s="10">
        <v>762840</v>
      </c>
      <c r="M588" s="10">
        <v>732840</v>
      </c>
    </row>
    <row r="589" spans="1:13">
      <c r="A589" s="10">
        <v>8760</v>
      </c>
      <c r="B589" s="10">
        <v>8780</v>
      </c>
      <c r="C589" s="10">
        <v>1180020</v>
      </c>
      <c r="D589" s="10">
        <v>1129490</v>
      </c>
      <c r="E589" s="10">
        <v>977200</v>
      </c>
      <c r="F589" s="10">
        <v>947200</v>
      </c>
      <c r="G589" s="10">
        <v>917200</v>
      </c>
      <c r="H589" s="10">
        <v>887200</v>
      </c>
      <c r="I589" s="10">
        <v>857200</v>
      </c>
      <c r="J589" s="10">
        <v>827200</v>
      </c>
      <c r="K589" s="10">
        <v>797200</v>
      </c>
      <c r="L589" s="10">
        <v>767200</v>
      </c>
      <c r="M589" s="10">
        <v>737200</v>
      </c>
    </row>
    <row r="590" spans="1:13">
      <c r="A590" s="10">
        <v>8780</v>
      </c>
      <c r="B590" s="10">
        <v>8800</v>
      </c>
      <c r="C590" s="10">
        <v>1184700</v>
      </c>
      <c r="D590" s="10">
        <v>1134150</v>
      </c>
      <c r="E590" s="10">
        <v>981570</v>
      </c>
      <c r="F590" s="10">
        <v>951570</v>
      </c>
      <c r="G590" s="10">
        <v>921570</v>
      </c>
      <c r="H590" s="10">
        <v>891570</v>
      </c>
      <c r="I590" s="10">
        <v>861570</v>
      </c>
      <c r="J590" s="10">
        <v>831570</v>
      </c>
      <c r="K590" s="10">
        <v>801570</v>
      </c>
      <c r="L590" s="10">
        <v>771570</v>
      </c>
      <c r="M590" s="10">
        <v>741570</v>
      </c>
    </row>
    <row r="591" spans="1:13">
      <c r="A591" s="10">
        <v>8800</v>
      </c>
      <c r="B591" s="10">
        <v>8820</v>
      </c>
      <c r="C591" s="10">
        <v>1189380</v>
      </c>
      <c r="D591" s="10">
        <v>1138800</v>
      </c>
      <c r="E591" s="10">
        <v>985940</v>
      </c>
      <c r="F591" s="10">
        <v>955940</v>
      </c>
      <c r="G591" s="10">
        <v>925940</v>
      </c>
      <c r="H591" s="10">
        <v>895940</v>
      </c>
      <c r="I591" s="10">
        <v>865940</v>
      </c>
      <c r="J591" s="10">
        <v>835940</v>
      </c>
      <c r="K591" s="10">
        <v>805940</v>
      </c>
      <c r="L591" s="10">
        <v>775940</v>
      </c>
      <c r="M591" s="10">
        <v>745940</v>
      </c>
    </row>
    <row r="592" spans="1:13">
      <c r="A592" s="10">
        <v>8820</v>
      </c>
      <c r="B592" s="10">
        <v>8840</v>
      </c>
      <c r="C592" s="10">
        <v>1194060</v>
      </c>
      <c r="D592" s="10">
        <v>1143460</v>
      </c>
      <c r="E592" s="10">
        <v>990310</v>
      </c>
      <c r="F592" s="10">
        <v>960310</v>
      </c>
      <c r="G592" s="10">
        <v>930310</v>
      </c>
      <c r="H592" s="10">
        <v>900310</v>
      </c>
      <c r="I592" s="10">
        <v>870310</v>
      </c>
      <c r="J592" s="10">
        <v>840310</v>
      </c>
      <c r="K592" s="10">
        <v>810310</v>
      </c>
      <c r="L592" s="10">
        <v>780310</v>
      </c>
      <c r="M592" s="10">
        <v>750310</v>
      </c>
    </row>
    <row r="593" spans="1:13">
      <c r="A593" s="10">
        <v>8840</v>
      </c>
      <c r="B593" s="10">
        <v>8860</v>
      </c>
      <c r="C593" s="10">
        <v>1198740</v>
      </c>
      <c r="D593" s="10">
        <v>1148120</v>
      </c>
      <c r="E593" s="10">
        <v>994680</v>
      </c>
      <c r="F593" s="10">
        <v>964680</v>
      </c>
      <c r="G593" s="10">
        <v>934680</v>
      </c>
      <c r="H593" s="10">
        <v>904680</v>
      </c>
      <c r="I593" s="10">
        <v>874680</v>
      </c>
      <c r="J593" s="10">
        <v>844680</v>
      </c>
      <c r="K593" s="10">
        <v>814680</v>
      </c>
      <c r="L593" s="10">
        <v>784680</v>
      </c>
      <c r="M593" s="10">
        <v>754680</v>
      </c>
    </row>
    <row r="594" spans="1:13">
      <c r="A594" s="10">
        <v>8860</v>
      </c>
      <c r="B594" s="10">
        <v>8880</v>
      </c>
      <c r="C594" s="10">
        <v>1203420</v>
      </c>
      <c r="D594" s="10">
        <v>1152770</v>
      </c>
      <c r="E594" s="10">
        <v>999040</v>
      </c>
      <c r="F594" s="10">
        <v>969040</v>
      </c>
      <c r="G594" s="10">
        <v>939040</v>
      </c>
      <c r="H594" s="10">
        <v>909040</v>
      </c>
      <c r="I594" s="10">
        <v>879040</v>
      </c>
      <c r="J594" s="10">
        <v>849040</v>
      </c>
      <c r="K594" s="10">
        <v>819040</v>
      </c>
      <c r="L594" s="10">
        <v>789040</v>
      </c>
      <c r="M594" s="10">
        <v>759040</v>
      </c>
    </row>
    <row r="595" spans="1:13">
      <c r="A595" s="10">
        <v>8880</v>
      </c>
      <c r="B595" s="10">
        <v>8900</v>
      </c>
      <c r="C595" s="10">
        <v>1208100</v>
      </c>
      <c r="D595" s="10">
        <v>1157430</v>
      </c>
      <c r="E595" s="10">
        <v>1003410</v>
      </c>
      <c r="F595" s="10">
        <v>973410</v>
      </c>
      <c r="G595" s="10">
        <v>943410</v>
      </c>
      <c r="H595" s="10">
        <v>913410</v>
      </c>
      <c r="I595" s="10">
        <v>883410</v>
      </c>
      <c r="J595" s="10">
        <v>853410</v>
      </c>
      <c r="K595" s="10">
        <v>823410</v>
      </c>
      <c r="L595" s="10">
        <v>793410</v>
      </c>
      <c r="M595" s="10">
        <v>763410</v>
      </c>
    </row>
    <row r="596" spans="1:13">
      <c r="A596" s="10">
        <v>8900</v>
      </c>
      <c r="B596" s="10">
        <v>8920</v>
      </c>
      <c r="C596" s="10">
        <v>1212780</v>
      </c>
      <c r="D596" s="10">
        <v>1162080</v>
      </c>
      <c r="E596" s="10">
        <v>1007780</v>
      </c>
      <c r="F596" s="10">
        <v>977780</v>
      </c>
      <c r="G596" s="10">
        <v>947780</v>
      </c>
      <c r="H596" s="10">
        <v>917780</v>
      </c>
      <c r="I596" s="10">
        <v>887780</v>
      </c>
      <c r="J596" s="10">
        <v>857780</v>
      </c>
      <c r="K596" s="10">
        <v>827780</v>
      </c>
      <c r="L596" s="10">
        <v>797780</v>
      </c>
      <c r="M596" s="10">
        <v>767780</v>
      </c>
    </row>
    <row r="597" spans="1:13">
      <c r="A597" s="10">
        <v>8920</v>
      </c>
      <c r="B597" s="10">
        <v>8940</v>
      </c>
      <c r="C597" s="10">
        <v>1217460</v>
      </c>
      <c r="D597" s="10">
        <v>1166740</v>
      </c>
      <c r="E597" s="10">
        <v>1012150</v>
      </c>
      <c r="F597" s="10">
        <v>982150</v>
      </c>
      <c r="G597" s="10">
        <v>952150</v>
      </c>
      <c r="H597" s="10">
        <v>922150</v>
      </c>
      <c r="I597" s="10">
        <v>892150</v>
      </c>
      <c r="J597" s="10">
        <v>862150</v>
      </c>
      <c r="K597" s="10">
        <v>832150</v>
      </c>
      <c r="L597" s="10">
        <v>802150</v>
      </c>
      <c r="M597" s="10">
        <v>772150</v>
      </c>
    </row>
    <row r="598" spans="1:13">
      <c r="A598" s="10">
        <v>8940</v>
      </c>
      <c r="B598" s="10">
        <v>8960</v>
      </c>
      <c r="C598" s="10">
        <v>1222140</v>
      </c>
      <c r="D598" s="10">
        <v>1171400</v>
      </c>
      <c r="E598" s="10">
        <v>1016520</v>
      </c>
      <c r="F598" s="10">
        <v>986520</v>
      </c>
      <c r="G598" s="10">
        <v>956520</v>
      </c>
      <c r="H598" s="10">
        <v>926520</v>
      </c>
      <c r="I598" s="10">
        <v>896520</v>
      </c>
      <c r="J598" s="10">
        <v>866520</v>
      </c>
      <c r="K598" s="10">
        <v>836520</v>
      </c>
      <c r="L598" s="10">
        <v>806520</v>
      </c>
      <c r="M598" s="10">
        <v>776520</v>
      </c>
    </row>
    <row r="599" spans="1:13">
      <c r="A599" s="10">
        <v>8960</v>
      </c>
      <c r="B599" s="10">
        <v>8980</v>
      </c>
      <c r="C599" s="10">
        <v>1226820</v>
      </c>
      <c r="D599" s="10">
        <v>1176050</v>
      </c>
      <c r="E599" s="10">
        <v>1020880</v>
      </c>
      <c r="F599" s="10">
        <v>990880</v>
      </c>
      <c r="G599" s="10">
        <v>960880</v>
      </c>
      <c r="H599" s="10">
        <v>930880</v>
      </c>
      <c r="I599" s="10">
        <v>900880</v>
      </c>
      <c r="J599" s="10">
        <v>870880</v>
      </c>
      <c r="K599" s="10">
        <v>840880</v>
      </c>
      <c r="L599" s="10">
        <v>810880</v>
      </c>
      <c r="M599" s="10">
        <v>780880</v>
      </c>
    </row>
    <row r="600" spans="1:13">
      <c r="A600" s="10">
        <v>8980</v>
      </c>
      <c r="B600" s="10">
        <v>9000</v>
      </c>
      <c r="C600" s="10">
        <v>1231500</v>
      </c>
      <c r="D600" s="10">
        <v>1180710</v>
      </c>
      <c r="E600" s="10">
        <v>1025250</v>
      </c>
      <c r="F600" s="10">
        <v>995250</v>
      </c>
      <c r="G600" s="10">
        <v>965250</v>
      </c>
      <c r="H600" s="10">
        <v>935250</v>
      </c>
      <c r="I600" s="10">
        <v>905250</v>
      </c>
      <c r="J600" s="10">
        <v>875250</v>
      </c>
      <c r="K600" s="10">
        <v>845250</v>
      </c>
      <c r="L600" s="10">
        <v>815250</v>
      </c>
      <c r="M600" s="10">
        <v>785250</v>
      </c>
    </row>
    <row r="601" spans="1:13">
      <c r="A601" s="10">
        <v>9000</v>
      </c>
      <c r="B601" s="10">
        <v>9020</v>
      </c>
      <c r="C601" s="10">
        <v>1236180</v>
      </c>
      <c r="D601" s="10">
        <v>1185360</v>
      </c>
      <c r="E601" s="10">
        <v>1029620</v>
      </c>
      <c r="F601" s="10">
        <v>999620</v>
      </c>
      <c r="G601" s="10">
        <v>969620</v>
      </c>
      <c r="H601" s="10">
        <v>939620</v>
      </c>
      <c r="I601" s="10">
        <v>909620</v>
      </c>
      <c r="J601" s="10">
        <v>879620</v>
      </c>
      <c r="K601" s="10">
        <v>849620</v>
      </c>
      <c r="L601" s="10">
        <v>819620</v>
      </c>
      <c r="M601" s="10">
        <v>789620</v>
      </c>
    </row>
    <row r="602" spans="1:13">
      <c r="A602" s="10">
        <v>9020</v>
      </c>
      <c r="B602" s="10">
        <v>9040</v>
      </c>
      <c r="C602" s="10">
        <v>1240860</v>
      </c>
      <c r="D602" s="10">
        <v>1190020</v>
      </c>
      <c r="E602" s="10">
        <v>1033990</v>
      </c>
      <c r="F602" s="10">
        <v>1003990</v>
      </c>
      <c r="G602" s="10">
        <v>973990</v>
      </c>
      <c r="H602" s="10">
        <v>943990</v>
      </c>
      <c r="I602" s="10">
        <v>913990</v>
      </c>
      <c r="J602" s="10">
        <v>883990</v>
      </c>
      <c r="K602" s="10">
        <v>853990</v>
      </c>
      <c r="L602" s="10">
        <v>823990</v>
      </c>
      <c r="M602" s="10">
        <v>793990</v>
      </c>
    </row>
    <row r="603" spans="1:13">
      <c r="A603" s="10">
        <v>9040</v>
      </c>
      <c r="B603" s="10">
        <v>9060</v>
      </c>
      <c r="C603" s="10">
        <v>1245540</v>
      </c>
      <c r="D603" s="10">
        <v>1194680</v>
      </c>
      <c r="E603" s="10">
        <v>1038360</v>
      </c>
      <c r="F603" s="10">
        <v>1008360</v>
      </c>
      <c r="G603" s="10">
        <v>978360</v>
      </c>
      <c r="H603" s="10">
        <v>948360</v>
      </c>
      <c r="I603" s="10">
        <v>918360</v>
      </c>
      <c r="J603" s="10">
        <v>888360</v>
      </c>
      <c r="K603" s="10">
        <v>858360</v>
      </c>
      <c r="L603" s="10">
        <v>828360</v>
      </c>
      <c r="M603" s="10">
        <v>798360</v>
      </c>
    </row>
    <row r="604" spans="1:13">
      <c r="A604" s="10">
        <v>9060</v>
      </c>
      <c r="B604" s="10">
        <v>9080</v>
      </c>
      <c r="C604" s="10">
        <v>1250220</v>
      </c>
      <c r="D604" s="10">
        <v>1199330</v>
      </c>
      <c r="E604" s="10">
        <v>1042720</v>
      </c>
      <c r="F604" s="10">
        <v>1012720</v>
      </c>
      <c r="G604" s="10">
        <v>982720</v>
      </c>
      <c r="H604" s="10">
        <v>952720</v>
      </c>
      <c r="I604" s="10">
        <v>922720</v>
      </c>
      <c r="J604" s="10">
        <v>892720</v>
      </c>
      <c r="K604" s="10">
        <v>862720</v>
      </c>
      <c r="L604" s="10">
        <v>832720</v>
      </c>
      <c r="M604" s="10">
        <v>802720</v>
      </c>
    </row>
    <row r="605" spans="1:13">
      <c r="A605" s="10">
        <v>9080</v>
      </c>
      <c r="B605" s="10">
        <v>9100</v>
      </c>
      <c r="C605" s="10">
        <v>1254900</v>
      </c>
      <c r="D605" s="10">
        <v>1203990</v>
      </c>
      <c r="E605" s="10">
        <v>1047090</v>
      </c>
      <c r="F605" s="10">
        <v>1017090</v>
      </c>
      <c r="G605" s="10">
        <v>987090</v>
      </c>
      <c r="H605" s="10">
        <v>957090</v>
      </c>
      <c r="I605" s="10">
        <v>927090</v>
      </c>
      <c r="J605" s="10">
        <v>897090</v>
      </c>
      <c r="K605" s="10">
        <v>867090</v>
      </c>
      <c r="L605" s="10">
        <v>837090</v>
      </c>
      <c r="M605" s="10">
        <v>807090</v>
      </c>
    </row>
    <row r="606" spans="1:13">
      <c r="A606" s="10">
        <v>9100</v>
      </c>
      <c r="B606" s="10">
        <v>9120</v>
      </c>
      <c r="C606" s="10">
        <v>1259580</v>
      </c>
      <c r="D606" s="10">
        <v>1208640</v>
      </c>
      <c r="E606" s="10">
        <v>1051460</v>
      </c>
      <c r="F606" s="10">
        <v>1021460</v>
      </c>
      <c r="G606" s="10">
        <v>991460</v>
      </c>
      <c r="H606" s="10">
        <v>961460</v>
      </c>
      <c r="I606" s="10">
        <v>931460</v>
      </c>
      <c r="J606" s="10">
        <v>901460</v>
      </c>
      <c r="K606" s="10">
        <v>871460</v>
      </c>
      <c r="L606" s="10">
        <v>841460</v>
      </c>
      <c r="M606" s="10">
        <v>811460</v>
      </c>
    </row>
    <row r="607" spans="1:13">
      <c r="A607" s="10">
        <v>9120</v>
      </c>
      <c r="B607" s="10">
        <v>9140</v>
      </c>
      <c r="C607" s="10">
        <v>1264260</v>
      </c>
      <c r="D607" s="10">
        <v>1213300</v>
      </c>
      <c r="E607" s="10">
        <v>1055830</v>
      </c>
      <c r="F607" s="10">
        <v>1025830</v>
      </c>
      <c r="G607" s="10">
        <v>995830</v>
      </c>
      <c r="H607" s="10">
        <v>965830</v>
      </c>
      <c r="I607" s="10">
        <v>935830</v>
      </c>
      <c r="J607" s="10">
        <v>905830</v>
      </c>
      <c r="K607" s="10">
        <v>875830</v>
      </c>
      <c r="L607" s="10">
        <v>845830</v>
      </c>
      <c r="M607" s="10">
        <v>815830</v>
      </c>
    </row>
    <row r="608" spans="1:13">
      <c r="A608" s="10">
        <v>9140</v>
      </c>
      <c r="B608" s="10">
        <v>9160</v>
      </c>
      <c r="C608" s="10">
        <v>1268940</v>
      </c>
      <c r="D608" s="10">
        <v>1217960</v>
      </c>
      <c r="E608" s="10">
        <v>1060200</v>
      </c>
      <c r="F608" s="10">
        <v>1030200</v>
      </c>
      <c r="G608" s="10">
        <v>1000200</v>
      </c>
      <c r="H608" s="10">
        <v>970200</v>
      </c>
      <c r="I608" s="10">
        <v>940200</v>
      </c>
      <c r="J608" s="10">
        <v>910200</v>
      </c>
      <c r="K608" s="10">
        <v>880200</v>
      </c>
      <c r="L608" s="10">
        <v>850200</v>
      </c>
      <c r="M608" s="10">
        <v>820200</v>
      </c>
    </row>
    <row r="609" spans="1:13">
      <c r="A609" s="10">
        <v>9160</v>
      </c>
      <c r="B609" s="10">
        <v>9180</v>
      </c>
      <c r="C609" s="10">
        <v>1273620</v>
      </c>
      <c r="D609" s="10">
        <v>1222610</v>
      </c>
      <c r="E609" s="10">
        <v>1064560</v>
      </c>
      <c r="F609" s="10">
        <v>1034560</v>
      </c>
      <c r="G609" s="10">
        <v>1004560</v>
      </c>
      <c r="H609" s="10">
        <v>974560</v>
      </c>
      <c r="I609" s="10">
        <v>944560</v>
      </c>
      <c r="J609" s="10">
        <v>914560</v>
      </c>
      <c r="K609" s="10">
        <v>884560</v>
      </c>
      <c r="L609" s="10">
        <v>854560</v>
      </c>
      <c r="M609" s="10">
        <v>824560</v>
      </c>
    </row>
    <row r="610" spans="1:13">
      <c r="A610" s="10">
        <v>9180</v>
      </c>
      <c r="B610" s="10">
        <v>9200</v>
      </c>
      <c r="C610" s="10">
        <v>1278300</v>
      </c>
      <c r="D610" s="10">
        <v>1227270</v>
      </c>
      <c r="E610" s="10">
        <v>1068930</v>
      </c>
      <c r="F610" s="10">
        <v>1038930</v>
      </c>
      <c r="G610" s="10">
        <v>1008930</v>
      </c>
      <c r="H610" s="10">
        <v>978930</v>
      </c>
      <c r="I610" s="10">
        <v>948930</v>
      </c>
      <c r="J610" s="10">
        <v>918930</v>
      </c>
      <c r="K610" s="10">
        <v>888930</v>
      </c>
      <c r="L610" s="10">
        <v>858930</v>
      </c>
      <c r="M610" s="10">
        <v>828930</v>
      </c>
    </row>
    <row r="611" spans="1:13">
      <c r="A611" s="10">
        <v>9200</v>
      </c>
      <c r="B611" s="10">
        <v>9220</v>
      </c>
      <c r="C611" s="10">
        <v>1282980</v>
      </c>
      <c r="D611" s="10">
        <v>1231920</v>
      </c>
      <c r="E611" s="10">
        <v>1073300</v>
      </c>
      <c r="F611" s="10">
        <v>1043300</v>
      </c>
      <c r="G611" s="10">
        <v>1013300</v>
      </c>
      <c r="H611" s="10">
        <v>983300</v>
      </c>
      <c r="I611" s="10">
        <v>953300</v>
      </c>
      <c r="J611" s="10">
        <v>923300</v>
      </c>
      <c r="K611" s="10">
        <v>893300</v>
      </c>
      <c r="L611" s="10">
        <v>863300</v>
      </c>
      <c r="M611" s="10">
        <v>833300</v>
      </c>
    </row>
    <row r="612" spans="1:13">
      <c r="A612" s="10">
        <v>9220</v>
      </c>
      <c r="B612" s="10">
        <v>9240</v>
      </c>
      <c r="C612" s="10">
        <v>1289640</v>
      </c>
      <c r="D612" s="10">
        <v>1236580</v>
      </c>
      <c r="E612" s="10">
        <v>1077670</v>
      </c>
      <c r="F612" s="10">
        <v>1047670</v>
      </c>
      <c r="G612" s="10">
        <v>1017670</v>
      </c>
      <c r="H612" s="10">
        <v>987670</v>
      </c>
      <c r="I612" s="10">
        <v>957670</v>
      </c>
      <c r="J612" s="10">
        <v>927670</v>
      </c>
      <c r="K612" s="10">
        <v>897670</v>
      </c>
      <c r="L612" s="10">
        <v>867670</v>
      </c>
      <c r="M612" s="10">
        <v>837670</v>
      </c>
    </row>
    <row r="613" spans="1:13">
      <c r="A613" s="10">
        <v>9240</v>
      </c>
      <c r="B613" s="10">
        <v>9260</v>
      </c>
      <c r="C613" s="10">
        <v>1296470</v>
      </c>
      <c r="D613" s="10">
        <v>1241240</v>
      </c>
      <c r="E613" s="10">
        <v>1082040</v>
      </c>
      <c r="F613" s="10">
        <v>1052040</v>
      </c>
      <c r="G613" s="10">
        <v>1022040</v>
      </c>
      <c r="H613" s="10">
        <v>992040</v>
      </c>
      <c r="I613" s="10">
        <v>962040</v>
      </c>
      <c r="J613" s="10">
        <v>932040</v>
      </c>
      <c r="K613" s="10">
        <v>902040</v>
      </c>
      <c r="L613" s="10">
        <v>872040</v>
      </c>
      <c r="M613" s="10">
        <v>842040</v>
      </c>
    </row>
    <row r="614" spans="1:13">
      <c r="A614" s="10">
        <v>9260</v>
      </c>
      <c r="B614" s="10">
        <v>9280</v>
      </c>
      <c r="C614" s="10">
        <v>1303290</v>
      </c>
      <c r="D614" s="10">
        <v>1245890</v>
      </c>
      <c r="E614" s="10">
        <v>1086400</v>
      </c>
      <c r="F614" s="10">
        <v>1056400</v>
      </c>
      <c r="G614" s="10">
        <v>1026400</v>
      </c>
      <c r="H614" s="10">
        <v>996400</v>
      </c>
      <c r="I614" s="10">
        <v>966400</v>
      </c>
      <c r="J614" s="10">
        <v>936400</v>
      </c>
      <c r="K614" s="10">
        <v>906400</v>
      </c>
      <c r="L614" s="10">
        <v>876400</v>
      </c>
      <c r="M614" s="10">
        <v>846400</v>
      </c>
    </row>
    <row r="615" spans="1:13">
      <c r="A615" s="10">
        <v>9280</v>
      </c>
      <c r="B615" s="10">
        <v>9300</v>
      </c>
      <c r="C615" s="10">
        <v>1310120</v>
      </c>
      <c r="D615" s="10">
        <v>1250550</v>
      </c>
      <c r="E615" s="10">
        <v>1090770</v>
      </c>
      <c r="F615" s="10">
        <v>1060770</v>
      </c>
      <c r="G615" s="10">
        <v>1030770</v>
      </c>
      <c r="H615" s="10">
        <v>1000770</v>
      </c>
      <c r="I615" s="10">
        <v>970770</v>
      </c>
      <c r="J615" s="10">
        <v>940770</v>
      </c>
      <c r="K615" s="10">
        <v>910770</v>
      </c>
      <c r="L615" s="10">
        <v>880770</v>
      </c>
      <c r="M615" s="10">
        <v>850770</v>
      </c>
    </row>
    <row r="616" spans="1:13">
      <c r="A616" s="10">
        <v>9300</v>
      </c>
      <c r="B616" s="10">
        <v>9320</v>
      </c>
      <c r="C616" s="10">
        <v>1316940</v>
      </c>
      <c r="D616" s="10">
        <v>1255200</v>
      </c>
      <c r="E616" s="10">
        <v>1095140</v>
      </c>
      <c r="F616" s="10">
        <v>1065140</v>
      </c>
      <c r="G616" s="10">
        <v>1035140</v>
      </c>
      <c r="H616" s="10">
        <v>1005140</v>
      </c>
      <c r="I616" s="10">
        <v>975140</v>
      </c>
      <c r="J616" s="10">
        <v>945140</v>
      </c>
      <c r="K616" s="10">
        <v>915140</v>
      </c>
      <c r="L616" s="10">
        <v>885140</v>
      </c>
      <c r="M616" s="10">
        <v>855140</v>
      </c>
    </row>
    <row r="617" spans="1:13">
      <c r="A617" s="10">
        <v>9320</v>
      </c>
      <c r="B617" s="10">
        <v>9340</v>
      </c>
      <c r="C617" s="10">
        <v>1323770</v>
      </c>
      <c r="D617" s="10">
        <v>1259860</v>
      </c>
      <c r="E617" s="10">
        <v>1099510</v>
      </c>
      <c r="F617" s="10">
        <v>1069510</v>
      </c>
      <c r="G617" s="10">
        <v>1039510</v>
      </c>
      <c r="H617" s="10">
        <v>1009510</v>
      </c>
      <c r="I617" s="10">
        <v>979510</v>
      </c>
      <c r="J617" s="10">
        <v>949510</v>
      </c>
      <c r="K617" s="10">
        <v>919510</v>
      </c>
      <c r="L617" s="10">
        <v>889510</v>
      </c>
      <c r="M617" s="10">
        <v>859510</v>
      </c>
    </row>
    <row r="618" spans="1:13">
      <c r="A618" s="10">
        <v>9340</v>
      </c>
      <c r="B618" s="10">
        <v>9360</v>
      </c>
      <c r="C618" s="10">
        <v>1330590</v>
      </c>
      <c r="D618" s="10">
        <v>1264520</v>
      </c>
      <c r="E618" s="10">
        <v>1103880</v>
      </c>
      <c r="F618" s="10">
        <v>1073880</v>
      </c>
      <c r="G618" s="10">
        <v>1043880</v>
      </c>
      <c r="H618" s="10">
        <v>1013880</v>
      </c>
      <c r="I618" s="10">
        <v>983880</v>
      </c>
      <c r="J618" s="10">
        <v>953880</v>
      </c>
      <c r="K618" s="10">
        <v>923880</v>
      </c>
      <c r="L618" s="10">
        <v>893880</v>
      </c>
      <c r="M618" s="10">
        <v>863880</v>
      </c>
    </row>
    <row r="619" spans="1:13">
      <c r="A619" s="10">
        <v>9360</v>
      </c>
      <c r="B619" s="10">
        <v>9380</v>
      </c>
      <c r="C619" s="10">
        <v>1337420</v>
      </c>
      <c r="D619" s="10">
        <v>1269170</v>
      </c>
      <c r="E619" s="10">
        <v>1108240</v>
      </c>
      <c r="F619" s="10">
        <v>1078240</v>
      </c>
      <c r="G619" s="10">
        <v>1048240</v>
      </c>
      <c r="H619" s="10">
        <v>1018240</v>
      </c>
      <c r="I619" s="10">
        <v>988240</v>
      </c>
      <c r="J619" s="10">
        <v>958240</v>
      </c>
      <c r="K619" s="10">
        <v>928240</v>
      </c>
      <c r="L619" s="10">
        <v>898240</v>
      </c>
      <c r="M619" s="10">
        <v>868240</v>
      </c>
    </row>
    <row r="620" spans="1:13">
      <c r="A620" s="10">
        <v>9380</v>
      </c>
      <c r="B620" s="10">
        <v>9400</v>
      </c>
      <c r="C620" s="10">
        <v>1344240</v>
      </c>
      <c r="D620" s="10">
        <v>1273830</v>
      </c>
      <c r="E620" s="10">
        <v>1112610</v>
      </c>
      <c r="F620" s="10">
        <v>1082610</v>
      </c>
      <c r="G620" s="10">
        <v>1052610</v>
      </c>
      <c r="H620" s="10">
        <v>1022610</v>
      </c>
      <c r="I620" s="10">
        <v>992610</v>
      </c>
      <c r="J620" s="10">
        <v>962610</v>
      </c>
      <c r="K620" s="10">
        <v>932610</v>
      </c>
      <c r="L620" s="10">
        <v>902610</v>
      </c>
      <c r="M620" s="10">
        <v>872610</v>
      </c>
    </row>
    <row r="621" spans="1:13">
      <c r="A621" s="10">
        <v>9400</v>
      </c>
      <c r="B621" s="10">
        <v>9420</v>
      </c>
      <c r="C621" s="10">
        <v>1351070</v>
      </c>
      <c r="D621" s="10">
        <v>1278480</v>
      </c>
      <c r="E621" s="10">
        <v>1116980</v>
      </c>
      <c r="F621" s="10">
        <v>1086980</v>
      </c>
      <c r="G621" s="10">
        <v>1056980</v>
      </c>
      <c r="H621" s="10">
        <v>1026980</v>
      </c>
      <c r="I621" s="10">
        <v>996980</v>
      </c>
      <c r="J621" s="10">
        <v>966980</v>
      </c>
      <c r="K621" s="10">
        <v>936980</v>
      </c>
      <c r="L621" s="10">
        <v>906980</v>
      </c>
      <c r="M621" s="10">
        <v>876980</v>
      </c>
    </row>
    <row r="622" spans="1:13">
      <c r="A622" s="10">
        <v>9420</v>
      </c>
      <c r="B622" s="10">
        <v>9440</v>
      </c>
      <c r="C622" s="10">
        <v>1357890</v>
      </c>
      <c r="D622" s="10">
        <v>1283140</v>
      </c>
      <c r="E622" s="10">
        <v>1121350</v>
      </c>
      <c r="F622" s="10">
        <v>1091350</v>
      </c>
      <c r="G622" s="10">
        <v>1061350</v>
      </c>
      <c r="H622" s="10">
        <v>1031350</v>
      </c>
      <c r="I622" s="10">
        <v>1001350</v>
      </c>
      <c r="J622" s="10">
        <v>971350</v>
      </c>
      <c r="K622" s="10">
        <v>941350</v>
      </c>
      <c r="L622" s="10">
        <v>911350</v>
      </c>
      <c r="M622" s="10">
        <v>881350</v>
      </c>
    </row>
    <row r="623" spans="1:13">
      <c r="A623" s="10">
        <v>9440</v>
      </c>
      <c r="B623" s="10">
        <v>9460</v>
      </c>
      <c r="C623" s="10">
        <v>1364720</v>
      </c>
      <c r="D623" s="10">
        <v>1289840</v>
      </c>
      <c r="E623" s="10">
        <v>1125720</v>
      </c>
      <c r="F623" s="10">
        <v>1095720</v>
      </c>
      <c r="G623" s="10">
        <v>1065720</v>
      </c>
      <c r="H623" s="10">
        <v>1035720</v>
      </c>
      <c r="I623" s="10">
        <v>1005720</v>
      </c>
      <c r="J623" s="10">
        <v>975720</v>
      </c>
      <c r="K623" s="10">
        <v>945720</v>
      </c>
      <c r="L623" s="10">
        <v>915720</v>
      </c>
      <c r="M623" s="10">
        <v>885720</v>
      </c>
    </row>
    <row r="624" spans="1:13">
      <c r="A624" s="10">
        <v>9460</v>
      </c>
      <c r="B624" s="10">
        <v>9480</v>
      </c>
      <c r="C624" s="10">
        <v>1371540</v>
      </c>
      <c r="D624" s="10">
        <v>1296630</v>
      </c>
      <c r="E624" s="10">
        <v>1130080</v>
      </c>
      <c r="F624" s="10">
        <v>1100080</v>
      </c>
      <c r="G624" s="10">
        <v>1070080</v>
      </c>
      <c r="H624" s="10">
        <v>1040080</v>
      </c>
      <c r="I624" s="10">
        <v>1010080</v>
      </c>
      <c r="J624" s="10">
        <v>980080</v>
      </c>
      <c r="K624" s="10">
        <v>950080</v>
      </c>
      <c r="L624" s="10">
        <v>920080</v>
      </c>
      <c r="M624" s="10">
        <v>890080</v>
      </c>
    </row>
    <row r="625" spans="1:13">
      <c r="A625" s="10">
        <v>9480</v>
      </c>
      <c r="B625" s="10">
        <v>9500</v>
      </c>
      <c r="C625" s="10">
        <v>1378370</v>
      </c>
      <c r="D625" s="10">
        <v>1303420</v>
      </c>
      <c r="E625" s="10">
        <v>1134450</v>
      </c>
      <c r="F625" s="10">
        <v>1104450</v>
      </c>
      <c r="G625" s="10">
        <v>1074450</v>
      </c>
      <c r="H625" s="10">
        <v>1044450</v>
      </c>
      <c r="I625" s="10">
        <v>1014450</v>
      </c>
      <c r="J625" s="10">
        <v>984450</v>
      </c>
      <c r="K625" s="10">
        <v>954450</v>
      </c>
      <c r="L625" s="10">
        <v>924450</v>
      </c>
      <c r="M625" s="10">
        <v>894450</v>
      </c>
    </row>
    <row r="626" spans="1:13">
      <c r="A626" s="10">
        <v>9500</v>
      </c>
      <c r="B626" s="10">
        <v>9520</v>
      </c>
      <c r="C626" s="10">
        <v>1385190</v>
      </c>
      <c r="D626" s="10">
        <v>1310210</v>
      </c>
      <c r="E626" s="10">
        <v>1138820</v>
      </c>
      <c r="F626" s="10">
        <v>1108820</v>
      </c>
      <c r="G626" s="10">
        <v>1078820</v>
      </c>
      <c r="H626" s="10">
        <v>1048820</v>
      </c>
      <c r="I626" s="10">
        <v>1018820</v>
      </c>
      <c r="J626" s="10">
        <v>988820</v>
      </c>
      <c r="K626" s="10">
        <v>958820</v>
      </c>
      <c r="L626" s="10">
        <v>928820</v>
      </c>
      <c r="M626" s="10">
        <v>898820</v>
      </c>
    </row>
    <row r="627" spans="1:13">
      <c r="A627" s="10">
        <v>9520</v>
      </c>
      <c r="B627" s="10">
        <v>9540</v>
      </c>
      <c r="C627" s="10">
        <v>1392020</v>
      </c>
      <c r="D627" s="10">
        <v>1317000</v>
      </c>
      <c r="E627" s="10">
        <v>1143190</v>
      </c>
      <c r="F627" s="10">
        <v>1113190</v>
      </c>
      <c r="G627" s="10">
        <v>1083190</v>
      </c>
      <c r="H627" s="10">
        <v>1053190</v>
      </c>
      <c r="I627" s="10">
        <v>1023190</v>
      </c>
      <c r="J627" s="10">
        <v>993190</v>
      </c>
      <c r="K627" s="10">
        <v>963190</v>
      </c>
      <c r="L627" s="10">
        <v>933190</v>
      </c>
      <c r="M627" s="10">
        <v>903190</v>
      </c>
    </row>
    <row r="628" spans="1:13">
      <c r="A628" s="10">
        <v>9540</v>
      </c>
      <c r="B628" s="10">
        <v>9560</v>
      </c>
      <c r="C628" s="10">
        <v>1398840</v>
      </c>
      <c r="D628" s="10">
        <v>1323790</v>
      </c>
      <c r="E628" s="10">
        <v>1147560</v>
      </c>
      <c r="F628" s="10">
        <v>1117560</v>
      </c>
      <c r="G628" s="10">
        <v>1087560</v>
      </c>
      <c r="H628" s="10">
        <v>1057560</v>
      </c>
      <c r="I628" s="10">
        <v>1027560</v>
      </c>
      <c r="J628" s="10">
        <v>997560</v>
      </c>
      <c r="K628" s="10">
        <v>967560</v>
      </c>
      <c r="L628" s="10">
        <v>937560</v>
      </c>
      <c r="M628" s="10">
        <v>907560</v>
      </c>
    </row>
    <row r="629" spans="1:13">
      <c r="A629" s="10">
        <v>9560</v>
      </c>
      <c r="B629" s="10">
        <v>9580</v>
      </c>
      <c r="C629" s="10">
        <v>1405670</v>
      </c>
      <c r="D629" s="10">
        <v>1330580</v>
      </c>
      <c r="E629" s="10">
        <v>1151920</v>
      </c>
      <c r="F629" s="10">
        <v>1121920</v>
      </c>
      <c r="G629" s="10">
        <v>1091920</v>
      </c>
      <c r="H629" s="10">
        <v>1061920</v>
      </c>
      <c r="I629" s="10">
        <v>1031920</v>
      </c>
      <c r="J629" s="10">
        <v>1001920</v>
      </c>
      <c r="K629" s="10">
        <v>971920</v>
      </c>
      <c r="L629" s="10">
        <v>941920</v>
      </c>
      <c r="M629" s="10">
        <v>911920</v>
      </c>
    </row>
    <row r="630" spans="1:13">
      <c r="A630" s="10">
        <v>9580</v>
      </c>
      <c r="B630" s="10">
        <v>9600</v>
      </c>
      <c r="C630" s="10">
        <v>1412490</v>
      </c>
      <c r="D630" s="10">
        <v>1337370</v>
      </c>
      <c r="E630" s="10">
        <v>1156290</v>
      </c>
      <c r="F630" s="10">
        <v>1126290</v>
      </c>
      <c r="G630" s="10">
        <v>1096290</v>
      </c>
      <c r="H630" s="10">
        <v>1066290</v>
      </c>
      <c r="I630" s="10">
        <v>1036290</v>
      </c>
      <c r="J630" s="10">
        <v>1006290</v>
      </c>
      <c r="K630" s="10">
        <v>976290</v>
      </c>
      <c r="L630" s="10">
        <v>946290</v>
      </c>
      <c r="M630" s="10">
        <v>916290</v>
      </c>
    </row>
    <row r="631" spans="1:13">
      <c r="A631" s="10">
        <v>9600</v>
      </c>
      <c r="B631" s="10">
        <v>9620</v>
      </c>
      <c r="C631" s="10">
        <v>1419320</v>
      </c>
      <c r="D631" s="10">
        <v>1344160</v>
      </c>
      <c r="E631" s="10">
        <v>1160660</v>
      </c>
      <c r="F631" s="10">
        <v>1130660</v>
      </c>
      <c r="G631" s="10">
        <v>1100660</v>
      </c>
      <c r="H631" s="10">
        <v>1070660</v>
      </c>
      <c r="I631" s="10">
        <v>1040660</v>
      </c>
      <c r="J631" s="10">
        <v>1010660</v>
      </c>
      <c r="K631" s="10">
        <v>980660</v>
      </c>
      <c r="L631" s="10">
        <v>950660</v>
      </c>
      <c r="M631" s="10">
        <v>920660</v>
      </c>
    </row>
    <row r="632" spans="1:13">
      <c r="A632" s="10">
        <v>9620</v>
      </c>
      <c r="B632" s="10">
        <v>9640</v>
      </c>
      <c r="C632" s="10">
        <v>1426140</v>
      </c>
      <c r="D632" s="10">
        <v>1350950</v>
      </c>
      <c r="E632" s="10">
        <v>1165030</v>
      </c>
      <c r="F632" s="10">
        <v>1135030</v>
      </c>
      <c r="G632" s="10">
        <v>1105030</v>
      </c>
      <c r="H632" s="10">
        <v>1075030</v>
      </c>
      <c r="I632" s="10">
        <v>1045030</v>
      </c>
      <c r="J632" s="10">
        <v>1015030</v>
      </c>
      <c r="K632" s="10">
        <v>985030</v>
      </c>
      <c r="L632" s="10">
        <v>955030</v>
      </c>
      <c r="M632" s="10">
        <v>925030</v>
      </c>
    </row>
    <row r="633" spans="1:13">
      <c r="A633" s="10">
        <v>9640</v>
      </c>
      <c r="B633" s="10">
        <v>9660</v>
      </c>
      <c r="C633" s="10">
        <v>1432970</v>
      </c>
      <c r="D633" s="10">
        <v>1357740</v>
      </c>
      <c r="E633" s="10">
        <v>1169400</v>
      </c>
      <c r="F633" s="10">
        <v>1139400</v>
      </c>
      <c r="G633" s="10">
        <v>1109400</v>
      </c>
      <c r="H633" s="10">
        <v>1079400</v>
      </c>
      <c r="I633" s="10">
        <v>1049400</v>
      </c>
      <c r="J633" s="10">
        <v>1019400</v>
      </c>
      <c r="K633" s="10">
        <v>989400</v>
      </c>
      <c r="L633" s="10">
        <v>959400</v>
      </c>
      <c r="M633" s="10">
        <v>929400</v>
      </c>
    </row>
    <row r="634" spans="1:13">
      <c r="A634" s="10">
        <v>9660</v>
      </c>
      <c r="B634" s="10">
        <v>9680</v>
      </c>
      <c r="C634" s="10">
        <v>1439790</v>
      </c>
      <c r="D634" s="10">
        <v>1364530</v>
      </c>
      <c r="E634" s="10">
        <v>1173760</v>
      </c>
      <c r="F634" s="10">
        <v>1143760</v>
      </c>
      <c r="G634" s="10">
        <v>1113760</v>
      </c>
      <c r="H634" s="10">
        <v>1083760</v>
      </c>
      <c r="I634" s="10">
        <v>1053760</v>
      </c>
      <c r="J634" s="10">
        <v>1023760</v>
      </c>
      <c r="K634" s="10">
        <v>993760</v>
      </c>
      <c r="L634" s="10">
        <v>963760</v>
      </c>
      <c r="M634" s="10">
        <v>933760</v>
      </c>
    </row>
    <row r="635" spans="1:13">
      <c r="A635" s="10">
        <v>9680</v>
      </c>
      <c r="B635" s="10">
        <v>9700</v>
      </c>
      <c r="C635" s="10">
        <v>1446620</v>
      </c>
      <c r="D635" s="10">
        <v>1371320</v>
      </c>
      <c r="E635" s="10">
        <v>1178130</v>
      </c>
      <c r="F635" s="10">
        <v>1148130</v>
      </c>
      <c r="G635" s="10">
        <v>1118130</v>
      </c>
      <c r="H635" s="10">
        <v>1088130</v>
      </c>
      <c r="I635" s="10">
        <v>1058130</v>
      </c>
      <c r="J635" s="10">
        <v>1028130</v>
      </c>
      <c r="K635" s="10">
        <v>998130</v>
      </c>
      <c r="L635" s="10">
        <v>968130</v>
      </c>
      <c r="M635" s="10">
        <v>938130</v>
      </c>
    </row>
    <row r="636" spans="1:13">
      <c r="A636" s="10">
        <v>9700</v>
      </c>
      <c r="B636" s="10">
        <v>9720</v>
      </c>
      <c r="C636" s="10">
        <v>1453440</v>
      </c>
      <c r="D636" s="10">
        <v>1378110</v>
      </c>
      <c r="E636" s="10">
        <v>1182500</v>
      </c>
      <c r="F636" s="10">
        <v>1152500</v>
      </c>
      <c r="G636" s="10">
        <v>1122500</v>
      </c>
      <c r="H636" s="10">
        <v>1092500</v>
      </c>
      <c r="I636" s="10">
        <v>1062500</v>
      </c>
      <c r="J636" s="10">
        <v>1032500</v>
      </c>
      <c r="K636" s="10">
        <v>1002500</v>
      </c>
      <c r="L636" s="10">
        <v>972500</v>
      </c>
      <c r="M636" s="10">
        <v>942500</v>
      </c>
    </row>
    <row r="637" spans="1:13">
      <c r="A637" s="10">
        <v>9720</v>
      </c>
      <c r="B637" s="10">
        <v>9740</v>
      </c>
      <c r="C637" s="10">
        <v>1460270</v>
      </c>
      <c r="D637" s="10">
        <v>1384900</v>
      </c>
      <c r="E637" s="10">
        <v>1186870</v>
      </c>
      <c r="F637" s="10">
        <v>1156870</v>
      </c>
      <c r="G637" s="10">
        <v>1126870</v>
      </c>
      <c r="H637" s="10">
        <v>1096870</v>
      </c>
      <c r="I637" s="10">
        <v>1066870</v>
      </c>
      <c r="J637" s="10">
        <v>1036870</v>
      </c>
      <c r="K637" s="10">
        <v>1006870</v>
      </c>
      <c r="L637" s="10">
        <v>976870</v>
      </c>
      <c r="M637" s="10">
        <v>946870</v>
      </c>
    </row>
    <row r="638" spans="1:13">
      <c r="A638" s="10">
        <v>9740</v>
      </c>
      <c r="B638" s="10">
        <v>9760</v>
      </c>
      <c r="C638" s="10">
        <v>1467090</v>
      </c>
      <c r="D638" s="10">
        <v>1391690</v>
      </c>
      <c r="E638" s="10">
        <v>1191240</v>
      </c>
      <c r="F638" s="10">
        <v>1161240</v>
      </c>
      <c r="G638" s="10">
        <v>1131240</v>
      </c>
      <c r="H638" s="10">
        <v>1101240</v>
      </c>
      <c r="I638" s="10">
        <v>1071240</v>
      </c>
      <c r="J638" s="10">
        <v>1041240</v>
      </c>
      <c r="K638" s="10">
        <v>1011240</v>
      </c>
      <c r="L638" s="10">
        <v>981240</v>
      </c>
      <c r="M638" s="10">
        <v>951240</v>
      </c>
    </row>
    <row r="639" spans="1:13">
      <c r="A639" s="10">
        <v>9760</v>
      </c>
      <c r="B639" s="10">
        <v>9780</v>
      </c>
      <c r="C639" s="10">
        <v>1473920</v>
      </c>
      <c r="D639" s="10">
        <v>1398480</v>
      </c>
      <c r="E639" s="10">
        <v>1195600</v>
      </c>
      <c r="F639" s="10">
        <v>1165600</v>
      </c>
      <c r="G639" s="10">
        <v>1135600</v>
      </c>
      <c r="H639" s="10">
        <v>1105600</v>
      </c>
      <c r="I639" s="10">
        <v>1075600</v>
      </c>
      <c r="J639" s="10">
        <v>1045600</v>
      </c>
      <c r="K639" s="10">
        <v>1015600</v>
      </c>
      <c r="L639" s="10">
        <v>985600</v>
      </c>
      <c r="M639" s="10">
        <v>955600</v>
      </c>
    </row>
    <row r="640" spans="1:13">
      <c r="A640" s="10">
        <v>9780</v>
      </c>
      <c r="B640" s="10">
        <v>9800</v>
      </c>
      <c r="C640" s="10">
        <v>1480740</v>
      </c>
      <c r="D640" s="10">
        <v>1405270</v>
      </c>
      <c r="E640" s="10">
        <v>1199970</v>
      </c>
      <c r="F640" s="10">
        <v>1169970</v>
      </c>
      <c r="G640" s="10">
        <v>1139970</v>
      </c>
      <c r="H640" s="10">
        <v>1109970</v>
      </c>
      <c r="I640" s="10">
        <v>1079970</v>
      </c>
      <c r="J640" s="10">
        <v>1049970</v>
      </c>
      <c r="K640" s="10">
        <v>1019970</v>
      </c>
      <c r="L640" s="10">
        <v>989970</v>
      </c>
      <c r="M640" s="10">
        <v>959970</v>
      </c>
    </row>
    <row r="641" spans="1:13">
      <c r="A641" s="10">
        <v>9800</v>
      </c>
      <c r="B641" s="10">
        <v>9820</v>
      </c>
      <c r="C641" s="10">
        <v>1487570</v>
      </c>
      <c r="D641" s="10">
        <v>1412060</v>
      </c>
      <c r="E641" s="10">
        <v>1204340</v>
      </c>
      <c r="F641" s="10">
        <v>1174340</v>
      </c>
      <c r="G641" s="10">
        <v>1144340</v>
      </c>
      <c r="H641" s="10">
        <v>1114340</v>
      </c>
      <c r="I641" s="10">
        <v>1084340</v>
      </c>
      <c r="J641" s="10">
        <v>1054340</v>
      </c>
      <c r="K641" s="10">
        <v>1024340</v>
      </c>
      <c r="L641" s="10">
        <v>994340</v>
      </c>
      <c r="M641" s="10">
        <v>964340</v>
      </c>
    </row>
    <row r="642" spans="1:13">
      <c r="A642" s="10">
        <v>9820</v>
      </c>
      <c r="B642" s="10">
        <v>9840</v>
      </c>
      <c r="C642" s="10">
        <v>1494390</v>
      </c>
      <c r="D642" s="10">
        <v>1418850</v>
      </c>
      <c r="E642" s="10">
        <v>1208710</v>
      </c>
      <c r="F642" s="10">
        <v>1178710</v>
      </c>
      <c r="G642" s="10">
        <v>1148710</v>
      </c>
      <c r="H642" s="10">
        <v>1118710</v>
      </c>
      <c r="I642" s="10">
        <v>1088710</v>
      </c>
      <c r="J642" s="10">
        <v>1058710</v>
      </c>
      <c r="K642" s="10">
        <v>1028710</v>
      </c>
      <c r="L642" s="10">
        <v>998710</v>
      </c>
      <c r="M642" s="10">
        <v>968710</v>
      </c>
    </row>
    <row r="643" spans="1:13">
      <c r="A643" s="10">
        <v>9840</v>
      </c>
      <c r="B643" s="10">
        <v>9860</v>
      </c>
      <c r="C643" s="10">
        <v>1501220</v>
      </c>
      <c r="D643" s="10">
        <v>1425640</v>
      </c>
      <c r="E643" s="10">
        <v>1213080</v>
      </c>
      <c r="F643" s="10">
        <v>1183080</v>
      </c>
      <c r="G643" s="10">
        <v>1153080</v>
      </c>
      <c r="H643" s="10">
        <v>1123080</v>
      </c>
      <c r="I643" s="10">
        <v>1093080</v>
      </c>
      <c r="J643" s="10">
        <v>1063080</v>
      </c>
      <c r="K643" s="10">
        <v>1033080</v>
      </c>
      <c r="L643" s="10">
        <v>1003080</v>
      </c>
      <c r="M643" s="10">
        <v>973080</v>
      </c>
    </row>
    <row r="644" spans="1:13">
      <c r="A644" s="10">
        <v>9860</v>
      </c>
      <c r="B644" s="10">
        <v>9880</v>
      </c>
      <c r="C644" s="10">
        <v>1508040</v>
      </c>
      <c r="D644" s="10">
        <v>1432430</v>
      </c>
      <c r="E644" s="10">
        <v>1217440</v>
      </c>
      <c r="F644" s="10">
        <v>1187440</v>
      </c>
      <c r="G644" s="10">
        <v>1157440</v>
      </c>
      <c r="H644" s="10">
        <v>1127440</v>
      </c>
      <c r="I644" s="10">
        <v>1097440</v>
      </c>
      <c r="J644" s="10">
        <v>1067440</v>
      </c>
      <c r="K644" s="10">
        <v>1037440</v>
      </c>
      <c r="L644" s="10">
        <v>1007440</v>
      </c>
      <c r="M644" s="10">
        <v>977440</v>
      </c>
    </row>
    <row r="645" spans="1:13">
      <c r="A645" s="10">
        <v>9880</v>
      </c>
      <c r="B645" s="10">
        <v>9900</v>
      </c>
      <c r="C645" s="10">
        <v>1514870</v>
      </c>
      <c r="D645" s="10">
        <v>1439220</v>
      </c>
      <c r="E645" s="10">
        <v>1221810</v>
      </c>
      <c r="F645" s="10">
        <v>1191810</v>
      </c>
      <c r="G645" s="10">
        <v>1161810</v>
      </c>
      <c r="H645" s="10">
        <v>1131810</v>
      </c>
      <c r="I645" s="10">
        <v>1101810</v>
      </c>
      <c r="J645" s="10">
        <v>1071810</v>
      </c>
      <c r="K645" s="10">
        <v>1041810</v>
      </c>
      <c r="L645" s="10">
        <v>1011810</v>
      </c>
      <c r="M645" s="10">
        <v>981810</v>
      </c>
    </row>
    <row r="646" spans="1:13">
      <c r="A646" s="10">
        <v>9900</v>
      </c>
      <c r="B646" s="10">
        <v>9920</v>
      </c>
      <c r="C646" s="10">
        <v>1521690</v>
      </c>
      <c r="D646" s="10">
        <v>1446010</v>
      </c>
      <c r="E646" s="10">
        <v>1226180</v>
      </c>
      <c r="F646" s="10">
        <v>1196180</v>
      </c>
      <c r="G646" s="10">
        <v>1166180</v>
      </c>
      <c r="H646" s="10">
        <v>1136180</v>
      </c>
      <c r="I646" s="10">
        <v>1106180</v>
      </c>
      <c r="J646" s="10">
        <v>1076180</v>
      </c>
      <c r="K646" s="10">
        <v>1046180</v>
      </c>
      <c r="L646" s="10">
        <v>1016180</v>
      </c>
      <c r="M646" s="10">
        <v>986180</v>
      </c>
    </row>
    <row r="647" spans="1:13">
      <c r="A647" s="10">
        <v>9920</v>
      </c>
      <c r="B647" s="10">
        <v>9940</v>
      </c>
      <c r="C647" s="10">
        <v>1528520</v>
      </c>
      <c r="D647" s="10">
        <v>1452800</v>
      </c>
      <c r="E647" s="10">
        <v>1230550</v>
      </c>
      <c r="F647" s="10">
        <v>1200550</v>
      </c>
      <c r="G647" s="10">
        <v>1170550</v>
      </c>
      <c r="H647" s="10">
        <v>1140550</v>
      </c>
      <c r="I647" s="10">
        <v>1110550</v>
      </c>
      <c r="J647" s="10">
        <v>1080550</v>
      </c>
      <c r="K647" s="10">
        <v>1050550</v>
      </c>
      <c r="L647" s="10">
        <v>1020550</v>
      </c>
      <c r="M647" s="10">
        <v>990550</v>
      </c>
    </row>
    <row r="648" spans="1:13">
      <c r="A648" s="10">
        <v>9940</v>
      </c>
      <c r="B648" s="10">
        <v>9960</v>
      </c>
      <c r="C648" s="10">
        <v>1535340</v>
      </c>
      <c r="D648" s="10">
        <v>1459590</v>
      </c>
      <c r="E648" s="10">
        <v>1234920</v>
      </c>
      <c r="F648" s="10">
        <v>1204920</v>
      </c>
      <c r="G648" s="10">
        <v>1174920</v>
      </c>
      <c r="H648" s="10">
        <v>1144920</v>
      </c>
      <c r="I648" s="10">
        <v>1114920</v>
      </c>
      <c r="J648" s="10">
        <v>1084920</v>
      </c>
      <c r="K648" s="10">
        <v>1054920</v>
      </c>
      <c r="L648" s="10">
        <v>1024920</v>
      </c>
      <c r="M648" s="10">
        <v>994920</v>
      </c>
    </row>
    <row r="649" spans="1:13">
      <c r="A649" s="10">
        <v>9960</v>
      </c>
      <c r="B649" s="10">
        <v>9980</v>
      </c>
      <c r="C649" s="10">
        <v>1542170</v>
      </c>
      <c r="D649" s="10">
        <v>1466380</v>
      </c>
      <c r="E649" s="10">
        <v>1239280</v>
      </c>
      <c r="F649" s="10">
        <v>1209280</v>
      </c>
      <c r="G649" s="10">
        <v>1179280</v>
      </c>
      <c r="H649" s="10">
        <v>1149280</v>
      </c>
      <c r="I649" s="10">
        <v>1119280</v>
      </c>
      <c r="J649" s="10">
        <v>1089280</v>
      </c>
      <c r="K649" s="10">
        <v>1059280</v>
      </c>
      <c r="L649" s="10">
        <v>1029280</v>
      </c>
      <c r="M649" s="10">
        <v>999280</v>
      </c>
    </row>
    <row r="650" spans="1:13">
      <c r="A650" s="10">
        <v>9980</v>
      </c>
      <c r="B650" s="10">
        <v>10000</v>
      </c>
      <c r="C650" s="10">
        <v>1548990</v>
      </c>
      <c r="D650" s="10">
        <v>1473170</v>
      </c>
      <c r="E650" s="10">
        <v>1243650</v>
      </c>
      <c r="F650" s="10">
        <v>1213650</v>
      </c>
      <c r="G650" s="10">
        <v>1183650</v>
      </c>
      <c r="H650" s="10">
        <v>1153650</v>
      </c>
      <c r="I650" s="10">
        <v>1123650</v>
      </c>
      <c r="J650" s="10">
        <v>1093650</v>
      </c>
      <c r="K650" s="10">
        <v>1063650</v>
      </c>
      <c r="L650" s="10">
        <v>1033650</v>
      </c>
      <c r="M650" s="10">
        <v>1003650</v>
      </c>
    </row>
    <row r="651" spans="1:13" ht="16.5" customHeight="1">
      <c r="A651" s="255" t="s">
        <v>21</v>
      </c>
      <c r="B651" s="255"/>
      <c r="C651" s="10">
        <v>1552400</v>
      </c>
      <c r="D651" s="10">
        <v>1476570</v>
      </c>
      <c r="E651" s="10">
        <v>1245840</v>
      </c>
      <c r="F651" s="10">
        <v>1215840</v>
      </c>
      <c r="G651" s="10">
        <v>1185840</v>
      </c>
      <c r="H651" s="10">
        <v>1155840</v>
      </c>
      <c r="I651" s="10">
        <v>1125840</v>
      </c>
      <c r="J651" s="10">
        <v>1095840</v>
      </c>
      <c r="K651" s="10">
        <v>1065840</v>
      </c>
      <c r="L651" s="10">
        <v>1035840</v>
      </c>
      <c r="M651" s="10">
        <v>1005840</v>
      </c>
    </row>
    <row r="652" spans="1:13" ht="16.5" customHeight="1">
      <c r="A652" s="256" t="s">
        <v>18</v>
      </c>
      <c r="B652" s="256"/>
      <c r="C652" s="254" t="s">
        <v>22</v>
      </c>
      <c r="D652" s="254"/>
      <c r="E652" s="254"/>
      <c r="F652" s="254"/>
      <c r="G652" s="254"/>
      <c r="H652" s="254"/>
      <c r="I652" s="254"/>
      <c r="J652" s="254"/>
      <c r="K652" s="254"/>
      <c r="L652" s="254"/>
      <c r="M652" s="254"/>
    </row>
    <row r="653" spans="1:13" ht="31.5" customHeight="1">
      <c r="A653" s="257" t="s">
        <v>19</v>
      </c>
      <c r="B653" s="257"/>
      <c r="C653" s="254"/>
      <c r="D653" s="254"/>
      <c r="E653" s="254"/>
      <c r="F653" s="254"/>
      <c r="G653" s="254"/>
      <c r="H653" s="254"/>
      <c r="I653" s="254"/>
      <c r="J653" s="254"/>
      <c r="K653" s="254"/>
      <c r="L653" s="254"/>
      <c r="M653" s="254"/>
    </row>
    <row r="654" spans="1:13" ht="26.25" customHeight="1">
      <c r="A654" s="256" t="s">
        <v>15</v>
      </c>
      <c r="B654" s="256"/>
      <c r="C654" s="254" t="s">
        <v>23</v>
      </c>
      <c r="D654" s="254"/>
      <c r="E654" s="254"/>
      <c r="F654" s="254"/>
      <c r="G654" s="254"/>
      <c r="H654" s="254"/>
      <c r="I654" s="254"/>
      <c r="J654" s="254"/>
      <c r="K654" s="254"/>
      <c r="L654" s="254"/>
      <c r="M654" s="254"/>
    </row>
    <row r="655" spans="1:13">
      <c r="A655" s="257" t="s">
        <v>24</v>
      </c>
      <c r="B655" s="257"/>
      <c r="C655" s="254"/>
      <c r="D655" s="254"/>
      <c r="E655" s="254"/>
      <c r="F655" s="254"/>
      <c r="G655" s="254"/>
      <c r="H655" s="254"/>
      <c r="I655" s="254"/>
      <c r="J655" s="254"/>
      <c r="K655" s="254"/>
      <c r="L655" s="254"/>
      <c r="M655" s="254"/>
    </row>
    <row r="656" spans="1:13">
      <c r="A656" s="256" t="s">
        <v>25</v>
      </c>
      <c r="B656" s="256"/>
      <c r="C656" s="254" t="s">
        <v>26</v>
      </c>
      <c r="D656" s="254"/>
      <c r="E656" s="254"/>
      <c r="F656" s="254"/>
      <c r="G656" s="254"/>
      <c r="H656" s="254"/>
      <c r="I656" s="254"/>
      <c r="J656" s="254"/>
      <c r="K656" s="254"/>
      <c r="L656" s="254"/>
      <c r="M656" s="254"/>
    </row>
    <row r="657" spans="1:13">
      <c r="A657" s="257" t="s">
        <v>27</v>
      </c>
      <c r="B657" s="257"/>
      <c r="C657" s="254"/>
      <c r="D657" s="254"/>
      <c r="E657" s="254"/>
      <c r="F657" s="254"/>
      <c r="G657" s="254"/>
      <c r="H657" s="254"/>
      <c r="I657" s="254"/>
      <c r="J657" s="254"/>
      <c r="K657" s="254"/>
      <c r="L657" s="254"/>
      <c r="M657" s="254"/>
    </row>
    <row r="658" spans="1:13">
      <c r="A658" s="254" t="s">
        <v>28</v>
      </c>
      <c r="B658" s="254"/>
      <c r="C658" s="254" t="s">
        <v>29</v>
      </c>
      <c r="D658" s="254"/>
      <c r="E658" s="254"/>
      <c r="F658" s="254"/>
      <c r="G658" s="254"/>
      <c r="H658" s="254"/>
      <c r="I658" s="254"/>
      <c r="J658" s="254"/>
      <c r="K658" s="254"/>
      <c r="L658" s="254"/>
      <c r="M658" s="254"/>
    </row>
  </sheetData>
  <mergeCells count="15">
    <mergeCell ref="A1:M1"/>
    <mergeCell ref="A658:B658"/>
    <mergeCell ref="A651:B651"/>
    <mergeCell ref="A652:B652"/>
    <mergeCell ref="A653:B653"/>
    <mergeCell ref="A654:B654"/>
    <mergeCell ref="A655:B655"/>
    <mergeCell ref="A2:B2"/>
    <mergeCell ref="C2:M2"/>
    <mergeCell ref="A656:B656"/>
    <mergeCell ref="C652:M653"/>
    <mergeCell ref="C654:M655"/>
    <mergeCell ref="C656:M657"/>
    <mergeCell ref="C658:M658"/>
    <mergeCell ref="A657:B65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</vt:i4>
      </vt:variant>
    </vt:vector>
  </HeadingPairs>
  <TitlesOfParts>
    <vt:vector size="6" baseType="lpstr">
      <vt:lpstr>입력</vt:lpstr>
      <vt:lpstr>급여대장</vt:lpstr>
      <vt:lpstr>급여명세서</vt:lpstr>
      <vt:lpstr>국세청 조견표</vt:lpstr>
      <vt:lpstr>급여명세서!Print_Area</vt:lpstr>
      <vt:lpstr>입력!Print_Area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박찬구</dc:creator>
  <cp:lastModifiedBy>Windows 사용자</cp:lastModifiedBy>
  <cp:lastPrinted>2019-11-26T04:13:15Z</cp:lastPrinted>
  <dcterms:created xsi:type="dcterms:W3CDTF">2012-07-20T22:56:37Z</dcterms:created>
  <dcterms:modified xsi:type="dcterms:W3CDTF">2021-04-18T13:04:18Z</dcterms:modified>
</cp:coreProperties>
</file>