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13_ncr:11_{A07C1E3A-A3E8-4EBD-B42F-2DDEB621BF6A}" xr6:coauthVersionLast="47" xr6:coauthVersionMax="47" xr10:uidLastSave="{00000000-0000-0000-0000-000000000000}"/>
  <bookViews>
    <workbookView xWindow="1230" yWindow="450" windowWidth="19980" windowHeight="14700" xr2:uid="{00000000-000D-0000-FFFF-FFFF00000000}"/>
  </bookViews>
  <sheets>
    <sheet name="Timeline" sheetId="2" r:id="rId1"/>
    <sheet name="About" sheetId="3" r:id="rId2"/>
  </sheets>
  <definedNames>
    <definedName name="_xlnm.Print_Area" localSheetId="0">Timeline!$A$1:$H$29</definedName>
    <definedName name="_xlnm.Print_Titles" localSheetId="0">Timeline!$53:$53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2" l="1"/>
  <c r="E34" i="2"/>
  <c r="F34" i="2"/>
  <c r="F37" i="2" s="1"/>
  <c r="G37" i="2" s="1"/>
  <c r="F33" i="2"/>
  <c r="F59" i="2"/>
  <c r="F57" i="2"/>
  <c r="F58" i="2"/>
  <c r="F56" i="2"/>
  <c r="E32" i="2"/>
  <c r="E36" i="2"/>
  <c r="C36" i="2"/>
  <c r="B58" i="2" s="1"/>
  <c r="E37" i="2"/>
  <c r="E38" i="2"/>
  <c r="C39" i="2"/>
  <c r="B40" i="2" s="1"/>
  <c r="E55" i="2"/>
  <c r="G34" i="2" l="1"/>
  <c r="F38" i="2"/>
  <c r="F39" i="2" s="1"/>
  <c r="F36" i="2"/>
  <c r="F35" i="2"/>
  <c r="F40" i="2" l="1"/>
  <c r="F41" i="2" s="1"/>
  <c r="F42" i="2" s="1"/>
  <c r="C32" i="2"/>
  <c r="G40" i="2" l="1"/>
  <c r="G38" i="2"/>
  <c r="B34" i="2"/>
  <c r="C34" i="2" s="1"/>
  <c r="B37" i="2" s="1"/>
  <c r="C37" i="2" s="1"/>
  <c r="B33" i="2"/>
  <c r="C33" i="2" s="1"/>
  <c r="C35" i="2"/>
  <c r="B57" i="2" s="1"/>
  <c r="B56" i="2"/>
  <c r="E56" i="2" s="1"/>
  <c r="G41" i="2" l="1"/>
  <c r="E58" i="2"/>
  <c r="B38" i="2"/>
  <c r="C38" i="2" s="1"/>
  <c r="B59" i="2" s="1"/>
  <c r="E57" i="2"/>
  <c r="G42" i="2" l="1"/>
  <c r="C40" i="2"/>
  <c r="E59" i="2"/>
  <c r="F43" i="2" l="1"/>
  <c r="F44" i="2" s="1"/>
  <c r="B41" i="2"/>
  <c r="C41" i="2" s="1"/>
  <c r="B42" i="2" s="1"/>
  <c r="C42" i="2" s="1"/>
  <c r="B43" i="2" s="1"/>
  <c r="C43" i="2" s="1"/>
  <c r="B44" i="2" s="1"/>
  <c r="C44" i="2" s="1"/>
  <c r="G43" i="2" l="1"/>
  <c r="G44" i="2"/>
  <c r="B45" i="2"/>
  <c r="C45" i="2" s="1"/>
  <c r="F45" i="2" l="1"/>
  <c r="F46" i="2" s="1"/>
  <c r="G46" i="2" s="1"/>
  <c r="B46" i="2"/>
  <c r="C46" i="2" s="1"/>
  <c r="F47" i="2" l="1"/>
  <c r="G47" i="2" s="1"/>
</calcChain>
</file>

<file path=xl/sharedStrings.xml><?xml version="1.0" encoding="utf-8"?>
<sst xmlns="http://schemas.openxmlformats.org/spreadsheetml/2006/main" count="32" uniqueCount="31">
  <si>
    <t>Date</t>
  </si>
  <si>
    <t>Position</t>
  </si>
  <si>
    <t>Label</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</si>
  <si>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</si>
  <si>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</si>
  <si>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</si>
  <si>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</si>
  <si>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</si>
  <si>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</si>
  <si>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</si>
  <si>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</si>
  <si>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</si>
  <si>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</si>
  <si>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</si>
  <si>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</si>
  <si>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</si>
  <si>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</si>
  <si>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</si>
  <si>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</si>
  <si>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</si>
  <si>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</si>
  <si>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</si>
  <si>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Productization</t>
  </si>
  <si>
    <t>Project Drafting</t>
  </si>
  <si>
    <t>Project Plan Draft</t>
  </si>
  <si>
    <t>Introducing nextjs blog</t>
  </si>
  <si>
    <t>Project Plan</t>
  </si>
  <si>
    <t>Full Stack development</t>
  </si>
  <si>
    <t>Introducing Express, nodemon, REST</t>
  </si>
  <si>
    <t>Project presentation preparation &amp; Presentation</t>
  </si>
  <si>
    <t>Project plan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</si>
</sst>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5">
    <border>
      <left/>
      <right/>
      <top/>
      <bottom/>
      <diagonal/>
    </border>
    <border>
      <left/>
      <right/>
      <top style="thin">
        <color theme="4"/>
      </top>
      <bottom/>
      <diagonal/>
    </border>
    <border>
      <left/>
      <right/>
      <top style="thin">
        <color theme="4"/>
      </top>
      <bottom style="thin">
        <color theme="4"/>
      </bottom>
      <diagonal/>
    </border>
    <border>
      <left/>
      <right/>
      <top style="thin">
        <color theme="4"/>
      </top>
      <bottom style="thick">
        <color theme="4"/>
      </bottom>
      <diagonal/>
    </border>
    <border>
      <left/>
      <right/>
      <top/>
      <bottom style="thin">
        <color theme="4"/>
      </bottom>
      <diagonal/>
    </border>
  </borders>
  <cellStyleXfs count="2">
    <xf numFmtId="0" fontId="0" fillId="0" borderId="0"/>
    <xf numFmtId="0" fontId="19"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4" fontId="6" fillId="0" borderId="4" xfId="0" applyNumberFormat="1" applyFont="1" applyBorder="1" applyAlignment="1">
      <alignment horizontal="center" vertical="center"/>
    </xf>
    <xf numFmtId="0" fontId="6" fillId="0" borderId="4" xfId="0" applyFont="1" applyBorder="1" applyAlignment="1">
      <alignment horizontal="center" vertical="center"/>
    </xf>
    <xf numFmtId="14" fontId="2" fillId="0" borderId="4" xfId="0" applyNumberFormat="1" applyFont="1" applyBorder="1" applyAlignment="1">
      <alignment horizontal="left" vertical="center" indent="1"/>
    </xf>
    <xf numFmtId="14" fontId="6" fillId="0" borderId="3" xfId="0" applyNumberFormat="1" applyFont="1" applyBorder="1" applyAlignment="1">
      <alignment horizontal="center" vertical="center"/>
    </xf>
    <xf numFmtId="0" fontId="6" fillId="0" borderId="3" xfId="0" applyFont="1" applyBorder="1" applyAlignment="1">
      <alignment horizontal="center" vertical="center"/>
    </xf>
    <xf numFmtId="14" fontId="2" fillId="0" borderId="3" xfId="0" applyNumberFormat="1" applyFont="1" applyBorder="1" applyAlignment="1">
      <alignment horizontal="left" vertical="center" indent="1"/>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319518999221368E-2"/>
          <c:y val="8.4700272832609599E-5"/>
          <c:w val="0.87860155005182305"/>
          <c:h val="0.87955813703822994"/>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ADC04D87-B6BD-465B-A5D9-4E0CB0D2ACC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CED10B4F-5D28-4ED7-8A0B-113725717A9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5D208165-CB67-4EAC-91C5-097B4F02914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9DC8AA15-E728-4839-B366-F0CEF903C90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manualLayout>
                      <c:w val="0.21528701069229086"/>
                      <c:h val="7.1646524398503234E-2"/>
                    </c:manualLayout>
                  </c15:layout>
                  <c15:dlblFieldTable/>
                  <c15:showDataLabelsRange val="1"/>
                </c:ext>
                <c:ext xmlns:c16="http://schemas.microsoft.com/office/drawing/2014/chart" uri="{C3380CC4-5D6E-409C-BE32-E72D297353CC}">
                  <c16:uniqueId val="{0000000F-D75F-47E9-9661-163A2FF19FEB}"/>
                </c:ext>
              </c:extLst>
            </c:dLbl>
            <c:dLbl>
              <c:idx val="5"/>
              <c:tx>
                <c:rich>
                  <a:bodyPr/>
                  <a:lstStyle/>
                  <a:p>
                    <a:fld id="{FF25A126-8A21-423C-99FA-5D4208BF598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39A51BCC-2DCD-454C-AE8D-55F4CC4F4D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AEB73A36-16E0-4589-93B2-E3421CA2ACA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3FF9807F-5900-4C1E-8831-D7C70F4834A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B46BC42B-C52F-4FCF-951E-82C0FBB0249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0F6D6DCE-5759-4CBA-9EEA-56661C92E9A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6630A47D-47E6-4880-9C9B-1FF9476D032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3CB-4020-B7FD-337F1AEE25A3}"/>
                </c:ext>
              </c:extLst>
            </c:dLbl>
            <c:dLbl>
              <c:idx val="12"/>
              <c:tx>
                <c:rich>
                  <a:bodyPr/>
                  <a:lstStyle/>
                  <a:p>
                    <a:fld id="{5D3FB3BD-4B12-478A-83D4-4DCE036F958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3CB-4020-B7FD-337F1AEE25A3}"/>
                </c:ext>
              </c:extLst>
            </c:dLbl>
            <c:dLbl>
              <c:idx val="13"/>
              <c:tx>
                <c:rich>
                  <a:bodyPr/>
                  <a:lstStyle/>
                  <a:p>
                    <a:fld id="{FCD58D32-75F4-4577-A715-91B04F70530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3CB-4020-B7FD-337F1AEE25A3}"/>
                </c:ext>
              </c:extLst>
            </c:dLbl>
            <c:dLbl>
              <c:idx val="14"/>
              <c:tx>
                <c:rich>
                  <a:bodyPr/>
                  <a:lstStyle/>
                  <a:p>
                    <a:fld id="{D5B5B6D1-8FAA-4FAD-BD46-1B3505E184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3CB-4020-B7FD-337F1AEE25A3}"/>
                </c:ext>
              </c:extLst>
            </c:dLbl>
            <c:dLbl>
              <c:idx val="15"/>
              <c:tx>
                <c:rich>
                  <a:bodyPr/>
                  <a:lstStyle/>
                  <a:p>
                    <a:fld id="{02023D9E-117A-4EE9-80B8-66F39C3805E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3CB-4020-B7FD-337F1AEE25A3}"/>
                </c:ext>
              </c:extLst>
            </c:dLbl>
            <c:dLbl>
              <c:idx val="16"/>
              <c:tx>
                <c:rich>
                  <a:bodyPr/>
                  <a:lstStyle/>
                  <a:p>
                    <a:fld id="{5B516588-7ACE-4885-9966-D61D9146EC5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3CB-4020-B7FD-337F1AEE25A3}"/>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B3CB-4020-B7FD-337F1AEE25A3}"/>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B3CB-4020-B7FD-337F1AEE25A3}"/>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0"/>
                </a:schemeClr>
              </a:solidFill>
              <a:ln>
                <a:noFill/>
              </a:ln>
              <a:effectLst/>
            </c:spPr>
            <c:txPr>
              <a:bodyPr rot="0" spcFirstLastPara="1" vertOverflow="ellipsis" vert="horz" wrap="square" lIns="38100" tIns="0" rIns="38100" bIns="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Timeline!$D$31:$D$50</c:f>
                <c:numCache>
                  <c:formatCode>General</c:formatCode>
                  <c:ptCount val="20"/>
                  <c:pt idx="1">
                    <c:v>21</c:v>
                  </c:pt>
                  <c:pt idx="2">
                    <c:v>1</c:v>
                  </c:pt>
                  <c:pt idx="3">
                    <c:v>27</c:v>
                  </c:pt>
                  <c:pt idx="4">
                    <c:v>1</c:v>
                  </c:pt>
                  <c:pt idx="5">
                    <c:v>1</c:v>
                  </c:pt>
                  <c:pt idx="6">
                    <c:v>4</c:v>
                  </c:pt>
                  <c:pt idx="7">
                    <c:v>1</c:v>
                  </c:pt>
                  <c:pt idx="8">
                    <c:v>6</c:v>
                  </c:pt>
                  <c:pt idx="9">
                    <c:v>1</c:v>
                  </c:pt>
                  <c:pt idx="10">
                    <c:v>5</c:v>
                  </c:pt>
                  <c:pt idx="11">
                    <c:v>4</c:v>
                  </c:pt>
                  <c:pt idx="12">
                    <c:v>5</c:v>
                  </c:pt>
                  <c:pt idx="13">
                    <c:v>27</c:v>
                  </c:pt>
                  <c:pt idx="14">
                    <c:v>7</c:v>
                  </c:pt>
                  <c:pt idx="15">
                    <c:v>5</c:v>
                  </c:pt>
                  <c:pt idx="16">
                    <c:v>1</c:v>
                  </c:pt>
                </c:numCache>
              </c:numRef>
            </c:plus>
            <c:minus>
              <c:numLit>
                <c:formatCode>General</c:formatCode>
                <c:ptCount val="1"/>
                <c:pt idx="0">
                  <c:v>1</c:v>
                </c:pt>
              </c:numLit>
            </c:minus>
            <c:spPr>
              <a:noFill/>
              <a:ln w="152400" cap="flat" cmpd="sng" algn="ctr">
                <a:solidFill>
                  <a:schemeClr val="accent1"/>
                </a:solidFill>
                <a:round/>
                <a:tailEnd type="none" w="sm" len="sm"/>
              </a:ln>
              <a:effectLst/>
            </c:spPr>
          </c:errBars>
          <c:errBars>
            <c:errDir val="y"/>
            <c:errBarType val="minus"/>
            <c:errValType val="cust"/>
            <c:noEndCap val="1"/>
            <c:plus>
              <c:numLit>
                <c:formatCode>General</c:formatCode>
                <c:ptCount val="1"/>
                <c:pt idx="0">
                  <c:v>0</c:v>
                </c:pt>
              </c:numLit>
            </c:plus>
            <c:minus>
              <c:numRef>
                <c:f>Timeline!$G$31:$G$50</c:f>
                <c:numCache>
                  <c:formatCode>General</c:formatCode>
                  <c:ptCount val="20"/>
                  <c:pt idx="1">
                    <c:v>0</c:v>
                  </c:pt>
                  <c:pt idx="2">
                    <c:v>0</c:v>
                  </c:pt>
                  <c:pt idx="3">
                    <c:v>-12</c:v>
                  </c:pt>
                  <c:pt idx="4">
                    <c:v>0</c:v>
                  </c:pt>
                  <c:pt idx="5">
                    <c:v>0</c:v>
                  </c:pt>
                  <c:pt idx="6">
                    <c:v>-12</c:v>
                  </c:pt>
                  <c:pt idx="7">
                    <c:v>-16</c:v>
                  </c:pt>
                  <c:pt idx="8">
                    <c:v>0</c:v>
                  </c:pt>
                  <c:pt idx="9">
                    <c:v>-5</c:v>
                  </c:pt>
                  <c:pt idx="10">
                    <c:v>-11</c:v>
                  </c:pt>
                  <c:pt idx="11">
                    <c:v>-13</c:v>
                  </c:pt>
                  <c:pt idx="12">
                    <c:v>-10</c:v>
                  </c:pt>
                  <c:pt idx="13">
                    <c:v>-11</c:v>
                  </c:pt>
                  <c:pt idx="14">
                    <c:v>0</c:v>
                  </c:pt>
                  <c:pt idx="15">
                    <c:v>-15</c:v>
                  </c:pt>
                  <c:pt idx="16">
                    <c:v>0</c:v>
                  </c:pt>
                </c:numCache>
              </c:numRef>
            </c:minus>
            <c:spPr>
              <a:noFill/>
              <a:ln w="19050" cap="flat" cmpd="sng" algn="ctr">
                <a:solidFill>
                  <a:schemeClr val="accent1">
                    <a:lumMod val="75000"/>
                    <a:alpha val="70000"/>
                  </a:schemeClr>
                </a:solidFill>
                <a:prstDash val="solid"/>
                <a:round/>
              </a:ln>
              <a:effectLst/>
            </c:spPr>
          </c:errBars>
          <c:xVal>
            <c:numRef>
              <c:f>Timeline!$B$31:$B$50</c:f>
              <c:numCache>
                <c:formatCode>m/d/yyyy</c:formatCode>
                <c:ptCount val="20"/>
                <c:pt idx="1">
                  <c:v>44858</c:v>
                </c:pt>
                <c:pt idx="2">
                  <c:v>44878</c:v>
                </c:pt>
                <c:pt idx="3">
                  <c:v>44879</c:v>
                </c:pt>
                <c:pt idx="4">
                  <c:v>44892</c:v>
                </c:pt>
                <c:pt idx="5">
                  <c:v>44905</c:v>
                </c:pt>
                <c:pt idx="6">
                  <c:v>44906</c:v>
                </c:pt>
                <c:pt idx="7">
                  <c:v>44910</c:v>
                </c:pt>
                <c:pt idx="8">
                  <c:v>44858</c:v>
                </c:pt>
                <c:pt idx="9">
                  <c:v>44864</c:v>
                </c:pt>
                <c:pt idx="10">
                  <c:v>44865</c:v>
                </c:pt>
                <c:pt idx="11">
                  <c:v>44870</c:v>
                </c:pt>
                <c:pt idx="12">
                  <c:v>44874</c:v>
                </c:pt>
                <c:pt idx="13">
                  <c:v>44879</c:v>
                </c:pt>
                <c:pt idx="14">
                  <c:v>44899</c:v>
                </c:pt>
                <c:pt idx="15">
                  <c:v>44906</c:v>
                </c:pt>
                <c:pt idx="16">
                  <c:v>44910</c:v>
                </c:pt>
              </c:numCache>
            </c:numRef>
          </c:xVal>
          <c:yVal>
            <c:numRef>
              <c:f>Timeline!$F$31:$F$50</c:f>
              <c:numCache>
                <c:formatCode>General</c:formatCode>
                <c:ptCount val="20"/>
                <c:pt idx="1">
                  <c:v>-10</c:v>
                </c:pt>
                <c:pt idx="2">
                  <c:v>-10</c:v>
                </c:pt>
                <c:pt idx="3">
                  <c:v>-22</c:v>
                </c:pt>
                <c:pt idx="4">
                  <c:v>-22</c:v>
                </c:pt>
                <c:pt idx="5">
                  <c:v>-22</c:v>
                </c:pt>
                <c:pt idx="6">
                  <c:v>-34</c:v>
                </c:pt>
                <c:pt idx="7">
                  <c:v>-48</c:v>
                </c:pt>
                <c:pt idx="8">
                  <c:v>-34</c:v>
                </c:pt>
                <c:pt idx="9">
                  <c:v>-39</c:v>
                </c:pt>
                <c:pt idx="10">
                  <c:v>-50</c:v>
                </c:pt>
                <c:pt idx="11">
                  <c:v>-63</c:v>
                </c:pt>
                <c:pt idx="12">
                  <c:v>-73</c:v>
                </c:pt>
                <c:pt idx="13">
                  <c:v>-84</c:v>
                </c:pt>
                <c:pt idx="14">
                  <c:v>-91</c:v>
                </c:pt>
                <c:pt idx="15">
                  <c:v>-98</c:v>
                </c:pt>
                <c:pt idx="16">
                  <c:v>-98</c:v>
                </c:pt>
              </c:numCache>
            </c:numRef>
          </c:yVal>
          <c:smooth val="0"/>
          <c:extLst>
            <c:ext xmlns:c15="http://schemas.microsoft.com/office/drawing/2012/chart" uri="{02D57815-91ED-43cb-92C2-25804820EDAC}">
              <c15:datalabelsRange>
                <c15:f>Timeline!$E$31:$E$50</c15:f>
                <c15:dlblRangeCache>
                  <c:ptCount val="20"/>
                  <c:pt idx="1">
                    <c:v>Project planning</c:v>
                  </c:pt>
                  <c:pt idx="2">
                    <c:v>Project plan  approval</c:v>
                  </c:pt>
                  <c:pt idx="3">
                    <c:v>Prototyping Model consept</c:v>
                  </c:pt>
                  <c:pt idx="4">
                    <c:v>Proof of Concept ready</c:v>
                  </c:pt>
                  <c:pt idx="5">
                    <c:v>Concept Freeze</c:v>
                  </c:pt>
                  <c:pt idx="6">
                    <c:v>Project Delivery &amp; Approval</c:v>
                  </c:pt>
                  <c:pt idx="7">
                    <c:v>Project Close</c:v>
                  </c:pt>
                  <c:pt idx="8">
                    <c:v>Project Drafting</c:v>
                  </c:pt>
                  <c:pt idx="9">
                    <c:v>Introducing nextjs blog</c:v>
                  </c:pt>
                  <c:pt idx="10">
                    <c:v>Introducing Express, nodemon, REST</c:v>
                  </c:pt>
                  <c:pt idx="11">
                    <c:v>Project Plan Draft</c:v>
                  </c:pt>
                  <c:pt idx="12">
                    <c:v>Project Plan</c:v>
                  </c:pt>
                  <c:pt idx="13">
                    <c:v>Full Stack development</c:v>
                  </c:pt>
                  <c:pt idx="14">
                    <c:v>Productization</c:v>
                  </c:pt>
                  <c:pt idx="15">
                    <c:v>Project presentation preparation &amp; Presentation</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5"/>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3-5EF8-4134-955B-52DF741E0001}"/>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AFF136A8-EBB8-48F0-B64C-9EC7CAA579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18409B25-E390-4E68-9FDC-0E1EF41547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5ED52A37-2EEC-4198-96F2-104ED952484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69CA07DF-F898-4286-929B-4D9156396E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D5EC80BF-A168-49E3-9CC9-2405FEF75D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0"/>
                </a:schemeClr>
              </a:solidFill>
              <a:ln>
                <a:noFill/>
              </a:ln>
              <a:effectLst/>
            </c:spPr>
            <c:txPr>
              <a:bodyPr rot="0" spcFirstLastPara="1" vertOverflow="ellipsis" vert="horz" wrap="square" lIns="0" tIns="0" rIns="0" bIns="0" anchor="b" anchorCtr="1">
                <a:spAutoFit/>
              </a:bodyPr>
              <a:lstStyle/>
              <a:p>
                <a:pPr>
                  <a:defRPr sz="18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Timeline!$B$54:$B$60</c:f>
              <c:numCache>
                <c:formatCode>m/d/yyyy</c:formatCode>
                <c:ptCount val="7"/>
                <c:pt idx="1">
                  <c:v>44858</c:v>
                </c:pt>
                <c:pt idx="2">
                  <c:v>44878</c:v>
                </c:pt>
                <c:pt idx="3">
                  <c:v>44892</c:v>
                </c:pt>
                <c:pt idx="4">
                  <c:v>44905</c:v>
                </c:pt>
                <c:pt idx="5">
                  <c:v>44910</c:v>
                </c:pt>
              </c:numCache>
            </c:numRef>
          </c:xVal>
          <c:yVal>
            <c:numRef>
              <c:f>Timeline!$F$54:$F$60</c:f>
              <c:numCache>
                <c:formatCode>General</c:formatCode>
                <c:ptCount val="7"/>
                <c:pt idx="1">
                  <c:v>18</c:v>
                </c:pt>
                <c:pt idx="2">
                  <c:v>6</c:v>
                </c:pt>
                <c:pt idx="3">
                  <c:v>6</c:v>
                </c:pt>
                <c:pt idx="4">
                  <c:v>6</c:v>
                </c:pt>
                <c:pt idx="5">
                  <c:v>18</c:v>
                </c:pt>
              </c:numCache>
            </c:numRef>
          </c:yVal>
          <c:smooth val="0"/>
          <c:extLst>
            <c:ext xmlns:c15="http://schemas.microsoft.com/office/drawing/2012/chart" uri="{02D57815-91ED-43cb-92C2-25804820EDAC}">
              <c15:datalabelsRange>
                <c15:f>Timeline!$E$54:$E$60</c15:f>
                <c15:dlblRangeCache>
                  <c:ptCount val="7"/>
                  <c:pt idx="1">
                    <c:v>M0: 2022-10-24</c:v>
                  </c:pt>
                  <c:pt idx="2">
                    <c:v>M1: 2022-11-13</c:v>
                  </c:pt>
                  <c:pt idx="3">
                    <c:v>M2: 2022-11-27</c:v>
                  </c:pt>
                  <c:pt idx="4">
                    <c:v>M3: 2022-12-10</c:v>
                  </c:pt>
                  <c:pt idx="5">
                    <c:v>M4: 2022-12-15</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max val="44910"/>
          <c:min val="44856"/>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majorUnit val="7"/>
      </c:valAx>
      <c:valAx>
        <c:axId val="484834552"/>
        <c:scaling>
          <c:orientation val="minMax"/>
          <c:max val="50"/>
          <c:min val="-100"/>
        </c:scaling>
        <c:delete val="1"/>
        <c:axPos val="l"/>
        <c:numFmt formatCode="General" sourceLinked="1"/>
        <c:majorTickMark val="out"/>
        <c:minorTickMark val="none"/>
        <c:tickLblPos val="nextTo"/>
        <c:crossAx val="484833240"/>
        <c:crossesAt val="44855"/>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2"/>
      <a:stretch>
        <a:fillRect/>
      </a:stretch>
    </a:blip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57149</xdr:rowOff>
    </xdr:from>
    <xdr:to>
      <xdr:col>7</xdr:col>
      <xdr:colOff>809625</xdr:colOff>
      <xdr:row>28</xdr:row>
      <xdr:rowOff>1714500</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895350</xdr:colOff>
      <xdr:row>12</xdr:row>
      <xdr:rowOff>66675</xdr:rowOff>
    </xdr:from>
    <xdr:to>
      <xdr:col>3</xdr:col>
      <xdr:colOff>542925</xdr:colOff>
      <xdr:row>13</xdr:row>
      <xdr:rowOff>180975</xdr:rowOff>
    </xdr:to>
    <xdr:sp macro="" textlink="">
      <xdr:nvSpPr>
        <xdr:cNvPr id="2" name="TextBox 1">
          <a:extLst>
            <a:ext uri="{FF2B5EF4-FFF2-40B4-BE49-F238E27FC236}">
              <a16:creationId xmlns:a16="http://schemas.microsoft.com/office/drawing/2014/main" id="{3CDF424D-964F-2642-395A-EBB16FD36B3B}"/>
            </a:ext>
          </a:extLst>
        </xdr:cNvPr>
        <xdr:cNvSpPr txBox="1"/>
      </xdr:nvSpPr>
      <xdr:spPr>
        <a:xfrm>
          <a:off x="2295525" y="2352675"/>
          <a:ext cx="809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Phase 1</a:t>
          </a:r>
        </a:p>
      </xdr:txBody>
    </xdr:sp>
    <xdr:clientData/>
  </xdr:twoCellAnchor>
  <xdr:twoCellAnchor>
    <xdr:from>
      <xdr:col>4</xdr:col>
      <xdr:colOff>2362199</xdr:colOff>
      <xdr:row>14</xdr:row>
      <xdr:rowOff>180975</xdr:rowOff>
    </xdr:from>
    <xdr:to>
      <xdr:col>5</xdr:col>
      <xdr:colOff>266700</xdr:colOff>
      <xdr:row>16</xdr:row>
      <xdr:rowOff>104775</xdr:rowOff>
    </xdr:to>
    <xdr:sp macro="" textlink="">
      <xdr:nvSpPr>
        <xdr:cNvPr id="5" name="TextBox 4">
          <a:extLst>
            <a:ext uri="{FF2B5EF4-FFF2-40B4-BE49-F238E27FC236}">
              <a16:creationId xmlns:a16="http://schemas.microsoft.com/office/drawing/2014/main" id="{2D3BF461-7505-4220-947C-5C36836B1F48}"/>
            </a:ext>
          </a:extLst>
        </xdr:cNvPr>
        <xdr:cNvSpPr txBox="1"/>
      </xdr:nvSpPr>
      <xdr:spPr>
        <a:xfrm>
          <a:off x="5895974" y="2847975"/>
          <a:ext cx="13525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Phase     2</a:t>
          </a:r>
        </a:p>
      </xdr:txBody>
    </xdr:sp>
    <xdr:clientData/>
  </xdr:twoCellAnchor>
  <xdr:twoCellAnchor>
    <xdr:from>
      <xdr:col>6</xdr:col>
      <xdr:colOff>609600</xdr:colOff>
      <xdr:row>17</xdr:row>
      <xdr:rowOff>104775</xdr:rowOff>
    </xdr:from>
    <xdr:to>
      <xdr:col>7</xdr:col>
      <xdr:colOff>133350</xdr:colOff>
      <xdr:row>19</xdr:row>
      <xdr:rowOff>28575</xdr:rowOff>
    </xdr:to>
    <xdr:sp macro="" textlink="">
      <xdr:nvSpPr>
        <xdr:cNvPr id="6" name="TextBox 5">
          <a:extLst>
            <a:ext uri="{FF2B5EF4-FFF2-40B4-BE49-F238E27FC236}">
              <a16:creationId xmlns:a16="http://schemas.microsoft.com/office/drawing/2014/main" id="{43239D34-EB3D-4C4D-945C-54BC76D00326}"/>
            </a:ext>
          </a:extLst>
        </xdr:cNvPr>
        <xdr:cNvSpPr txBox="1"/>
      </xdr:nvSpPr>
      <xdr:spPr>
        <a:xfrm>
          <a:off x="8829675" y="3343275"/>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Phase 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60"/>
  <sheetViews>
    <sheetView showGridLines="0" tabSelected="1" workbookViewId="0">
      <selection activeCell="E34" sqref="E34"/>
    </sheetView>
  </sheetViews>
  <sheetFormatPr defaultRowHeight="15" x14ac:dyDescent="0.25"/>
  <cols>
    <col min="1" max="1" width="3.5703125" customWidth="1"/>
    <col min="2" max="3" width="17.42578125" customWidth="1"/>
    <col min="4" max="4" width="14.5703125" customWidth="1"/>
    <col min="5" max="5" width="51.7109375" customWidth="1"/>
    <col min="6" max="7" width="18.5703125" customWidth="1"/>
    <col min="8" max="8" width="12.5703125" customWidth="1"/>
    <col min="9" max="9" width="5.5703125" customWidth="1"/>
    <col min="10" max="10" width="33.85546875" customWidth="1"/>
  </cols>
  <sheetData>
    <row r="4" spans="10:11" x14ac:dyDescent="0.25">
      <c r="J4" s="28"/>
      <c r="K4" s="28"/>
    </row>
    <row r="5" spans="10:11" x14ac:dyDescent="0.25">
      <c r="J5" s="29"/>
      <c r="K5" s="29"/>
    </row>
    <row r="6" spans="10:11" x14ac:dyDescent="0.25">
      <c r="J6" s="1"/>
    </row>
    <row r="8" spans="10:11" x14ac:dyDescent="0.25">
      <c r="J8" s="30"/>
    </row>
    <row r="9" spans="10:11" x14ac:dyDescent="0.25">
      <c r="J9" s="31"/>
    </row>
    <row r="10" spans="10:11" x14ac:dyDescent="0.25">
      <c r="J10" s="31"/>
    </row>
    <row r="11" spans="10:11" x14ac:dyDescent="0.25">
      <c r="J11" s="31"/>
    </row>
    <row r="12" spans="10:11" x14ac:dyDescent="0.25">
      <c r="J12" s="31"/>
    </row>
    <row r="13" spans="10:11" x14ac:dyDescent="0.25">
      <c r="J13" s="31"/>
    </row>
    <row r="14" spans="10:11" x14ac:dyDescent="0.25">
      <c r="J14" s="31"/>
    </row>
    <row r="16" spans="10:11" x14ac:dyDescent="0.25">
      <c r="J16" s="30"/>
    </row>
    <row r="17" spans="2:10" x14ac:dyDescent="0.25">
      <c r="J17" s="31"/>
    </row>
    <row r="18" spans="2:10" x14ac:dyDescent="0.25">
      <c r="J18" s="31"/>
    </row>
    <row r="19" spans="2:10" x14ac:dyDescent="0.25">
      <c r="J19" s="31"/>
    </row>
    <row r="21" spans="2:10" x14ac:dyDescent="0.25">
      <c r="J21" s="31"/>
    </row>
    <row r="29" spans="2:10" ht="166.5" customHeight="1" x14ac:dyDescent="0.35">
      <c r="B29" s="3" t="s">
        <v>6</v>
      </c>
      <c r="C29" s="3"/>
      <c r="D29" s="3"/>
    </row>
    <row r="30" spans="2:10" ht="21.75" customHeight="1" x14ac:dyDescent="0.25">
      <c r="B30" s="2" t="s">
        <v>7</v>
      </c>
      <c r="C30" s="2" t="s">
        <v>4</v>
      </c>
      <c r="D30" s="2" t="s">
        <v>3</v>
      </c>
      <c r="E30" s="2" t="s">
        <v>2</v>
      </c>
      <c r="F30" s="2" t="s">
        <v>8</v>
      </c>
      <c r="G30" s="2" t="s">
        <v>9</v>
      </c>
    </row>
    <row r="31" spans="2:10" s="16" customFormat="1" ht="11.25" x14ac:dyDescent="0.2">
      <c r="B31" s="13"/>
      <c r="C31" s="13"/>
      <c r="D31" s="14"/>
      <c r="E31" s="15"/>
      <c r="F31" s="14"/>
      <c r="G31" s="14"/>
      <c r="J31" s="17"/>
    </row>
    <row r="32" spans="2:10" ht="18" customHeight="1" x14ac:dyDescent="0.25">
      <c r="B32" s="9">
        <v>44858</v>
      </c>
      <c r="C32" s="9">
        <f t="shared" ref="C32:C46" si="0">B32+D32-1</f>
        <v>44878</v>
      </c>
      <c r="D32" s="10">
        <v>21</v>
      </c>
      <c r="E32" s="6" t="str">
        <f>"Project planning"</f>
        <v>Project planning</v>
      </c>
      <c r="F32" s="33">
        <v>-10</v>
      </c>
      <c r="G32" s="10">
        <v>0</v>
      </c>
    </row>
    <row r="33" spans="2:7" ht="18" customHeight="1" x14ac:dyDescent="0.25">
      <c r="B33" s="9">
        <f>C32</f>
        <v>44878</v>
      </c>
      <c r="C33" s="9">
        <f t="shared" ref="C33" si="1">B33+D33-1</f>
        <v>44878</v>
      </c>
      <c r="D33" s="10">
        <v>1</v>
      </c>
      <c r="E33" s="6" t="s">
        <v>30</v>
      </c>
      <c r="F33" s="33">
        <f>F32</f>
        <v>-10</v>
      </c>
      <c r="G33" s="10">
        <v>0</v>
      </c>
    </row>
    <row r="34" spans="2:7" ht="18" customHeight="1" x14ac:dyDescent="0.25">
      <c r="B34" s="9">
        <f>C32+1</f>
        <v>44879</v>
      </c>
      <c r="C34" s="9">
        <f>B34+D34-1</f>
        <v>44905</v>
      </c>
      <c r="D34" s="10">
        <v>27</v>
      </c>
      <c r="E34" s="6" t="str">
        <f>"Prototyping Model consept"</f>
        <v>Prototyping Model consept</v>
      </c>
      <c r="F34" s="33">
        <f>F32-12</f>
        <v>-22</v>
      </c>
      <c r="G34" s="10">
        <f>F34-F32</f>
        <v>-12</v>
      </c>
    </row>
    <row r="35" spans="2:7" ht="18" customHeight="1" x14ac:dyDescent="0.25">
      <c r="B35" s="9">
        <v>44892</v>
      </c>
      <c r="C35" s="9">
        <f t="shared" ref="C35" si="2">B35+D35-1</f>
        <v>44892</v>
      </c>
      <c r="D35" s="10">
        <v>1</v>
      </c>
      <c r="E35" s="6" t="str">
        <f>"Proof of Concept ready"</f>
        <v>Proof of Concept ready</v>
      </c>
      <c r="F35" s="33">
        <f>F$34</f>
        <v>-22</v>
      </c>
      <c r="G35" s="10">
        <v>0</v>
      </c>
    </row>
    <row r="36" spans="2:7" ht="18" customHeight="1" x14ac:dyDescent="0.25">
      <c r="B36" s="9">
        <v>44905</v>
      </c>
      <c r="C36" s="9">
        <f t="shared" ref="C36" si="3">B36+D36-1</f>
        <v>44905</v>
      </c>
      <c r="D36" s="10">
        <v>1</v>
      </c>
      <c r="E36" s="6" t="str">
        <f>"Concept Freeze"</f>
        <v>Concept Freeze</v>
      </c>
      <c r="F36" s="33">
        <f>F$34</f>
        <v>-22</v>
      </c>
      <c r="G36" s="10">
        <v>0</v>
      </c>
    </row>
    <row r="37" spans="2:7" ht="18" customHeight="1" x14ac:dyDescent="0.25">
      <c r="B37" s="9">
        <f>C34+1</f>
        <v>44906</v>
      </c>
      <c r="C37" s="9">
        <f t="shared" si="0"/>
        <v>44909</v>
      </c>
      <c r="D37" s="10">
        <v>4</v>
      </c>
      <c r="E37" s="6" t="str">
        <f>"Project Delivery &amp; Approval"</f>
        <v>Project Delivery &amp; Approval</v>
      </c>
      <c r="F37" s="33">
        <f>F34-12</f>
        <v>-34</v>
      </c>
      <c r="G37" s="10">
        <f>F37-F32+12</f>
        <v>-12</v>
      </c>
    </row>
    <row r="38" spans="2:7" ht="18" customHeight="1" thickBot="1" x14ac:dyDescent="0.3">
      <c r="B38" s="35">
        <f>C37+1</f>
        <v>44910</v>
      </c>
      <c r="C38" s="35">
        <f t="shared" si="0"/>
        <v>44910</v>
      </c>
      <c r="D38" s="36">
        <v>1</v>
      </c>
      <c r="E38" s="37" t="str">
        <f>"Project Close"</f>
        <v>Project Close</v>
      </c>
      <c r="F38" s="36">
        <f>F37-14</f>
        <v>-48</v>
      </c>
      <c r="G38" s="36">
        <f>F38-F37-2</f>
        <v>-16</v>
      </c>
    </row>
    <row r="39" spans="2:7" ht="18" customHeight="1" thickTop="1" x14ac:dyDescent="0.25">
      <c r="B39" s="32">
        <v>44858</v>
      </c>
      <c r="C39" s="32">
        <f t="shared" si="0"/>
        <v>44863</v>
      </c>
      <c r="D39" s="33">
        <v>6</v>
      </c>
      <c r="E39" s="34" t="s">
        <v>23</v>
      </c>
      <c r="F39" s="33">
        <f>F38 + 14</f>
        <v>-34</v>
      </c>
      <c r="G39" s="10">
        <v>0</v>
      </c>
    </row>
    <row r="40" spans="2:7" ht="18" customHeight="1" x14ac:dyDescent="0.25">
      <c r="B40" s="9">
        <f>C39+1</f>
        <v>44864</v>
      </c>
      <c r="C40" s="32">
        <f t="shared" ref="C40" si="4">B40+D40-1</f>
        <v>44864</v>
      </c>
      <c r="D40" s="33">
        <v>1</v>
      </c>
      <c r="E40" s="34" t="s">
        <v>25</v>
      </c>
      <c r="F40" s="33">
        <f>F39-5</f>
        <v>-39</v>
      </c>
      <c r="G40" s="10">
        <f t="shared" ref="G40:G43" si="5">F40-F39</f>
        <v>-5</v>
      </c>
    </row>
    <row r="41" spans="2:7" ht="18" customHeight="1" x14ac:dyDescent="0.25">
      <c r="B41" s="9">
        <f>C40+1</f>
        <v>44865</v>
      </c>
      <c r="C41" s="32">
        <f t="shared" ref="C41" si="6">B41+D41-1</f>
        <v>44869</v>
      </c>
      <c r="D41" s="33">
        <v>5</v>
      </c>
      <c r="E41" s="34" t="s">
        <v>28</v>
      </c>
      <c r="F41" s="33">
        <f>F40-11</f>
        <v>-50</v>
      </c>
      <c r="G41" s="10">
        <f t="shared" si="5"/>
        <v>-11</v>
      </c>
    </row>
    <row r="42" spans="2:7" ht="18" customHeight="1" x14ac:dyDescent="0.25">
      <c r="B42" s="9">
        <f>C41+1</f>
        <v>44870</v>
      </c>
      <c r="C42" s="32">
        <f t="shared" ref="C42" si="7">B42+D42-1</f>
        <v>44873</v>
      </c>
      <c r="D42" s="33">
        <v>4</v>
      </c>
      <c r="E42" s="34" t="s">
        <v>24</v>
      </c>
      <c r="F42" s="33">
        <f>F41-13</f>
        <v>-63</v>
      </c>
      <c r="G42" s="10">
        <f t="shared" si="5"/>
        <v>-13</v>
      </c>
    </row>
    <row r="43" spans="2:7" ht="18" customHeight="1" x14ac:dyDescent="0.25">
      <c r="B43" s="9">
        <f>C42+1</f>
        <v>44874</v>
      </c>
      <c r="C43" s="32">
        <f>B43+D43-1</f>
        <v>44878</v>
      </c>
      <c r="D43" s="33">
        <v>5</v>
      </c>
      <c r="E43" s="34" t="s">
        <v>26</v>
      </c>
      <c r="F43" s="33">
        <f>F42-10</f>
        <v>-73</v>
      </c>
      <c r="G43" s="10">
        <f t="shared" si="5"/>
        <v>-10</v>
      </c>
    </row>
    <row r="44" spans="2:7" ht="18" customHeight="1" x14ac:dyDescent="0.25">
      <c r="B44" s="9">
        <f>C43+1</f>
        <v>44879</v>
      </c>
      <c r="C44" s="32">
        <f t="shared" ref="C44" si="8">B44+D44-1</f>
        <v>44905</v>
      </c>
      <c r="D44" s="33">
        <v>27</v>
      </c>
      <c r="E44" s="34" t="s">
        <v>27</v>
      </c>
      <c r="F44" s="33">
        <f>F43-11</f>
        <v>-84</v>
      </c>
      <c r="G44" s="10">
        <f>F44-F43</f>
        <v>-11</v>
      </c>
    </row>
    <row r="45" spans="2:7" ht="18" customHeight="1" x14ac:dyDescent="0.25">
      <c r="B45" s="9">
        <f>C44-7+1</f>
        <v>44899</v>
      </c>
      <c r="C45" s="9">
        <f>B45+D45-1</f>
        <v>44905</v>
      </c>
      <c r="D45" s="10">
        <v>7</v>
      </c>
      <c r="E45" s="6" t="s">
        <v>22</v>
      </c>
      <c r="F45" s="33">
        <f t="shared" ref="F45:F46" si="9">F44-7</f>
        <v>-91</v>
      </c>
      <c r="G45" s="10">
        <v>0</v>
      </c>
    </row>
    <row r="46" spans="2:7" ht="18" customHeight="1" x14ac:dyDescent="0.25">
      <c r="B46" s="9">
        <f>C45+1</f>
        <v>44906</v>
      </c>
      <c r="C46" s="9">
        <f t="shared" si="0"/>
        <v>44910</v>
      </c>
      <c r="D46" s="10">
        <v>5</v>
      </c>
      <c r="E46" s="6" t="s">
        <v>29</v>
      </c>
      <c r="F46" s="33">
        <f t="shared" si="9"/>
        <v>-98</v>
      </c>
      <c r="G46" s="10">
        <f>F46-F45-8</f>
        <v>-15</v>
      </c>
    </row>
    <row r="47" spans="2:7" ht="18" customHeight="1" x14ac:dyDescent="0.25">
      <c r="B47" s="9">
        <v>44910</v>
      </c>
      <c r="C47" s="9">
        <v>44910</v>
      </c>
      <c r="D47" s="10">
        <v>1</v>
      </c>
      <c r="E47" s="6"/>
      <c r="F47" s="33">
        <f>F46</f>
        <v>-98</v>
      </c>
      <c r="G47" s="10">
        <f t="shared" ref="G47" si="10">F47-F46</f>
        <v>0</v>
      </c>
    </row>
    <row r="48" spans="2:7" ht="18" customHeight="1" x14ac:dyDescent="0.25">
      <c r="B48" s="9"/>
      <c r="C48" s="9"/>
      <c r="D48" s="10"/>
      <c r="E48" s="6"/>
      <c r="F48" s="10"/>
      <c r="G48" s="10"/>
    </row>
    <row r="49" spans="2:10" ht="18" customHeight="1" x14ac:dyDescent="0.25">
      <c r="B49" s="9"/>
      <c r="C49" s="9"/>
      <c r="D49" s="10"/>
      <c r="E49" s="6"/>
      <c r="F49" s="10"/>
      <c r="G49" s="10"/>
    </row>
    <row r="50" spans="2:10" x14ac:dyDescent="0.25">
      <c r="B50" s="7"/>
      <c r="C50" s="7"/>
      <c r="D50" s="8"/>
      <c r="E50" s="12"/>
      <c r="F50" s="8"/>
      <c r="G50" s="8"/>
      <c r="J50" s="5"/>
    </row>
    <row r="52" spans="2:10" ht="21" x14ac:dyDescent="0.35">
      <c r="B52" s="3" t="s">
        <v>5</v>
      </c>
      <c r="C52" s="3"/>
      <c r="D52" s="3"/>
    </row>
    <row r="53" spans="2:10" ht="18.75" x14ac:dyDescent="0.25">
      <c r="B53" s="2" t="s">
        <v>0</v>
      </c>
      <c r="C53" s="2"/>
      <c r="D53" s="2"/>
      <c r="E53" s="2" t="s">
        <v>2</v>
      </c>
      <c r="F53" s="2" t="s">
        <v>1</v>
      </c>
    </row>
    <row r="54" spans="2:10" s="16" customFormat="1" ht="11.25" x14ac:dyDescent="0.2">
      <c r="B54" s="13"/>
      <c r="C54" s="13"/>
      <c r="D54" s="14"/>
      <c r="E54" s="15"/>
      <c r="F54" s="14"/>
    </row>
    <row r="55" spans="2:10" ht="18" customHeight="1" x14ac:dyDescent="0.25">
      <c r="B55" s="9">
        <v>44858</v>
      </c>
      <c r="C55" s="9"/>
      <c r="D55" s="10"/>
      <c r="E55" s="11" t="str">
        <f>"M0: "&amp;TEXT(B55,"yyyy-mm-dd")</f>
        <v>M0: 2022-10-24</v>
      </c>
      <c r="F55" s="10">
        <v>18</v>
      </c>
    </row>
    <row r="56" spans="2:10" ht="18" customHeight="1" x14ac:dyDescent="0.25">
      <c r="B56" s="9">
        <f>C32</f>
        <v>44878</v>
      </c>
      <c r="C56" s="9"/>
      <c r="D56" s="10"/>
      <c r="E56" s="11" t="str">
        <f>"M1: "&amp;TEXT(B56,"yyyy-mm-dd")</f>
        <v>M1: 2022-11-13</v>
      </c>
      <c r="F56" s="10">
        <f>F$55-12</f>
        <v>6</v>
      </c>
    </row>
    <row r="57" spans="2:10" ht="18" customHeight="1" x14ac:dyDescent="0.25">
      <c r="B57" s="9">
        <f>C35</f>
        <v>44892</v>
      </c>
      <c r="C57" s="9"/>
      <c r="D57" s="10"/>
      <c r="E57" s="11" t="str">
        <f>"M2: "&amp;TEXT(B57,"yyyy-mm-dd")</f>
        <v>M2: 2022-11-27</v>
      </c>
      <c r="F57" s="10">
        <f t="shared" ref="F57:F58" si="11">F$55-12</f>
        <v>6</v>
      </c>
    </row>
    <row r="58" spans="2:10" ht="18" customHeight="1" x14ac:dyDescent="0.25">
      <c r="B58" s="9">
        <f>C36</f>
        <v>44905</v>
      </c>
      <c r="C58" s="9"/>
      <c r="D58" s="10"/>
      <c r="E58" s="11" t="str">
        <f>"M3: "&amp;TEXT(B58,"yyyy-mm-dd")</f>
        <v>M3: 2022-12-10</v>
      </c>
      <c r="F58" s="10">
        <f t="shared" si="11"/>
        <v>6</v>
      </c>
      <c r="J58" s="4"/>
    </row>
    <row r="59" spans="2:10" ht="18" customHeight="1" x14ac:dyDescent="0.25">
      <c r="B59" s="9">
        <f>C38</f>
        <v>44910</v>
      </c>
      <c r="C59" s="9"/>
      <c r="D59" s="10"/>
      <c r="E59" s="11" t="str">
        <f>"M4: "&amp;TEXT(B59,"yyyy-mm-dd")</f>
        <v>M4: 2022-12-15</v>
      </c>
      <c r="F59" s="10">
        <f>F55</f>
        <v>18</v>
      </c>
      <c r="J59" s="4"/>
    </row>
    <row r="60" spans="2:10" x14ac:dyDescent="0.25">
      <c r="B60" s="7"/>
      <c r="C60" s="7"/>
      <c r="D60" s="8"/>
      <c r="E60" s="12"/>
      <c r="F60" s="8"/>
      <c r="J60" s="5"/>
    </row>
  </sheetData>
  <pageMargins left="0.35" right="0.35" top="0.5" bottom="0.5" header="0.25" footer="0.25"/>
  <pageSetup scale="85" fitToHeight="0" orientation="landscape" r:id="rId1"/>
  <ignoredErrors>
    <ignoredError sqref="B4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40625" defaultRowHeight="12.75" x14ac:dyDescent="0.2"/>
  <cols>
    <col min="1" max="1" width="2.85546875" style="19" customWidth="1"/>
    <col min="2" max="2" width="86.5703125" style="18" customWidth="1"/>
    <col min="3" max="16384" width="9.140625" style="19"/>
  </cols>
  <sheetData>
    <row r="1" spans="2:3" ht="46.5" customHeight="1" x14ac:dyDescent="0.2"/>
    <row r="2" spans="2:3" s="21" customFormat="1" ht="15.75" x14ac:dyDescent="0.25">
      <c r="B2" s="20" t="s">
        <v>15</v>
      </c>
      <c r="C2" s="20"/>
    </row>
    <row r="3" spans="2:3" s="23" customFormat="1" ht="15" x14ac:dyDescent="0.25">
      <c r="B3" s="22" t="s">
        <v>19</v>
      </c>
      <c r="C3" s="22"/>
    </row>
    <row r="6" spans="2:3" ht="21" x14ac:dyDescent="0.2">
      <c r="B6" s="24" t="s">
        <v>10</v>
      </c>
    </row>
    <row r="7" spans="2:3" ht="60" x14ac:dyDescent="0.2">
      <c r="B7" s="25" t="s">
        <v>20</v>
      </c>
    </row>
    <row r="8" spans="2:3" ht="15" x14ac:dyDescent="0.2">
      <c r="B8" s="25"/>
    </row>
    <row r="9" spans="2:3" ht="30" x14ac:dyDescent="0.2">
      <c r="B9" s="25" t="s">
        <v>21</v>
      </c>
    </row>
    <row r="11" spans="2:3" s="26" customFormat="1" ht="26.25" x14ac:dyDescent="0.4">
      <c r="B11" s="24" t="s">
        <v>16</v>
      </c>
    </row>
    <row r="12" spans="2:3" ht="15" x14ac:dyDescent="0.2">
      <c r="B12" s="25" t="s">
        <v>18</v>
      </c>
    </row>
    <row r="13" spans="2:3" ht="18.75" x14ac:dyDescent="0.3">
      <c r="B13" s="27" t="s">
        <v>11</v>
      </c>
    </row>
    <row r="14" spans="2:3" ht="18.75" x14ac:dyDescent="0.3">
      <c r="B14" s="27" t="s">
        <v>17</v>
      </c>
    </row>
    <row r="16" spans="2:3" s="26" customFormat="1" ht="26.25" x14ac:dyDescent="0.4">
      <c r="B16" s="24" t="s">
        <v>12</v>
      </c>
    </row>
    <row r="17" spans="2:2" ht="60" x14ac:dyDescent="0.2">
      <c r="B17" s="25" t="s">
        <v>14</v>
      </c>
    </row>
    <row r="18" spans="2:2" ht="15" x14ac:dyDescent="0.2">
      <c r="B18" s="25"/>
    </row>
    <row r="19" spans="2:2" ht="75" x14ac:dyDescent="0.2">
      <c r="B19" s="25" t="s">
        <v>13</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2022-11-09T12:54:39Z</dcterms:modified>
</cp:coreProperties>
</file>