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EF0\EXCELCNV\004d131f-66b5-417e-a59b-6e8d496b7d4d\"/>
    </mc:Choice>
  </mc:AlternateContent>
  <xr:revisionPtr revIDLastSave="497" documentId="8_{02C819F9-0CE8-4899-AEF4-52478484B674}" xr6:coauthVersionLast="47" xr6:coauthVersionMax="47" xr10:uidLastSave="{8DC992CA-19D5-41E7-BECB-27FD2DF4437A}"/>
  <bookViews>
    <workbookView xWindow="-60" yWindow="-60" windowWidth="15480" windowHeight="11640" xr2:uid="{03830FDC-E7C2-41C4-BB20-47FC3DDA4D3B}"/>
  </bookViews>
  <sheets>
    <sheet name="i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7" i="1" l="1"/>
  <c r="H676" i="1"/>
  <c r="H675" i="1"/>
  <c r="H674" i="1"/>
  <c r="H673" i="1"/>
  <c r="H672" i="1"/>
  <c r="H671" i="1"/>
  <c r="H670" i="1"/>
  <c r="H669" i="1"/>
  <c r="E2" i="1"/>
  <c r="Q2" i="1"/>
  <c r="Q2" i="1" a="1"/>
  <c r="F2" i="1"/>
  <c r="O2" i="1"/>
  <c r="O2" i="1" a="1"/>
  <c r="P2" i="1"/>
  <c r="P2" i="1" a="1"/>
  <c r="M2" i="1"/>
  <c r="F2" i="1" a="1"/>
  <c r="M2" i="1" a="1"/>
  <c r="N2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T1" i="1"/>
  <c r="T2" i="1"/>
  <c r="T2" i="1" a="1"/>
  <c r="L2" i="1"/>
  <c r="G2" i="1"/>
  <c r="G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<sst xmlns="http://schemas.openxmlformats.org/spreadsheetml/2006/main" count="20" uniqueCount="20">
  <si>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Date</t>
  </si>
  <si>
    <t>Price 2 Days Prior</t>
  </si>
  <si>
    <t>Price 1 Day Prior</t>
  </si>
  <si>
    <t>Price Today</t>
  </si>
  <si>
    <t>Price Tomorrow</t>
  </si>
  <si>
    <t>Price Change Tomorrow</t>
  </si>
  <si>
    <t>Price Change Ten</t>
  </si>
  <si>
    <t>Std Dev 10</t>
  </si>
  <si>
    <t>Twenty Moving Average</t>
  </si>
  <si>
    <t>Fifty Days Moving Average</t>
  </si>
  <si>
    <t>200 Days Moving Average</t>
  </si>
  <si>
    <t>Monthly Inflation Rate</t>
  </si>
  <si>
    <t>EFFR Rate</t>
  </si>
  <si>
    <t>Volume</t>
  </si>
  <si>
    <t>Treasury Par Yield Month</t>
  </si>
  <si>
    <t>Treasury Par Yield Two Years</t>
  </si>
  <si>
    <t>Treasury Par Yield Curve Rates (10 Years)</t>
  </si>
  <si>
    <t>DXY</t>
  </si>
  <si>
    <t>SP Open</t>
  </si>
  <si>
    <t>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</si>
</sst>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1F1F1F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horizontal="center" vertical="center"/>
    </xf>
    <xf numFmtId="165" fontId="19" fillId="0" borderId="10" xfId="0" applyNumberFormat="1" applyFont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0" fontId="20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3" fillId="0" borderId="0" xfId="0" applyFont="1"/>
    <xf numFmtId="1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0" fontId="2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4C4D-15EC-4990-86A9-FAC475D68106}">
  <dimension ref="A1:AB678"/>
  <sheetViews>
    <sheetView tabSelected="1" topLeftCell="K1" workbookViewId="0">
      <selection activeCell="V3" sqref="V3"/>
    </sheetView>
  </sheetViews>
  <sheetFormatPr defaultRowHeight="26.25" customHeight="1"/>
  <cols>
    <col min="1" max="1" width="29.85546875" style="16" customWidth="1"/>
    <col min="2" max="2" width="17" style="16" bestFit="1" customWidth="1"/>
    <col min="3" max="3" width="16.28515625" style="16" bestFit="1" customWidth="1"/>
    <col min="4" max="4" width="11.28515625" style="16" bestFit="1" customWidth="1"/>
    <col min="5" max="5" width="15.28515625" style="16" bestFit="1" customWidth="1"/>
    <col min="6" max="6" width="22.5703125" style="16" bestFit="1" customWidth="1"/>
    <col min="7" max="7" width="19" style="19" customWidth="1"/>
    <col min="8" max="8" width="12.5703125" style="16" bestFit="1" customWidth="1"/>
    <col min="9" max="9" width="22.7109375" style="16" bestFit="1" customWidth="1"/>
    <col min="10" max="10" width="26.7109375" style="16" bestFit="1" customWidth="1"/>
    <col min="11" max="11" width="25.5703125" style="16" bestFit="1" customWidth="1"/>
    <col min="12" max="12" width="22.5703125" style="16" bestFit="1" customWidth="1"/>
    <col min="13" max="13" width="11.5703125" style="16" bestFit="1" customWidth="1"/>
    <col min="14" max="14" width="13.85546875" style="20" bestFit="1" customWidth="1"/>
    <col min="15" max="15" width="26" style="16" bestFit="1" customWidth="1"/>
    <col min="16" max="16" width="29.85546875" style="16" bestFit="1" customWidth="1"/>
    <col min="17" max="17" width="41.5703125" style="16" bestFit="1" customWidth="1"/>
    <col min="18" max="18" width="8.140625" style="12" bestFit="1" customWidth="1"/>
    <col min="19" max="19" width="9.7109375" style="16" bestFit="1" customWidth="1"/>
    <col min="20" max="20" width="7.7109375" style="15" bestFit="1" customWidth="1"/>
    <col min="21" max="21" width="8.140625" style="16" bestFit="1" customWidth="1"/>
    <col min="22" max="22" width="7.140625" style="16" customWidth="1"/>
    <col min="23" max="23" width="10.7109375" style="16" bestFit="1" customWidth="1"/>
    <col min="24" max="24" width="24.140625" style="15" bestFit="1" customWidth="1"/>
    <col min="25" max="25" width="17.7109375" style="15" bestFit="1" customWidth="1"/>
    <col min="26" max="26" width="13.85546875" style="16" bestFit="1" customWidth="1"/>
    <col min="27" max="27" width="9.140625" style="16"/>
    <col min="28" max="28" width="10.85546875" style="16" bestFit="1" customWidth="1"/>
    <col min="29" max="16384" width="9.140625" style="16"/>
  </cols>
  <sheetData>
    <row r="1" spans="1:28" s="9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 t="str">
        <f ca="1">$T1</f>
        <v>VIX</v>
      </c>
      <c r="U1" s="1" t="s">
        <v>19</v>
      </c>
      <c r="X1" s="10"/>
      <c r="Y1" s="10"/>
      <c r="AA1" s="11"/>
    </row>
    <row r="2" spans="1:28" ht="26.25" customHeight="1">
      <c r="A2" s="4">
        <v>45511</v>
      </c>
      <c r="B2" s="5">
        <v>2405.87</v>
      </c>
      <c r="C2" s="5">
        <v>2384.9</v>
      </c>
      <c r="D2" s="5">
        <v>2385.83</v>
      </c>
      <c r="E2" s="5">
        <f>AVERAGE(E3:E677)</f>
        <v>1958.1656000000019</v>
      </c>
      <c r="F2" s="8" cm="1">
        <f t="array" aca="1" ref="F2:F677" ca="1">$F$2:$F$677/100</f>
        <v>8.6157037037036983E-3</v>
      </c>
      <c r="G2" s="21" cm="1">
        <f t="array" aca="1" ref="G2:G677" ca="1">$G$2:$G$677/100</f>
        <v>8.9444144144144214E-2</v>
      </c>
      <c r="H2" s="5">
        <v>30.155077630000001</v>
      </c>
      <c r="I2" s="5">
        <v>2414.7449999999999</v>
      </c>
      <c r="J2" s="5">
        <v>2368.2948000000001</v>
      </c>
      <c r="K2" s="5">
        <v>2189.8078</v>
      </c>
      <c r="L2" s="6">
        <f ca="1">$L2/100</f>
        <v>0.03</v>
      </c>
      <c r="M2" s="6" cm="1">
        <f t="array" aca="1" ref="M2:M677" ca="1">C2:$M677/100</f>
        <v>5.33E-2</v>
      </c>
      <c r="N2" s="7" t="str">
        <f ca="1">CONCATENATE($N2, " ", $Y2)</f>
        <v>96 troy ounces</v>
      </c>
      <c r="O2" s="6" cm="1">
        <f t="array" aca="1" ref="O2:O677" ca="1">E2:$O677/100</f>
        <v>5.5E-2</v>
      </c>
      <c r="P2" s="6" cm="1">
        <f t="array" aca="1" ref="P2:P677" ca="1">F2:$P677/100</f>
        <v>0.04</v>
      </c>
      <c r="Q2" s="6" cm="1">
        <f t="array" aca="1" ref="Q2:Q677" ca="1">C2:$M677/100</f>
        <v>5.33E-2</v>
      </c>
      <c r="R2" s="5">
        <v>103.37</v>
      </c>
      <c r="S2" s="5">
        <v>5293.13</v>
      </c>
      <c r="T2" s="6" cm="1">
        <f t="array" aca="1" ref="T2:T677" ca="1">$T2:$T677/100</f>
        <v>0.2477</v>
      </c>
      <c r="U2" s="5">
        <v>72.84</v>
      </c>
      <c r="X2" s="13"/>
      <c r="Y2" s="14"/>
      <c r="AA2" s="17"/>
      <c r="AB2" s="18"/>
    </row>
    <row r="3" spans="1:28" ht="26.25" customHeight="1">
      <c r="A3" s="4">
        <v>45512</v>
      </c>
      <c r="B3" s="5">
        <v>2442.7399999999998</v>
      </c>
      <c r="C3" s="5">
        <v>2405.87</v>
      </c>
      <c r="D3" s="5">
        <v>2384.9</v>
      </c>
      <c r="E3" s="5">
        <v>2385.83</v>
      </c>
      <c r="F3" s="8">
        <f ca="1"/>
        <v>9.300000000000001E-3</v>
      </c>
      <c r="G3" s="21">
        <f ca="1"/>
        <v>8.9444144144144214E-2</v>
      </c>
      <c r="H3" s="5">
        <v>29.423936229999999</v>
      </c>
      <c r="I3" s="5">
        <v>2414.1525000000001</v>
      </c>
      <c r="J3" s="5">
        <v>2367.7916</v>
      </c>
      <c r="K3" s="5">
        <v>2187.8562999999999</v>
      </c>
      <c r="L3" s="6">
        <f t="shared" ref="L3:L66" ca="1" si="0">$L3/100</f>
        <v>0.03</v>
      </c>
      <c r="M3" s="6">
        <f ca="1"/>
        <v>5.33E-2</v>
      </c>
      <c r="N3" s="7" t="str">
        <f t="shared" ref="N3:N66" ca="1" si="1">CONCATENATE($N3, " ", $Y3)</f>
        <v>89 troy ounces</v>
      </c>
      <c r="O3" s="6">
        <f ca="1"/>
        <v>5.5E-2</v>
      </c>
      <c r="P3" s="6">
        <f ca="1"/>
        <v>3.9900000000000005E-2</v>
      </c>
      <c r="Q3" s="6">
        <f ca="1"/>
        <v>5.33E-2</v>
      </c>
      <c r="R3" s="5">
        <v>102.78</v>
      </c>
      <c r="S3" s="5">
        <v>5206.42</v>
      </c>
      <c r="T3" s="6">
        <f ca="1"/>
        <v>0.33710000000000001</v>
      </c>
      <c r="U3" s="5">
        <v>73.86</v>
      </c>
      <c r="X3" s="13"/>
      <c r="Y3" s="14"/>
      <c r="AA3" s="17"/>
      <c r="AB3" s="18"/>
    </row>
    <row r="4" spans="1:28" ht="26.25" customHeight="1">
      <c r="A4" s="4">
        <v>45513</v>
      </c>
      <c r="B4" s="5">
        <v>2447.17</v>
      </c>
      <c r="C4" s="5">
        <v>2442.7399999999998</v>
      </c>
      <c r="D4" s="5">
        <v>2405.87</v>
      </c>
      <c r="E4" s="5">
        <v>2384.9</v>
      </c>
      <c r="F4" s="8">
        <f ca="1"/>
        <v>-0.2097</v>
      </c>
      <c r="G4" s="21">
        <f ca="1"/>
        <v>8.9444144144144214E-2</v>
      </c>
      <c r="H4" s="5">
        <v>28.341301250000001</v>
      </c>
      <c r="I4" s="5">
        <v>2413.2305000000001</v>
      </c>
      <c r="J4" s="5">
        <v>2367.1583999999998</v>
      </c>
      <c r="K4" s="5">
        <v>2185.9634500000002</v>
      </c>
      <c r="L4" s="6">
        <f t="shared" ca="1" si="0"/>
        <v>0.03</v>
      </c>
      <c r="M4" s="6">
        <f ca="1"/>
        <v>5.33E-2</v>
      </c>
      <c r="N4" s="7" t="str">
        <f t="shared" ca="1" si="1"/>
        <v>86 troy ounces</v>
      </c>
      <c r="O4" s="6">
        <f ca="1"/>
        <v>5.5199999999999999E-2</v>
      </c>
      <c r="P4" s="6">
        <f ca="1"/>
        <v>3.8900000000000004E-2</v>
      </c>
      <c r="Q4" s="6">
        <f ca="1"/>
        <v>5.33E-2</v>
      </c>
      <c r="R4" s="5">
        <v>103.22</v>
      </c>
      <c r="S4" s="5">
        <v>5151.1400000000003</v>
      </c>
      <c r="T4" s="6">
        <f ca="1"/>
        <v>0.2339</v>
      </c>
      <c r="U4" s="5">
        <v>74.209999999999994</v>
      </c>
      <c r="X4" s="13"/>
      <c r="Y4" s="14"/>
      <c r="AA4" s="17"/>
      <c r="AB4" s="18"/>
    </row>
    <row r="5" spans="1:28" ht="26.25" customHeight="1">
      <c r="A5" s="4">
        <v>45514</v>
      </c>
      <c r="B5" s="5">
        <v>2447.23</v>
      </c>
      <c r="C5" s="5">
        <v>2447.17</v>
      </c>
      <c r="D5" s="5">
        <v>2442.7399999999998</v>
      </c>
      <c r="E5" s="5">
        <v>2405.87</v>
      </c>
      <c r="F5" s="8">
        <f ca="1"/>
        <v>-0.36869999999999997</v>
      </c>
      <c r="G5" s="21">
        <f ca="1"/>
        <v>8.9444144144144214E-2</v>
      </c>
      <c r="H5" s="5">
        <v>28.61666082</v>
      </c>
      <c r="I5" s="5">
        <v>2411.0920000000001</v>
      </c>
      <c r="J5" s="5">
        <v>2365.7249999999999</v>
      </c>
      <c r="K5" s="5">
        <v>2183.8564000000001</v>
      </c>
      <c r="L5" s="6">
        <f t="shared" ca="1" si="0"/>
        <v>0.03</v>
      </c>
      <c r="M5" s="6">
        <f ca="1"/>
        <v>5.33E-2</v>
      </c>
      <c r="N5" s="7" t="str">
        <f t="shared" ca="1" si="1"/>
        <v>89 troy ounces</v>
      </c>
      <c r="O5" s="6">
        <f ca="1"/>
        <v>5.5399999999999998E-2</v>
      </c>
      <c r="P5" s="6">
        <f ca="1"/>
        <v>3.8800000000000001E-2</v>
      </c>
      <c r="Q5" s="6">
        <f ca="1"/>
        <v>5.33E-2</v>
      </c>
      <c r="R5" s="5">
        <v>104.31</v>
      </c>
      <c r="S5" s="5">
        <v>5376.63</v>
      </c>
      <c r="T5" s="6">
        <f ca="1"/>
        <v>0.20519999999999999</v>
      </c>
      <c r="U5" s="5">
        <v>76.87</v>
      </c>
      <c r="X5" s="13"/>
      <c r="Y5" s="14"/>
      <c r="AA5" s="17"/>
      <c r="AB5" s="18"/>
    </row>
    <row r="6" spans="1:28" ht="26.25" customHeight="1">
      <c r="A6" s="4">
        <v>45515</v>
      </c>
      <c r="B6" s="5">
        <v>2411.09</v>
      </c>
      <c r="C6" s="5">
        <v>2447.23</v>
      </c>
      <c r="D6" s="5">
        <v>2447.17</v>
      </c>
      <c r="E6" s="5">
        <v>2442.7399999999998</v>
      </c>
      <c r="F6" s="8">
        <f ca="1"/>
        <v>-4.4299999999999999E-2</v>
      </c>
      <c r="G6" s="21">
        <f ca="1"/>
        <v>8.9444144144144214E-2</v>
      </c>
      <c r="H6" s="5">
        <v>26.084795830000001</v>
      </c>
      <c r="I6" s="5">
        <v>2408.567</v>
      </c>
      <c r="J6" s="5">
        <v>2363.5623999999998</v>
      </c>
      <c r="K6" s="5">
        <v>2181.5578500000001</v>
      </c>
      <c r="L6" s="6">
        <f t="shared" ca="1" si="0"/>
        <v>0.03</v>
      </c>
      <c r="M6" s="6">
        <f ca="1"/>
        <v>5.33E-2</v>
      </c>
      <c r="N6" s="7" t="str">
        <f t="shared" ca="1" si="1"/>
        <v>83 troy ounces</v>
      </c>
      <c r="O6" s="6">
        <f ca="1"/>
        <v>5.5500000000000001E-2</v>
      </c>
      <c r="P6" s="6">
        <f ca="1"/>
        <v>4.1599999999999998E-2</v>
      </c>
      <c r="Q6" s="6">
        <f ca="1"/>
        <v>5.33E-2</v>
      </c>
      <c r="R6" s="5">
        <v>104.07</v>
      </c>
      <c r="S6" s="5">
        <v>5537.84</v>
      </c>
      <c r="T6" s="6">
        <f ca="1"/>
        <v>0.16200000000000001</v>
      </c>
      <c r="U6" s="5">
        <v>78.59</v>
      </c>
      <c r="X6" s="13"/>
      <c r="Y6" s="14"/>
      <c r="AA6" s="17"/>
      <c r="AB6" s="18"/>
    </row>
    <row r="7" spans="1:28" ht="26.25" customHeight="1">
      <c r="A7" s="4">
        <v>45516</v>
      </c>
      <c r="B7" s="5">
        <v>2382.4699999999998</v>
      </c>
      <c r="C7" s="5">
        <v>2411.09</v>
      </c>
      <c r="D7" s="5">
        <v>2447.23</v>
      </c>
      <c r="E7" s="5">
        <v>2447.17</v>
      </c>
      <c r="F7" s="8">
        <f ca="1"/>
        <v>-5.9999999999999995E-4</v>
      </c>
      <c r="G7" s="21">
        <f ca="1"/>
        <v>8.9444144144144214E-2</v>
      </c>
      <c r="H7" s="5">
        <v>25.307192300000001</v>
      </c>
      <c r="I7" s="5">
        <v>2404.1030000000001</v>
      </c>
      <c r="J7" s="5">
        <v>2362.2836000000002</v>
      </c>
      <c r="K7" s="5">
        <v>2179.1864500000001</v>
      </c>
      <c r="L7" s="6">
        <f t="shared" ca="1" si="0"/>
        <v>0.03</v>
      </c>
      <c r="M7" s="6">
        <f ca="1"/>
        <v>5.33E-2</v>
      </c>
      <c r="N7" s="7" t="str">
        <f t="shared" ca="1" si="1"/>
        <v>78 troy ounces</v>
      </c>
      <c r="O7" s="6">
        <f ca="1"/>
        <v>5.4900000000000004E-2</v>
      </c>
      <c r="P7" s="6">
        <f ca="1"/>
        <v>4.2900000000000001E-2</v>
      </c>
      <c r="Q7" s="6">
        <f ca="1"/>
        <v>5.33E-2</v>
      </c>
      <c r="R7" s="5">
        <v>104.43</v>
      </c>
      <c r="S7" s="5">
        <v>5505.59</v>
      </c>
      <c r="T7" s="6">
        <f ca="1"/>
        <v>0.1666</v>
      </c>
      <c r="U7" s="5">
        <v>75.239999999999995</v>
      </c>
      <c r="X7" s="13"/>
      <c r="Y7" s="14"/>
      <c r="AA7" s="17"/>
      <c r="AB7" s="18"/>
    </row>
    <row r="8" spans="1:28" ht="26.25" customHeight="1">
      <c r="A8" s="4">
        <v>45517</v>
      </c>
      <c r="B8" s="5">
        <v>2387.11</v>
      </c>
      <c r="C8" s="5">
        <v>2382.4699999999998</v>
      </c>
      <c r="D8" s="5">
        <v>2411.09</v>
      </c>
      <c r="E8" s="5">
        <v>2447.23</v>
      </c>
      <c r="F8" s="8">
        <f ca="1"/>
        <v>0.3614</v>
      </c>
      <c r="G8" s="21">
        <f ca="1"/>
        <v>8.9444144144144214E-2</v>
      </c>
      <c r="H8" s="5">
        <v>28.431801069999999</v>
      </c>
      <c r="I8" s="5">
        <v>2399.7615000000001</v>
      </c>
      <c r="J8" s="5">
        <v>2361.7957999999999</v>
      </c>
      <c r="K8" s="5">
        <v>2176.8184500000002</v>
      </c>
      <c r="L8" s="6">
        <f t="shared" ca="1" si="0"/>
        <v>0.03</v>
      </c>
      <c r="M8" s="6">
        <f ca="1"/>
        <v>5.33E-2</v>
      </c>
      <c r="N8" s="7" t="str">
        <f t="shared" ca="1" si="1"/>
        <v>87 troy ounces</v>
      </c>
      <c r="O8" s="6">
        <f ca="1"/>
        <v>5.5E-2</v>
      </c>
      <c r="P8" s="6">
        <f ca="1"/>
        <v>4.3499999999999997E-2</v>
      </c>
      <c r="Q8" s="6">
        <f ca="1"/>
        <v>5.33E-2</v>
      </c>
      <c r="R8" s="5">
        <v>104.56</v>
      </c>
      <c r="S8" s="5">
        <v>5478.73</v>
      </c>
      <c r="T8" s="6">
        <f ca="1"/>
        <v>0.16639999999999999</v>
      </c>
      <c r="U8" s="5">
        <v>75.91</v>
      </c>
      <c r="X8" s="13"/>
      <c r="Y8" s="14"/>
      <c r="AA8" s="17"/>
      <c r="AB8" s="18"/>
    </row>
    <row r="9" spans="1:28" ht="26.25" customHeight="1">
      <c r="A9" s="4">
        <v>45518</v>
      </c>
      <c r="B9" s="5">
        <v>2365.37</v>
      </c>
      <c r="C9" s="5">
        <v>2387.11</v>
      </c>
      <c r="D9" s="5">
        <v>2382.4699999999998</v>
      </c>
      <c r="E9" s="5">
        <v>2411.09</v>
      </c>
      <c r="F9" s="8">
        <f ca="1"/>
        <v>0.28620000000000001</v>
      </c>
      <c r="G9" s="21">
        <f ca="1"/>
        <v>8.9444144144144214E-2</v>
      </c>
      <c r="H9" s="5">
        <v>34.908632820000001</v>
      </c>
      <c r="I9" s="5">
        <v>2395.79</v>
      </c>
      <c r="J9" s="5">
        <v>2362.1302000000001</v>
      </c>
      <c r="K9" s="5">
        <v>2174.6691500000002</v>
      </c>
      <c r="L9" s="6">
        <f t="shared" ca="1" si="0"/>
        <v>0.03</v>
      </c>
      <c r="M9" s="6">
        <f ca="1"/>
        <v>5.33E-2</v>
      </c>
      <c r="N9" s="7" t="str">
        <f t="shared" ca="1" si="1"/>
        <v>90 troy ounces</v>
      </c>
      <c r="O9" s="6">
        <f ca="1"/>
        <v>5.5E-2</v>
      </c>
      <c r="P9" s="6">
        <f ca="1"/>
        <v>4.36E-2</v>
      </c>
      <c r="Q9" s="6">
        <f ca="1"/>
        <v>5.33E-2</v>
      </c>
      <c r="R9" s="5">
        <v>104.33</v>
      </c>
      <c r="S9" s="5">
        <v>5476.55</v>
      </c>
      <c r="T9" s="6">
        <f ca="1"/>
        <v>0.16589999999999999</v>
      </c>
      <c r="U9" s="5">
        <v>77.3</v>
      </c>
      <c r="X9" s="13"/>
      <c r="Y9" s="14"/>
      <c r="AA9" s="17"/>
      <c r="AB9" s="18"/>
    </row>
    <row r="10" spans="1:28" ht="26.25" customHeight="1">
      <c r="A10" s="4">
        <v>45519</v>
      </c>
      <c r="B10" s="5">
        <v>2400.12</v>
      </c>
      <c r="C10" s="5">
        <v>2365.37</v>
      </c>
      <c r="D10" s="5">
        <v>2387.11</v>
      </c>
      <c r="E10" s="5">
        <v>2382.4699999999998</v>
      </c>
      <c r="F10" s="8">
        <f ca="1"/>
        <v>-4.6399999999999997E-2</v>
      </c>
      <c r="G10" s="21">
        <f ca="1"/>
        <v>8.9444144144144214E-2</v>
      </c>
      <c r="H10" s="5">
        <v>33.472691040000001</v>
      </c>
      <c r="I10" s="5">
        <v>2393.3445000000002</v>
      </c>
      <c r="J10" s="5">
        <v>2362.7595999999999</v>
      </c>
      <c r="K10" s="5">
        <v>2172.6408499999998</v>
      </c>
      <c r="L10" s="6">
        <f t="shared" ca="1" si="0"/>
        <v>0.03</v>
      </c>
      <c r="M10" s="6">
        <f ca="1"/>
        <v>5.33E-2</v>
      </c>
      <c r="N10" s="7" t="str">
        <f t="shared" ca="1" si="1"/>
        <v>85 troy ounces</v>
      </c>
      <c r="O10" s="6">
        <f ca="1"/>
        <v>5.4900000000000004E-2</v>
      </c>
      <c r="P10" s="6">
        <f ca="1"/>
        <v>4.36E-2</v>
      </c>
      <c r="Q10" s="6">
        <f ca="1"/>
        <v>5.33E-2</v>
      </c>
      <c r="R10" s="5">
        <v>104.36</v>
      </c>
      <c r="S10" s="5">
        <v>5433.67</v>
      </c>
      <c r="T10" s="6">
        <f ca="1"/>
        <v>0.1797</v>
      </c>
      <c r="U10" s="5">
        <v>78.349999999999994</v>
      </c>
      <c r="X10" s="13"/>
      <c r="Y10" s="14"/>
      <c r="AA10" s="17"/>
      <c r="AB10" s="18"/>
    </row>
    <row r="11" spans="1:28" ht="26.25" customHeight="1">
      <c r="A11" s="4">
        <v>45520</v>
      </c>
      <c r="B11" s="5">
        <v>2409.86</v>
      </c>
      <c r="C11" s="5">
        <v>2400.12</v>
      </c>
      <c r="D11" s="5">
        <v>2365.37</v>
      </c>
      <c r="E11" s="5">
        <v>2387.11</v>
      </c>
      <c r="F11" s="8">
        <f ca="1"/>
        <v>0.21739999999999998</v>
      </c>
      <c r="G11" s="21">
        <f ca="1"/>
        <v>8.9444144144144214E-2</v>
      </c>
      <c r="H11" s="5">
        <v>31.99188406</v>
      </c>
      <c r="I11" s="5">
        <v>2390.3254999999999</v>
      </c>
      <c r="J11" s="5">
        <v>2362.6237999999998</v>
      </c>
      <c r="K11" s="5">
        <v>2170.4592499999999</v>
      </c>
      <c r="L11" s="6">
        <f t="shared" ca="1" si="0"/>
        <v>0.03</v>
      </c>
      <c r="M11" s="6">
        <f ca="1"/>
        <v>5.33E-2</v>
      </c>
      <c r="N11" s="7" t="str">
        <f t="shared" ca="1" si="1"/>
        <v>88 troy ounces</v>
      </c>
      <c r="O11" s="6">
        <f ca="1"/>
        <v>5.4900000000000004E-2</v>
      </c>
      <c r="P11" s="6">
        <f ca="1"/>
        <v>4.41E-2</v>
      </c>
      <c r="Q11" s="6">
        <f ca="1"/>
        <v>5.33E-2</v>
      </c>
      <c r="R11" s="5">
        <v>104.38</v>
      </c>
      <c r="S11" s="5">
        <v>5428.7</v>
      </c>
      <c r="T11" s="6">
        <f ca="1"/>
        <v>0.18410000000000001</v>
      </c>
      <c r="U11" s="5">
        <v>77.5</v>
      </c>
      <c r="X11" s="13"/>
      <c r="Y11" s="14"/>
      <c r="AA11" s="17"/>
      <c r="AB11" s="18"/>
    </row>
    <row r="12" spans="1:28" ht="26.25" customHeight="1">
      <c r="A12" s="4">
        <v>45521</v>
      </c>
      <c r="B12" s="5">
        <v>2397.0500000000002</v>
      </c>
      <c r="C12" s="5">
        <v>2409.86</v>
      </c>
      <c r="D12" s="5">
        <v>2400.12</v>
      </c>
      <c r="E12" s="5">
        <v>2365.37</v>
      </c>
      <c r="F12" s="8">
        <f ca="1"/>
        <v>-0.34749999999999998</v>
      </c>
      <c r="G12" s="21">
        <f ca="1"/>
        <v>-0.1429</v>
      </c>
      <c r="H12" s="5">
        <v>26.120482299999999</v>
      </c>
      <c r="I12" s="5">
        <v>2387.02</v>
      </c>
      <c r="J12" s="5">
        <v>2363.0558000000001</v>
      </c>
      <c r="K12" s="5">
        <v>2168.2561500000002</v>
      </c>
      <c r="L12" s="6">
        <f t="shared" ca="1" si="0"/>
        <v>0.03</v>
      </c>
      <c r="M12" s="6">
        <f ca="1"/>
        <v>5.33E-2</v>
      </c>
      <c r="N12" s="7" t="str">
        <f t="shared" ca="1" si="1"/>
        <v>86 troy ounces</v>
      </c>
      <c r="O12" s="6">
        <f ca="1"/>
        <v>5.5E-2</v>
      </c>
      <c r="P12" s="6">
        <f ca="1"/>
        <v>4.3700000000000003E-2</v>
      </c>
      <c r="Q12" s="6">
        <f ca="1"/>
        <v>5.33E-2</v>
      </c>
      <c r="R12" s="5">
        <v>104.48</v>
      </c>
      <c r="S12" s="5">
        <v>5505.84</v>
      </c>
      <c r="T12" s="6">
        <f ca="1"/>
        <v>0.1535</v>
      </c>
      <c r="U12" s="5">
        <v>77.45</v>
      </c>
      <c r="X12" s="13"/>
      <c r="Y12" s="14"/>
      <c r="AA12" s="17"/>
      <c r="AB12" s="18"/>
    </row>
    <row r="13" spans="1:28" ht="26.25" customHeight="1">
      <c r="A13" s="4">
        <v>45522</v>
      </c>
      <c r="B13" s="5">
        <v>2400.9499999999998</v>
      </c>
      <c r="C13" s="5">
        <v>2397.0500000000002</v>
      </c>
      <c r="D13" s="5">
        <v>2409.86</v>
      </c>
      <c r="E13" s="5">
        <v>2400.12</v>
      </c>
      <c r="F13" s="8">
        <f ca="1"/>
        <v>-9.74E-2</v>
      </c>
      <c r="G13" s="21">
        <f ca="1"/>
        <v>-0.24960000000000002</v>
      </c>
      <c r="H13" s="5">
        <v>29.774000139999998</v>
      </c>
      <c r="I13" s="5">
        <v>2383.0825</v>
      </c>
      <c r="J13" s="5">
        <v>2362.2280000000001</v>
      </c>
      <c r="K13" s="5">
        <v>2165.8525</v>
      </c>
      <c r="L13" s="6">
        <f t="shared" ca="1" si="0"/>
        <v>0.03</v>
      </c>
      <c r="M13" s="6">
        <f ca="1"/>
        <v>5.33E-2</v>
      </c>
      <c r="N13" s="7" t="str">
        <f t="shared" ca="1" si="1"/>
        <v>85 troy ounces</v>
      </c>
      <c r="O13" s="6">
        <f ca="1"/>
        <v>5.4900000000000004E-2</v>
      </c>
      <c r="P13" s="6">
        <f ca="1"/>
        <v>4.4000000000000004E-2</v>
      </c>
      <c r="Q13" s="6">
        <f ca="1"/>
        <v>5.33E-2</v>
      </c>
      <c r="R13" s="5">
        <v>104.31</v>
      </c>
      <c r="S13" s="5">
        <v>5565.3</v>
      </c>
      <c r="T13" s="6">
        <f ca="1"/>
        <v>0.15210000000000001</v>
      </c>
      <c r="U13" s="5">
        <v>78.27</v>
      </c>
      <c r="X13" s="13"/>
      <c r="Y13" s="14"/>
      <c r="AA13" s="17"/>
      <c r="AB13" s="18"/>
    </row>
    <row r="14" spans="1:28" ht="26.25" customHeight="1">
      <c r="A14" s="4">
        <v>45523</v>
      </c>
      <c r="B14" s="5">
        <v>2442.71</v>
      </c>
      <c r="C14" s="5">
        <v>2400.9499999999998</v>
      </c>
      <c r="D14" s="5">
        <v>2397.0500000000002</v>
      </c>
      <c r="E14" s="5">
        <v>2409.86</v>
      </c>
      <c r="F14" s="8">
        <f ca="1"/>
        <v>0.12809999999999999</v>
      </c>
      <c r="G14" s="21">
        <f ca="1"/>
        <v>8.8200000000000001E-2</v>
      </c>
      <c r="H14" s="5">
        <v>34.370080919999999</v>
      </c>
      <c r="I14" s="5">
        <v>2379.1965</v>
      </c>
      <c r="J14" s="5">
        <v>2360.8238000000001</v>
      </c>
      <c r="K14" s="5">
        <v>2163.4645999999998</v>
      </c>
      <c r="L14" s="6">
        <f t="shared" ca="1" si="0"/>
        <v>0.03</v>
      </c>
      <c r="M14" s="6">
        <f ca="1"/>
        <v>5.33E-2</v>
      </c>
      <c r="N14" s="7" t="str">
        <f t="shared" ca="1" si="1"/>
        <v>84 troy ounces</v>
      </c>
      <c r="O14" s="6">
        <f ca="1"/>
        <v>5.4900000000000004E-2</v>
      </c>
      <c r="P14" s="6">
        <f ca="1"/>
        <v>4.4999999999999998E-2</v>
      </c>
      <c r="Q14" s="6">
        <f ca="1"/>
        <v>5.33E-2</v>
      </c>
      <c r="R14" s="5">
        <v>104.37</v>
      </c>
      <c r="S14" s="5">
        <v>5544.54</v>
      </c>
      <c r="T14" s="6">
        <f ca="1"/>
        <v>0.16789999999999999</v>
      </c>
      <c r="U14" s="5">
        <v>80.39</v>
      </c>
      <c r="X14" s="13"/>
      <c r="Y14" s="14"/>
      <c r="AA14" s="17"/>
      <c r="AB14" s="18"/>
    </row>
    <row r="15" spans="1:28" ht="26.25" customHeight="1">
      <c r="A15" s="4">
        <v>45524</v>
      </c>
      <c r="B15" s="5">
        <v>2462.44</v>
      </c>
      <c r="C15" s="5">
        <v>2442.71</v>
      </c>
      <c r="D15" s="5">
        <v>2400.9499999999998</v>
      </c>
      <c r="E15" s="5">
        <v>2397.0500000000002</v>
      </c>
      <c r="F15" s="8">
        <f ca="1"/>
        <v>-3.9E-2</v>
      </c>
      <c r="G15" s="21">
        <f ca="1"/>
        <v>0.41789999999999999</v>
      </c>
      <c r="H15" s="5">
        <v>37.996575300000003</v>
      </c>
      <c r="I15" s="5">
        <v>2375.3834999999999</v>
      </c>
      <c r="J15" s="5">
        <v>2360.0924</v>
      </c>
      <c r="K15" s="5">
        <v>2160.8331499999999</v>
      </c>
      <c r="L15" s="6">
        <f t="shared" ca="1" si="0"/>
        <v>0.03</v>
      </c>
      <c r="M15" s="6">
        <f ca="1"/>
        <v>5.33E-2</v>
      </c>
      <c r="N15" s="7" t="str">
        <f t="shared" ca="1" si="1"/>
        <v>79 troy ounces</v>
      </c>
      <c r="O15" s="6">
        <f ca="1"/>
        <v>5.4800000000000001E-2</v>
      </c>
      <c r="P15" s="6">
        <f ca="1"/>
        <v>4.4900000000000002E-2</v>
      </c>
      <c r="Q15" s="6">
        <f ca="1"/>
        <v>5.33E-2</v>
      </c>
      <c r="R15" s="5">
        <v>104.16</v>
      </c>
      <c r="S15" s="5">
        <v>5543.37</v>
      </c>
      <c r="T15" s="6">
        <f ca="1"/>
        <v>0.16440000000000002</v>
      </c>
      <c r="U15" s="5">
        <v>82.47</v>
      </c>
      <c r="X15" s="13"/>
      <c r="Y15" s="14"/>
      <c r="AA15" s="17"/>
      <c r="AB15" s="18"/>
    </row>
    <row r="16" spans="1:28" ht="26.25" customHeight="1">
      <c r="A16" s="4">
        <v>45525</v>
      </c>
      <c r="B16" s="5">
        <v>2469.65</v>
      </c>
      <c r="C16" s="5">
        <v>2462.44</v>
      </c>
      <c r="D16" s="5">
        <v>2442.71</v>
      </c>
      <c r="E16" s="5">
        <v>2400.9499999999998</v>
      </c>
      <c r="F16" s="8">
        <f ca="1"/>
        <v>-0.41759999999999997</v>
      </c>
      <c r="G16" s="21">
        <f ca="1"/>
        <v>4.4600000000000001E-2</v>
      </c>
      <c r="H16" s="5">
        <v>38.405274169999998</v>
      </c>
      <c r="I16" s="5">
        <v>2373.4090000000001</v>
      </c>
      <c r="J16" s="5">
        <v>2358.9953999999998</v>
      </c>
      <c r="K16" s="5">
        <v>2158.2053500000002</v>
      </c>
      <c r="L16" s="6">
        <f t="shared" ca="1" si="0"/>
        <v>0.03</v>
      </c>
      <c r="M16" s="6">
        <f ca="1"/>
        <v>5.33E-2</v>
      </c>
      <c r="N16" s="7" t="str">
        <f t="shared" ca="1" si="1"/>
        <v>83 troy ounces</v>
      </c>
      <c r="O16" s="6">
        <f ca="1"/>
        <v>5.4800000000000001E-2</v>
      </c>
      <c r="P16" s="6">
        <f ca="1"/>
        <v>4.4600000000000001E-2</v>
      </c>
      <c r="Q16" s="6">
        <f ca="1"/>
        <v>5.33E-2</v>
      </c>
      <c r="R16" s="5">
        <v>103.7</v>
      </c>
      <c r="S16" s="5">
        <v>5608.56</v>
      </c>
      <c r="T16" s="6">
        <f ca="1"/>
        <v>0.14269999999999999</v>
      </c>
      <c r="U16" s="5">
        <v>83.11</v>
      </c>
      <c r="X16" s="13"/>
      <c r="Y16" s="14"/>
      <c r="AA16" s="17"/>
      <c r="AB16" s="18"/>
    </row>
    <row r="17" spans="1:28" ht="26.25" customHeight="1">
      <c r="A17" s="4">
        <v>45526</v>
      </c>
      <c r="B17" s="5">
        <v>2423.87</v>
      </c>
      <c r="C17" s="5">
        <v>2469.65</v>
      </c>
      <c r="D17" s="5">
        <v>2462.44</v>
      </c>
      <c r="E17" s="5">
        <v>2442.71</v>
      </c>
      <c r="F17" s="8">
        <f ca="1"/>
        <v>-0.1973</v>
      </c>
      <c r="G17" s="21">
        <f ca="1"/>
        <v>-0.15210000000000001</v>
      </c>
      <c r="H17" s="5">
        <v>40.262424449999997</v>
      </c>
      <c r="I17" s="5">
        <v>2367.8049999999998</v>
      </c>
      <c r="J17" s="5">
        <v>2356.3498</v>
      </c>
      <c r="K17" s="5">
        <v>2155.2905500000002</v>
      </c>
      <c r="L17" s="6">
        <f t="shared" ca="1" si="0"/>
        <v>0.03</v>
      </c>
      <c r="M17" s="6">
        <f ca="1"/>
        <v>5.33E-2</v>
      </c>
      <c r="N17" s="7" t="str">
        <f t="shared" ca="1" si="1"/>
        <v>80 troy ounces</v>
      </c>
      <c r="O17" s="6">
        <f ca="1"/>
        <v>5.4699999999999999E-2</v>
      </c>
      <c r="P17" s="6">
        <f ca="1"/>
        <v>4.4199999999999996E-2</v>
      </c>
      <c r="Q17" s="6">
        <f ca="1"/>
        <v>5.33E-2</v>
      </c>
      <c r="R17" s="5">
        <v>104.22</v>
      </c>
      <c r="S17" s="5">
        <v>5610.07</v>
      </c>
      <c r="T17" s="6">
        <f ca="1"/>
        <v>0.13600000000000001</v>
      </c>
      <c r="U17" s="5">
        <v>80.849999999999994</v>
      </c>
      <c r="X17" s="13"/>
      <c r="Y17" s="14"/>
      <c r="AA17" s="17"/>
      <c r="AB17" s="18"/>
    </row>
    <row r="18" spans="1:28" ht="26.25" customHeight="1">
      <c r="A18" s="4">
        <v>45527</v>
      </c>
      <c r="B18" s="5">
        <v>2411.71</v>
      </c>
      <c r="C18" s="5">
        <v>2423.87</v>
      </c>
      <c r="D18" s="5">
        <v>2469.65</v>
      </c>
      <c r="E18" s="5">
        <v>2462.44</v>
      </c>
      <c r="F18" s="8">
        <f ca="1"/>
        <v>-7.2099999999999997E-2</v>
      </c>
      <c r="G18" s="21">
        <f ca="1"/>
        <v>-0.58560000000000001</v>
      </c>
      <c r="H18" s="5">
        <v>36.507686309999997</v>
      </c>
      <c r="I18" s="5">
        <v>2361.1695</v>
      </c>
      <c r="J18" s="5">
        <v>2353.4344000000001</v>
      </c>
      <c r="K18" s="5">
        <v>2152.2914999999998</v>
      </c>
      <c r="L18" s="6">
        <f t="shared" ca="1" si="0"/>
        <v>0.03</v>
      </c>
      <c r="M18" s="6">
        <f ca="1"/>
        <v>5.33E-2</v>
      </c>
      <c r="N18" s="7" t="str">
        <f t="shared" ca="1" si="1"/>
        <v>85 troy ounces</v>
      </c>
      <c r="O18" s="6">
        <f ca="1"/>
        <v>5.4800000000000001E-2</v>
      </c>
      <c r="P18" s="6">
        <f ca="1"/>
        <v>4.4299999999999999E-2</v>
      </c>
      <c r="Q18" s="6">
        <f ca="1"/>
        <v>5.33E-2</v>
      </c>
      <c r="R18" s="5">
        <v>104.25</v>
      </c>
      <c r="S18" s="5">
        <v>5644.09</v>
      </c>
      <c r="T18" s="6">
        <f ca="1"/>
        <v>0.1338</v>
      </c>
      <c r="U18" s="5">
        <v>81.92</v>
      </c>
      <c r="X18" s="13"/>
      <c r="Y18" s="14"/>
      <c r="AA18" s="17"/>
      <c r="AB18" s="18"/>
    </row>
    <row r="19" spans="1:28" ht="26.25" customHeight="1">
      <c r="A19" s="4">
        <v>45528</v>
      </c>
      <c r="B19" s="5">
        <v>2416.7600000000002</v>
      </c>
      <c r="C19" s="5">
        <v>2411.71</v>
      </c>
      <c r="D19" s="5">
        <v>2423.87</v>
      </c>
      <c r="E19" s="5">
        <v>2469.65</v>
      </c>
      <c r="F19" s="8">
        <f ca="1"/>
        <v>0.45779999999999998</v>
      </c>
      <c r="G19" s="21">
        <f ca="1"/>
        <v>-0.41399999999999998</v>
      </c>
      <c r="H19" s="5">
        <v>30.084683089999999</v>
      </c>
      <c r="I19" s="5">
        <v>2353.7624999999998</v>
      </c>
      <c r="J19" s="5">
        <v>2350.5931999999998</v>
      </c>
      <c r="K19" s="5">
        <v>2149.1062000000002</v>
      </c>
      <c r="L19" s="6">
        <f t="shared" ca="1" si="0"/>
        <v>0.03</v>
      </c>
      <c r="M19" s="6">
        <f ca="1"/>
        <v>5.33E-2</v>
      </c>
      <c r="N19" s="7" t="str">
        <f t="shared" ca="1" si="1"/>
        <v>88 troy ounces</v>
      </c>
      <c r="O19" s="6">
        <f ca="1"/>
        <v>5.4800000000000001E-2</v>
      </c>
      <c r="P19" s="6">
        <f ca="1"/>
        <v>4.4400000000000002E-2</v>
      </c>
      <c r="Q19" s="6">
        <f ca="1"/>
        <v>5.33E-2</v>
      </c>
      <c r="R19" s="5">
        <v>104.08</v>
      </c>
      <c r="S19" s="5">
        <v>5638.16</v>
      </c>
      <c r="T19" s="6">
        <f ca="1"/>
        <v>0.1278</v>
      </c>
      <c r="U19" s="5">
        <v>82.16</v>
      </c>
      <c r="X19" s="13"/>
      <c r="Y19" s="14"/>
      <c r="AA19" s="17"/>
      <c r="AB19" s="18"/>
    </row>
    <row r="20" spans="1:28" ht="26.25" customHeight="1">
      <c r="A20" s="4">
        <v>45529</v>
      </c>
      <c r="B20" s="5">
        <v>2373.98</v>
      </c>
      <c r="C20" s="5">
        <v>2416.7600000000002</v>
      </c>
      <c r="D20" s="5">
        <v>2411.71</v>
      </c>
      <c r="E20" s="5">
        <v>2423.87</v>
      </c>
      <c r="F20" s="8">
        <f ca="1"/>
        <v>0.1216</v>
      </c>
      <c r="G20" s="21">
        <f ca="1"/>
        <v>-0.24600000000000002</v>
      </c>
      <c r="H20" s="5">
        <v>28.920275159999999</v>
      </c>
      <c r="I20" s="5">
        <v>2349.2199999999998</v>
      </c>
      <c r="J20" s="5">
        <v>2348.1671999999999</v>
      </c>
      <c r="K20" s="5">
        <v>2146.0936000000002</v>
      </c>
      <c r="L20" s="6">
        <f t="shared" ca="1" si="0"/>
        <v>0.03</v>
      </c>
      <c r="M20" s="6">
        <f ca="1"/>
        <v>5.33E-2</v>
      </c>
      <c r="N20" s="7" t="str">
        <f t="shared" ca="1" si="1"/>
        <v>88 troy ounces</v>
      </c>
      <c r="O20" s="6">
        <f ca="1"/>
        <v>5.4699999999999999E-2</v>
      </c>
      <c r="P20" s="6">
        <f ca="1"/>
        <v>4.4500000000000005E-2</v>
      </c>
      <c r="Q20" s="6">
        <f ca="1"/>
        <v>5.33E-2</v>
      </c>
      <c r="R20" s="5">
        <v>104.52</v>
      </c>
      <c r="S20" s="5">
        <v>5590.76</v>
      </c>
      <c r="T20" s="6">
        <f ca="1"/>
        <v>0.12869999999999998</v>
      </c>
      <c r="U20" s="5">
        <v>82.86</v>
      </c>
      <c r="X20" s="13"/>
      <c r="Y20" s="14"/>
      <c r="AA20" s="17"/>
      <c r="AB20" s="18"/>
    </row>
    <row r="21" spans="1:28" ht="26.25" customHeight="1">
      <c r="A21" s="4">
        <v>45530</v>
      </c>
      <c r="B21" s="5">
        <v>2366.46</v>
      </c>
      <c r="C21" s="5">
        <v>2373.98</v>
      </c>
      <c r="D21" s="5">
        <v>2416.7600000000002</v>
      </c>
      <c r="E21" s="5">
        <v>2411.71</v>
      </c>
      <c r="F21" s="8">
        <f ca="1"/>
        <v>-5.0499999999999996E-2</v>
      </c>
      <c r="G21" s="21">
        <f ca="1"/>
        <v>-0.51390000000000002</v>
      </c>
      <c r="H21" s="5">
        <v>28.027245789999998</v>
      </c>
      <c r="I21" s="5">
        <v>2343.7975000000001</v>
      </c>
      <c r="J21" s="5">
        <v>2346.0304000000001</v>
      </c>
      <c r="K21" s="5">
        <v>2143.1487499999998</v>
      </c>
      <c r="L21" s="6">
        <f t="shared" ca="1" si="0"/>
        <v>0.03</v>
      </c>
      <c r="M21" s="6">
        <f ca="1"/>
        <v>5.33E-2</v>
      </c>
      <c r="N21" s="7" t="str">
        <f t="shared" ca="1" si="1"/>
        <v>90 troy ounces</v>
      </c>
      <c r="O21" s="6">
        <f ca="1"/>
        <v>5.4800000000000001E-2</v>
      </c>
      <c r="P21" s="6">
        <f ca="1"/>
        <v>4.4999999999999998E-2</v>
      </c>
      <c r="Q21" s="6">
        <f ca="1"/>
        <v>5.33E-2</v>
      </c>
      <c r="R21" s="5">
        <v>104.99</v>
      </c>
      <c r="S21" s="5">
        <v>5635.21</v>
      </c>
      <c r="T21" s="6">
        <f ca="1"/>
        <v>0.1288</v>
      </c>
      <c r="U21" s="5">
        <v>82.4</v>
      </c>
      <c r="X21" s="13"/>
      <c r="Y21" s="14"/>
      <c r="AA21" s="17"/>
      <c r="AB21" s="18"/>
    </row>
    <row r="22" spans="1:28" ht="26.25" customHeight="1">
      <c r="A22" s="4">
        <v>45531</v>
      </c>
      <c r="B22" s="5">
        <v>2363.1</v>
      </c>
      <c r="C22" s="5">
        <v>2366.46</v>
      </c>
      <c r="D22" s="5">
        <v>2373.98</v>
      </c>
      <c r="E22" s="5">
        <v>2416.7600000000002</v>
      </c>
      <c r="F22" s="8">
        <f ca="1"/>
        <v>0.42780000000000001</v>
      </c>
      <c r="G22" s="21">
        <f ca="1"/>
        <v>0.26140000000000002</v>
      </c>
      <c r="H22" s="5">
        <v>27.268405730000001</v>
      </c>
      <c r="I22" s="5">
        <v>2339.0709999999999</v>
      </c>
      <c r="J22" s="5">
        <v>2344.1486</v>
      </c>
      <c r="K22" s="5">
        <v>2140.18255</v>
      </c>
      <c r="L22" s="6">
        <f t="shared" ca="1" si="0"/>
        <v>0.03</v>
      </c>
      <c r="M22" s="6">
        <f ca="1"/>
        <v>5.33E-2</v>
      </c>
      <c r="N22" s="7" t="str">
        <f t="shared" ca="1" si="1"/>
        <v>88 troy ounces</v>
      </c>
      <c r="O22" s="6">
        <f ca="1"/>
        <v>5.4600000000000003E-2</v>
      </c>
      <c r="P22" s="6">
        <f ca="1"/>
        <v>4.6199999999999998E-2</v>
      </c>
      <c r="Q22" s="6">
        <f ca="1"/>
        <v>5.33E-2</v>
      </c>
      <c r="R22" s="5">
        <v>105.12</v>
      </c>
      <c r="S22" s="5">
        <v>5591.26</v>
      </c>
      <c r="T22" s="6">
        <f ca="1"/>
        <v>0.12509999999999999</v>
      </c>
      <c r="U22" s="5">
        <v>81.81</v>
      </c>
      <c r="X22" s="13"/>
      <c r="Y22" s="14"/>
      <c r="AA22" s="17"/>
      <c r="AB22" s="18"/>
    </row>
    <row r="23" spans="1:28" ht="26.25" customHeight="1">
      <c r="A23" s="4">
        <v>45532</v>
      </c>
      <c r="B23" s="5">
        <v>2392.2399999999998</v>
      </c>
      <c r="C23" s="5">
        <v>2363.1</v>
      </c>
      <c r="D23" s="5">
        <v>2366.46</v>
      </c>
      <c r="E23" s="5">
        <v>2373.98</v>
      </c>
      <c r="F23" s="8">
        <f ca="1"/>
        <v>7.5199999999999989E-2</v>
      </c>
      <c r="G23" s="21">
        <f ca="1"/>
        <v>0.434</v>
      </c>
      <c r="H23" s="5">
        <v>27.316061640000001</v>
      </c>
      <c r="I23" s="5">
        <v>2336.1934999999999</v>
      </c>
      <c r="J23" s="5">
        <v>2342.6</v>
      </c>
      <c r="K23" s="5">
        <v>2137.43795</v>
      </c>
      <c r="L23" s="6">
        <f t="shared" ca="1" si="0"/>
        <v>0.03</v>
      </c>
      <c r="M23" s="6">
        <f ca="1"/>
        <v>5.33E-2</v>
      </c>
      <c r="N23" s="7" t="str">
        <f t="shared" ca="1" si="1"/>
        <v>84 troy ounces</v>
      </c>
      <c r="O23" s="6">
        <f ca="1"/>
        <v>5.45E-2</v>
      </c>
      <c r="P23" s="6">
        <f ca="1"/>
        <v>4.6199999999999998E-2</v>
      </c>
      <c r="Q23" s="6">
        <f ca="1"/>
        <v>5.33E-2</v>
      </c>
      <c r="R23" s="5">
        <v>104.99</v>
      </c>
      <c r="S23" s="5">
        <v>5584.24</v>
      </c>
      <c r="T23" s="6">
        <f ca="1"/>
        <v>0.12480000000000001</v>
      </c>
      <c r="U23" s="5">
        <v>82.22</v>
      </c>
      <c r="X23" s="13"/>
      <c r="Y23" s="14"/>
      <c r="AA23" s="17"/>
      <c r="AB23" s="18"/>
    </row>
    <row r="24" spans="1:28" ht="26.25" customHeight="1">
      <c r="A24" s="4">
        <v>45533</v>
      </c>
      <c r="B24" s="5">
        <v>2357.89</v>
      </c>
      <c r="C24" s="5">
        <v>2392.2399999999998</v>
      </c>
      <c r="D24" s="5">
        <v>2363.1</v>
      </c>
      <c r="E24" s="5">
        <v>2366.46</v>
      </c>
      <c r="F24" s="8">
        <f ca="1"/>
        <v>3.3599999999999998E-2</v>
      </c>
      <c r="G24" s="21">
        <f ca="1"/>
        <v>0.33950000000000002</v>
      </c>
      <c r="H24" s="5">
        <v>26.501349340000001</v>
      </c>
      <c r="I24" s="5">
        <v>2333.4270000000001</v>
      </c>
      <c r="J24" s="5">
        <v>2341.96</v>
      </c>
      <c r="K24" s="5">
        <v>2134.8497499999999</v>
      </c>
      <c r="L24" s="6">
        <f t="shared" ca="1" si="0"/>
        <v>0.03</v>
      </c>
      <c r="M24" s="6">
        <f ca="1"/>
        <v>5.33E-2</v>
      </c>
      <c r="N24" s="7" t="str">
        <f t="shared" ca="1" si="1"/>
        <v>80 troy ounces</v>
      </c>
      <c r="O24" s="6">
        <f ca="1"/>
        <v>5.4800000000000001E-2</v>
      </c>
      <c r="P24" s="6">
        <f ca="1"/>
        <v>4.6199999999999998E-2</v>
      </c>
      <c r="Q24" s="6">
        <f ca="1"/>
        <v>5.33E-2</v>
      </c>
      <c r="R24" s="5">
        <v>104.88</v>
      </c>
      <c r="S24" s="5">
        <v>5572.75</v>
      </c>
      <c r="T24" s="6">
        <f ca="1"/>
        <v>0.12909999999999999</v>
      </c>
      <c r="U24" s="5">
        <v>83.15</v>
      </c>
      <c r="X24" s="13"/>
      <c r="Y24" s="14"/>
      <c r="AA24" s="17"/>
      <c r="AB24" s="18"/>
    </row>
    <row r="25" spans="1:28" ht="26.25" customHeight="1">
      <c r="A25" s="4">
        <v>45534</v>
      </c>
      <c r="B25" s="5">
        <v>2360.4</v>
      </c>
      <c r="C25" s="5">
        <v>2357.89</v>
      </c>
      <c r="D25" s="5">
        <v>2392.2399999999998</v>
      </c>
      <c r="E25" s="5">
        <v>2363.1</v>
      </c>
      <c r="F25" s="8">
        <f ca="1"/>
        <v>-0.29139999999999999</v>
      </c>
      <c r="G25" s="21">
        <f ca="1"/>
        <v>8.7100000000000011E-2</v>
      </c>
      <c r="H25" s="5">
        <v>26.103579660000001</v>
      </c>
      <c r="I25" s="5">
        <v>2329.9645</v>
      </c>
      <c r="J25" s="5">
        <v>2341.4567999999999</v>
      </c>
      <c r="K25" s="5">
        <v>2132.3678500000001</v>
      </c>
      <c r="L25" s="6">
        <f t="shared" ca="1" si="0"/>
        <v>0.03</v>
      </c>
      <c r="M25" s="6">
        <f ca="1"/>
        <v>5.33E-2</v>
      </c>
      <c r="N25" s="7" t="str">
        <f t="shared" ca="1" si="1"/>
        <v>89 troy ounces</v>
      </c>
      <c r="O25" s="6">
        <f ca="1"/>
        <v>5.4800000000000001E-2</v>
      </c>
      <c r="P25" s="6">
        <f ca="1"/>
        <v>4.5999999999999999E-2</v>
      </c>
      <c r="Q25" s="6">
        <f ca="1"/>
        <v>5.33E-2</v>
      </c>
      <c r="R25" s="5">
        <v>105.17</v>
      </c>
      <c r="S25" s="5">
        <v>5537.91</v>
      </c>
      <c r="T25" s="6">
        <f ca="1"/>
        <v>0.12369999999999999</v>
      </c>
      <c r="U25" s="5">
        <v>83.6</v>
      </c>
      <c r="X25" s="13"/>
      <c r="Y25" s="14"/>
      <c r="AA25" s="17"/>
      <c r="AB25" s="18"/>
    </row>
    <row r="26" spans="1:28" ht="26.25" customHeight="1">
      <c r="A26" s="4">
        <v>45535</v>
      </c>
      <c r="B26" s="5">
        <v>2331.66</v>
      </c>
      <c r="C26" s="5">
        <v>2360.4</v>
      </c>
      <c r="D26" s="5">
        <v>2357.89</v>
      </c>
      <c r="E26" s="5">
        <v>2392.2399999999998</v>
      </c>
      <c r="F26" s="8">
        <f ca="1"/>
        <v>0.34350000000000003</v>
      </c>
      <c r="G26" s="21">
        <f ca="1"/>
        <v>0.84819999999999995</v>
      </c>
      <c r="H26" s="5">
        <v>20.060594980000001</v>
      </c>
      <c r="I26" s="5">
        <v>2329.1395000000002</v>
      </c>
      <c r="J26" s="5">
        <v>2340.2280000000001</v>
      </c>
      <c r="K26" s="5">
        <v>2129.7950000000001</v>
      </c>
      <c r="L26" s="6">
        <f t="shared" ca="1" si="0"/>
        <v>0.03</v>
      </c>
      <c r="M26" s="6">
        <f ca="1"/>
        <v>5.33E-2</v>
      </c>
      <c r="N26" s="7" t="str">
        <f t="shared" ca="1" si="1"/>
        <v>88 troy ounces</v>
      </c>
      <c r="O26" s="6">
        <f ca="1"/>
        <v>5.4800000000000001E-2</v>
      </c>
      <c r="P26" s="6">
        <f ca="1"/>
        <v>4.6500000000000007E-2</v>
      </c>
      <c r="Q26" s="6">
        <f ca="1"/>
        <v>5.33E-2</v>
      </c>
      <c r="R26" s="5">
        <v>105.67</v>
      </c>
      <c r="S26" s="5">
        <v>5507.44</v>
      </c>
      <c r="T26" s="6">
        <f ca="1"/>
        <v>0.12130000000000001</v>
      </c>
      <c r="U26" s="5">
        <v>83.2</v>
      </c>
      <c r="X26" s="13"/>
      <c r="Y26" s="14"/>
      <c r="AA26" s="17"/>
      <c r="AB26" s="18"/>
    </row>
    <row r="27" spans="1:28" ht="26.25" customHeight="1">
      <c r="A27" s="4">
        <v>45536</v>
      </c>
      <c r="B27" s="5">
        <v>2333.56</v>
      </c>
      <c r="C27" s="5">
        <v>2331.66</v>
      </c>
      <c r="D27" s="5">
        <v>2360.4</v>
      </c>
      <c r="E27" s="5">
        <v>2357.89</v>
      </c>
      <c r="F27" s="8">
        <f ca="1"/>
        <v>-2.5099999999999997E-2</v>
      </c>
      <c r="G27" s="21">
        <f ca="1"/>
        <v>1.0204</v>
      </c>
      <c r="H27" s="5">
        <v>18.30858572</v>
      </c>
      <c r="I27" s="5">
        <v>2328.9825000000001</v>
      </c>
      <c r="J27" s="5">
        <v>2339.3955999999998</v>
      </c>
      <c r="K27" s="5">
        <v>2127.5137500000001</v>
      </c>
      <c r="L27" s="6">
        <f t="shared" ca="1" si="0"/>
        <v>0.03</v>
      </c>
      <c r="M27" s="6">
        <f ca="1"/>
        <v>5.33E-2</v>
      </c>
      <c r="N27" s="7" t="str">
        <f t="shared" ca="1" si="1"/>
        <v>88 troy ounces</v>
      </c>
      <c r="O27" s="6">
        <f ca="1"/>
        <v>5.4900000000000004E-2</v>
      </c>
      <c r="P27" s="6">
        <f ca="1"/>
        <v>4.7100000000000003E-2</v>
      </c>
      <c r="Q27" s="6">
        <f ca="1"/>
        <v>5.33E-2</v>
      </c>
      <c r="R27" s="5">
        <v>105.67</v>
      </c>
      <c r="S27" s="5">
        <v>5507.44</v>
      </c>
      <c r="T27" s="6">
        <f ca="1"/>
        <v>0.12130000000000001</v>
      </c>
      <c r="U27" s="5">
        <v>83.2</v>
      </c>
      <c r="X27" s="13"/>
      <c r="Y27" s="14"/>
      <c r="AA27" s="17"/>
      <c r="AB27" s="18"/>
    </row>
    <row r="28" spans="1:28" ht="26.25" customHeight="1">
      <c r="A28" s="4">
        <v>45537</v>
      </c>
      <c r="B28" s="5">
        <v>2326.73</v>
      </c>
      <c r="C28" s="5">
        <v>2333.56</v>
      </c>
      <c r="D28" s="5">
        <v>2331.66</v>
      </c>
      <c r="E28" s="5">
        <v>2360.4</v>
      </c>
      <c r="F28" s="8">
        <f ca="1"/>
        <v>0.28739999999999999</v>
      </c>
      <c r="G28" s="21">
        <f ca="1"/>
        <v>1.3799000000000001</v>
      </c>
      <c r="H28" s="5">
        <v>15.3083086</v>
      </c>
      <c r="I28" s="5">
        <v>2327.317</v>
      </c>
      <c r="J28" s="5">
        <v>2338.6606000000002</v>
      </c>
      <c r="K28" s="5">
        <v>2125.2932000000001</v>
      </c>
      <c r="L28" s="6">
        <f t="shared" ca="1" si="0"/>
        <v>0.03</v>
      </c>
      <c r="M28" s="6">
        <f ca="1"/>
        <v>5.33E-2</v>
      </c>
      <c r="N28" s="7" t="str">
        <f t="shared" ca="1" si="1"/>
        <v>85 troy ounces</v>
      </c>
      <c r="O28" s="6">
        <f ca="1"/>
        <v>5.4800000000000001E-2</v>
      </c>
      <c r="P28" s="6">
        <f ca="1"/>
        <v>4.7400000000000005E-2</v>
      </c>
      <c r="Q28" s="6">
        <f ca="1"/>
        <v>5.33E-2</v>
      </c>
      <c r="R28" s="5">
        <v>105.85</v>
      </c>
      <c r="S28" s="5">
        <v>5461.84</v>
      </c>
      <c r="T28" s="6">
        <f ca="1"/>
        <v>0.12670000000000001</v>
      </c>
      <c r="U28" s="5">
        <v>83.43</v>
      </c>
      <c r="X28" s="13"/>
      <c r="Y28" s="14"/>
      <c r="AA28" s="17"/>
      <c r="AB28" s="18"/>
    </row>
    <row r="29" spans="1:28" ht="26.25" customHeight="1">
      <c r="A29" s="4">
        <v>45538</v>
      </c>
      <c r="B29" s="5">
        <v>2299.2600000000002</v>
      </c>
      <c r="C29" s="5">
        <v>2326.73</v>
      </c>
      <c r="D29" s="5">
        <v>2333.56</v>
      </c>
      <c r="E29" s="5">
        <v>2331.66</v>
      </c>
      <c r="F29" s="8">
        <f ca="1"/>
        <v>-1.9E-2</v>
      </c>
      <c r="G29" s="21">
        <f ca="1"/>
        <v>0.90310000000000001</v>
      </c>
      <c r="H29" s="5">
        <v>15.428692460000001</v>
      </c>
      <c r="I29" s="5">
        <v>2328.1574999999998</v>
      </c>
      <c r="J29" s="5">
        <v>2338.7076000000002</v>
      </c>
      <c r="K29" s="5">
        <v>2123.2620000000002</v>
      </c>
      <c r="L29" s="6">
        <f t="shared" ca="1" si="0"/>
        <v>0.03</v>
      </c>
      <c r="M29" s="6">
        <f ca="1"/>
        <v>5.33E-2</v>
      </c>
      <c r="N29" s="7" t="str">
        <f t="shared" ca="1" si="1"/>
        <v>85 troy ounces</v>
      </c>
      <c r="O29" s="6">
        <f ca="1"/>
        <v>5.4800000000000001E-2</v>
      </c>
      <c r="P29" s="6">
        <f ca="1"/>
        <v>4.7699999999999992E-2</v>
      </c>
      <c r="Q29" s="6">
        <f ca="1"/>
        <v>5.33E-2</v>
      </c>
      <c r="R29" s="5">
        <v>105.85</v>
      </c>
      <c r="S29" s="5">
        <v>5471.08</v>
      </c>
      <c r="T29" s="6">
        <f ca="1"/>
        <v>0.1298</v>
      </c>
      <c r="U29" s="5">
        <v>81.45</v>
      </c>
      <c r="X29" s="13"/>
      <c r="Y29" s="14"/>
      <c r="AA29" s="17"/>
      <c r="AB29" s="18"/>
    </row>
    <row r="30" spans="1:28" ht="26.25" customHeight="1">
      <c r="A30" s="4">
        <v>45539</v>
      </c>
      <c r="B30" s="5">
        <v>2321.37</v>
      </c>
      <c r="C30" s="5">
        <v>2299.2600000000002</v>
      </c>
      <c r="D30" s="5">
        <v>2326.73</v>
      </c>
      <c r="E30" s="5">
        <v>2333.56</v>
      </c>
      <c r="F30" s="8">
        <f ca="1"/>
        <v>6.83E-2</v>
      </c>
      <c r="G30" s="21">
        <f ca="1"/>
        <v>0.8498</v>
      </c>
      <c r="H30" s="5">
        <v>15.406903359999999</v>
      </c>
      <c r="I30" s="5">
        <v>2327.8474999999999</v>
      </c>
      <c r="J30" s="5">
        <v>2339.8535999999999</v>
      </c>
      <c r="K30" s="5">
        <v>2121.2012500000001</v>
      </c>
      <c r="L30" s="6">
        <f t="shared" ca="1" si="0"/>
        <v>0.03</v>
      </c>
      <c r="M30" s="6">
        <f ca="1"/>
        <v>5.33E-2</v>
      </c>
      <c r="N30" s="7" t="str">
        <f t="shared" ca="1" si="1"/>
        <v>67 troy ounces</v>
      </c>
      <c r="O30" s="6">
        <f ca="1"/>
        <v>5.4699999999999999E-2</v>
      </c>
      <c r="P30" s="6">
        <f ca="1"/>
        <v>4.7100000000000003E-2</v>
      </c>
      <c r="Q30" s="6">
        <f ca="1"/>
        <v>5.33E-2</v>
      </c>
      <c r="R30" s="5">
        <v>105.92</v>
      </c>
      <c r="S30" s="5">
        <v>5488.48</v>
      </c>
      <c r="T30" s="6">
        <f ca="1"/>
        <v>0.12240000000000001</v>
      </c>
      <c r="U30" s="5">
        <v>81.86</v>
      </c>
      <c r="X30" s="13"/>
      <c r="Y30" s="14"/>
      <c r="AA30" s="17"/>
      <c r="AB30" s="18"/>
    </row>
    <row r="31" spans="1:28" ht="26.25" customHeight="1">
      <c r="A31" s="4">
        <v>45540</v>
      </c>
      <c r="B31" s="5">
        <v>2332.14</v>
      </c>
      <c r="C31" s="5">
        <v>2321.37</v>
      </c>
      <c r="D31" s="5">
        <v>2299.2600000000002</v>
      </c>
      <c r="E31" s="5">
        <v>2326.73</v>
      </c>
      <c r="F31" s="8">
        <f ca="1"/>
        <v>0.2747</v>
      </c>
      <c r="G31" s="21">
        <f ca="1"/>
        <v>1.175</v>
      </c>
      <c r="H31" s="5">
        <v>17.243204169999998</v>
      </c>
      <c r="I31" s="5">
        <v>2328.7615000000001</v>
      </c>
      <c r="J31" s="5">
        <v>2340.9218000000001</v>
      </c>
      <c r="K31" s="5">
        <v>2119.2148499999998</v>
      </c>
      <c r="L31" s="6">
        <f t="shared" ca="1" si="0"/>
        <v>0.03</v>
      </c>
      <c r="M31" s="6">
        <f ca="1"/>
        <v>5.33E-2</v>
      </c>
      <c r="N31" s="7" t="str">
        <f t="shared" ca="1" si="1"/>
        <v>82 troy ounces</v>
      </c>
      <c r="O31" s="6">
        <f ca="1"/>
        <v>5.4400000000000004E-2</v>
      </c>
      <c r="P31" s="6">
        <f ca="1"/>
        <v>4.7100000000000003E-2</v>
      </c>
      <c r="Q31" s="6">
        <f ca="1"/>
        <v>5.33E-2</v>
      </c>
      <c r="R31" s="5">
        <v>105.66</v>
      </c>
      <c r="S31" s="5">
        <v>5460.71</v>
      </c>
      <c r="T31" s="6">
        <f ca="1"/>
        <v>0.12809999999999999</v>
      </c>
      <c r="U31" s="5">
        <v>80.72</v>
      </c>
      <c r="X31" s="13"/>
      <c r="Y31" s="14"/>
      <c r="AA31" s="17"/>
      <c r="AB31" s="18"/>
    </row>
    <row r="32" spans="1:28" ht="26.25" customHeight="1">
      <c r="A32" s="4">
        <v>45541</v>
      </c>
      <c r="B32" s="5">
        <v>2320.79</v>
      </c>
      <c r="C32" s="5">
        <v>2332.14</v>
      </c>
      <c r="D32" s="5">
        <v>2321.37</v>
      </c>
      <c r="E32" s="5">
        <v>2299.2600000000002</v>
      </c>
      <c r="F32" s="8">
        <f ca="1"/>
        <v>-0.22109999999999999</v>
      </c>
      <c r="G32" s="21">
        <f ca="1"/>
        <v>0.52610000000000001</v>
      </c>
      <c r="H32" s="5">
        <v>14.73375957</v>
      </c>
      <c r="I32" s="5">
        <v>2330.7280000000001</v>
      </c>
      <c r="J32" s="5">
        <v>2342.2948000000001</v>
      </c>
      <c r="K32" s="5">
        <v>2117.3757500000002</v>
      </c>
      <c r="L32" s="6">
        <f t="shared" ca="1" si="0"/>
        <v>0.03</v>
      </c>
      <c r="M32" s="6">
        <f ca="1"/>
        <v>5.33E-2</v>
      </c>
      <c r="N32" s="7" t="str">
        <f t="shared" ca="1" si="1"/>
        <v>85 troy ounces</v>
      </c>
      <c r="O32" s="6">
        <f ca="1"/>
        <v>5.4299999999999994E-2</v>
      </c>
      <c r="P32" s="6">
        <f ca="1"/>
        <v>4.6500000000000007E-2</v>
      </c>
      <c r="Q32" s="6">
        <f ca="1"/>
        <v>5.33E-2</v>
      </c>
      <c r="R32" s="5">
        <v>105.51</v>
      </c>
      <c r="S32" s="5">
        <v>5460.73</v>
      </c>
      <c r="T32" s="6">
        <f ca="1"/>
        <v>0.1348</v>
      </c>
      <c r="U32" s="5">
        <v>81.7</v>
      </c>
      <c r="X32" s="13"/>
      <c r="Y32" s="14"/>
      <c r="AA32" s="17"/>
      <c r="AB32" s="18"/>
    </row>
    <row r="33" spans="1:28" ht="26.25" customHeight="1">
      <c r="A33" s="4">
        <v>45542</v>
      </c>
      <c r="B33" s="5">
        <v>2361.46</v>
      </c>
      <c r="C33" s="5">
        <v>2320.79</v>
      </c>
      <c r="D33" s="5">
        <v>2332.14</v>
      </c>
      <c r="E33" s="5">
        <v>2321.37</v>
      </c>
      <c r="F33" s="8">
        <f ca="1"/>
        <v>-0.10769999999999999</v>
      </c>
      <c r="G33" s="21">
        <f ca="1"/>
        <v>0.34320000000000001</v>
      </c>
      <c r="H33" s="5">
        <v>15.045881680000001</v>
      </c>
      <c r="I33" s="5">
        <v>2332.6930000000002</v>
      </c>
      <c r="J33" s="5">
        <v>2343.5192000000002</v>
      </c>
      <c r="K33" s="5">
        <v>2115.4396000000002</v>
      </c>
      <c r="L33" s="6">
        <f t="shared" ca="1" si="0"/>
        <v>0.03</v>
      </c>
      <c r="M33" s="6">
        <f ca="1"/>
        <v>5.33E-2</v>
      </c>
      <c r="N33" s="7" t="str">
        <f t="shared" ca="1" si="1"/>
        <v>76 troy ounces</v>
      </c>
      <c r="O33" s="6">
        <f ca="1"/>
        <v>5.4199999999999998E-2</v>
      </c>
      <c r="P33" s="6">
        <f ca="1"/>
        <v>4.7100000000000003E-2</v>
      </c>
      <c r="Q33" s="6">
        <f ca="1"/>
        <v>5.33E-2</v>
      </c>
      <c r="R33" s="5">
        <v>105.83</v>
      </c>
      <c r="S33" s="5">
        <v>5459.58</v>
      </c>
      <c r="T33" s="6">
        <f ca="1"/>
        <v>0.13849999999999998</v>
      </c>
      <c r="U33" s="5">
        <v>80.45</v>
      </c>
      <c r="X33" s="13"/>
      <c r="Y33" s="14"/>
      <c r="AA33" s="17"/>
      <c r="AB33" s="18"/>
    </row>
    <row r="34" spans="1:28" ht="26.25" customHeight="1">
      <c r="A34" s="4">
        <v>45543</v>
      </c>
      <c r="B34" s="5">
        <v>2330.63</v>
      </c>
      <c r="C34" s="5">
        <v>2361.46</v>
      </c>
      <c r="D34" s="5">
        <v>2320.79</v>
      </c>
      <c r="E34" s="5">
        <v>2332.14</v>
      </c>
      <c r="F34" s="8">
        <f ca="1"/>
        <v>0.11349999999999999</v>
      </c>
      <c r="G34" s="21">
        <f ca="1"/>
        <v>0.42310000000000003</v>
      </c>
      <c r="H34" s="5">
        <v>15.718865839999999</v>
      </c>
      <c r="I34" s="5">
        <v>2333.748</v>
      </c>
      <c r="J34" s="5">
        <v>2344.5158000000001</v>
      </c>
      <c r="K34" s="5">
        <v>2113.3978000000002</v>
      </c>
      <c r="L34" s="6">
        <f t="shared" ca="1" si="0"/>
        <v>0.03</v>
      </c>
      <c r="M34" s="6">
        <f ca="1"/>
        <v>5.33E-2</v>
      </c>
      <c r="N34" s="7" t="str">
        <f t="shared" ca="1" si="1"/>
        <v>78 troy ounces</v>
      </c>
      <c r="O34" s="6">
        <f ca="1"/>
        <v>5.4199999999999998E-2</v>
      </c>
      <c r="P34" s="6">
        <f ca="1"/>
        <v>4.7E-2</v>
      </c>
      <c r="Q34" s="6">
        <f ca="1"/>
        <v>5.33E-2</v>
      </c>
      <c r="R34" s="5">
        <v>105.64</v>
      </c>
      <c r="S34" s="5">
        <v>5466.77</v>
      </c>
      <c r="T34" s="6">
        <f ca="1"/>
        <v>0.13220000000000001</v>
      </c>
      <c r="U34" s="5">
        <v>81.27</v>
      </c>
      <c r="X34" s="13"/>
      <c r="Y34" s="14"/>
      <c r="AA34" s="17"/>
      <c r="AB34" s="18"/>
    </row>
    <row r="35" spans="1:28" ht="26.25" customHeight="1">
      <c r="A35" s="4">
        <v>45544</v>
      </c>
      <c r="B35" s="5">
        <v>2329.73</v>
      </c>
      <c r="C35" s="5">
        <v>2330.63</v>
      </c>
      <c r="D35" s="5">
        <v>2361.46</v>
      </c>
      <c r="E35" s="5">
        <v>2320.79</v>
      </c>
      <c r="F35" s="8">
        <f ca="1"/>
        <v>-0.40670000000000001</v>
      </c>
      <c r="G35" s="21">
        <f ca="1"/>
        <v>0.30780000000000002</v>
      </c>
      <c r="H35" s="5">
        <v>18.573548840000001</v>
      </c>
      <c r="I35" s="5">
        <v>2334.4185000000002</v>
      </c>
      <c r="J35" s="5">
        <v>2344.9906000000001</v>
      </c>
      <c r="K35" s="5">
        <v>2111.3434000000002</v>
      </c>
      <c r="L35" s="6">
        <f t="shared" ca="1" si="0"/>
        <v>0.03</v>
      </c>
      <c r="M35" s="6">
        <f ca="1"/>
        <v>5.33E-2</v>
      </c>
      <c r="N35" s="7" t="str">
        <f t="shared" ca="1" si="1"/>
        <v>83 troy ounces</v>
      </c>
      <c r="O35" s="6">
        <f ca="1"/>
        <v>5.4199999999999998E-2</v>
      </c>
      <c r="P35" s="6">
        <f ca="1"/>
        <v>4.7E-2</v>
      </c>
      <c r="Q35" s="6">
        <f ca="1"/>
        <v>5.33E-2</v>
      </c>
      <c r="R35" s="5">
        <v>105.2</v>
      </c>
      <c r="S35" s="5">
        <v>5499.99</v>
      </c>
      <c r="T35" s="6">
        <f ca="1"/>
        <v>0.125</v>
      </c>
      <c r="U35" s="5">
        <v>81.52</v>
      </c>
      <c r="X35" s="13"/>
      <c r="Y35" s="14"/>
      <c r="AA35" s="17"/>
      <c r="AB35" s="18"/>
    </row>
    <row r="36" spans="1:28" ht="26.25" customHeight="1">
      <c r="A36" s="4">
        <v>45545</v>
      </c>
      <c r="B36" s="5">
        <v>2321.5100000000002</v>
      </c>
      <c r="C36" s="5">
        <v>2329.73</v>
      </c>
      <c r="D36" s="5">
        <v>2330.63</v>
      </c>
      <c r="E36" s="5">
        <v>2361.46</v>
      </c>
      <c r="F36" s="8">
        <f ca="1"/>
        <v>0.30829999999999996</v>
      </c>
      <c r="G36" s="21">
        <f ca="1"/>
        <v>0.27260000000000001</v>
      </c>
      <c r="H36" s="5">
        <v>22.12593403</v>
      </c>
      <c r="I36" s="5">
        <v>2333.076</v>
      </c>
      <c r="J36" s="5">
        <v>2345.2991999999999</v>
      </c>
      <c r="K36" s="5">
        <v>2109.08275</v>
      </c>
      <c r="L36" s="6">
        <f t="shared" ca="1" si="0"/>
        <v>0.03</v>
      </c>
      <c r="M36" s="6">
        <f ca="1"/>
        <v>5.33E-2</v>
      </c>
      <c r="N36" s="7" t="str">
        <f t="shared" ca="1" si="1"/>
        <v>84 troy ounces</v>
      </c>
      <c r="O36" s="6">
        <f ca="1"/>
        <v>5.4100000000000002E-2</v>
      </c>
      <c r="P36" s="6">
        <f ca="1"/>
        <v>4.7E-2</v>
      </c>
      <c r="Q36" s="6">
        <f ca="1"/>
        <v>5.33E-2</v>
      </c>
      <c r="R36" s="5">
        <v>105.3</v>
      </c>
      <c r="S36" s="5">
        <v>5476.15</v>
      </c>
      <c r="T36" s="6">
        <f ca="1"/>
        <v>0.127</v>
      </c>
      <c r="U36" s="5">
        <v>80.430000000000007</v>
      </c>
      <c r="X36" s="13"/>
      <c r="Y36" s="14"/>
      <c r="AA36" s="17"/>
      <c r="AB36" s="18"/>
    </row>
    <row r="37" spans="1:28" ht="26.25" customHeight="1">
      <c r="A37" s="4">
        <v>45546</v>
      </c>
      <c r="B37" s="5">
        <v>2333.02</v>
      </c>
      <c r="C37" s="5">
        <v>2321.5100000000002</v>
      </c>
      <c r="D37" s="5">
        <v>2329.73</v>
      </c>
      <c r="E37" s="5">
        <v>2330.63</v>
      </c>
      <c r="F37" s="8">
        <f ca="1"/>
        <v>9.0000000000000011E-3</v>
      </c>
      <c r="G37" s="21">
        <f ca="1"/>
        <v>0.30670000000000003</v>
      </c>
      <c r="H37" s="5">
        <v>24.178401860000001</v>
      </c>
      <c r="I37" s="5">
        <v>2335.7060000000001</v>
      </c>
      <c r="J37" s="5">
        <v>2345.3986</v>
      </c>
      <c r="K37" s="5">
        <v>2106.9944500000001</v>
      </c>
      <c r="L37" s="6">
        <f t="shared" ca="1" si="0"/>
        <v>0.03</v>
      </c>
      <c r="M37" s="6">
        <f ca="1"/>
        <v>5.33E-2</v>
      </c>
      <c r="N37" s="7" t="str">
        <f t="shared" ca="1" si="1"/>
        <v>85 troy ounces</v>
      </c>
      <c r="O37" s="6">
        <f ca="1"/>
        <v>5.4000000000000006E-2</v>
      </c>
      <c r="P37" s="6">
        <f ca="1"/>
        <v>4.6900000000000004E-2</v>
      </c>
      <c r="Q37" s="6">
        <f ca="1"/>
        <v>5.33E-2</v>
      </c>
      <c r="R37" s="5">
        <v>105.3</v>
      </c>
      <c r="S37" s="5">
        <v>5476.15</v>
      </c>
      <c r="T37" s="6">
        <f ca="1"/>
        <v>0.127</v>
      </c>
      <c r="U37" s="5">
        <v>80.430000000000007</v>
      </c>
      <c r="X37" s="13"/>
      <c r="Y37" s="14"/>
      <c r="AA37" s="17"/>
      <c r="AB37" s="18"/>
    </row>
    <row r="38" spans="1:28" ht="26.25" customHeight="1">
      <c r="A38" s="4">
        <v>45547</v>
      </c>
      <c r="B38" s="5">
        <v>2303.2600000000002</v>
      </c>
      <c r="C38" s="5">
        <v>2333.02</v>
      </c>
      <c r="D38" s="5">
        <v>2321.5100000000002</v>
      </c>
      <c r="E38" s="5">
        <v>2329.73</v>
      </c>
      <c r="F38" s="8">
        <f ca="1"/>
        <v>8.2200000000000009E-2</v>
      </c>
      <c r="G38" s="21">
        <f ca="1"/>
        <v>0.10150000000000001</v>
      </c>
      <c r="H38" s="5">
        <v>24.149546789999999</v>
      </c>
      <c r="I38" s="5">
        <v>2340.3615</v>
      </c>
      <c r="J38" s="5">
        <v>2345.9011999999998</v>
      </c>
      <c r="K38" s="5">
        <v>2104.9542000000001</v>
      </c>
      <c r="L38" s="6">
        <f t="shared" ca="1" si="0"/>
        <v>0.03</v>
      </c>
      <c r="M38" s="6">
        <f ca="1"/>
        <v>5.33E-2</v>
      </c>
      <c r="N38" s="7" t="str">
        <f t="shared" ca="1" si="1"/>
        <v>83 troy ounces</v>
      </c>
      <c r="O38" s="6">
        <f ca="1"/>
        <v>5.45E-2</v>
      </c>
      <c r="P38" s="6">
        <f ca="1"/>
        <v>4.7500000000000001E-2</v>
      </c>
      <c r="Q38" s="6">
        <f ca="1"/>
        <v>5.33E-2</v>
      </c>
      <c r="R38" s="5">
        <v>105.51</v>
      </c>
      <c r="S38" s="5">
        <v>5431.11</v>
      </c>
      <c r="T38" s="6">
        <f ca="1"/>
        <v>0.13070000000000001</v>
      </c>
      <c r="U38" s="5">
        <v>78.48</v>
      </c>
      <c r="X38" s="13"/>
      <c r="Y38" s="14"/>
      <c r="AA38" s="17"/>
      <c r="AB38" s="18"/>
    </row>
    <row r="39" spans="1:28" ht="26.25" customHeight="1">
      <c r="A39" s="4">
        <v>45548</v>
      </c>
      <c r="B39" s="5">
        <v>2322.23</v>
      </c>
      <c r="C39" s="5">
        <v>2303.2600000000002</v>
      </c>
      <c r="D39" s="5">
        <v>2333.02</v>
      </c>
      <c r="E39" s="5">
        <v>2321.5100000000002</v>
      </c>
      <c r="F39" s="8">
        <f ca="1"/>
        <v>-0.11509999999999999</v>
      </c>
      <c r="G39" s="21">
        <f ca="1"/>
        <v>5.4000000000000003E-3</v>
      </c>
      <c r="H39" s="5">
        <v>25.091388980000001</v>
      </c>
      <c r="I39" s="5">
        <v>2345.6765</v>
      </c>
      <c r="J39" s="5">
        <v>2346.2498000000001</v>
      </c>
      <c r="K39" s="5">
        <v>2102.9423499999998</v>
      </c>
      <c r="L39" s="6">
        <f t="shared" ca="1" si="0"/>
        <v>0.03</v>
      </c>
      <c r="M39" s="6">
        <f ca="1"/>
        <v>5.33E-2</v>
      </c>
      <c r="N39" s="7" t="str">
        <f t="shared" ca="1" si="1"/>
        <v>87 troy ounces</v>
      </c>
      <c r="O39" s="6">
        <f ca="1"/>
        <v>5.4699999999999999E-2</v>
      </c>
      <c r="P39" s="6">
        <f ca="1"/>
        <v>4.6699999999999998E-2</v>
      </c>
      <c r="Q39" s="6">
        <f ca="1"/>
        <v>5.33E-2</v>
      </c>
      <c r="R39" s="5">
        <v>105.23</v>
      </c>
      <c r="S39" s="5">
        <v>5424.08</v>
      </c>
      <c r="T39" s="6">
        <f ca="1"/>
        <v>0.1222</v>
      </c>
      <c r="U39" s="5">
        <v>77.959999999999994</v>
      </c>
      <c r="X39" s="13"/>
      <c r="Y39" s="14"/>
      <c r="AA39" s="17"/>
      <c r="AB39" s="18"/>
    </row>
    <row r="40" spans="1:28" ht="26.25" customHeight="1">
      <c r="A40" s="4">
        <v>45549</v>
      </c>
      <c r="B40" s="5">
        <v>2316.4299999999998</v>
      </c>
      <c r="C40" s="5">
        <v>2322.23</v>
      </c>
      <c r="D40" s="5">
        <v>2303.2600000000002</v>
      </c>
      <c r="E40" s="5">
        <v>2333.02</v>
      </c>
      <c r="F40" s="8">
        <f ca="1"/>
        <v>0.29760000000000003</v>
      </c>
      <c r="G40" s="21">
        <f ca="1"/>
        <v>0.23469999999999999</v>
      </c>
      <c r="H40" s="5">
        <v>25.04432491</v>
      </c>
      <c r="I40" s="5">
        <v>2349.7224999999999</v>
      </c>
      <c r="J40" s="5">
        <v>2346.1880000000001</v>
      </c>
      <c r="K40" s="5">
        <v>2100.8782999999999</v>
      </c>
      <c r="L40" s="6">
        <f t="shared" ca="1" si="0"/>
        <v>0.03</v>
      </c>
      <c r="M40" s="6">
        <f ca="1"/>
        <v>5.33E-2</v>
      </c>
      <c r="N40" s="7" t="str">
        <f t="shared" ca="1" si="1"/>
        <v>99 troy ounces</v>
      </c>
      <c r="O40" s="6">
        <f ca="1"/>
        <v>5.4699999999999999E-2</v>
      </c>
      <c r="P40" s="6">
        <f ca="1"/>
        <v>4.6799999999999994E-2</v>
      </c>
      <c r="Q40" s="6">
        <f ca="1"/>
        <v>5.33E-2</v>
      </c>
      <c r="R40" s="5">
        <v>104.69</v>
      </c>
      <c r="S40" s="5">
        <v>5441.93</v>
      </c>
      <c r="T40" s="6">
        <f ca="1"/>
        <v>0.12050000000000001</v>
      </c>
      <c r="U40" s="5">
        <v>78.37</v>
      </c>
      <c r="X40" s="13"/>
      <c r="Y40" s="14"/>
      <c r="AA40" s="17"/>
      <c r="AB40" s="18"/>
    </row>
    <row r="41" spans="1:28" ht="26.25" customHeight="1">
      <c r="A41" s="4">
        <v>45550</v>
      </c>
      <c r="B41" s="5">
        <v>2311.13</v>
      </c>
      <c r="C41" s="5">
        <v>2316.4299999999998</v>
      </c>
      <c r="D41" s="5">
        <v>2322.23</v>
      </c>
      <c r="E41" s="5">
        <v>2303.2600000000002</v>
      </c>
      <c r="F41" s="8">
        <f ca="1"/>
        <v>-0.18969999999999998</v>
      </c>
      <c r="G41" s="21">
        <f ca="1"/>
        <v>-0.22969999999999999</v>
      </c>
      <c r="H41" s="5">
        <v>23.910345599999999</v>
      </c>
      <c r="I41" s="5">
        <v>2353.5754999999999</v>
      </c>
      <c r="J41" s="5">
        <v>2345.9032000000002</v>
      </c>
      <c r="K41" s="5">
        <v>2098.9477000000002</v>
      </c>
      <c r="L41" s="6">
        <f t="shared" ca="1" si="0"/>
        <v>0.03</v>
      </c>
      <c r="M41" s="6">
        <f ca="1"/>
        <v>5.33E-2</v>
      </c>
      <c r="N41" s="7" t="str">
        <f t="shared" ca="1" si="1"/>
        <v>93 troy ounces</v>
      </c>
      <c r="O41" s="6">
        <f ca="1"/>
        <v>5.4699999999999999E-2</v>
      </c>
      <c r="P41" s="6">
        <f ca="1"/>
        <v>4.7500000000000001E-2</v>
      </c>
      <c r="Q41" s="6">
        <f ca="1"/>
        <v>5.33E-2</v>
      </c>
      <c r="R41" s="5">
        <v>105.28</v>
      </c>
      <c r="S41" s="5">
        <v>5409.13</v>
      </c>
      <c r="T41" s="6">
        <f ca="1"/>
        <v>0.13100000000000001</v>
      </c>
      <c r="U41" s="5">
        <v>78.22</v>
      </c>
      <c r="X41" s="13"/>
      <c r="Y41" s="14"/>
      <c r="AA41" s="17"/>
      <c r="AB41" s="18"/>
    </row>
    <row r="42" spans="1:28" ht="26.25" customHeight="1">
      <c r="A42" s="4">
        <v>45551</v>
      </c>
      <c r="B42" s="5">
        <v>2293.85</v>
      </c>
      <c r="C42" s="5">
        <v>2311.13</v>
      </c>
      <c r="D42" s="5">
        <v>2316.4299999999998</v>
      </c>
      <c r="E42" s="5">
        <v>2322.23</v>
      </c>
      <c r="F42" s="8">
        <f ca="1"/>
        <v>5.7999999999999996E-2</v>
      </c>
      <c r="G42" s="21">
        <f ca="1"/>
        <v>4.9400000000000006E-2</v>
      </c>
      <c r="H42" s="5">
        <v>23.710784140000001</v>
      </c>
      <c r="I42" s="5">
        <v>2356.8125</v>
      </c>
      <c r="J42" s="5">
        <v>2345.4108000000001</v>
      </c>
      <c r="K42" s="5">
        <v>2096.9697500000002</v>
      </c>
      <c r="L42" s="6">
        <f t="shared" ca="1" si="0"/>
        <v>0.03</v>
      </c>
      <c r="M42" s="6">
        <f ca="1"/>
        <v>5.33E-2</v>
      </c>
      <c r="N42" s="7" t="str">
        <f t="shared" ca="1" si="1"/>
        <v>95 troy ounces</v>
      </c>
      <c r="O42" s="6">
        <f ca="1"/>
        <v>5.4600000000000003E-2</v>
      </c>
      <c r="P42" s="6">
        <f ca="1"/>
        <v>4.8099999999999997E-2</v>
      </c>
      <c r="Q42" s="6">
        <f ca="1"/>
        <v>5.33E-2</v>
      </c>
      <c r="R42" s="5">
        <v>105.15</v>
      </c>
      <c r="S42" s="5">
        <v>5353</v>
      </c>
      <c r="T42" s="6">
        <f ca="1"/>
        <v>0.1285</v>
      </c>
      <c r="U42" s="5">
        <v>78.12</v>
      </c>
      <c r="X42" s="13"/>
      <c r="Y42" s="14"/>
      <c r="AA42" s="17"/>
      <c r="AB42" s="18"/>
    </row>
    <row r="43" spans="1:28" ht="26.25" customHeight="1">
      <c r="A43" s="4">
        <v>45552</v>
      </c>
      <c r="B43" s="5">
        <v>2375.7399999999998</v>
      </c>
      <c r="C43" s="5">
        <v>2293.85</v>
      </c>
      <c r="D43" s="5">
        <v>2311.13</v>
      </c>
      <c r="E43" s="5">
        <v>2316.4299999999998</v>
      </c>
      <c r="F43" s="8">
        <f ca="1"/>
        <v>5.2999999999999999E-2</v>
      </c>
      <c r="G43" s="21">
        <f ca="1"/>
        <v>0.21010000000000001</v>
      </c>
      <c r="H43" s="5">
        <v>24.222711199999999</v>
      </c>
      <c r="I43" s="5">
        <v>2358.9274999999998</v>
      </c>
      <c r="J43" s="5">
        <v>2344.6781999999998</v>
      </c>
      <c r="K43" s="5">
        <v>2095.0760500000001</v>
      </c>
      <c r="L43" s="6">
        <f t="shared" ca="1" si="0"/>
        <v>0.03</v>
      </c>
      <c r="M43" s="6">
        <f ca="1"/>
        <v>5.33E-2</v>
      </c>
      <c r="N43" s="7" t="str">
        <f t="shared" ca="1" si="1"/>
        <v>93 troy ounces</v>
      </c>
      <c r="O43" s="6">
        <f ca="1"/>
        <v>5.4699999999999999E-2</v>
      </c>
      <c r="P43" s="6">
        <f ca="1"/>
        <v>4.87E-2</v>
      </c>
      <c r="Q43" s="6">
        <f ca="1"/>
        <v>5.33E-2</v>
      </c>
      <c r="R43" s="5">
        <v>105.04</v>
      </c>
      <c r="S43" s="5">
        <v>5341.22</v>
      </c>
      <c r="T43" s="6">
        <f ca="1"/>
        <v>0.13089999999999999</v>
      </c>
      <c r="U43" s="5">
        <v>75.349999999999994</v>
      </c>
      <c r="X43" s="13"/>
      <c r="Y43" s="14"/>
      <c r="AA43" s="17"/>
      <c r="AB43" s="18"/>
    </row>
    <row r="44" spans="1:28" ht="26.25" customHeight="1">
      <c r="A44" s="4">
        <v>45553</v>
      </c>
      <c r="B44" s="5">
        <v>2354.75</v>
      </c>
      <c r="C44" s="5">
        <v>2375.7399999999998</v>
      </c>
      <c r="D44" s="5">
        <v>2293.85</v>
      </c>
      <c r="E44" s="5">
        <v>2311.13</v>
      </c>
      <c r="F44" s="8">
        <f ca="1"/>
        <v>0.17280000000000001</v>
      </c>
      <c r="G44" s="21">
        <f ca="1"/>
        <v>0.26940000000000003</v>
      </c>
      <c r="H44" s="5">
        <v>22.586108339999999</v>
      </c>
      <c r="I44" s="5">
        <v>2360.3535000000002</v>
      </c>
      <c r="J44" s="5">
        <v>2343.4371999999998</v>
      </c>
      <c r="K44" s="5">
        <v>2093.2210500000001</v>
      </c>
      <c r="L44" s="6">
        <f t="shared" ca="1" si="0"/>
        <v>0.03</v>
      </c>
      <c r="M44" s="6">
        <f ca="1"/>
        <v>5.33E-2</v>
      </c>
      <c r="N44" s="7" t="str">
        <f t="shared" ca="1" si="1"/>
        <v>100 troy ounces</v>
      </c>
      <c r="O44" s="6">
        <f ca="1"/>
        <v>5.4699999999999999E-2</v>
      </c>
      <c r="P44" s="6">
        <f ca="1"/>
        <v>4.87E-2</v>
      </c>
      <c r="Q44" s="6">
        <f ca="1"/>
        <v>5.33E-2</v>
      </c>
      <c r="R44" s="5">
        <v>104.09</v>
      </c>
      <c r="S44" s="5">
        <v>5343.81</v>
      </c>
      <c r="T44" s="6">
        <f ca="1"/>
        <v>0.12689999999999999</v>
      </c>
      <c r="U44" s="5">
        <v>75.67</v>
      </c>
      <c r="X44" s="13"/>
      <c r="Y44" s="14"/>
      <c r="AA44" s="17"/>
      <c r="AB44" s="18"/>
    </row>
    <row r="45" spans="1:28" ht="26.25" customHeight="1">
      <c r="A45" s="4">
        <v>45554</v>
      </c>
      <c r="B45" s="5">
        <v>2327.09</v>
      </c>
      <c r="C45" s="5">
        <v>2354.75</v>
      </c>
      <c r="D45" s="5">
        <v>2375.7399999999998</v>
      </c>
      <c r="E45" s="5">
        <v>2293.85</v>
      </c>
      <c r="F45" s="8">
        <f ca="1"/>
        <v>-0.81889999999999996</v>
      </c>
      <c r="G45" s="21">
        <f ca="1"/>
        <v>-0.14279999999999998</v>
      </c>
      <c r="H45" s="5">
        <v>15.392285080000001</v>
      </c>
      <c r="I45" s="5">
        <v>2363.6849999999999</v>
      </c>
      <c r="J45" s="5">
        <v>2342.2152000000001</v>
      </c>
      <c r="K45" s="5">
        <v>2091.4522000000002</v>
      </c>
      <c r="L45" s="6">
        <f t="shared" ca="1" si="0"/>
        <v>0.03</v>
      </c>
      <c r="M45" s="6">
        <f ca="1"/>
        <v>5.33E-2</v>
      </c>
      <c r="N45" s="7" t="str">
        <f t="shared" ca="1" si="1"/>
        <v>105 troy ounces</v>
      </c>
      <c r="O45" s="6">
        <f ca="1"/>
        <v>5.4800000000000001E-2</v>
      </c>
      <c r="P45" s="6">
        <f ca="1"/>
        <v>4.7199999999999999E-2</v>
      </c>
      <c r="Q45" s="6">
        <f ca="1"/>
        <v>5.33E-2</v>
      </c>
      <c r="R45" s="5">
        <v>104.25</v>
      </c>
      <c r="S45" s="5">
        <v>5357.8</v>
      </c>
      <c r="T45" s="6">
        <f ca="1"/>
        <v>0.1275</v>
      </c>
      <c r="U45" s="5">
        <v>74.3</v>
      </c>
      <c r="X45" s="13"/>
      <c r="Y45" s="14"/>
      <c r="AA45" s="17"/>
      <c r="AB45" s="18"/>
    </row>
    <row r="46" spans="1:28" ht="26.25" customHeight="1">
      <c r="A46" s="4">
        <v>45555</v>
      </c>
      <c r="B46" s="5">
        <v>2348.4699999999998</v>
      </c>
      <c r="C46" s="5">
        <v>2327.09</v>
      </c>
      <c r="D46" s="5">
        <v>2354.75</v>
      </c>
      <c r="E46" s="5">
        <v>2375.7399999999998</v>
      </c>
      <c r="F46" s="8">
        <f ca="1"/>
        <v>0.20989999999999998</v>
      </c>
      <c r="G46" s="21">
        <f ca="1"/>
        <v>-0.2412</v>
      </c>
      <c r="H46" s="5">
        <v>11.7875447</v>
      </c>
      <c r="I46" s="5">
        <v>2362.203</v>
      </c>
      <c r="J46" s="5">
        <v>2338.5147999999999</v>
      </c>
      <c r="K46" s="5">
        <v>2089.2950000000001</v>
      </c>
      <c r="L46" s="6">
        <f t="shared" ca="1" si="0"/>
        <v>0.03</v>
      </c>
      <c r="M46" s="6">
        <f ca="1"/>
        <v>5.33E-2</v>
      </c>
      <c r="N46" s="7" t="str">
        <f t="shared" ca="1" si="1"/>
        <v>105 troy ounces</v>
      </c>
      <c r="O46" s="6">
        <f ca="1"/>
        <v>5.4800000000000001E-2</v>
      </c>
      <c r="P46" s="6">
        <f ca="1"/>
        <v>4.7199999999999999E-2</v>
      </c>
      <c r="Q46" s="6">
        <f ca="1"/>
        <v>5.33E-2</v>
      </c>
      <c r="R46" s="5">
        <v>104.17</v>
      </c>
      <c r="S46" s="5">
        <v>5314.48</v>
      </c>
      <c r="T46" s="6">
        <f ca="1"/>
        <v>0.13140000000000002</v>
      </c>
      <c r="U46" s="5">
        <v>72.900000000000006</v>
      </c>
      <c r="X46" s="13"/>
      <c r="Y46" s="14"/>
      <c r="AA46" s="17"/>
      <c r="AB46" s="18"/>
    </row>
    <row r="47" spans="1:28" ht="26.25" customHeight="1">
      <c r="A47" s="4">
        <v>45556</v>
      </c>
      <c r="B47" s="5">
        <v>2327.36</v>
      </c>
      <c r="C47" s="5">
        <v>2348.4699999999998</v>
      </c>
      <c r="D47" s="5">
        <v>2327.09</v>
      </c>
      <c r="E47" s="5">
        <v>2354.75</v>
      </c>
      <c r="F47" s="8">
        <f ca="1"/>
        <v>0.27660000000000001</v>
      </c>
      <c r="G47" s="21">
        <f ca="1"/>
        <v>2.64E-2</v>
      </c>
      <c r="H47" s="5">
        <v>17.269202549999999</v>
      </c>
      <c r="I47" s="5">
        <v>2359.9870000000001</v>
      </c>
      <c r="J47" s="5">
        <v>2335.0142000000001</v>
      </c>
      <c r="K47" s="5">
        <v>2087.2024999999999</v>
      </c>
      <c r="L47" s="6">
        <f t="shared" ca="1" si="0"/>
        <v>0.03</v>
      </c>
      <c r="M47" s="6">
        <f ca="1"/>
        <v>5.33E-2</v>
      </c>
      <c r="N47" s="7" t="str">
        <f t="shared" ca="1" si="1"/>
        <v>100 troy ounces</v>
      </c>
      <c r="O47" s="6">
        <f ca="1"/>
        <v>5.4800000000000001E-2</v>
      </c>
      <c r="P47" s="6">
        <f ca="1"/>
        <v>4.7699999999999992E-2</v>
      </c>
      <c r="Q47" s="6">
        <f ca="1"/>
        <v>5.33E-2</v>
      </c>
      <c r="R47" s="5">
        <v>104.05</v>
      </c>
      <c r="S47" s="5">
        <v>5278.24</v>
      </c>
      <c r="T47" s="6">
        <f ca="1"/>
        <v>0.1351</v>
      </c>
      <c r="U47" s="5">
        <v>74.02</v>
      </c>
      <c r="X47" s="13"/>
      <c r="Y47" s="14"/>
      <c r="AA47" s="17"/>
      <c r="AB47" s="18"/>
    </row>
    <row r="48" spans="1:28" ht="26.25" customHeight="1">
      <c r="A48" s="4">
        <v>45557</v>
      </c>
      <c r="B48" s="5">
        <v>2345.0100000000002</v>
      </c>
      <c r="C48" s="5">
        <v>2327.36</v>
      </c>
      <c r="D48" s="5">
        <v>2348.4699999999998</v>
      </c>
      <c r="E48" s="5">
        <v>2327.09</v>
      </c>
      <c r="F48" s="8">
        <f ca="1"/>
        <v>-0.21379999999999999</v>
      </c>
      <c r="G48" s="21">
        <f ca="1"/>
        <v>-0.26960000000000001</v>
      </c>
      <c r="H48" s="5">
        <v>28.786993509999999</v>
      </c>
      <c r="I48" s="5">
        <v>2359.4659999999999</v>
      </c>
      <c r="J48" s="5">
        <v>2331.9344000000001</v>
      </c>
      <c r="K48" s="5">
        <v>2085.1730499999999</v>
      </c>
      <c r="L48" s="6">
        <f t="shared" ca="1" si="0"/>
        <v>0.03</v>
      </c>
      <c r="M48" s="6">
        <f ca="1"/>
        <v>5.33E-2</v>
      </c>
      <c r="N48" s="7" t="str">
        <f t="shared" ca="1" si="1"/>
        <v>93 troy ounces</v>
      </c>
      <c r="O48" s="6">
        <f ca="1"/>
        <v>5.4900000000000004E-2</v>
      </c>
      <c r="P48" s="6">
        <f ca="1"/>
        <v>4.82E-2</v>
      </c>
      <c r="Q48" s="6">
        <f ca="1"/>
        <v>5.33E-2</v>
      </c>
      <c r="R48" s="5">
        <v>104.63</v>
      </c>
      <c r="S48" s="5">
        <v>5297.15</v>
      </c>
      <c r="T48" s="6">
        <f ca="1"/>
        <v>0.1308</v>
      </c>
      <c r="U48" s="5">
        <v>76.97</v>
      </c>
      <c r="X48" s="13"/>
      <c r="Y48" s="14"/>
      <c r="AA48" s="17"/>
      <c r="AB48" s="18"/>
    </row>
    <row r="49" spans="1:28" ht="26.25" customHeight="1">
      <c r="A49" s="4">
        <v>45558</v>
      </c>
      <c r="B49" s="5">
        <v>2338.59</v>
      </c>
      <c r="C49" s="5">
        <v>2345.0100000000002</v>
      </c>
      <c r="D49" s="5">
        <v>2327.36</v>
      </c>
      <c r="E49" s="5">
        <v>2348.4699999999998</v>
      </c>
      <c r="F49" s="8">
        <f ca="1"/>
        <v>0.21109999999999998</v>
      </c>
      <c r="G49" s="21">
        <f ca="1"/>
        <v>5.6600000000000004E-2</v>
      </c>
      <c r="H49" s="5">
        <v>36.690349380000001</v>
      </c>
      <c r="I49" s="5">
        <v>2358.422</v>
      </c>
      <c r="J49" s="5">
        <v>2328.2777999999998</v>
      </c>
      <c r="K49" s="5">
        <v>2083.00515</v>
      </c>
      <c r="L49" s="6">
        <f t="shared" ca="1" si="0"/>
        <v>3.3000000000000002E-2</v>
      </c>
      <c r="M49" s="6">
        <f ca="1"/>
        <v>5.33E-2</v>
      </c>
      <c r="N49" s="7" t="str">
        <f t="shared" ca="1" si="1"/>
        <v>99 troy ounces</v>
      </c>
      <c r="O49" s="6">
        <f ca="1"/>
        <v>5.4800000000000001E-2</v>
      </c>
      <c r="P49" s="6">
        <f ca="1"/>
        <v>4.8899999999999999E-2</v>
      </c>
      <c r="Q49" s="6">
        <f ca="1"/>
        <v>5.33E-2</v>
      </c>
      <c r="R49" s="5">
        <v>104.76</v>
      </c>
      <c r="S49" s="5">
        <v>5243.21</v>
      </c>
      <c r="T49" s="6">
        <f ca="1"/>
        <v>0.14499999999999999</v>
      </c>
      <c r="U49" s="5">
        <v>77.91</v>
      </c>
      <c r="X49" s="13"/>
      <c r="Y49" s="14"/>
      <c r="AA49" s="17"/>
      <c r="AB49" s="18"/>
    </row>
    <row r="50" spans="1:28" ht="26.25" customHeight="1">
      <c r="A50" s="4">
        <v>45559</v>
      </c>
      <c r="B50" s="5">
        <v>2360.67</v>
      </c>
      <c r="C50" s="5">
        <v>2338.59</v>
      </c>
      <c r="D50" s="5">
        <v>2345.0100000000002</v>
      </c>
      <c r="E50" s="5">
        <v>2327.36</v>
      </c>
      <c r="F50" s="8">
        <f ca="1"/>
        <v>-0.17649999999999999</v>
      </c>
      <c r="G50" s="21">
        <f ca="1"/>
        <v>-0.41749999999999998</v>
      </c>
      <c r="H50" s="5">
        <v>37.61345953</v>
      </c>
      <c r="I50" s="5">
        <v>2357.1824999999999</v>
      </c>
      <c r="J50" s="5">
        <v>2325.3667999999998</v>
      </c>
      <c r="K50" s="5">
        <v>2080.9474</v>
      </c>
      <c r="L50" s="6">
        <f t="shared" ca="1" si="0"/>
        <v>3.3000000000000002E-2</v>
      </c>
      <c r="M50" s="6">
        <f ca="1"/>
        <v>5.33E-2</v>
      </c>
      <c r="N50" s="7" t="str">
        <f t="shared" ca="1" si="1"/>
        <v>96 troy ounces</v>
      </c>
      <c r="O50" s="6">
        <f ca="1"/>
        <v>5.4800000000000001E-2</v>
      </c>
      <c r="P50" s="6">
        <f ca="1"/>
        <v>4.9200000000000001E-2</v>
      </c>
      <c r="Q50" s="6">
        <f ca="1"/>
        <v>5.33E-2</v>
      </c>
      <c r="R50" s="5">
        <v>105.13</v>
      </c>
      <c r="S50" s="5">
        <v>5259.77</v>
      </c>
      <c r="T50" s="6">
        <f ca="1"/>
        <v>0.1482</v>
      </c>
      <c r="U50" s="5">
        <v>79.28</v>
      </c>
      <c r="X50" s="13"/>
      <c r="Y50" s="14"/>
      <c r="AA50" s="17"/>
      <c r="AB50" s="18"/>
    </row>
    <row r="51" spans="1:28" ht="26.25" customHeight="1">
      <c r="A51" s="4">
        <v>45560</v>
      </c>
      <c r="B51" s="5">
        <v>2353.2399999999998</v>
      </c>
      <c r="C51" s="5">
        <v>2360.67</v>
      </c>
      <c r="D51" s="5">
        <v>2338.59</v>
      </c>
      <c r="E51" s="5">
        <v>2345.0100000000002</v>
      </c>
      <c r="F51" s="8">
        <f ca="1"/>
        <v>6.4199999999999993E-2</v>
      </c>
      <c r="G51" s="21">
        <f ca="1"/>
        <v>-0.1636</v>
      </c>
      <c r="H51" s="5">
        <v>36.500254259999998</v>
      </c>
      <c r="I51" s="5">
        <v>2355.1754999999998</v>
      </c>
      <c r="J51" s="5">
        <v>2322.5473999999999</v>
      </c>
      <c r="K51" s="5">
        <v>2078.8126000000002</v>
      </c>
      <c r="L51" s="6">
        <f t="shared" ca="1" si="0"/>
        <v>3.3000000000000002E-2</v>
      </c>
      <c r="M51" s="6">
        <f ca="1"/>
        <v>5.33E-2</v>
      </c>
      <c r="N51" s="7" t="str">
        <f t="shared" ca="1" si="1"/>
        <v>88 troy ounces</v>
      </c>
      <c r="O51" s="6">
        <f ca="1"/>
        <v>5.5E-2</v>
      </c>
      <c r="P51" s="6">
        <f ca="1"/>
        <v>4.9599999999999998E-2</v>
      </c>
      <c r="Q51" s="6">
        <f ca="1"/>
        <v>5.33E-2</v>
      </c>
      <c r="R51" s="5">
        <v>104.64</v>
      </c>
      <c r="S51" s="5">
        <v>5278.73</v>
      </c>
      <c r="T51" s="6">
        <f ca="1"/>
        <v>0.13750000000000001</v>
      </c>
      <c r="U51" s="5">
        <v>80.260000000000005</v>
      </c>
      <c r="X51" s="13"/>
      <c r="Y51" s="14"/>
      <c r="AA51" s="17"/>
      <c r="AB51" s="18"/>
    </row>
    <row r="52" spans="1:28" ht="26.25" customHeight="1">
      <c r="A52" s="4">
        <v>45561</v>
      </c>
      <c r="B52" s="5">
        <v>2334.1999999999998</v>
      </c>
      <c r="C52" s="5">
        <v>2353.2399999999998</v>
      </c>
      <c r="D52" s="5">
        <v>2360.67</v>
      </c>
      <c r="E52" s="5">
        <v>2338.59</v>
      </c>
      <c r="F52" s="8">
        <f ca="1"/>
        <v>-0.2208</v>
      </c>
      <c r="G52" s="21">
        <f ca="1"/>
        <v>-0.44240000000000002</v>
      </c>
      <c r="H52" s="5">
        <v>34.285191509999997</v>
      </c>
      <c r="I52" s="5">
        <v>2354.3795</v>
      </c>
      <c r="J52" s="5">
        <v>2318.9187999999999</v>
      </c>
      <c r="K52" s="5">
        <v>2076.6125999999999</v>
      </c>
      <c r="L52" s="6">
        <f t="shared" ca="1" si="0"/>
        <v>3.3000000000000002E-2</v>
      </c>
      <c r="M52" s="6">
        <f ca="1"/>
        <v>5.33E-2</v>
      </c>
      <c r="N52" s="7" t="str">
        <f t="shared" ca="1" si="1"/>
        <v>88 troy ounces</v>
      </c>
      <c r="O52" s="6">
        <f ca="1"/>
        <v>5.5E-2</v>
      </c>
      <c r="P52" s="6">
        <f ca="1"/>
        <v>4.9400000000000006E-2</v>
      </c>
      <c r="Q52" s="6">
        <f ca="1"/>
        <v>5.33E-2</v>
      </c>
      <c r="R52" s="5">
        <v>104.58</v>
      </c>
      <c r="S52" s="5">
        <v>5315.91</v>
      </c>
      <c r="T52" s="6">
        <f ca="1"/>
        <v>0.12509999999999999</v>
      </c>
      <c r="U52" s="5">
        <v>77.81</v>
      </c>
      <c r="X52" s="13"/>
      <c r="Y52" s="14"/>
      <c r="AA52" s="17"/>
      <c r="AB52" s="18"/>
    </row>
    <row r="53" spans="1:28" ht="26.25" customHeight="1">
      <c r="A53" s="4">
        <v>45562</v>
      </c>
      <c r="B53" s="5">
        <v>2334.61</v>
      </c>
      <c r="C53" s="5">
        <v>2334.1999999999998</v>
      </c>
      <c r="D53" s="5">
        <v>2353.2399999999998</v>
      </c>
      <c r="E53" s="5">
        <v>2360.67</v>
      </c>
      <c r="F53" s="8">
        <f ca="1"/>
        <v>7.4299999999999991E-2</v>
      </c>
      <c r="G53" s="21">
        <f ca="1"/>
        <v>-0.42109999999999997</v>
      </c>
      <c r="H53" s="5">
        <v>34.41061672</v>
      </c>
      <c r="I53" s="5">
        <v>2351.1734999999999</v>
      </c>
      <c r="J53" s="5">
        <v>2314.9450000000002</v>
      </c>
      <c r="K53" s="5">
        <v>2074.28305</v>
      </c>
      <c r="L53" s="6">
        <f t="shared" ca="1" si="0"/>
        <v>3.3000000000000002E-2</v>
      </c>
      <c r="M53" s="6">
        <f ca="1"/>
        <v>5.33E-2</v>
      </c>
      <c r="N53" s="7" t="str">
        <f t="shared" ca="1" si="1"/>
        <v>89 troy ounces</v>
      </c>
      <c r="O53" s="6">
        <f ca="1"/>
        <v>5.5300000000000002E-2</v>
      </c>
      <c r="P53" s="6">
        <f ca="1"/>
        <v>4.9400000000000006E-2</v>
      </c>
      <c r="Q53" s="6">
        <f ca="1"/>
        <v>5.33E-2</v>
      </c>
      <c r="R53" s="5">
        <v>105.04</v>
      </c>
      <c r="S53" s="5">
        <v>5281.45</v>
      </c>
      <c r="T53" s="6">
        <f ca="1"/>
        <v>0.12859999999999999</v>
      </c>
      <c r="U53" s="5">
        <v>77.040000000000006</v>
      </c>
      <c r="X53" s="13"/>
      <c r="Y53" s="14"/>
      <c r="AA53" s="17"/>
      <c r="AB53" s="18"/>
    </row>
    <row r="54" spans="1:28" ht="26.25" customHeight="1">
      <c r="A54" s="4">
        <v>45563</v>
      </c>
      <c r="B54" s="5">
        <v>2383.23</v>
      </c>
      <c r="C54" s="5">
        <v>2334.61</v>
      </c>
      <c r="D54" s="5">
        <v>2334.1999999999998</v>
      </c>
      <c r="E54" s="5">
        <v>2353.2399999999998</v>
      </c>
      <c r="F54" s="8">
        <f ca="1"/>
        <v>0.19039999999999999</v>
      </c>
      <c r="G54" s="21">
        <f ca="1"/>
        <v>-0.40350000000000003</v>
      </c>
      <c r="H54" s="5">
        <v>35.806889470000002</v>
      </c>
      <c r="I54" s="5">
        <v>2350.2345</v>
      </c>
      <c r="J54" s="5">
        <v>2311.0018</v>
      </c>
      <c r="K54" s="5">
        <v>2071.9644499999999</v>
      </c>
      <c r="L54" s="6">
        <f t="shared" ca="1" si="0"/>
        <v>3.3000000000000002E-2</v>
      </c>
      <c r="M54" s="6">
        <f ca="1"/>
        <v>5.33E-2</v>
      </c>
      <c r="N54" s="7" t="str">
        <f t="shared" ca="1" si="1"/>
        <v>90 troy ounces</v>
      </c>
      <c r="O54" s="6">
        <f ca="1"/>
        <v>5.5599999999999997E-2</v>
      </c>
      <c r="P54" s="6">
        <f ca="1"/>
        <v>4.9299999999999997E-2</v>
      </c>
      <c r="Q54" s="6">
        <f ca="1"/>
        <v>5.33E-2</v>
      </c>
      <c r="R54" s="5">
        <v>105.04</v>
      </c>
      <c r="S54" s="5">
        <v>5281.45</v>
      </c>
      <c r="T54" s="6">
        <f ca="1"/>
        <v>0.12859999999999999</v>
      </c>
      <c r="U54" s="5">
        <v>77.040000000000006</v>
      </c>
      <c r="X54" s="13"/>
      <c r="Y54" s="14"/>
      <c r="AA54" s="17"/>
      <c r="AB54" s="18"/>
    </row>
    <row r="55" spans="1:28" ht="26.25" customHeight="1">
      <c r="A55" s="4">
        <v>45564</v>
      </c>
      <c r="B55" s="5">
        <v>2422.84</v>
      </c>
      <c r="C55" s="5">
        <v>2383.23</v>
      </c>
      <c r="D55" s="5">
        <v>2334.61</v>
      </c>
      <c r="E55" s="5">
        <v>2334.1999999999998</v>
      </c>
      <c r="F55" s="8">
        <f ca="1"/>
        <v>-4.0999999999999995E-3</v>
      </c>
      <c r="G55" s="21">
        <f ca="1"/>
        <v>0.4113</v>
      </c>
      <c r="H55" s="5">
        <v>33.07660765</v>
      </c>
      <c r="I55" s="5">
        <v>2350.4214999999999</v>
      </c>
      <c r="J55" s="5">
        <v>2307.5518000000002</v>
      </c>
      <c r="K55" s="5">
        <v>2069.7507000000001</v>
      </c>
      <c r="L55" s="6">
        <f t="shared" ca="1" si="0"/>
        <v>3.3000000000000002E-2</v>
      </c>
      <c r="M55" s="6">
        <f ca="1"/>
        <v>5.33E-2</v>
      </c>
      <c r="N55" s="7" t="str">
        <f t="shared" ca="1" si="1"/>
        <v>82 troy ounces</v>
      </c>
      <c r="O55" s="6">
        <f ca="1"/>
        <v>5.5099999999999996E-2</v>
      </c>
      <c r="P55" s="6">
        <f ca="1"/>
        <v>4.9100000000000005E-2</v>
      </c>
      <c r="Q55" s="6">
        <f ca="1"/>
        <v>5.33E-2</v>
      </c>
      <c r="R55" s="5">
        <v>104.9</v>
      </c>
      <c r="S55" s="5">
        <v>5340.26</v>
      </c>
      <c r="T55" s="6">
        <f ca="1"/>
        <v>0.1153</v>
      </c>
      <c r="U55" s="5">
        <v>77.290000000000006</v>
      </c>
      <c r="X55" s="13"/>
      <c r="Y55" s="14"/>
      <c r="AA55" s="17"/>
      <c r="AB55" s="18"/>
    </row>
    <row r="56" spans="1:28" ht="26.25" customHeight="1">
      <c r="A56" s="4">
        <v>45565</v>
      </c>
      <c r="B56" s="5">
        <v>2427.81</v>
      </c>
      <c r="C56" s="5">
        <v>2422.84</v>
      </c>
      <c r="D56" s="5">
        <v>2383.23</v>
      </c>
      <c r="E56" s="5">
        <v>2334.61</v>
      </c>
      <c r="F56" s="8">
        <f ca="1"/>
        <v>-0.48619999999999997</v>
      </c>
      <c r="G56" s="21">
        <f ca="1"/>
        <v>-0.2848</v>
      </c>
      <c r="H56" s="5">
        <v>31.451191130000002</v>
      </c>
      <c r="I56" s="5">
        <v>2350.2310000000002</v>
      </c>
      <c r="J56" s="5">
        <v>2304.3706000000002</v>
      </c>
      <c r="K56" s="5">
        <v>2067.5448000000001</v>
      </c>
      <c r="L56" s="6">
        <f t="shared" ca="1" si="0"/>
        <v>3.3000000000000002E-2</v>
      </c>
      <c r="M56" s="6">
        <f ca="1"/>
        <v>5.33E-2</v>
      </c>
      <c r="N56" s="7" t="str">
        <f t="shared" ca="1" si="1"/>
        <v>80 troy ounces</v>
      </c>
      <c r="O56" s="6">
        <f ca="1"/>
        <v>5.4900000000000004E-2</v>
      </c>
      <c r="P56" s="6">
        <f ca="1"/>
        <v>4.8600000000000004E-2</v>
      </c>
      <c r="Q56" s="6">
        <f ca="1"/>
        <v>5.33E-2</v>
      </c>
      <c r="R56" s="5">
        <v>104.62</v>
      </c>
      <c r="S56" s="5">
        <v>5319.28</v>
      </c>
      <c r="T56" s="6">
        <f ca="1"/>
        <v>0.12050000000000001</v>
      </c>
      <c r="U56" s="5">
        <v>78.209999999999994</v>
      </c>
      <c r="X56" s="13"/>
      <c r="Y56" s="14"/>
      <c r="AA56" s="17"/>
      <c r="AB56" s="18"/>
    </row>
    <row r="57" spans="1:28" ht="26.25" customHeight="1">
      <c r="A57" s="4">
        <v>45566</v>
      </c>
      <c r="B57" s="5">
        <v>2413.94</v>
      </c>
      <c r="C57" s="5">
        <v>2427.81</v>
      </c>
      <c r="D57" s="5">
        <v>2422.84</v>
      </c>
      <c r="E57" s="5">
        <v>2383.23</v>
      </c>
      <c r="F57" s="8">
        <f ca="1"/>
        <v>-0.39610000000000001</v>
      </c>
      <c r="G57" s="21">
        <f ca="1"/>
        <v>-0.95750000000000002</v>
      </c>
      <c r="H57" s="5">
        <v>38.721776830000003</v>
      </c>
      <c r="I57" s="5">
        <v>2346.8829999999998</v>
      </c>
      <c r="J57" s="5">
        <v>2299.8467999999998</v>
      </c>
      <c r="K57" s="5">
        <v>2065.1368499999999</v>
      </c>
      <c r="L57" s="6">
        <f t="shared" ca="1" si="0"/>
        <v>3.3000000000000002E-2</v>
      </c>
      <c r="M57" s="6">
        <f ca="1"/>
        <v>5.33E-2</v>
      </c>
      <c r="N57" s="7" t="str">
        <f t="shared" ca="1" si="1"/>
        <v>76 troy ounces</v>
      </c>
      <c r="O57" s="6">
        <f ca="1"/>
        <v>5.5E-2</v>
      </c>
      <c r="P57" s="6">
        <f ca="1"/>
        <v>4.82E-2</v>
      </c>
      <c r="Q57" s="6">
        <f ca="1"/>
        <v>5.33E-2</v>
      </c>
      <c r="R57" s="5">
        <v>104.6</v>
      </c>
      <c r="S57" s="5">
        <v>5298.69</v>
      </c>
      <c r="T57" s="6">
        <f ca="1"/>
        <v>0.12300000000000001</v>
      </c>
      <c r="U57" s="5">
        <v>79.7</v>
      </c>
      <c r="X57" s="13"/>
      <c r="Y57" s="14"/>
      <c r="AA57" s="17"/>
      <c r="AB57" s="18"/>
    </row>
    <row r="58" spans="1:28" ht="26.25" customHeight="1">
      <c r="A58" s="4">
        <v>45567</v>
      </c>
      <c r="B58" s="5">
        <v>2380.3200000000002</v>
      </c>
      <c r="C58" s="5">
        <v>2413.94</v>
      </c>
      <c r="D58" s="5">
        <v>2427.81</v>
      </c>
      <c r="E58" s="5">
        <v>2422.84</v>
      </c>
      <c r="F58" s="8">
        <f ca="1"/>
        <v>-4.9699999999999994E-2</v>
      </c>
      <c r="G58" s="21">
        <f ca="1"/>
        <v>-0.79339999999999999</v>
      </c>
      <c r="H58" s="5">
        <v>38.619125369999999</v>
      </c>
      <c r="I58" s="5">
        <v>2341.9234999999999</v>
      </c>
      <c r="J58" s="5">
        <v>2295.0641999999998</v>
      </c>
      <c r="K58" s="5">
        <v>2062.5606499999999</v>
      </c>
      <c r="L58" s="6">
        <f t="shared" ca="1" si="0"/>
        <v>3.3000000000000002E-2</v>
      </c>
      <c r="M58" s="6">
        <f ca="1"/>
        <v>5.33E-2</v>
      </c>
      <c r="N58" s="7" t="str">
        <f t="shared" ca="1" si="1"/>
        <v>75 troy ounces</v>
      </c>
      <c r="O58" s="6">
        <f ca="1"/>
        <v>5.5E-2</v>
      </c>
      <c r="P58" s="6">
        <f ca="1"/>
        <v>4.82E-2</v>
      </c>
      <c r="Q58" s="6">
        <f ca="1"/>
        <v>5.33E-2</v>
      </c>
      <c r="R58" s="5">
        <v>104.5</v>
      </c>
      <c r="S58" s="5">
        <v>5305.35</v>
      </c>
      <c r="T58" s="6">
        <f ca="1"/>
        <v>0.12269999999999999</v>
      </c>
      <c r="U58" s="5">
        <v>80.010000000000005</v>
      </c>
      <c r="X58" s="13"/>
      <c r="Y58" s="14"/>
      <c r="AA58" s="17"/>
      <c r="AB58" s="18"/>
    </row>
    <row r="59" spans="1:28" ht="26.25" customHeight="1">
      <c r="A59" s="4">
        <v>45568</v>
      </c>
      <c r="B59" s="5">
        <v>2386.9699999999998</v>
      </c>
      <c r="C59" s="5">
        <v>2380.3200000000002</v>
      </c>
      <c r="D59" s="5">
        <v>2413.94</v>
      </c>
      <c r="E59" s="5">
        <v>2427.81</v>
      </c>
      <c r="F59" s="8">
        <f ca="1"/>
        <v>0.13869999999999999</v>
      </c>
      <c r="G59" s="21">
        <f ca="1"/>
        <v>-0.86580000000000001</v>
      </c>
      <c r="H59" s="5">
        <v>32.820297179999997</v>
      </c>
      <c r="I59" s="5">
        <v>2337.2334999999998</v>
      </c>
      <c r="J59" s="5">
        <v>2290.0839999999998</v>
      </c>
      <c r="K59" s="5">
        <v>2059.9907499999999</v>
      </c>
      <c r="L59" s="6">
        <f t="shared" ca="1" si="0"/>
        <v>3.3000000000000002E-2</v>
      </c>
      <c r="M59" s="6">
        <f ca="1"/>
        <v>5.33E-2</v>
      </c>
      <c r="N59" s="7" t="str">
        <f t="shared" ca="1" si="1"/>
        <v>77 troy ounces</v>
      </c>
      <c r="O59" s="6">
        <f ca="1"/>
        <v>5.5E-2</v>
      </c>
      <c r="P59" s="6">
        <f ca="1"/>
        <v>4.8300000000000003E-2</v>
      </c>
      <c r="Q59" s="6">
        <f ca="1"/>
        <v>5.33E-2</v>
      </c>
      <c r="R59" s="5">
        <v>104.5</v>
      </c>
      <c r="S59" s="5">
        <v>5303.1</v>
      </c>
      <c r="T59" s="6">
        <f ca="1"/>
        <v>0.12279999999999999</v>
      </c>
      <c r="U59" s="5">
        <v>79.38</v>
      </c>
      <c r="X59" s="13"/>
      <c r="Y59" s="14"/>
      <c r="AA59" s="17"/>
      <c r="AB59" s="18"/>
    </row>
    <row r="60" spans="1:28" ht="26.25" customHeight="1">
      <c r="A60" s="4">
        <v>45569</v>
      </c>
      <c r="B60" s="5">
        <v>2358.73</v>
      </c>
      <c r="C60" s="5">
        <v>2386.9699999999998</v>
      </c>
      <c r="D60" s="5">
        <v>2380.3200000000002</v>
      </c>
      <c r="E60" s="5">
        <v>2413.94</v>
      </c>
      <c r="F60" s="8">
        <f ca="1"/>
        <v>0.3362</v>
      </c>
      <c r="G60" s="21">
        <f ca="1"/>
        <v>-0.35310000000000002</v>
      </c>
      <c r="H60" s="5">
        <v>28.917626089999999</v>
      </c>
      <c r="I60" s="5">
        <v>2336.0794999999998</v>
      </c>
      <c r="J60" s="5">
        <v>2285.0493999999999</v>
      </c>
      <c r="K60" s="5">
        <v>2057.48335</v>
      </c>
      <c r="L60" s="6">
        <f t="shared" ca="1" si="0"/>
        <v>3.3000000000000002E-2</v>
      </c>
      <c r="M60" s="6">
        <f ca="1"/>
        <v>5.33E-2</v>
      </c>
      <c r="N60" s="7" t="str">
        <f t="shared" ca="1" si="1"/>
        <v>78 troy ounces</v>
      </c>
      <c r="O60" s="6">
        <f ca="1"/>
        <v>5.5099999999999996E-2</v>
      </c>
      <c r="P60" s="6">
        <f ca="1"/>
        <v>4.7800000000000002E-2</v>
      </c>
      <c r="Q60" s="6">
        <f ca="1"/>
        <v>5.33E-2</v>
      </c>
      <c r="R60" s="5">
        <v>104.21</v>
      </c>
      <c r="S60" s="5">
        <v>5310.07</v>
      </c>
      <c r="T60" s="6">
        <f ca="1"/>
        <v>0.12520000000000001</v>
      </c>
      <c r="U60" s="5">
        <v>78.84</v>
      </c>
      <c r="X60" s="13"/>
      <c r="Y60" s="14"/>
      <c r="AA60" s="17"/>
      <c r="AB60" s="18"/>
    </row>
    <row r="61" spans="1:28" ht="26.25" customHeight="1">
      <c r="A61" s="4">
        <v>45570</v>
      </c>
      <c r="B61" s="5">
        <v>2339.65</v>
      </c>
      <c r="C61" s="5">
        <v>2358.73</v>
      </c>
      <c r="D61" s="5">
        <v>2386.9699999999998</v>
      </c>
      <c r="E61" s="5">
        <v>2380.3200000000002</v>
      </c>
      <c r="F61" s="8">
        <f ca="1"/>
        <v>-6.6500000000000004E-2</v>
      </c>
      <c r="G61" s="21">
        <f ca="1"/>
        <v>-0.48380000000000001</v>
      </c>
      <c r="H61" s="5">
        <v>27.909600180000002</v>
      </c>
      <c r="I61" s="5">
        <v>2336.0704999999998</v>
      </c>
      <c r="J61" s="5">
        <v>2280.3944000000001</v>
      </c>
      <c r="K61" s="5">
        <v>2055.1656499999999</v>
      </c>
      <c r="L61" s="6">
        <f t="shared" ca="1" si="0"/>
        <v>3.3000000000000002E-2</v>
      </c>
      <c r="M61" s="6">
        <f ca="1"/>
        <v>5.33E-2</v>
      </c>
      <c r="N61" s="7" t="str">
        <f t="shared" ca="1" si="1"/>
        <v>78 troy ounces</v>
      </c>
      <c r="O61" s="6">
        <f ca="1"/>
        <v>5.4900000000000004E-2</v>
      </c>
      <c r="P61" s="6">
        <f ca="1"/>
        <v>4.7300000000000002E-2</v>
      </c>
      <c r="Q61" s="6">
        <f ca="1"/>
        <v>5.33E-2</v>
      </c>
      <c r="R61" s="5">
        <v>105.05</v>
      </c>
      <c r="S61" s="5">
        <v>5263.26</v>
      </c>
      <c r="T61" s="6">
        <f ca="1"/>
        <v>0.13730000000000001</v>
      </c>
      <c r="U61" s="5">
        <v>78.44</v>
      </c>
      <c r="X61" s="13"/>
      <c r="Y61" s="14"/>
      <c r="AA61" s="17"/>
      <c r="AB61" s="18"/>
    </row>
    <row r="62" spans="1:28" ht="26.25" customHeight="1">
      <c r="A62" s="4">
        <v>45571</v>
      </c>
      <c r="B62" s="5">
        <v>2360.48</v>
      </c>
      <c r="C62" s="5">
        <v>2339.65</v>
      </c>
      <c r="D62" s="5">
        <v>2358.73</v>
      </c>
      <c r="E62" s="5">
        <v>2386.9699999999998</v>
      </c>
      <c r="F62" s="8">
        <f ca="1"/>
        <v>0.28239999999999998</v>
      </c>
      <c r="G62" s="21">
        <f ca="1"/>
        <v>1.9400000000000001E-2</v>
      </c>
      <c r="H62" s="5">
        <v>21.344847519999998</v>
      </c>
      <c r="I62" s="5">
        <v>2335.1174999999998</v>
      </c>
      <c r="J62" s="5">
        <v>2275.2217999999998</v>
      </c>
      <c r="K62" s="5">
        <v>2052.8593500000002</v>
      </c>
      <c r="L62" s="6">
        <f t="shared" ca="1" si="0"/>
        <v>3.3000000000000002E-2</v>
      </c>
      <c r="M62" s="6">
        <f ca="1"/>
        <v>5.33E-2</v>
      </c>
      <c r="N62" s="7" t="str">
        <f t="shared" ca="1" si="1"/>
        <v>76 troy ounces</v>
      </c>
      <c r="O62" s="6">
        <f ca="1"/>
        <v>5.5E-2</v>
      </c>
      <c r="P62" s="6">
        <f ca="1"/>
        <v>4.8099999999999997E-2</v>
      </c>
      <c r="Q62" s="6">
        <f ca="1"/>
        <v>5.33E-2</v>
      </c>
      <c r="R62" s="5">
        <v>105.2</v>
      </c>
      <c r="S62" s="5">
        <v>5221.1000000000004</v>
      </c>
      <c r="T62" s="6">
        <f ca="1"/>
        <v>0.1371</v>
      </c>
      <c r="U62" s="5">
        <v>79.23</v>
      </c>
      <c r="X62" s="13"/>
      <c r="Y62" s="14"/>
      <c r="AA62" s="17"/>
      <c r="AB62" s="18"/>
    </row>
    <row r="63" spans="1:28" ht="26.25" customHeight="1">
      <c r="A63" s="4">
        <v>45572</v>
      </c>
      <c r="B63" s="5">
        <v>2346.1</v>
      </c>
      <c r="C63" s="5">
        <v>2360.48</v>
      </c>
      <c r="D63" s="5">
        <v>2339.65</v>
      </c>
      <c r="E63" s="5">
        <v>2358.73</v>
      </c>
      <c r="F63" s="8">
        <f ca="1"/>
        <v>0.19079999999999997</v>
      </c>
      <c r="G63" s="21">
        <f ca="1"/>
        <v>0.13589999999999999</v>
      </c>
      <c r="H63" s="5">
        <v>20.763034350000002</v>
      </c>
      <c r="I63" s="5">
        <v>2336.3105</v>
      </c>
      <c r="J63" s="5">
        <v>2270.34</v>
      </c>
      <c r="K63" s="5">
        <v>2050.7496999999998</v>
      </c>
      <c r="L63" s="6">
        <f t="shared" ca="1" si="0"/>
        <v>3.3000000000000002E-2</v>
      </c>
      <c r="M63" s="6">
        <f ca="1"/>
        <v>5.33E-2</v>
      </c>
      <c r="N63" s="7" t="str">
        <f t="shared" ca="1" si="1"/>
        <v>76 troy ounces</v>
      </c>
      <c r="O63" s="6">
        <f ca="1"/>
        <v>5.5E-2</v>
      </c>
      <c r="P63" s="6">
        <f ca="1"/>
        <v>4.8499999999999995E-2</v>
      </c>
      <c r="Q63" s="6">
        <f ca="1"/>
        <v>5.33E-2</v>
      </c>
      <c r="R63" s="5">
        <v>105.31</v>
      </c>
      <c r="S63" s="5">
        <v>5233.08</v>
      </c>
      <c r="T63" s="6">
        <f ca="1"/>
        <v>0.1326</v>
      </c>
      <c r="U63" s="5">
        <v>78.180000000000007</v>
      </c>
      <c r="X63" s="13"/>
      <c r="Y63" s="14"/>
      <c r="AA63" s="17"/>
      <c r="AB63" s="18"/>
    </row>
    <row r="64" spans="1:28" ht="26.25" customHeight="1">
      <c r="A64" s="4">
        <v>45573</v>
      </c>
      <c r="B64" s="5">
        <v>2310.4299999999998</v>
      </c>
      <c r="C64" s="5">
        <v>2346.1</v>
      </c>
      <c r="D64" s="5">
        <v>2360.48</v>
      </c>
      <c r="E64" s="5">
        <v>2339.65</v>
      </c>
      <c r="F64" s="8">
        <f ca="1"/>
        <v>-0.20829999999999999</v>
      </c>
      <c r="G64" s="21">
        <f ca="1"/>
        <v>-0.26280000000000003</v>
      </c>
      <c r="H64" s="5">
        <v>20.354731610000002</v>
      </c>
      <c r="I64" s="5">
        <v>2338.4265</v>
      </c>
      <c r="J64" s="5">
        <v>2265.1979999999999</v>
      </c>
      <c r="K64" s="5">
        <v>2048.7654499999999</v>
      </c>
      <c r="L64" s="6">
        <f t="shared" ca="1" si="0"/>
        <v>3.3000000000000002E-2</v>
      </c>
      <c r="M64" s="6">
        <f ca="1"/>
        <v>5.33E-2</v>
      </c>
      <c r="N64" s="7" t="str">
        <f t="shared" ca="1" si="1"/>
        <v>79 troy ounces</v>
      </c>
      <c r="O64" s="6">
        <f ca="1"/>
        <v>5.5099999999999996E-2</v>
      </c>
      <c r="P64" s="6">
        <f ca="1"/>
        <v>4.87E-2</v>
      </c>
      <c r="Q64" s="6">
        <f ca="1"/>
        <v>5.33E-2</v>
      </c>
      <c r="R64" s="5">
        <v>105.21</v>
      </c>
      <c r="S64" s="5">
        <v>5225.49</v>
      </c>
      <c r="T64" s="6">
        <f ca="1"/>
        <v>0.12770000000000001</v>
      </c>
      <c r="U64" s="5">
        <v>79.59</v>
      </c>
      <c r="X64" s="13"/>
      <c r="Y64" s="14"/>
      <c r="AA64" s="17"/>
      <c r="AB64" s="18"/>
    </row>
    <row r="65" spans="1:28" ht="26.25" customHeight="1">
      <c r="A65" s="4">
        <v>45574</v>
      </c>
      <c r="B65" s="5">
        <v>2316.67</v>
      </c>
      <c r="C65" s="5">
        <v>2310.4299999999998</v>
      </c>
      <c r="D65" s="5">
        <v>2346.1</v>
      </c>
      <c r="E65" s="5">
        <v>2360.48</v>
      </c>
      <c r="F65" s="8">
        <f ca="1"/>
        <v>0.14380000000000001</v>
      </c>
      <c r="G65" s="21">
        <f ca="1"/>
        <v>-0.1149</v>
      </c>
      <c r="H65" s="5">
        <v>16.540113030000001</v>
      </c>
      <c r="I65" s="5">
        <v>2337.6289999999999</v>
      </c>
      <c r="J65" s="5">
        <v>2258.875</v>
      </c>
      <c r="K65" s="5">
        <v>2046.6422</v>
      </c>
      <c r="L65" s="6">
        <f t="shared" ca="1" si="0"/>
        <v>3.3000000000000002E-2</v>
      </c>
      <c r="M65" s="6">
        <f ca="1"/>
        <v>5.33E-2</v>
      </c>
      <c r="N65" s="7" t="str">
        <f t="shared" ca="1" si="1"/>
        <v>79 troy ounces</v>
      </c>
      <c r="O65" s="6">
        <f ca="1"/>
        <v>5.5099999999999996E-2</v>
      </c>
      <c r="P65" s="6">
        <f ca="1"/>
        <v>4.8000000000000001E-2</v>
      </c>
      <c r="Q65" s="6">
        <f ca="1"/>
        <v>5.33E-2</v>
      </c>
      <c r="R65" s="5">
        <v>105.52</v>
      </c>
      <c r="S65" s="5">
        <v>5189.03</v>
      </c>
      <c r="T65" s="6">
        <f ca="1"/>
        <v>0.1308</v>
      </c>
      <c r="U65" s="5">
        <v>79.23</v>
      </c>
      <c r="X65" s="13"/>
      <c r="Y65" s="14"/>
      <c r="AA65" s="17"/>
      <c r="AB65" s="18"/>
    </row>
    <row r="66" spans="1:28" ht="26.25" customHeight="1">
      <c r="A66" s="4">
        <v>45575</v>
      </c>
      <c r="B66" s="5">
        <v>2327.59</v>
      </c>
      <c r="C66" s="5">
        <v>2316.67</v>
      </c>
      <c r="D66" s="5">
        <v>2310.4299999999998</v>
      </c>
      <c r="E66" s="5">
        <v>2346.1</v>
      </c>
      <c r="F66" s="8">
        <f ca="1"/>
        <v>0.35670000000000002</v>
      </c>
      <c r="G66" s="21">
        <f ca="1"/>
        <v>0.72799999999999998</v>
      </c>
      <c r="H66" s="5">
        <v>14.428906359999999</v>
      </c>
      <c r="I66" s="5">
        <v>2339.1685000000002</v>
      </c>
      <c r="J66" s="5">
        <v>2252.6487999999999</v>
      </c>
      <c r="K66" s="5">
        <v>2044.5922499999999</v>
      </c>
      <c r="L66" s="6">
        <f t="shared" ca="1" si="0"/>
        <v>3.3000000000000002E-2</v>
      </c>
      <c r="M66" s="6">
        <f ca="1"/>
        <v>5.33E-2</v>
      </c>
      <c r="N66" s="7" t="str">
        <f t="shared" ca="1" si="1"/>
        <v>77 troy ounces</v>
      </c>
      <c r="O66" s="6">
        <f ca="1"/>
        <v>5.5099999999999996E-2</v>
      </c>
      <c r="P66" s="6">
        <f ca="1"/>
        <v>4.8399999999999999E-2</v>
      </c>
      <c r="Q66" s="6">
        <f ca="1"/>
        <v>5.33E-2</v>
      </c>
      <c r="R66" s="5">
        <v>105.42</v>
      </c>
      <c r="S66" s="5">
        <v>5168.9799999999996</v>
      </c>
      <c r="T66" s="6">
        <f ca="1"/>
        <v>0.13239999999999999</v>
      </c>
      <c r="U66" s="5">
        <v>78.34</v>
      </c>
      <c r="X66" s="13"/>
      <c r="Y66" s="14"/>
      <c r="AA66" s="17"/>
      <c r="AB66" s="18"/>
    </row>
    <row r="67" spans="1:28" ht="26.25" customHeight="1">
      <c r="A67" s="4">
        <v>45576</v>
      </c>
      <c r="B67" s="5">
        <v>2302.5700000000002</v>
      </c>
      <c r="C67" s="5">
        <v>2327.59</v>
      </c>
      <c r="D67" s="5">
        <v>2316.67</v>
      </c>
      <c r="E67" s="5">
        <v>2310.4299999999998</v>
      </c>
      <c r="F67" s="8">
        <f ca="1"/>
        <v>-6.2400000000000004E-2</v>
      </c>
      <c r="G67" s="21">
        <f ca="1"/>
        <v>1.0617000000000001</v>
      </c>
      <c r="H67" s="5">
        <v>14.18411901</v>
      </c>
      <c r="I67" s="5">
        <v>2340.4270000000001</v>
      </c>
      <c r="J67" s="5">
        <v>2247.0455999999999</v>
      </c>
      <c r="K67" s="5">
        <v>2042.8015</v>
      </c>
      <c r="L67" s="6">
        <f t="shared" ref="L67:L130" ca="1" si="2">$L67/100</f>
        <v>3.3000000000000002E-2</v>
      </c>
      <c r="M67" s="6">
        <f ca="1"/>
        <v>5.33E-2</v>
      </c>
      <c r="N67" s="7" t="str">
        <f t="shared" ref="N67:N130" ca="1" si="3">CONCATENATE($N67, " ", $Y67)</f>
        <v>78 troy ounces</v>
      </c>
      <c r="O67" s="6">
        <f ca="1"/>
        <v>5.5099999999999996E-2</v>
      </c>
      <c r="P67" s="6">
        <f ca="1"/>
        <v>4.82E-2</v>
      </c>
      <c r="Q67" s="6">
        <f ca="1"/>
        <v>5.33E-2</v>
      </c>
      <c r="R67" s="5">
        <v>105.14</v>
      </c>
      <c r="S67" s="5">
        <v>5187.2</v>
      </c>
      <c r="T67" s="6">
        <f ca="1"/>
        <v>0.13519999999999999</v>
      </c>
      <c r="U67" s="5">
        <v>78.72</v>
      </c>
      <c r="X67" s="13"/>
      <c r="Y67" s="14"/>
      <c r="AA67" s="17"/>
      <c r="AB67" s="18"/>
    </row>
    <row r="68" spans="1:28" ht="26.25" customHeight="1">
      <c r="A68" s="4">
        <v>45577</v>
      </c>
      <c r="B68" s="5">
        <v>2304.87</v>
      </c>
      <c r="C68" s="5">
        <v>2302.5700000000002</v>
      </c>
      <c r="D68" s="5">
        <v>2327.59</v>
      </c>
      <c r="E68" s="5">
        <v>2316.67</v>
      </c>
      <c r="F68" s="8">
        <f ca="1"/>
        <v>-0.10920000000000001</v>
      </c>
      <c r="G68" s="21">
        <f ca="1"/>
        <v>1.0022</v>
      </c>
      <c r="H68" s="5">
        <v>14.226267610000001</v>
      </c>
      <c r="I68" s="5">
        <v>2342.3364999999999</v>
      </c>
      <c r="J68" s="5">
        <v>2241.3371999999999</v>
      </c>
      <c r="K68" s="5">
        <v>2041.0387000000001</v>
      </c>
      <c r="L68" s="6">
        <f t="shared" ca="1" si="2"/>
        <v>3.3000000000000002E-2</v>
      </c>
      <c r="M68" s="6">
        <f ca="1"/>
        <v>5.33E-2</v>
      </c>
      <c r="N68" s="7" t="str">
        <f t="shared" ca="1" si="3"/>
        <v>75 troy ounces</v>
      </c>
      <c r="O68" s="6">
        <f ca="1"/>
        <v>5.5099999999999996E-2</v>
      </c>
      <c r="P68" s="6">
        <f ca="1"/>
        <v>4.82E-2</v>
      </c>
      <c r="Q68" s="6">
        <f ca="1"/>
        <v>5.33E-2</v>
      </c>
      <c r="R68" s="5">
        <v>105.08</v>
      </c>
      <c r="S68" s="5">
        <v>5142.42</v>
      </c>
      <c r="T68" s="6">
        <f ca="1"/>
        <v>0.13980000000000001</v>
      </c>
      <c r="U68" s="5">
        <v>78.16</v>
      </c>
      <c r="X68" s="13"/>
      <c r="Y68" s="14"/>
      <c r="AA68" s="17"/>
      <c r="AB68" s="18"/>
    </row>
    <row r="69" spans="1:28" ht="26.25" customHeight="1">
      <c r="A69" s="4">
        <v>45578</v>
      </c>
      <c r="B69" s="5">
        <v>2322.67</v>
      </c>
      <c r="C69" s="5">
        <v>2304.87</v>
      </c>
      <c r="D69" s="5">
        <v>2302.5700000000002</v>
      </c>
      <c r="E69" s="5">
        <v>2327.59</v>
      </c>
      <c r="F69" s="8">
        <f ca="1"/>
        <v>0.25019999999999998</v>
      </c>
      <c r="G69" s="21">
        <f ca="1"/>
        <v>1.1137000000000001</v>
      </c>
      <c r="H69" s="5">
        <v>14.755065009999999</v>
      </c>
      <c r="I69" s="5">
        <v>2342.904</v>
      </c>
      <c r="J69" s="5">
        <v>2235.4967999999999</v>
      </c>
      <c r="K69" s="5">
        <v>2039.1969999999999</v>
      </c>
      <c r="L69" s="6">
        <f t="shared" ca="1" si="2"/>
        <v>3.3000000000000002E-2</v>
      </c>
      <c r="M69" s="6">
        <f ca="1"/>
        <v>5.33E-2</v>
      </c>
      <c r="N69" s="7" t="str">
        <f t="shared" ca="1" si="3"/>
        <v>82 troy ounces</v>
      </c>
      <c r="O69" s="6">
        <f ca="1"/>
        <v>5.5099999999999996E-2</v>
      </c>
      <c r="P69" s="6">
        <f ca="1"/>
        <v>4.8099999999999997E-2</v>
      </c>
      <c r="Q69" s="6">
        <f ca="1"/>
        <v>5.33E-2</v>
      </c>
      <c r="R69" s="5">
        <v>105.31</v>
      </c>
      <c r="S69" s="5">
        <v>5122.78</v>
      </c>
      <c r="T69" s="6">
        <f ca="1"/>
        <v>0.14510000000000001</v>
      </c>
      <c r="U69" s="5">
        <v>79.069999999999993</v>
      </c>
      <c r="X69" s="13"/>
      <c r="Y69" s="14"/>
      <c r="AA69" s="17"/>
      <c r="AB69" s="18"/>
    </row>
    <row r="70" spans="1:28" ht="26.25" customHeight="1">
      <c r="A70" s="4">
        <v>45579</v>
      </c>
      <c r="B70" s="5">
        <v>2296.5500000000002</v>
      </c>
      <c r="C70" s="5">
        <v>2322.67</v>
      </c>
      <c r="D70" s="5">
        <v>2304.87</v>
      </c>
      <c r="E70" s="5">
        <v>2302.5700000000002</v>
      </c>
      <c r="F70" s="8">
        <f ca="1"/>
        <v>-2.3E-2</v>
      </c>
      <c r="G70" s="21">
        <f ca="1"/>
        <v>0.75450000000000006</v>
      </c>
      <c r="H70" s="5">
        <v>25.452146729999999</v>
      </c>
      <c r="I70" s="5">
        <v>2344.2719999999999</v>
      </c>
      <c r="J70" s="5">
        <v>2229.9454000000001</v>
      </c>
      <c r="K70" s="5">
        <v>2037.4215999999999</v>
      </c>
      <c r="L70" s="6">
        <f t="shared" ca="1" si="2"/>
        <v>3.3000000000000002E-2</v>
      </c>
      <c r="M70" s="6">
        <f ca="1"/>
        <v>5.33E-2</v>
      </c>
      <c r="N70" s="7" t="str">
        <f t="shared" ca="1" si="3"/>
        <v>83 troy ounces</v>
      </c>
      <c r="O70" s="6">
        <f ca="1"/>
        <v>5.5099999999999996E-2</v>
      </c>
      <c r="P70" s="6">
        <f ca="1"/>
        <v>4.87E-2</v>
      </c>
      <c r="Q70" s="6">
        <f ca="1"/>
        <v>5.33E-2</v>
      </c>
      <c r="R70" s="5">
        <v>105.73</v>
      </c>
      <c r="S70" s="5">
        <v>5049.32</v>
      </c>
      <c r="T70" s="6">
        <f ca="1"/>
        <v>0.15140000000000001</v>
      </c>
      <c r="U70" s="5">
        <v>79.150000000000006</v>
      </c>
      <c r="X70" s="13"/>
      <c r="Y70" s="14"/>
      <c r="AA70" s="17"/>
      <c r="AB70" s="18"/>
    </row>
    <row r="71" spans="1:28" ht="26.25" customHeight="1">
      <c r="A71" s="4">
        <v>45580</v>
      </c>
      <c r="B71" s="5">
        <v>2334.46</v>
      </c>
      <c r="C71" s="5">
        <v>2296.5500000000002</v>
      </c>
      <c r="D71" s="5">
        <v>2322.67</v>
      </c>
      <c r="E71" s="5">
        <v>2304.87</v>
      </c>
      <c r="F71" s="8">
        <f ca="1"/>
        <v>-0.17800000000000002</v>
      </c>
      <c r="G71" s="21">
        <f ca="1"/>
        <v>0.64300000000000002</v>
      </c>
      <c r="H71" s="5">
        <v>28.41259316</v>
      </c>
      <c r="I71" s="5">
        <v>2343.4794999999999</v>
      </c>
      <c r="J71" s="5">
        <v>2224.3656000000001</v>
      </c>
      <c r="K71" s="5">
        <v>2035.7578000000001</v>
      </c>
      <c r="L71" s="6">
        <f t="shared" ca="1" si="2"/>
        <v>3.3000000000000002E-2</v>
      </c>
      <c r="M71" s="6">
        <f ca="1"/>
        <v>5.33E-2</v>
      </c>
      <c r="N71" s="7" t="str">
        <f t="shared" ca="1" si="3"/>
        <v>83 troy ounces</v>
      </c>
      <c r="O71" s="6">
        <f ca="1"/>
        <v>5.4699999999999999E-2</v>
      </c>
      <c r="P71" s="6">
        <f ca="1"/>
        <v>4.9599999999999998E-2</v>
      </c>
      <c r="Q71" s="6">
        <f ca="1"/>
        <v>5.33E-2</v>
      </c>
      <c r="R71" s="5">
        <v>106.32</v>
      </c>
      <c r="S71" s="5">
        <v>5029.03</v>
      </c>
      <c r="T71" s="6">
        <f ca="1"/>
        <v>0.1575</v>
      </c>
      <c r="U71" s="5">
        <v>81.48</v>
      </c>
      <c r="X71" s="13"/>
      <c r="Y71" s="14"/>
      <c r="AA71" s="17"/>
      <c r="AB71" s="18"/>
    </row>
    <row r="72" spans="1:28" ht="26.25" customHeight="1">
      <c r="A72" s="4">
        <v>45581</v>
      </c>
      <c r="B72" s="5">
        <v>2337.94</v>
      </c>
      <c r="C72" s="5">
        <v>2334.46</v>
      </c>
      <c r="D72" s="5">
        <v>2296.5500000000002</v>
      </c>
      <c r="E72" s="5">
        <v>2322.67</v>
      </c>
      <c r="F72" s="8">
        <f ca="1"/>
        <v>0.26119999999999999</v>
      </c>
      <c r="G72" s="21">
        <f ca="1"/>
        <v>0.62180000000000002</v>
      </c>
      <c r="H72" s="5">
        <v>29.504933090000002</v>
      </c>
      <c r="I72" s="5">
        <v>2342.2265000000002</v>
      </c>
      <c r="J72" s="5">
        <v>2218.3975999999998</v>
      </c>
      <c r="K72" s="5">
        <v>2033.97165</v>
      </c>
      <c r="L72" s="6">
        <f t="shared" ca="1" si="2"/>
        <v>3.4000000000000002E-2</v>
      </c>
      <c r="M72" s="6">
        <f ca="1"/>
        <v>5.33E-2</v>
      </c>
      <c r="N72" s="7" t="str">
        <f t="shared" ca="1" si="3"/>
        <v>82 troy ounces</v>
      </c>
      <c r="O72" s="6">
        <f ca="1"/>
        <v>5.4800000000000001E-2</v>
      </c>
      <c r="P72" s="6">
        <f ca="1"/>
        <v>5.04E-2</v>
      </c>
      <c r="Q72" s="6">
        <f ca="1"/>
        <v>5.33E-2</v>
      </c>
      <c r="R72" s="5">
        <v>105.67</v>
      </c>
      <c r="S72" s="5">
        <v>5103.78</v>
      </c>
      <c r="T72" s="6">
        <f ca="1"/>
        <v>0.1482</v>
      </c>
      <c r="U72" s="5">
        <v>82.76</v>
      </c>
      <c r="X72" s="13"/>
      <c r="Y72" s="14"/>
      <c r="AA72" s="17"/>
      <c r="AB72" s="18"/>
    </row>
    <row r="73" spans="1:28" ht="26.25" customHeight="1">
      <c r="A73" s="4">
        <v>45582</v>
      </c>
      <c r="B73" s="5">
        <v>2330.8000000000002</v>
      </c>
      <c r="C73" s="5">
        <v>2337.94</v>
      </c>
      <c r="D73" s="5">
        <v>2334.46</v>
      </c>
      <c r="E73" s="5">
        <v>2296.5500000000002</v>
      </c>
      <c r="F73" s="8">
        <f ca="1"/>
        <v>-0.37909999999999999</v>
      </c>
      <c r="G73" s="21">
        <f ca="1"/>
        <v>5.1900000000000002E-2</v>
      </c>
      <c r="H73" s="5">
        <v>27.495329720000001</v>
      </c>
      <c r="I73" s="5">
        <v>2341.3890000000001</v>
      </c>
      <c r="J73" s="5">
        <v>2212.7916</v>
      </c>
      <c r="K73" s="5">
        <v>2032.2616</v>
      </c>
      <c r="L73" s="6">
        <f t="shared" ca="1" si="2"/>
        <v>3.4000000000000002E-2</v>
      </c>
      <c r="M73" s="6">
        <f ca="1"/>
        <v>5.33E-2</v>
      </c>
      <c r="N73" s="7" t="str">
        <f t="shared" ca="1" si="3"/>
        <v>78 troy ounces</v>
      </c>
      <c r="O73" s="6">
        <f ca="1"/>
        <v>5.4800000000000001E-2</v>
      </c>
      <c r="P73" s="6">
        <f ca="1"/>
        <v>4.9699999999999994E-2</v>
      </c>
      <c r="Q73" s="6">
        <f ca="1"/>
        <v>5.33E-2</v>
      </c>
      <c r="R73" s="5">
        <v>106.08</v>
      </c>
      <c r="S73" s="5">
        <v>5114.13</v>
      </c>
      <c r="T73" s="6">
        <f ca="1"/>
        <v>0.1537</v>
      </c>
      <c r="U73" s="5">
        <v>83.69</v>
      </c>
      <c r="X73" s="13"/>
      <c r="Y73" s="14"/>
      <c r="AA73" s="17"/>
      <c r="AB73" s="18"/>
    </row>
    <row r="74" spans="1:28" ht="26.25" customHeight="1">
      <c r="A74" s="4">
        <v>45583</v>
      </c>
      <c r="B74" s="5">
        <v>2316.27</v>
      </c>
      <c r="C74" s="5">
        <v>2330.8000000000002</v>
      </c>
      <c r="D74" s="5">
        <v>2337.94</v>
      </c>
      <c r="E74" s="5">
        <v>2334.46</v>
      </c>
      <c r="F74" s="8">
        <f ca="1"/>
        <v>-3.4799999999999998E-2</v>
      </c>
      <c r="G74" s="21">
        <f ca="1"/>
        <v>0.22539999999999999</v>
      </c>
      <c r="H74" s="5">
        <v>28.619778400000001</v>
      </c>
      <c r="I74" s="5">
        <v>2337.12</v>
      </c>
      <c r="J74" s="5">
        <v>2206.3624</v>
      </c>
      <c r="K74" s="5">
        <v>2030.3985499999999</v>
      </c>
      <c r="L74" s="6">
        <f t="shared" ca="1" si="2"/>
        <v>3.4000000000000002E-2</v>
      </c>
      <c r="M74" s="6">
        <f ca="1"/>
        <v>5.33E-2</v>
      </c>
      <c r="N74" s="7" t="str">
        <f t="shared" ca="1" si="3"/>
        <v>94 troy ounces</v>
      </c>
      <c r="O74" s="6">
        <f ca="1"/>
        <v>5.4800000000000001E-2</v>
      </c>
      <c r="P74" s="6">
        <f ca="1"/>
        <v>4.9599999999999998E-2</v>
      </c>
      <c r="Q74" s="6">
        <f ca="1"/>
        <v>5.33E-2</v>
      </c>
      <c r="R74" s="5">
        <v>105.58</v>
      </c>
      <c r="S74" s="5">
        <v>5084.6499999999996</v>
      </c>
      <c r="T74" s="6">
        <f ca="1"/>
        <v>0.15490000000000001</v>
      </c>
      <c r="U74" s="5">
        <v>83.81</v>
      </c>
      <c r="X74" s="13"/>
      <c r="Y74" s="14"/>
      <c r="AA74" s="17"/>
      <c r="AB74" s="18"/>
    </row>
    <row r="75" spans="1:28" ht="26.25" customHeight="1">
      <c r="A75" s="4">
        <v>45584</v>
      </c>
      <c r="B75" s="5">
        <v>2323.65</v>
      </c>
      <c r="C75" s="5">
        <v>2316.27</v>
      </c>
      <c r="D75" s="5">
        <v>2330.8000000000002</v>
      </c>
      <c r="E75" s="5">
        <v>2337.94</v>
      </c>
      <c r="F75" s="8">
        <f ca="1"/>
        <v>7.1399999999999991E-2</v>
      </c>
      <c r="G75" s="21">
        <f ca="1"/>
        <v>0.153</v>
      </c>
      <c r="H75" s="5">
        <v>28.266877770000001</v>
      </c>
      <c r="I75" s="5">
        <v>2331.8604999999998</v>
      </c>
      <c r="J75" s="5">
        <v>2199.6723999999999</v>
      </c>
      <c r="K75" s="5">
        <v>2028.5699500000001</v>
      </c>
      <c r="L75" s="6">
        <f t="shared" ca="1" si="2"/>
        <v>3.4000000000000002E-2</v>
      </c>
      <c r="M75" s="6">
        <f ca="1"/>
        <v>5.33E-2</v>
      </c>
      <c r="N75" s="7" t="str">
        <f t="shared" ca="1" si="3"/>
        <v>89 troy ounces</v>
      </c>
      <c r="O75" s="6">
        <f ca="1"/>
        <v>5.4800000000000001E-2</v>
      </c>
      <c r="P75" s="6">
        <f ca="1"/>
        <v>4.9599999999999998E-2</v>
      </c>
      <c r="Q75" s="6">
        <f ca="1"/>
        <v>5.33E-2</v>
      </c>
      <c r="R75" s="5">
        <v>105.82</v>
      </c>
      <c r="S75" s="5">
        <v>5019.88</v>
      </c>
      <c r="T75" s="6">
        <f ca="1"/>
        <v>0.16250000000000001</v>
      </c>
      <c r="U75" s="5">
        <v>82.83</v>
      </c>
      <c r="X75" s="13"/>
      <c r="Y75" s="14"/>
      <c r="AA75" s="17"/>
      <c r="AB75" s="18"/>
    </row>
    <row r="76" spans="1:28" ht="26.25" customHeight="1">
      <c r="A76" s="4">
        <v>45585</v>
      </c>
      <c r="B76" s="5">
        <v>2334.0100000000002</v>
      </c>
      <c r="C76" s="5">
        <v>2323.65</v>
      </c>
      <c r="D76" s="5">
        <v>2316.27</v>
      </c>
      <c r="E76" s="5">
        <v>2330.8000000000002</v>
      </c>
      <c r="F76" s="8">
        <f ca="1"/>
        <v>0.14529999999999998</v>
      </c>
      <c r="G76" s="21">
        <f ca="1"/>
        <v>-5.8400000000000001E-2</v>
      </c>
      <c r="H76" s="5">
        <v>27.582372710000001</v>
      </c>
      <c r="I76" s="5">
        <v>2324.8564999999999</v>
      </c>
      <c r="J76" s="5">
        <v>2192.9337999999998</v>
      </c>
      <c r="K76" s="5">
        <v>2026.8049000000001</v>
      </c>
      <c r="L76" s="6">
        <f t="shared" ca="1" si="2"/>
        <v>3.4000000000000002E-2</v>
      </c>
      <c r="M76" s="6">
        <f ca="1"/>
        <v>5.33E-2</v>
      </c>
      <c r="N76" s="7" t="str">
        <f t="shared" ca="1" si="3"/>
        <v>71 troy ounces</v>
      </c>
      <c r="O76" s="6">
        <f ca="1"/>
        <v>5.4900000000000004E-2</v>
      </c>
      <c r="P76" s="6">
        <f ca="1"/>
        <v>4.8899999999999999E-2</v>
      </c>
      <c r="Q76" s="6">
        <f ca="1"/>
        <v>5.33E-2</v>
      </c>
      <c r="R76" s="5">
        <v>105.69</v>
      </c>
      <c r="S76" s="5">
        <v>5084.8599999999997</v>
      </c>
      <c r="T76" s="6">
        <f ca="1"/>
        <v>0.15759999999999999</v>
      </c>
      <c r="U76" s="5">
        <v>83.4</v>
      </c>
      <c r="X76" s="13"/>
      <c r="Y76" s="14"/>
      <c r="AA76" s="17"/>
      <c r="AB76" s="18"/>
    </row>
    <row r="77" spans="1:28" ht="26.25" customHeight="1">
      <c r="A77" s="4">
        <v>45586</v>
      </c>
      <c r="B77" s="5">
        <v>2390.86</v>
      </c>
      <c r="C77" s="5">
        <v>2334.0100000000002</v>
      </c>
      <c r="D77" s="5">
        <v>2323.65</v>
      </c>
      <c r="E77" s="5">
        <v>2316.27</v>
      </c>
      <c r="F77" s="8">
        <f ca="1"/>
        <v>-7.3800000000000004E-2</v>
      </c>
      <c r="G77" s="21">
        <f ca="1"/>
        <v>-6.9800000000000001E-2</v>
      </c>
      <c r="H77" s="5">
        <v>24.714659730000001</v>
      </c>
      <c r="I77" s="5">
        <v>2318.029</v>
      </c>
      <c r="J77" s="5">
        <v>2186.4373999999998</v>
      </c>
      <c r="K77" s="5">
        <v>2025.1114500000001</v>
      </c>
      <c r="L77" s="6">
        <f t="shared" ca="1" si="2"/>
        <v>3.4000000000000002E-2</v>
      </c>
      <c r="M77" s="6">
        <f ca="1"/>
        <v>5.33E-2</v>
      </c>
      <c r="N77" s="7" t="str">
        <f t="shared" ca="1" si="3"/>
        <v>74 troy ounces</v>
      </c>
      <c r="O77" s="6">
        <f ca="1"/>
        <v>5.4900000000000004E-2</v>
      </c>
      <c r="P77" s="6">
        <f ca="1"/>
        <v>4.8600000000000004E-2</v>
      </c>
      <c r="Q77" s="6">
        <f ca="1"/>
        <v>5.33E-2</v>
      </c>
      <c r="R77" s="5">
        <v>106.12</v>
      </c>
      <c r="S77" s="5">
        <v>5028.8500000000004</v>
      </c>
      <c r="T77" s="6">
        <f ca="1"/>
        <v>0.16719999999999999</v>
      </c>
      <c r="U77" s="5">
        <v>82.13</v>
      </c>
      <c r="X77" s="13"/>
      <c r="Y77" s="14"/>
      <c r="AA77" s="17"/>
      <c r="AB77" s="18"/>
    </row>
    <row r="78" spans="1:28" ht="26.25" customHeight="1">
      <c r="A78" s="4">
        <v>45587</v>
      </c>
      <c r="B78" s="5">
        <v>2380.14</v>
      </c>
      <c r="C78" s="5">
        <v>2390.86</v>
      </c>
      <c r="D78" s="5">
        <v>2334.0100000000002</v>
      </c>
      <c r="E78" s="5">
        <v>2323.65</v>
      </c>
      <c r="F78" s="8">
        <f ca="1"/>
        <v>-0.1036</v>
      </c>
      <c r="G78" s="21">
        <f ca="1"/>
        <v>-6.4199999999999993E-2</v>
      </c>
      <c r="H78" s="5">
        <v>21.060041259999998</v>
      </c>
      <c r="I78" s="5">
        <v>2310.5014999999999</v>
      </c>
      <c r="J78" s="5">
        <v>2180.3431999999998</v>
      </c>
      <c r="K78" s="5">
        <v>2023.2707</v>
      </c>
      <c r="L78" s="6">
        <f t="shared" ca="1" si="2"/>
        <v>3.4000000000000002E-2</v>
      </c>
      <c r="M78" s="6">
        <f ca="1"/>
        <v>5.33E-2</v>
      </c>
      <c r="N78" s="7" t="str">
        <f t="shared" ca="1" si="3"/>
        <v>79 troy ounces</v>
      </c>
      <c r="O78" s="6">
        <f ca="1"/>
        <v>5.4900000000000004E-2</v>
      </c>
      <c r="P78" s="6">
        <f ca="1"/>
        <v>4.9699999999999994E-2</v>
      </c>
      <c r="Q78" s="6">
        <f ca="1"/>
        <v>5.33E-2</v>
      </c>
      <c r="R78" s="5">
        <v>106.12</v>
      </c>
      <c r="S78" s="5">
        <v>4987.33</v>
      </c>
      <c r="T78" s="6">
        <f ca="1"/>
        <v>0.18590000000000001</v>
      </c>
      <c r="U78" s="5">
        <v>83.05</v>
      </c>
      <c r="X78" s="13"/>
      <c r="Y78" s="14"/>
      <c r="AA78" s="17"/>
      <c r="AB78" s="18"/>
    </row>
    <row r="79" spans="1:28" ht="26.25" customHeight="1">
      <c r="A79" s="4">
        <v>45588</v>
      </c>
      <c r="B79" s="5">
        <v>2367.91</v>
      </c>
      <c r="C79" s="5">
        <v>2380.14</v>
      </c>
      <c r="D79" s="5">
        <v>2390.86</v>
      </c>
      <c r="E79" s="5">
        <v>2334.0100000000002</v>
      </c>
      <c r="F79" s="8">
        <f ca="1"/>
        <v>-0.56850000000000001</v>
      </c>
      <c r="G79" s="21">
        <f ca="1"/>
        <v>-0.88290000000000002</v>
      </c>
      <c r="H79" s="5">
        <v>20.29962257</v>
      </c>
      <c r="I79" s="5">
        <v>2302.0830000000001</v>
      </c>
      <c r="J79" s="5">
        <v>2174.1529999999998</v>
      </c>
      <c r="K79" s="5">
        <v>2021.3793000000001</v>
      </c>
      <c r="L79" s="6">
        <f t="shared" ca="1" si="2"/>
        <v>3.4000000000000002E-2</v>
      </c>
      <c r="M79" s="6">
        <f ca="1"/>
        <v>5.33E-2</v>
      </c>
      <c r="N79" s="7" t="str">
        <f t="shared" ca="1" si="3"/>
        <v>85 troy ounces</v>
      </c>
      <c r="O79" s="6">
        <f ca="1"/>
        <v>5.4900000000000004E-2</v>
      </c>
      <c r="P79" s="6">
        <f ca="1"/>
        <v>4.9699999999999994E-2</v>
      </c>
      <c r="Q79" s="6">
        <f ca="1"/>
        <v>5.33E-2</v>
      </c>
      <c r="R79" s="5">
        <v>106.19</v>
      </c>
      <c r="S79" s="5">
        <v>5005.4399999999996</v>
      </c>
      <c r="T79" s="6">
        <f ca="1"/>
        <v>0.21329999999999999</v>
      </c>
      <c r="U79" s="5">
        <v>82.62</v>
      </c>
      <c r="X79" s="13"/>
      <c r="Y79" s="14"/>
      <c r="AA79" s="17"/>
      <c r="AB79" s="18"/>
    </row>
    <row r="80" spans="1:28" ht="26.25" customHeight="1">
      <c r="A80" s="4">
        <v>45589</v>
      </c>
      <c r="B80" s="5">
        <v>2382.59</v>
      </c>
      <c r="C80" s="5">
        <v>2367.91</v>
      </c>
      <c r="D80" s="5">
        <v>2380.14</v>
      </c>
      <c r="E80" s="5">
        <v>2390.86</v>
      </c>
      <c r="F80" s="8">
        <f ca="1"/>
        <v>0.1072</v>
      </c>
      <c r="G80" s="21">
        <f ca="1"/>
        <v>-0.75269999999999992</v>
      </c>
      <c r="H80" s="5">
        <v>20.951979059999999</v>
      </c>
      <c r="I80" s="5">
        <v>2291.6305000000002</v>
      </c>
      <c r="J80" s="5">
        <v>2167.02</v>
      </c>
      <c r="K80" s="5">
        <v>2019.2251000000001</v>
      </c>
      <c r="L80" s="6">
        <f t="shared" ca="1" si="2"/>
        <v>3.4000000000000002E-2</v>
      </c>
      <c r="M80" s="6">
        <f ca="1"/>
        <v>5.33E-2</v>
      </c>
      <c r="N80" s="7" t="str">
        <f t="shared" ca="1" si="3"/>
        <v>82 troy ounces</v>
      </c>
      <c r="O80" s="6">
        <f ca="1"/>
        <v>5.4900000000000004E-2</v>
      </c>
      <c r="P80" s="6">
        <f ca="1"/>
        <v>4.9800000000000004E-2</v>
      </c>
      <c r="Q80" s="6">
        <f ca="1"/>
        <v>5.33E-2</v>
      </c>
      <c r="R80" s="5">
        <v>105.93</v>
      </c>
      <c r="S80" s="5">
        <v>5031.5200000000004</v>
      </c>
      <c r="T80" s="6">
        <f ca="1"/>
        <v>0.17910000000000001</v>
      </c>
      <c r="U80" s="5">
        <v>82.79</v>
      </c>
      <c r="X80" s="13"/>
      <c r="Y80" s="14"/>
      <c r="AA80" s="17"/>
      <c r="AB80" s="18"/>
    </row>
    <row r="81" spans="1:28" ht="26.25" customHeight="1">
      <c r="A81" s="4">
        <v>45590</v>
      </c>
      <c r="B81" s="5">
        <v>2381.9699999999998</v>
      </c>
      <c r="C81" s="5">
        <v>2382.59</v>
      </c>
      <c r="D81" s="5">
        <v>2367.91</v>
      </c>
      <c r="E81" s="5">
        <v>2380.14</v>
      </c>
      <c r="F81" s="8">
        <f ca="1"/>
        <v>0.12230000000000001</v>
      </c>
      <c r="G81" s="21">
        <f ca="1"/>
        <v>-0.45240000000000002</v>
      </c>
      <c r="H81" s="5">
        <v>29.120662459999998</v>
      </c>
      <c r="I81" s="5">
        <v>2282.8254999999999</v>
      </c>
      <c r="J81" s="5">
        <v>2160.1511999999998</v>
      </c>
      <c r="K81" s="5">
        <v>2017.1134</v>
      </c>
      <c r="L81" s="6">
        <f t="shared" ca="1" si="2"/>
        <v>3.4000000000000002E-2</v>
      </c>
      <c r="M81" s="6">
        <f ca="1"/>
        <v>5.33E-2</v>
      </c>
      <c r="N81" s="7" t="str">
        <f t="shared" ca="1" si="3"/>
        <v>80 troy ounces</v>
      </c>
      <c r="O81" s="6">
        <f ca="1"/>
        <v>5.4900000000000004E-2</v>
      </c>
      <c r="P81" s="6">
        <f ca="1"/>
        <v>4.9299999999999997E-2</v>
      </c>
      <c r="Q81" s="6">
        <f ca="1"/>
        <v>5.33E-2</v>
      </c>
      <c r="R81" s="5">
        <v>106.33</v>
      </c>
      <c r="S81" s="5">
        <v>5068.97</v>
      </c>
      <c r="T81" s="6">
        <f ca="1"/>
        <v>0.18239999999999998</v>
      </c>
      <c r="U81" s="5">
        <v>85.36</v>
      </c>
      <c r="X81" s="13"/>
      <c r="Y81" s="14"/>
      <c r="AA81" s="17"/>
      <c r="AB81" s="18"/>
    </row>
    <row r="82" spans="1:28" ht="26.25" customHeight="1">
      <c r="A82" s="4">
        <v>45591</v>
      </c>
      <c r="B82" s="5">
        <v>2344.5300000000002</v>
      </c>
      <c r="C82" s="5">
        <v>2381.9699999999998</v>
      </c>
      <c r="D82" s="5">
        <v>2382.59</v>
      </c>
      <c r="E82" s="5">
        <v>2367.91</v>
      </c>
      <c r="F82" s="8">
        <f ca="1"/>
        <v>-0.14679999999999999</v>
      </c>
      <c r="G82" s="21">
        <f ca="1"/>
        <v>-0.86040000000000005</v>
      </c>
      <c r="H82" s="5">
        <v>32.648542999999997</v>
      </c>
      <c r="I82" s="5">
        <v>2272.288</v>
      </c>
      <c r="J82" s="5">
        <v>2153.4994000000002</v>
      </c>
      <c r="K82" s="5">
        <v>2014.94055</v>
      </c>
      <c r="L82" s="6">
        <f t="shared" ca="1" si="2"/>
        <v>3.4000000000000002E-2</v>
      </c>
      <c r="M82" s="6">
        <f ca="1"/>
        <v>5.33E-2</v>
      </c>
      <c r="N82" s="7" t="str">
        <f t="shared" ca="1" si="3"/>
        <v>83 troy ounces</v>
      </c>
      <c r="O82" s="6">
        <f ca="1"/>
        <v>5.4900000000000004E-2</v>
      </c>
      <c r="P82" s="6">
        <f ca="1"/>
        <v>4.9699999999999994E-2</v>
      </c>
      <c r="Q82" s="6">
        <f ca="1"/>
        <v>5.33E-2</v>
      </c>
      <c r="R82" s="5">
        <v>106.17</v>
      </c>
      <c r="S82" s="5">
        <v>5064.59</v>
      </c>
      <c r="T82" s="6">
        <f ca="1"/>
        <v>0.19489999999999999</v>
      </c>
      <c r="U82" s="5">
        <v>85.7</v>
      </c>
      <c r="X82" s="13"/>
      <c r="Y82" s="14"/>
      <c r="AA82" s="17"/>
      <c r="AB82" s="18"/>
    </row>
    <row r="83" spans="1:28" ht="26.25" customHeight="1">
      <c r="A83" s="4">
        <v>45592</v>
      </c>
      <c r="B83" s="5">
        <v>2376.89</v>
      </c>
      <c r="C83" s="5">
        <v>2344.5300000000002</v>
      </c>
      <c r="D83" s="5">
        <v>2381.9699999999998</v>
      </c>
      <c r="E83" s="5">
        <v>2382.59</v>
      </c>
      <c r="F83" s="8">
        <f ca="1"/>
        <v>6.1999999999999998E-3</v>
      </c>
      <c r="G83" s="21">
        <f ca="1"/>
        <v>-0.47509999999999997</v>
      </c>
      <c r="H83" s="5">
        <v>34.965891710000001</v>
      </c>
      <c r="I83" s="5">
        <v>2261.2575000000002</v>
      </c>
      <c r="J83" s="5">
        <v>2146.3506000000002</v>
      </c>
      <c r="K83" s="5">
        <v>2012.6521499999999</v>
      </c>
      <c r="L83" s="6">
        <f t="shared" ca="1" si="2"/>
        <v>3.4000000000000002E-2</v>
      </c>
      <c r="M83" s="6">
        <f ca="1"/>
        <v>5.33E-2</v>
      </c>
      <c r="N83" s="7" t="str">
        <f t="shared" ca="1" si="3"/>
        <v>83 troy ounces</v>
      </c>
      <c r="O83" s="6">
        <f ca="1"/>
        <v>5.4900000000000004E-2</v>
      </c>
      <c r="P83" s="6">
        <f ca="1"/>
        <v>4.9299999999999997E-2</v>
      </c>
      <c r="Q83" s="6">
        <f ca="1"/>
        <v>5.33E-2</v>
      </c>
      <c r="R83" s="5">
        <v>106.01</v>
      </c>
      <c r="S83" s="5">
        <v>5149.67</v>
      </c>
      <c r="T83" s="6">
        <f ca="1"/>
        <v>0.16940000000000002</v>
      </c>
      <c r="U83" s="5">
        <v>85.93</v>
      </c>
      <c r="X83" s="13"/>
      <c r="Y83" s="14"/>
      <c r="AA83" s="17"/>
      <c r="AB83" s="18"/>
    </row>
    <row r="84" spans="1:28" ht="26.25" customHeight="1">
      <c r="A84" s="4">
        <v>45593</v>
      </c>
      <c r="B84" s="5">
        <v>2335.6</v>
      </c>
      <c r="C84" s="5">
        <v>2376.89</v>
      </c>
      <c r="D84" s="5">
        <v>2344.5300000000002</v>
      </c>
      <c r="E84" s="5">
        <v>2381.9699999999998</v>
      </c>
      <c r="F84" s="8">
        <f ca="1"/>
        <v>0.37439999999999996</v>
      </c>
      <c r="G84" s="21">
        <f ca="1"/>
        <v>-6.59E-2</v>
      </c>
      <c r="H84" s="5">
        <v>39.242071019999997</v>
      </c>
      <c r="I84" s="5">
        <v>2249.9630000000002</v>
      </c>
      <c r="J84" s="5">
        <v>2139.5043999999998</v>
      </c>
      <c r="K84" s="5">
        <v>2010.37175</v>
      </c>
      <c r="L84" s="6">
        <f t="shared" ca="1" si="2"/>
        <v>3.4000000000000002E-2</v>
      </c>
      <c r="M84" s="6">
        <f ca="1"/>
        <v>5.33E-2</v>
      </c>
      <c r="N84" s="7" t="str">
        <f t="shared" ca="1" si="3"/>
        <v>88 troy ounces</v>
      </c>
      <c r="O84" s="6">
        <f ca="1"/>
        <v>5.4800000000000001E-2</v>
      </c>
      <c r="P84" s="6">
        <f ca="1"/>
        <v>4.8799999999999996E-2</v>
      </c>
      <c r="Q84" s="6">
        <f ca="1"/>
        <v>5.33E-2</v>
      </c>
      <c r="R84" s="5">
        <v>105.28</v>
      </c>
      <c r="S84" s="5">
        <v>5171.51</v>
      </c>
      <c r="T84" s="6">
        <f ca="1"/>
        <v>0.14910000000000001</v>
      </c>
      <c r="U84" s="5">
        <v>85.6</v>
      </c>
      <c r="X84" s="13"/>
      <c r="Y84" s="14"/>
      <c r="AA84" s="17"/>
      <c r="AB84" s="18"/>
    </row>
    <row r="85" spans="1:28" ht="26.25" customHeight="1">
      <c r="A85" s="4">
        <v>45594</v>
      </c>
      <c r="B85" s="5">
        <v>2354.86</v>
      </c>
      <c r="C85" s="5">
        <v>2335.6</v>
      </c>
      <c r="D85" s="5">
        <v>2376.89</v>
      </c>
      <c r="E85" s="5">
        <v>2344.5300000000002</v>
      </c>
      <c r="F85" s="8">
        <f ca="1"/>
        <v>-0.3236</v>
      </c>
      <c r="G85" s="21">
        <f ca="1"/>
        <v>-0.46090000000000003</v>
      </c>
      <c r="H85" s="5">
        <v>46.591862140000003</v>
      </c>
      <c r="I85" s="5">
        <v>2240.8215</v>
      </c>
      <c r="J85" s="5">
        <v>2133.7094000000002</v>
      </c>
      <c r="K85" s="5">
        <v>2008.2079000000001</v>
      </c>
      <c r="L85" s="6">
        <f t="shared" ca="1" si="2"/>
        <v>3.4000000000000002E-2</v>
      </c>
      <c r="M85" s="6">
        <f ca="1"/>
        <v>5.33E-2</v>
      </c>
      <c r="N85" s="7" t="str">
        <f t="shared" ca="1" si="3"/>
        <v>92 troy ounces</v>
      </c>
      <c r="O85" s="6">
        <f ca="1"/>
        <v>5.4800000000000001E-2</v>
      </c>
      <c r="P85" s="6">
        <f ca="1"/>
        <v>4.9299999999999997E-2</v>
      </c>
      <c r="Q85" s="6">
        <f ca="1"/>
        <v>5.33E-2</v>
      </c>
      <c r="R85" s="5">
        <v>105.18</v>
      </c>
      <c r="S85" s="5">
        <v>5172.95</v>
      </c>
      <c r="T85" s="6">
        <f ca="1"/>
        <v>0.16020000000000001</v>
      </c>
      <c r="U85" s="5">
        <v>86.32</v>
      </c>
      <c r="X85" s="13"/>
      <c r="Y85" s="14"/>
      <c r="AA85" s="17"/>
      <c r="AB85" s="18"/>
    </row>
    <row r="86" spans="1:28" ht="26.25" customHeight="1">
      <c r="A86" s="4">
        <v>45595</v>
      </c>
      <c r="B86" s="5">
        <v>2338.94</v>
      </c>
      <c r="C86" s="5">
        <v>2354.86</v>
      </c>
      <c r="D86" s="5">
        <v>2335.6</v>
      </c>
      <c r="E86" s="5">
        <v>2376.89</v>
      </c>
      <c r="F86" s="8">
        <f ca="1"/>
        <v>0.41289999999999999</v>
      </c>
      <c r="G86" s="21">
        <f ca="1"/>
        <v>-0.19329999999999997</v>
      </c>
      <c r="H86" s="5">
        <v>52.96420415</v>
      </c>
      <c r="I86" s="5">
        <v>2230.7545</v>
      </c>
      <c r="J86" s="5">
        <v>2126.9708000000001</v>
      </c>
      <c r="K86" s="5">
        <v>2005.9077</v>
      </c>
      <c r="L86" s="6">
        <f t="shared" ca="1" si="2"/>
        <v>3.4000000000000002E-2</v>
      </c>
      <c r="M86" s="6">
        <f ca="1"/>
        <v>5.33E-2</v>
      </c>
      <c r="N86" s="7" t="str">
        <f t="shared" ca="1" si="3"/>
        <v>86 troy ounces</v>
      </c>
      <c r="O86" s="6">
        <f ca="1"/>
        <v>5.4900000000000004E-2</v>
      </c>
      <c r="P86" s="6">
        <f ca="1"/>
        <v>4.9699999999999994E-2</v>
      </c>
      <c r="Q86" s="6">
        <f ca="1"/>
        <v>5.33E-2</v>
      </c>
      <c r="R86" s="5">
        <v>104.1</v>
      </c>
      <c r="S86" s="5">
        <v>5167.88</v>
      </c>
      <c r="T86" s="6">
        <f ca="1"/>
        <v>0.15240000000000001</v>
      </c>
      <c r="U86" s="5">
        <v>85.34</v>
      </c>
      <c r="X86" s="13"/>
      <c r="Y86" s="14"/>
      <c r="AA86" s="17"/>
      <c r="AB86" s="18"/>
    </row>
    <row r="87" spans="1:28" ht="26.25" customHeight="1">
      <c r="A87" s="4">
        <v>45596</v>
      </c>
      <c r="B87" s="5">
        <v>2329.9299999999998</v>
      </c>
      <c r="C87" s="5">
        <v>2338.94</v>
      </c>
      <c r="D87" s="5">
        <v>2354.86</v>
      </c>
      <c r="E87" s="5">
        <v>2335.6</v>
      </c>
      <c r="F87" s="8">
        <f ca="1"/>
        <v>-0.19260000000000002</v>
      </c>
      <c r="G87" s="21">
        <f ca="1"/>
        <v>-0.31209999999999999</v>
      </c>
      <c r="H87" s="5">
        <v>60.41213621</v>
      </c>
      <c r="I87" s="5">
        <v>2221.8265000000001</v>
      </c>
      <c r="J87" s="5">
        <v>2120.9897999999998</v>
      </c>
      <c r="K87" s="5">
        <v>2003.8616500000001</v>
      </c>
      <c r="L87" s="6">
        <f t="shared" ca="1" si="2"/>
        <v>3.4000000000000002E-2</v>
      </c>
      <c r="M87" s="6">
        <f ca="1"/>
        <v>5.33E-2</v>
      </c>
      <c r="N87" s="7" t="str">
        <f t="shared" ca="1" si="3"/>
        <v>85 troy ounces</v>
      </c>
      <c r="O87" s="6">
        <f ca="1"/>
        <v>5.4800000000000001E-2</v>
      </c>
      <c r="P87" s="6">
        <f ca="1"/>
        <v>4.7400000000000005E-2</v>
      </c>
      <c r="Q87" s="6">
        <f ca="1"/>
        <v>5.33E-2</v>
      </c>
      <c r="R87" s="5">
        <v>104.12</v>
      </c>
      <c r="S87" s="5">
        <v>5217.03</v>
      </c>
      <c r="T87" s="6">
        <f ca="1"/>
        <v>0.15340000000000001</v>
      </c>
      <c r="U87" s="5">
        <v>86.59</v>
      </c>
      <c r="X87" s="13"/>
      <c r="Y87" s="14"/>
      <c r="AA87" s="17"/>
      <c r="AB87" s="18"/>
    </row>
    <row r="88" spans="1:28" ht="26.25" customHeight="1">
      <c r="A88" s="4">
        <v>45597</v>
      </c>
      <c r="B88" s="5">
        <v>2289.02</v>
      </c>
      <c r="C88" s="5">
        <v>2329.9299999999998</v>
      </c>
      <c r="D88" s="5">
        <v>2338.94</v>
      </c>
      <c r="E88" s="5">
        <v>2354.86</v>
      </c>
      <c r="F88" s="8">
        <f ca="1"/>
        <v>0.15920000000000001</v>
      </c>
      <c r="G88" s="21">
        <f ca="1"/>
        <v>-4.9299999999999997E-2</v>
      </c>
      <c r="H88" s="5">
        <v>60.803665649999999</v>
      </c>
      <c r="I88" s="5">
        <v>2213.2689999999998</v>
      </c>
      <c r="J88" s="5">
        <v>2114.518</v>
      </c>
      <c r="K88" s="5">
        <v>2001.6939</v>
      </c>
      <c r="L88" s="6">
        <f t="shared" ca="1" si="2"/>
        <v>3.4000000000000002E-2</v>
      </c>
      <c r="M88" s="6">
        <f ca="1"/>
        <v>5.33E-2</v>
      </c>
      <c r="N88" s="7" t="str">
        <f t="shared" ca="1" si="3"/>
        <v>82 troy ounces</v>
      </c>
      <c r="O88" s="6">
        <f ca="1"/>
        <v>5.4800000000000001E-2</v>
      </c>
      <c r="P88" s="6">
        <f ca="1"/>
        <v>4.7800000000000002E-2</v>
      </c>
      <c r="Q88" s="6">
        <f ca="1"/>
        <v>5.33E-2</v>
      </c>
      <c r="R88" s="5">
        <v>104.29</v>
      </c>
      <c r="S88" s="5">
        <v>5211.37</v>
      </c>
      <c r="T88" s="6">
        <f ca="1"/>
        <v>0.16239999999999999</v>
      </c>
      <c r="U88" s="5">
        <v>86.1</v>
      </c>
      <c r="X88" s="13"/>
      <c r="Y88" s="14"/>
      <c r="AA88" s="17"/>
      <c r="AB88" s="18"/>
    </row>
    <row r="89" spans="1:28" ht="26.25" customHeight="1">
      <c r="A89" s="4">
        <v>45598</v>
      </c>
      <c r="B89" s="5">
        <v>2297.61</v>
      </c>
      <c r="C89" s="5">
        <v>2289.02</v>
      </c>
      <c r="D89" s="5">
        <v>2329.9299999999998</v>
      </c>
      <c r="E89" s="5">
        <v>2338.94</v>
      </c>
      <c r="F89" s="8">
        <f ca="1"/>
        <v>9.01E-2</v>
      </c>
      <c r="G89" s="21">
        <f ca="1"/>
        <v>0.60929999999999995</v>
      </c>
      <c r="H89" s="5">
        <v>59.235491439999997</v>
      </c>
      <c r="I89" s="5">
        <v>2205.2620000000002</v>
      </c>
      <c r="J89" s="5">
        <v>2108.1106</v>
      </c>
      <c r="K89" s="5">
        <v>1999.5969</v>
      </c>
      <c r="L89" s="6">
        <f t="shared" ca="1" si="2"/>
        <v>3.4000000000000002E-2</v>
      </c>
      <c r="M89" s="6">
        <f ca="1"/>
        <v>5.33E-2</v>
      </c>
      <c r="N89" s="7" t="str">
        <f t="shared" ca="1" si="3"/>
        <v>88 troy ounces</v>
      </c>
      <c r="O89" s="6">
        <f ca="1"/>
        <v>5.4699999999999999E-2</v>
      </c>
      <c r="P89" s="6">
        <f ca="1"/>
        <v>4.7300000000000002E-2</v>
      </c>
      <c r="Q89" s="6">
        <f ca="1"/>
        <v>5.33E-2</v>
      </c>
      <c r="R89" s="5">
        <v>104.21</v>
      </c>
      <c r="S89" s="5">
        <v>5158.95</v>
      </c>
      <c r="T89" s="6">
        <f ca="1"/>
        <v>0.16449999999999998</v>
      </c>
      <c r="U89" s="5">
        <v>86.86</v>
      </c>
      <c r="X89" s="13"/>
      <c r="Y89" s="14"/>
      <c r="AA89" s="17"/>
      <c r="AB89" s="18"/>
    </row>
    <row r="90" spans="1:28" ht="26.25" customHeight="1">
      <c r="A90" s="4">
        <v>45599</v>
      </c>
      <c r="B90" s="5">
        <v>2279.8000000000002</v>
      </c>
      <c r="C90" s="5">
        <v>2297.61</v>
      </c>
      <c r="D90" s="5">
        <v>2289.02</v>
      </c>
      <c r="E90" s="5">
        <v>2329.9299999999998</v>
      </c>
      <c r="F90" s="8">
        <f ca="1"/>
        <v>0.40909999999999996</v>
      </c>
      <c r="G90" s="21">
        <f ca="1"/>
        <v>0.91120000000000001</v>
      </c>
      <c r="H90" s="5">
        <v>51.972383319999999</v>
      </c>
      <c r="I90" s="5">
        <v>2196.8760000000002</v>
      </c>
      <c r="J90" s="5">
        <v>2101.9268000000002</v>
      </c>
      <c r="K90" s="5">
        <v>1997.4918500000001</v>
      </c>
      <c r="L90" s="6">
        <f t="shared" ca="1" si="2"/>
        <v>3.4000000000000002E-2</v>
      </c>
      <c r="M90" s="6">
        <f ca="1"/>
        <v>5.33E-2</v>
      </c>
      <c r="N90" s="7" t="str">
        <f t="shared" ca="1" si="3"/>
        <v>93 troy ounces</v>
      </c>
      <c r="O90" s="6">
        <f ca="1"/>
        <v>5.4699999999999999E-2</v>
      </c>
      <c r="P90" s="6">
        <f ca="1"/>
        <v>4.6500000000000007E-2</v>
      </c>
      <c r="Q90" s="6">
        <f ca="1"/>
        <v>5.33E-2</v>
      </c>
      <c r="R90" s="5">
        <v>104.23</v>
      </c>
      <c r="S90" s="5">
        <v>5244.05</v>
      </c>
      <c r="T90" s="6">
        <f ca="1"/>
        <v>0.1429</v>
      </c>
      <c r="U90" s="5">
        <v>85.66</v>
      </c>
      <c r="X90" s="13"/>
      <c r="Y90" s="14"/>
      <c r="AA90" s="17"/>
      <c r="AB90" s="18"/>
    </row>
    <row r="91" spans="1:28" ht="26.25" customHeight="1">
      <c r="A91" s="4">
        <v>45600</v>
      </c>
      <c r="B91" s="5">
        <v>2249.08</v>
      </c>
      <c r="C91" s="5">
        <v>2279.8000000000002</v>
      </c>
      <c r="D91" s="5">
        <v>2297.61</v>
      </c>
      <c r="E91" s="5">
        <v>2289.02</v>
      </c>
      <c r="F91" s="8">
        <f ca="1"/>
        <v>-8.5900000000000004E-2</v>
      </c>
      <c r="G91" s="21">
        <f ca="1"/>
        <v>0.70299999999999996</v>
      </c>
      <c r="H91" s="5">
        <v>46.84021516</v>
      </c>
      <c r="I91" s="5">
        <v>2189.8035</v>
      </c>
      <c r="J91" s="5">
        <v>2096.4769999999999</v>
      </c>
      <c r="K91" s="5">
        <v>1995.5959499999999</v>
      </c>
      <c r="L91" s="6">
        <f t="shared" ca="1" si="2"/>
        <v>3.4000000000000002E-2</v>
      </c>
      <c r="M91" s="6">
        <f ca="1"/>
        <v>5.33E-2</v>
      </c>
      <c r="N91" s="7" t="str">
        <f t="shared" ca="1" si="3"/>
        <v>93 troy ounces</v>
      </c>
      <c r="O91" s="6">
        <f ca="1"/>
        <v>5.4699999999999999E-2</v>
      </c>
      <c r="P91" s="6">
        <f ca="1"/>
        <v>4.6799999999999994E-2</v>
      </c>
      <c r="Q91" s="6">
        <f ca="1"/>
        <v>5.33E-2</v>
      </c>
      <c r="R91" s="5">
        <v>104.77</v>
      </c>
      <c r="S91" s="5">
        <v>5194.37</v>
      </c>
      <c r="T91" s="6">
        <f ca="1"/>
        <v>0.15</v>
      </c>
      <c r="U91" s="5">
        <v>85.46</v>
      </c>
      <c r="X91" s="13"/>
      <c r="Y91" s="14"/>
      <c r="AA91" s="17"/>
      <c r="AB91" s="18"/>
    </row>
    <row r="92" spans="1:28" ht="26.25" customHeight="1">
      <c r="A92" s="4">
        <v>45601</v>
      </c>
      <c r="B92" s="5">
        <v>2232.75</v>
      </c>
      <c r="C92" s="5">
        <v>2249.08</v>
      </c>
      <c r="D92" s="5">
        <v>2279.8000000000002</v>
      </c>
      <c r="E92" s="5">
        <v>2297.61</v>
      </c>
      <c r="F92" s="8">
        <f ca="1"/>
        <v>0.17809999999999998</v>
      </c>
      <c r="G92" s="21">
        <f ca="1"/>
        <v>1.0279</v>
      </c>
      <c r="H92" s="5">
        <v>40.020035759999999</v>
      </c>
      <c r="I92" s="5">
        <v>2181.34</v>
      </c>
      <c r="J92" s="5">
        <v>2091.1152000000002</v>
      </c>
      <c r="K92" s="5">
        <v>1993.6858500000001</v>
      </c>
      <c r="L92" s="6">
        <f t="shared" ca="1" si="2"/>
        <v>3.4000000000000002E-2</v>
      </c>
      <c r="M92" s="6">
        <f ca="1"/>
        <v>5.33E-2</v>
      </c>
      <c r="N92" s="7" t="str">
        <f t="shared" ca="1" si="3"/>
        <v>94 troy ounces</v>
      </c>
      <c r="O92" s="6">
        <f ca="1"/>
        <v>5.4900000000000004E-2</v>
      </c>
      <c r="P92" s="6">
        <f ca="1"/>
        <v>4.7E-2</v>
      </c>
      <c r="Q92" s="6">
        <f ca="1"/>
        <v>5.33E-2</v>
      </c>
      <c r="R92" s="5">
        <v>105</v>
      </c>
      <c r="S92" s="5">
        <v>5204.29</v>
      </c>
      <c r="T92" s="6">
        <f ca="1"/>
        <v>0.13739999999999999</v>
      </c>
      <c r="U92" s="5">
        <v>84.04</v>
      </c>
      <c r="X92" s="13"/>
      <c r="Y92" s="14"/>
      <c r="AA92" s="17"/>
      <c r="AB92" s="18"/>
    </row>
    <row r="93" spans="1:28" ht="26.25" customHeight="1">
      <c r="A93" s="4">
        <v>45602</v>
      </c>
      <c r="B93" s="5">
        <v>2190.7199999999998</v>
      </c>
      <c r="C93" s="5">
        <v>2232.75</v>
      </c>
      <c r="D93" s="5">
        <v>2249.08</v>
      </c>
      <c r="E93" s="5">
        <v>2279.8000000000002</v>
      </c>
      <c r="F93" s="8">
        <f ca="1"/>
        <v>0.30719999999999997</v>
      </c>
      <c r="G93" s="21">
        <f ca="1"/>
        <v>1.3289</v>
      </c>
      <c r="H93" s="5">
        <v>30.60393766</v>
      </c>
      <c r="I93" s="5">
        <v>2173.0819999999999</v>
      </c>
      <c r="J93" s="5">
        <v>2085.9366</v>
      </c>
      <c r="K93" s="5">
        <v>1991.8996500000001</v>
      </c>
      <c r="L93" s="6">
        <f t="shared" ca="1" si="2"/>
        <v>3.4000000000000002E-2</v>
      </c>
      <c r="M93" s="6">
        <f ca="1"/>
        <v>5.33E-2</v>
      </c>
      <c r="N93" s="7" t="str">
        <f t="shared" ca="1" si="3"/>
        <v>93 troy ounces</v>
      </c>
      <c r="O93" s="6">
        <f ca="1"/>
        <v>5.4900000000000004E-2</v>
      </c>
      <c r="P93" s="6">
        <f ca="1"/>
        <v>4.7199999999999999E-2</v>
      </c>
      <c r="Q93" s="6">
        <f ca="1"/>
        <v>5.33E-2</v>
      </c>
      <c r="R93" s="5">
        <v>104.49</v>
      </c>
      <c r="S93" s="5">
        <v>5257.97</v>
      </c>
      <c r="T93" s="6">
        <f ca="1"/>
        <v>0.1361</v>
      </c>
      <c r="U93" s="5">
        <v>83.14</v>
      </c>
      <c r="X93" s="13"/>
      <c r="Y93" s="14"/>
      <c r="AA93" s="17"/>
      <c r="AB93" s="18"/>
    </row>
    <row r="94" spans="1:28" ht="26.25" customHeight="1">
      <c r="A94" s="4">
        <v>45603</v>
      </c>
      <c r="B94" s="5">
        <v>2179.7199999999998</v>
      </c>
      <c r="C94" s="5">
        <v>2190.7199999999998</v>
      </c>
      <c r="D94" s="5">
        <v>2232.75</v>
      </c>
      <c r="E94" s="5">
        <v>2249.08</v>
      </c>
      <c r="F94" s="8">
        <f ca="1"/>
        <v>0.16329999999999997</v>
      </c>
      <c r="G94" s="21">
        <f ca="1"/>
        <v>1.1177999999999999</v>
      </c>
      <c r="H94" s="5">
        <v>23.921698660000001</v>
      </c>
      <c r="I94" s="5">
        <v>2164.7555000000002</v>
      </c>
      <c r="J94" s="5">
        <v>2081.5475999999999</v>
      </c>
      <c r="K94" s="5">
        <v>1990.2598</v>
      </c>
      <c r="L94" s="6">
        <f t="shared" ca="1" si="2"/>
        <v>3.5000000000000003E-2</v>
      </c>
      <c r="M94" s="6">
        <f ca="1"/>
        <v>5.33E-2</v>
      </c>
      <c r="N94" s="7" t="str">
        <f t="shared" ca="1" si="3"/>
        <v>53 troy ounces</v>
      </c>
      <c r="O94" s="6">
        <f ca="1"/>
        <v>5.4900000000000004E-2</v>
      </c>
      <c r="P94" s="6">
        <f ca="1"/>
        <v>4.5899999999999996E-2</v>
      </c>
      <c r="Q94" s="6">
        <f ca="1"/>
        <v>5.33E-2</v>
      </c>
      <c r="R94" s="5">
        <v>104.44</v>
      </c>
      <c r="S94" s="5">
        <v>5248.03</v>
      </c>
      <c r="T94" s="6">
        <f ca="1"/>
        <v>0.1293</v>
      </c>
      <c r="U94" s="5">
        <v>81.709999999999994</v>
      </c>
      <c r="X94" s="13"/>
      <c r="Y94" s="14"/>
      <c r="AA94" s="17"/>
      <c r="AB94" s="18"/>
    </row>
    <row r="95" spans="1:28" ht="26.25" customHeight="1">
      <c r="A95" s="4">
        <v>45604</v>
      </c>
      <c r="B95" s="5">
        <v>2173.1</v>
      </c>
      <c r="C95" s="5">
        <v>2179.7199999999998</v>
      </c>
      <c r="D95" s="5">
        <v>2190.7199999999998</v>
      </c>
      <c r="E95" s="5">
        <v>2232.75</v>
      </c>
      <c r="F95" s="8">
        <f ca="1"/>
        <v>0.42030000000000001</v>
      </c>
      <c r="G95" s="21">
        <f ca="1"/>
        <v>1.8616999999999999</v>
      </c>
      <c r="H95" s="5">
        <v>15.777537649999999</v>
      </c>
      <c r="I95" s="5">
        <v>2155.3344999999999</v>
      </c>
      <c r="J95" s="5">
        <v>2077.3701999999998</v>
      </c>
      <c r="K95" s="5">
        <v>1988.66895</v>
      </c>
      <c r="L95" s="6">
        <f t="shared" ca="1" si="2"/>
        <v>3.5000000000000003E-2</v>
      </c>
      <c r="M95" s="6">
        <f ca="1"/>
        <v>5.33E-2</v>
      </c>
      <c r="N95" s="7" t="str">
        <f t="shared" ca="1" si="3"/>
        <v>82 troy ounces</v>
      </c>
      <c r="O95" s="6">
        <f ca="1"/>
        <v>5.5E-2</v>
      </c>
      <c r="P95" s="6">
        <f ca="1"/>
        <v>4.5400000000000003E-2</v>
      </c>
      <c r="Q95" s="6">
        <f ca="1"/>
        <v>5.33E-2</v>
      </c>
      <c r="R95" s="5">
        <v>104.3</v>
      </c>
      <c r="S95" s="5">
        <v>5226.3100000000004</v>
      </c>
      <c r="T95" s="6">
        <f ca="1"/>
        <v>0.1313</v>
      </c>
      <c r="U95" s="5">
        <v>81.290000000000006</v>
      </c>
      <c r="X95" s="13"/>
      <c r="Y95" s="14"/>
      <c r="AA95" s="17"/>
      <c r="AB95" s="18"/>
    </row>
    <row r="96" spans="1:28" ht="26.25" customHeight="1">
      <c r="A96" s="4">
        <v>45605</v>
      </c>
      <c r="B96" s="5">
        <v>2165.64</v>
      </c>
      <c r="C96" s="5">
        <v>2173.1</v>
      </c>
      <c r="D96" s="5">
        <v>2179.7199999999998</v>
      </c>
      <c r="E96" s="5">
        <v>2190.7199999999998</v>
      </c>
      <c r="F96" s="8">
        <f ca="1"/>
        <v>0.11</v>
      </c>
      <c r="G96" s="21">
        <f ca="1"/>
        <v>1.5588</v>
      </c>
      <c r="H96" s="5">
        <v>14.589889039999999</v>
      </c>
      <c r="I96" s="5">
        <v>2147.538</v>
      </c>
      <c r="J96" s="5">
        <v>2073.7532000000001</v>
      </c>
      <c r="K96" s="5">
        <v>1987.3849499999999</v>
      </c>
      <c r="L96" s="6">
        <f t="shared" ca="1" si="2"/>
        <v>3.5000000000000003E-2</v>
      </c>
      <c r="M96" s="6">
        <f ca="1"/>
        <v>5.33E-2</v>
      </c>
      <c r="N96" s="7" t="str">
        <f t="shared" ca="1" si="3"/>
        <v>85 troy ounces</v>
      </c>
      <c r="O96" s="6">
        <f ca="1"/>
        <v>5.5E-2</v>
      </c>
      <c r="P96" s="6">
        <f ca="1"/>
        <v>4.5599999999999995E-2</v>
      </c>
      <c r="Q96" s="6">
        <f ca="1"/>
        <v>5.33E-2</v>
      </c>
      <c r="R96" s="5">
        <v>104.22</v>
      </c>
      <c r="S96" s="5">
        <v>5228.8500000000004</v>
      </c>
      <c r="T96" s="6">
        <f ca="1"/>
        <v>0.13119999999999998</v>
      </c>
      <c r="U96" s="5">
        <v>81.94</v>
      </c>
      <c r="X96" s="13"/>
      <c r="Y96" s="14"/>
      <c r="AA96" s="17"/>
      <c r="AB96" s="18"/>
    </row>
    <row r="97" spans="1:28" ht="26.25" customHeight="1">
      <c r="A97" s="4">
        <v>45606</v>
      </c>
      <c r="B97" s="5">
        <v>2181.81</v>
      </c>
      <c r="C97" s="5">
        <v>2165.64</v>
      </c>
      <c r="D97" s="5">
        <v>2173.1</v>
      </c>
      <c r="E97" s="5">
        <v>2179.7199999999998</v>
      </c>
      <c r="F97" s="8">
        <f ca="1"/>
        <v>6.6199999999999995E-2</v>
      </c>
      <c r="G97" s="21">
        <f ca="1"/>
        <v>1.8175999999999999</v>
      </c>
      <c r="H97" s="5">
        <v>14.95899135</v>
      </c>
      <c r="I97" s="5">
        <v>2140.0655000000002</v>
      </c>
      <c r="J97" s="5">
        <v>2070.7253999999998</v>
      </c>
      <c r="K97" s="5">
        <v>1986.1730500000001</v>
      </c>
      <c r="L97" s="6">
        <f t="shared" ca="1" si="2"/>
        <v>3.5000000000000003E-2</v>
      </c>
      <c r="M97" s="6">
        <f ca="1"/>
        <v>5.33E-2</v>
      </c>
      <c r="N97" s="7" t="str">
        <f t="shared" ca="1" si="3"/>
        <v>85 troy ounces</v>
      </c>
      <c r="O97" s="6">
        <f ca="1"/>
        <v>5.5099999999999996E-2</v>
      </c>
      <c r="P97" s="6">
        <f ca="1"/>
        <v>4.5400000000000003E-2</v>
      </c>
      <c r="Q97" s="6">
        <f ca="1"/>
        <v>5.33E-2</v>
      </c>
      <c r="R97" s="5">
        <v>104.43</v>
      </c>
      <c r="S97" s="5">
        <v>5219.5200000000004</v>
      </c>
      <c r="T97" s="6">
        <f ca="1"/>
        <v>0.13669999999999999</v>
      </c>
      <c r="U97" s="5">
        <v>80.849999999999994</v>
      </c>
      <c r="X97" s="13"/>
      <c r="Y97" s="14"/>
      <c r="AA97" s="17"/>
      <c r="AB97" s="18"/>
    </row>
    <row r="98" spans="1:28" ht="26.25" customHeight="1">
      <c r="A98" s="4">
        <v>45607</v>
      </c>
      <c r="B98" s="5">
        <v>2204.04</v>
      </c>
      <c r="C98" s="5">
        <v>2181.81</v>
      </c>
      <c r="D98" s="5">
        <v>2165.64</v>
      </c>
      <c r="E98" s="5">
        <v>2173.1</v>
      </c>
      <c r="F98" s="8">
        <f ca="1"/>
        <v>7.46E-2</v>
      </c>
      <c r="G98" s="21">
        <f ca="1"/>
        <v>1.7330000000000001</v>
      </c>
      <c r="H98" s="5">
        <v>15.611817070000001</v>
      </c>
      <c r="I98" s="5">
        <v>2132.973</v>
      </c>
      <c r="J98" s="5">
        <v>2068.3512000000001</v>
      </c>
      <c r="K98" s="5">
        <v>1985.07005</v>
      </c>
      <c r="L98" s="6">
        <f t="shared" ca="1" si="2"/>
        <v>3.5000000000000003E-2</v>
      </c>
      <c r="M98" s="6">
        <f ca="1"/>
        <v>5.33E-2</v>
      </c>
      <c r="N98" s="7" t="str">
        <f t="shared" ca="1" si="3"/>
        <v>91 troy ounces</v>
      </c>
      <c r="O98" s="6">
        <f ca="1"/>
        <v>5.5099999999999996E-2</v>
      </c>
      <c r="P98" s="6">
        <f ca="1"/>
        <v>4.5899999999999996E-2</v>
      </c>
      <c r="Q98" s="6">
        <f ca="1"/>
        <v>5.33E-2</v>
      </c>
      <c r="R98" s="5">
        <v>103.99</v>
      </c>
      <c r="S98" s="5">
        <v>5242.4799999999996</v>
      </c>
      <c r="T98" s="6">
        <f ca="1"/>
        <v>0.12920000000000001</v>
      </c>
      <c r="U98" s="5">
        <v>80.84</v>
      </c>
      <c r="X98" s="13"/>
      <c r="Y98" s="14"/>
      <c r="AA98" s="17"/>
      <c r="AB98" s="18"/>
    </row>
    <row r="99" spans="1:28" ht="26.25" customHeight="1">
      <c r="A99" s="4">
        <v>45608</v>
      </c>
      <c r="B99" s="5">
        <v>2157.16</v>
      </c>
      <c r="C99" s="5">
        <v>2204.04</v>
      </c>
      <c r="D99" s="5">
        <v>2181.81</v>
      </c>
      <c r="E99" s="5">
        <v>2165.64</v>
      </c>
      <c r="F99" s="8">
        <f ca="1"/>
        <v>-0.16170000000000001</v>
      </c>
      <c r="G99" s="21">
        <f ca="1"/>
        <v>1.4812000000000001</v>
      </c>
      <c r="H99" s="5">
        <v>15.71366924</v>
      </c>
      <c r="I99" s="5">
        <v>2126.4695000000002</v>
      </c>
      <c r="J99" s="5">
        <v>2066.0182</v>
      </c>
      <c r="K99" s="5">
        <v>1984.0310500000001</v>
      </c>
      <c r="L99" s="6">
        <f t="shared" ca="1" si="2"/>
        <v>3.5000000000000003E-2</v>
      </c>
      <c r="M99" s="6">
        <f ca="1"/>
        <v>5.33E-2</v>
      </c>
      <c r="N99" s="7" t="str">
        <f t="shared" ca="1" si="3"/>
        <v>93 troy ounces</v>
      </c>
      <c r="O99" s="6">
        <f ca="1"/>
        <v>5.5099999999999996E-2</v>
      </c>
      <c r="P99" s="6">
        <f ca="1"/>
        <v>4.6199999999999998E-2</v>
      </c>
      <c r="Q99" s="6">
        <f ca="1"/>
        <v>5.33E-2</v>
      </c>
      <c r="R99" s="5">
        <v>103.24</v>
      </c>
      <c r="S99" s="5">
        <v>5253.43</v>
      </c>
      <c r="T99" s="6">
        <f ca="1"/>
        <v>0.1298</v>
      </c>
      <c r="U99" s="5">
        <v>81.489999999999995</v>
      </c>
      <c r="X99" s="13"/>
      <c r="Y99" s="14"/>
      <c r="AA99" s="17"/>
      <c r="AB99" s="18"/>
    </row>
    <row r="100" spans="1:28" ht="26.25" customHeight="1">
      <c r="A100" s="4">
        <v>45609</v>
      </c>
      <c r="B100" s="5">
        <v>2161.98</v>
      </c>
      <c r="C100" s="5">
        <v>2157.16</v>
      </c>
      <c r="D100" s="5">
        <v>2204.04</v>
      </c>
      <c r="E100" s="5">
        <v>2181.81</v>
      </c>
      <c r="F100" s="8">
        <f ca="1"/>
        <v>-0.2223</v>
      </c>
      <c r="G100" s="21">
        <f ca="1"/>
        <v>0.8498</v>
      </c>
      <c r="H100" s="5">
        <v>15.546049910000001</v>
      </c>
      <c r="I100" s="5">
        <v>2118.6289999999999</v>
      </c>
      <c r="J100" s="5">
        <v>2063.0839999999998</v>
      </c>
      <c r="K100" s="5">
        <v>1982.9140500000001</v>
      </c>
      <c r="L100" s="6">
        <f t="shared" ca="1" si="2"/>
        <v>3.5000000000000003E-2</v>
      </c>
      <c r="M100" s="6">
        <f ca="1"/>
        <v>5.33E-2</v>
      </c>
      <c r="N100" s="7" t="str">
        <f t="shared" ca="1" si="3"/>
        <v>91 troy ounces</v>
      </c>
      <c r="O100" s="6">
        <f ca="1"/>
        <v>5.5E-2</v>
      </c>
      <c r="P100" s="6">
        <f ca="1"/>
        <v>4.5899999999999996E-2</v>
      </c>
      <c r="Q100" s="6">
        <f ca="1"/>
        <v>5.33E-2</v>
      </c>
      <c r="R100" s="5">
        <v>103.84</v>
      </c>
      <c r="S100" s="5">
        <v>5181.6899999999996</v>
      </c>
      <c r="T100" s="6">
        <f ca="1"/>
        <v>0.13830000000000001</v>
      </c>
      <c r="U100" s="5">
        <v>83.2</v>
      </c>
      <c r="X100" s="13"/>
      <c r="Y100" s="14"/>
      <c r="AA100" s="17"/>
      <c r="AB100" s="18"/>
    </row>
    <row r="101" spans="1:28" ht="26.25" customHeight="1">
      <c r="A101" s="4">
        <v>45610</v>
      </c>
      <c r="B101" s="5">
        <v>2156.08</v>
      </c>
      <c r="C101" s="5">
        <v>2161.98</v>
      </c>
      <c r="D101" s="5">
        <v>2157.16</v>
      </c>
      <c r="E101" s="5">
        <v>2204.04</v>
      </c>
      <c r="F101" s="8">
        <f ca="1"/>
        <v>0.46880000000000005</v>
      </c>
      <c r="G101" s="21">
        <f ca="1"/>
        <v>1.4044999999999999</v>
      </c>
      <c r="H101" s="5">
        <v>11.45559349</v>
      </c>
      <c r="I101" s="5">
        <v>2109.721</v>
      </c>
      <c r="J101" s="5">
        <v>2059.5398</v>
      </c>
      <c r="K101" s="5">
        <v>1981.6204</v>
      </c>
      <c r="L101" s="6">
        <f t="shared" ca="1" si="2"/>
        <v>3.5000000000000003E-2</v>
      </c>
      <c r="M101" s="6">
        <f ca="1"/>
        <v>5.33E-2</v>
      </c>
      <c r="N101" s="7" t="str">
        <f t="shared" ca="1" si="3"/>
        <v>89 troy ounces</v>
      </c>
      <c r="O101" s="6">
        <f ca="1"/>
        <v>5.5199999999999999E-2</v>
      </c>
      <c r="P101" s="6">
        <f ca="1"/>
        <v>4.6799999999999994E-2</v>
      </c>
      <c r="Q101" s="6">
        <f ca="1"/>
        <v>5.33E-2</v>
      </c>
      <c r="R101" s="5">
        <v>103.59</v>
      </c>
      <c r="S101" s="5">
        <v>5139.09</v>
      </c>
      <c r="T101" s="6">
        <f ca="1"/>
        <v>0.14499999999999999</v>
      </c>
      <c r="U101" s="5">
        <v>82.85</v>
      </c>
      <c r="X101" s="13"/>
      <c r="Y101" s="14"/>
      <c r="AA101" s="17"/>
      <c r="AB101" s="18"/>
    </row>
    <row r="102" spans="1:28" ht="26.25" customHeight="1">
      <c r="A102" s="4">
        <v>45611</v>
      </c>
      <c r="B102" s="5">
        <v>2161.6999999999998</v>
      </c>
      <c r="C102" s="5">
        <v>2156.08</v>
      </c>
      <c r="D102" s="5">
        <v>2161.98</v>
      </c>
      <c r="E102" s="5">
        <v>2157.16</v>
      </c>
      <c r="F102" s="8">
        <f ca="1"/>
        <v>-4.82E-2</v>
      </c>
      <c r="G102" s="21">
        <f ca="1"/>
        <v>1.1781999999999999</v>
      </c>
      <c r="H102" s="5">
        <v>16.10121307</v>
      </c>
      <c r="I102" s="5">
        <v>2103.0765000000001</v>
      </c>
      <c r="J102" s="5">
        <v>2057.0194000000001</v>
      </c>
      <c r="K102" s="5">
        <v>1980.5545500000001</v>
      </c>
      <c r="L102" s="6">
        <f t="shared" ca="1" si="2"/>
        <v>3.5000000000000003E-2</v>
      </c>
      <c r="M102" s="6">
        <f ca="1"/>
        <v>5.33E-2</v>
      </c>
      <c r="N102" s="7" t="str">
        <f t="shared" ca="1" si="3"/>
        <v>91 troy ounces</v>
      </c>
      <c r="O102" s="6">
        <f ca="1"/>
        <v>5.5199999999999999E-2</v>
      </c>
      <c r="P102" s="6">
        <f ca="1"/>
        <v>4.7300000000000002E-2</v>
      </c>
      <c r="Q102" s="6">
        <f ca="1"/>
        <v>5.33E-2</v>
      </c>
      <c r="R102" s="5">
        <v>103.45</v>
      </c>
      <c r="S102" s="5">
        <v>5154.7700000000004</v>
      </c>
      <c r="T102" s="6">
        <f ca="1"/>
        <v>0.14749999999999999</v>
      </c>
      <c r="U102" s="5">
        <v>81.03</v>
      </c>
      <c r="X102" s="13"/>
      <c r="Y102" s="14"/>
      <c r="AA102" s="17"/>
      <c r="AB102" s="18"/>
    </row>
    <row r="103" spans="1:28" ht="26.25" customHeight="1">
      <c r="A103" s="4">
        <v>45612</v>
      </c>
      <c r="B103" s="5">
        <v>2175.5500000000002</v>
      </c>
      <c r="C103" s="5">
        <v>2161.6999999999998</v>
      </c>
      <c r="D103" s="5">
        <v>2156.08</v>
      </c>
      <c r="E103" s="5">
        <v>2161.98</v>
      </c>
      <c r="F103" s="8">
        <f ca="1"/>
        <v>5.9000000000000004E-2</v>
      </c>
      <c r="G103" s="21">
        <f ca="1"/>
        <v>0.93</v>
      </c>
      <c r="H103" s="5">
        <v>21.821594399999999</v>
      </c>
      <c r="I103" s="5">
        <v>2095.79</v>
      </c>
      <c r="J103" s="5">
        <v>2054.3973999999998</v>
      </c>
      <c r="K103" s="5">
        <v>1979.5447999999999</v>
      </c>
      <c r="L103" s="6">
        <f t="shared" ca="1" si="2"/>
        <v>3.5000000000000003E-2</v>
      </c>
      <c r="M103" s="6">
        <f ca="1"/>
        <v>5.33E-2</v>
      </c>
      <c r="N103" s="7" t="str">
        <f t="shared" ca="1" si="3"/>
        <v>90 troy ounces</v>
      </c>
      <c r="O103" s="6">
        <f ca="1"/>
        <v>5.5199999999999999E-2</v>
      </c>
      <c r="P103" s="6">
        <f ca="1"/>
        <v>4.7199999999999999E-2</v>
      </c>
      <c r="Q103" s="6">
        <f ca="1"/>
        <v>5.33E-2</v>
      </c>
      <c r="R103" s="5">
        <v>103.39</v>
      </c>
      <c r="S103" s="5">
        <v>5123.3100000000004</v>
      </c>
      <c r="T103" s="6">
        <f ca="1"/>
        <v>0.14330000000000001</v>
      </c>
      <c r="U103" s="5">
        <v>81.14</v>
      </c>
      <c r="X103" s="13"/>
      <c r="Y103" s="14"/>
      <c r="AA103" s="17"/>
      <c r="AB103" s="18"/>
    </row>
    <row r="104" spans="1:28" ht="26.25" customHeight="1">
      <c r="A104" s="4">
        <v>45613</v>
      </c>
      <c r="B104" s="5">
        <v>2157.04</v>
      </c>
      <c r="C104" s="5">
        <v>2175.5500000000002</v>
      </c>
      <c r="D104" s="5">
        <v>2161.6999999999998</v>
      </c>
      <c r="E104" s="5">
        <v>2156.08</v>
      </c>
      <c r="F104" s="8">
        <f ca="1"/>
        <v>-5.62E-2</v>
      </c>
      <c r="G104" s="21">
        <f ca="1"/>
        <v>0.71050000000000002</v>
      </c>
      <c r="H104" s="5">
        <v>32.011820200000003</v>
      </c>
      <c r="I104" s="5">
        <v>2088.636</v>
      </c>
      <c r="J104" s="5">
        <v>2052.1871999999998</v>
      </c>
      <c r="K104" s="5">
        <v>1978.5681500000001</v>
      </c>
      <c r="L104" s="6">
        <f t="shared" ca="1" si="2"/>
        <v>3.5000000000000003E-2</v>
      </c>
      <c r="M104" s="6">
        <f ca="1"/>
        <v>5.33E-2</v>
      </c>
      <c r="N104" s="7" t="str">
        <f t="shared" ca="1" si="3"/>
        <v>95 troy ounces</v>
      </c>
      <c r="O104" s="6">
        <f ca="1"/>
        <v>5.5199999999999999E-2</v>
      </c>
      <c r="P104" s="6">
        <f ca="1"/>
        <v>4.6799999999999994E-2</v>
      </c>
      <c r="Q104" s="6">
        <f ca="1"/>
        <v>5.33E-2</v>
      </c>
      <c r="R104" s="5">
        <v>102.76</v>
      </c>
      <c r="S104" s="5">
        <v>5175.1400000000003</v>
      </c>
      <c r="T104" s="6">
        <f ca="1"/>
        <v>0.13619999999999999</v>
      </c>
      <c r="U104" s="5">
        <v>79.63</v>
      </c>
      <c r="X104" s="13"/>
      <c r="Y104" s="14"/>
      <c r="AA104" s="17"/>
      <c r="AB104" s="18"/>
    </row>
    <row r="105" spans="1:28" ht="26.25" customHeight="1">
      <c r="A105" s="4">
        <v>45614</v>
      </c>
      <c r="B105" s="5">
        <v>2183.71</v>
      </c>
      <c r="C105" s="5">
        <v>2157.04</v>
      </c>
      <c r="D105" s="5">
        <v>2175.5500000000002</v>
      </c>
      <c r="E105" s="5">
        <v>2161.6999999999998</v>
      </c>
      <c r="F105" s="8">
        <f ca="1"/>
        <v>-0.13849999999999998</v>
      </c>
      <c r="G105" s="21">
        <f ca="1"/>
        <v>0.1517</v>
      </c>
      <c r="H105" s="5">
        <v>45.56958908</v>
      </c>
      <c r="I105" s="5">
        <v>2080.723</v>
      </c>
      <c r="J105" s="5">
        <v>2049.8444</v>
      </c>
      <c r="K105" s="5">
        <v>1977.5870500000001</v>
      </c>
      <c r="L105" s="6">
        <f t="shared" ca="1" si="2"/>
        <v>3.5000000000000003E-2</v>
      </c>
      <c r="M105" s="6">
        <f ca="1"/>
        <v>5.33E-2</v>
      </c>
      <c r="N105" s="7" t="str">
        <f t="shared" ca="1" si="3"/>
        <v>89 troy ounces</v>
      </c>
      <c r="O105" s="6">
        <f ca="1"/>
        <v>5.5199999999999999E-2</v>
      </c>
      <c r="P105" s="6">
        <f ca="1"/>
        <v>4.6100000000000002E-2</v>
      </c>
      <c r="Q105" s="6">
        <f ca="1"/>
        <v>5.33E-2</v>
      </c>
      <c r="R105" s="5">
        <v>102.93</v>
      </c>
      <c r="S105" s="5">
        <v>5173.49</v>
      </c>
      <c r="T105" s="6">
        <f ca="1"/>
        <v>0.1389</v>
      </c>
      <c r="U105" s="5">
        <v>78.06</v>
      </c>
      <c r="X105" s="13"/>
      <c r="Y105" s="14"/>
      <c r="AA105" s="17"/>
      <c r="AB105" s="18"/>
    </row>
    <row r="106" spans="1:28" ht="26.25" customHeight="1">
      <c r="A106" s="4">
        <v>45615</v>
      </c>
      <c r="B106" s="5">
        <v>2178.8000000000002</v>
      </c>
      <c r="C106" s="5">
        <v>2183.71</v>
      </c>
      <c r="D106" s="5">
        <v>2157.04</v>
      </c>
      <c r="E106" s="5">
        <v>2175.5500000000002</v>
      </c>
      <c r="F106" s="8">
        <f ca="1"/>
        <v>0.18510000000000001</v>
      </c>
      <c r="G106" s="21">
        <f ca="1"/>
        <v>0.2268</v>
      </c>
      <c r="H106" s="5">
        <v>53.543514350000002</v>
      </c>
      <c r="I106" s="5">
        <v>2071.6390000000001</v>
      </c>
      <c r="J106" s="5">
        <v>2047.1946</v>
      </c>
      <c r="K106" s="5">
        <v>1976.4319499999999</v>
      </c>
      <c r="L106" s="6">
        <f t="shared" ca="1" si="2"/>
        <v>3.5000000000000003E-2</v>
      </c>
      <c r="M106" s="6">
        <f ca="1"/>
        <v>5.33E-2</v>
      </c>
      <c r="N106" s="7" t="str">
        <f t="shared" ca="1" si="3"/>
        <v>86 troy ounces</v>
      </c>
      <c r="O106" s="6">
        <f ca="1"/>
        <v>5.5199999999999999E-2</v>
      </c>
      <c r="P106" s="6">
        <f ca="1"/>
        <v>4.58E-2</v>
      </c>
      <c r="Q106" s="6">
        <f ca="1"/>
        <v>5.33E-2</v>
      </c>
      <c r="R106" s="5">
        <v>102.82</v>
      </c>
      <c r="S106" s="5">
        <v>5134.3</v>
      </c>
      <c r="T106" s="6">
        <f ca="1"/>
        <v>0.1497</v>
      </c>
      <c r="U106" s="5">
        <v>78.09</v>
      </c>
      <c r="X106" s="13"/>
      <c r="Y106" s="14"/>
      <c r="AA106" s="17"/>
      <c r="AB106" s="18"/>
    </row>
    <row r="107" spans="1:28" ht="26.25" customHeight="1">
      <c r="A107" s="4">
        <v>45616</v>
      </c>
      <c r="B107" s="5">
        <v>2162.21</v>
      </c>
      <c r="C107" s="5">
        <v>2178.8000000000002</v>
      </c>
      <c r="D107" s="5">
        <v>2183.71</v>
      </c>
      <c r="E107" s="5">
        <v>2157.04</v>
      </c>
      <c r="F107" s="8">
        <f ca="1"/>
        <v>-0.26669999999999999</v>
      </c>
      <c r="G107" s="21">
        <f ca="1"/>
        <v>-0.1061</v>
      </c>
      <c r="H107" s="5">
        <v>59.382141249999997</v>
      </c>
      <c r="I107" s="5">
        <v>2063.3595</v>
      </c>
      <c r="J107" s="5">
        <v>2045.2474</v>
      </c>
      <c r="K107" s="5">
        <v>1975.4635499999999</v>
      </c>
      <c r="L107" s="6">
        <f t="shared" ca="1" si="2"/>
        <v>3.5000000000000003E-2</v>
      </c>
      <c r="M107" s="6">
        <f ca="1"/>
        <v>5.33E-2</v>
      </c>
      <c r="N107" s="7" t="str">
        <f t="shared" ca="1" si="3"/>
        <v>85 troy ounces</v>
      </c>
      <c r="O107" s="6">
        <f ca="1"/>
        <v>5.5E-2</v>
      </c>
      <c r="P107" s="6">
        <f ca="1"/>
        <v>4.5100000000000001E-2</v>
      </c>
      <c r="Q107" s="6">
        <f ca="1"/>
        <v>5.33E-2</v>
      </c>
      <c r="R107" s="5">
        <v>102.74</v>
      </c>
      <c r="S107" s="5">
        <v>5111.96</v>
      </c>
      <c r="T107" s="6">
        <f ca="1"/>
        <v>0.15509999999999999</v>
      </c>
      <c r="U107" s="5">
        <v>77.8</v>
      </c>
      <c r="X107" s="13"/>
      <c r="Y107" s="14"/>
      <c r="AA107" s="17"/>
      <c r="AB107" s="18"/>
    </row>
    <row r="108" spans="1:28" ht="26.25" customHeight="1">
      <c r="A108" s="4">
        <v>45617</v>
      </c>
      <c r="B108" s="5">
        <v>2147.5700000000002</v>
      </c>
      <c r="C108" s="5">
        <v>2162.21</v>
      </c>
      <c r="D108" s="5">
        <v>2178.8000000000002</v>
      </c>
      <c r="E108" s="5">
        <v>2183.71</v>
      </c>
      <c r="F108" s="8">
        <f ca="1"/>
        <v>4.9100000000000005E-2</v>
      </c>
      <c r="G108" s="21">
        <f ca="1"/>
        <v>-0.13159999999999999</v>
      </c>
      <c r="H108" s="5">
        <v>58.118641920000002</v>
      </c>
      <c r="I108" s="5">
        <v>2055.1210000000001</v>
      </c>
      <c r="J108" s="5">
        <v>2042.8478</v>
      </c>
      <c r="K108" s="5">
        <v>1974.35185</v>
      </c>
      <c r="L108" s="6">
        <f t="shared" ca="1" si="2"/>
        <v>3.5000000000000003E-2</v>
      </c>
      <c r="M108" s="6">
        <f ca="1"/>
        <v>5.33E-2</v>
      </c>
      <c r="N108" s="7" t="str">
        <f t="shared" ca="1" si="3"/>
        <v>85 troy ounces</v>
      </c>
      <c r="O108" s="6">
        <f ca="1"/>
        <v>5.5099999999999996E-2</v>
      </c>
      <c r="P108" s="6">
        <f ca="1"/>
        <v>4.4800000000000006E-2</v>
      </c>
      <c r="Q108" s="6">
        <f ca="1"/>
        <v>5.33E-2</v>
      </c>
      <c r="R108" s="5">
        <v>102.73</v>
      </c>
      <c r="S108" s="5">
        <v>5164.46</v>
      </c>
      <c r="T108" s="6">
        <f ca="1"/>
        <v>0.14219999999999999</v>
      </c>
      <c r="U108" s="5">
        <v>79.510000000000005</v>
      </c>
      <c r="X108" s="13"/>
      <c r="Y108" s="14"/>
      <c r="AA108" s="17"/>
      <c r="AB108" s="18"/>
    </row>
    <row r="109" spans="1:28" ht="26.25" customHeight="1">
      <c r="A109" s="4">
        <v>45618</v>
      </c>
      <c r="B109" s="5">
        <v>2128.34</v>
      </c>
      <c r="C109" s="5">
        <v>2147.5700000000002</v>
      </c>
      <c r="D109" s="5">
        <v>2162.21</v>
      </c>
      <c r="E109" s="5">
        <v>2178.8000000000002</v>
      </c>
      <c r="F109" s="8">
        <f ca="1"/>
        <v>0.16589999999999999</v>
      </c>
      <c r="G109" s="21">
        <f ca="1"/>
        <v>0.19600000000000001</v>
      </c>
      <c r="H109" s="5">
        <v>52.698364890000001</v>
      </c>
      <c r="I109" s="5">
        <v>2047.4059999999999</v>
      </c>
      <c r="J109" s="5">
        <v>2040.5298</v>
      </c>
      <c r="K109" s="5">
        <v>1973.19885</v>
      </c>
      <c r="L109" s="6">
        <f t="shared" ca="1" si="2"/>
        <v>3.5000000000000003E-2</v>
      </c>
      <c r="M109" s="6">
        <f ca="1"/>
        <v>5.33E-2</v>
      </c>
      <c r="N109" s="7" t="str">
        <f t="shared" ca="1" si="3"/>
        <v>98 troy ounces</v>
      </c>
      <c r="O109" s="6">
        <f ca="1"/>
        <v>5.5099999999999996E-2</v>
      </c>
      <c r="P109" s="6">
        <f ca="1"/>
        <v>4.4999999999999998E-2</v>
      </c>
      <c r="Q109" s="6">
        <f ca="1"/>
        <v>5.33E-2</v>
      </c>
      <c r="R109" s="5">
        <v>103.31</v>
      </c>
      <c r="S109" s="5">
        <v>5132.38</v>
      </c>
      <c r="T109" s="6">
        <f ca="1"/>
        <v>0.14980000000000002</v>
      </c>
      <c r="U109" s="5">
        <v>79.13</v>
      </c>
      <c r="X109" s="13"/>
      <c r="Y109" s="14"/>
      <c r="AA109" s="17"/>
      <c r="AB109" s="18"/>
    </row>
    <row r="110" spans="1:28" ht="26.25" customHeight="1">
      <c r="A110" s="4">
        <v>45619</v>
      </c>
      <c r="B110" s="5">
        <v>2114.64</v>
      </c>
      <c r="C110" s="5">
        <v>2128.34</v>
      </c>
      <c r="D110" s="5">
        <v>2147.5700000000002</v>
      </c>
      <c r="E110" s="5">
        <v>2162.21</v>
      </c>
      <c r="F110" s="8">
        <f ca="1"/>
        <v>0.1464</v>
      </c>
      <c r="G110" s="21">
        <f ca="1"/>
        <v>0.56469999999999998</v>
      </c>
      <c r="H110" s="5">
        <v>46.778494930000001</v>
      </c>
      <c r="I110" s="5">
        <v>2041.0060000000001</v>
      </c>
      <c r="J110" s="5">
        <v>2038.6266000000001</v>
      </c>
      <c r="K110" s="5">
        <v>1972.2727</v>
      </c>
      <c r="L110" s="6">
        <f t="shared" ca="1" si="2"/>
        <v>3.5000000000000003E-2</v>
      </c>
      <c r="M110" s="6">
        <f ca="1"/>
        <v>5.33E-2</v>
      </c>
      <c r="N110" s="7" t="str">
        <f t="shared" ca="1" si="3"/>
        <v>99 troy ounces</v>
      </c>
      <c r="O110" s="6">
        <f ca="1"/>
        <v>5.5E-2</v>
      </c>
      <c r="P110" s="6">
        <f ca="1"/>
        <v>4.5499999999999999E-2</v>
      </c>
      <c r="Q110" s="6">
        <f ca="1"/>
        <v>5.33E-2</v>
      </c>
      <c r="R110" s="5">
        <v>103.81</v>
      </c>
      <c r="S110" s="5">
        <v>5108.03</v>
      </c>
      <c r="T110" s="6">
        <f ca="1"/>
        <v>0.14269999999999999</v>
      </c>
      <c r="U110" s="5">
        <v>78.150000000000006</v>
      </c>
      <c r="X110" s="13"/>
      <c r="Y110" s="14"/>
      <c r="AA110" s="17"/>
      <c r="AB110" s="18"/>
    </row>
    <row r="111" spans="1:28" ht="26.25" customHeight="1">
      <c r="A111" s="4">
        <v>45620</v>
      </c>
      <c r="B111" s="5">
        <v>2082.5500000000002</v>
      </c>
      <c r="C111" s="5">
        <v>2114.64</v>
      </c>
      <c r="D111" s="5">
        <v>2128.34</v>
      </c>
      <c r="E111" s="5">
        <v>2147.5700000000002</v>
      </c>
      <c r="F111" s="8">
        <f ca="1"/>
        <v>0.1923</v>
      </c>
      <c r="G111" s="21">
        <f ca="1"/>
        <v>0.28820000000000001</v>
      </c>
      <c r="H111" s="5">
        <v>38.754826170000001</v>
      </c>
      <c r="I111" s="5">
        <v>2035.4625000000001</v>
      </c>
      <c r="J111" s="5">
        <v>2037.2646</v>
      </c>
      <c r="K111" s="5">
        <v>1971.3671999999999</v>
      </c>
      <c r="L111" s="6">
        <f t="shared" ca="1" si="2"/>
        <v>3.5000000000000003E-2</v>
      </c>
      <c r="M111" s="6">
        <f ca="1"/>
        <v>5.33E-2</v>
      </c>
      <c r="N111" s="7" t="str">
        <f t="shared" ca="1" si="3"/>
        <v>101 troy ounces</v>
      </c>
      <c r="O111" s="6">
        <f ca="1"/>
        <v>5.5E-2</v>
      </c>
      <c r="P111" s="6">
        <f ca="1"/>
        <v>4.5400000000000003E-2</v>
      </c>
      <c r="Q111" s="6">
        <f ca="1"/>
        <v>5.33E-2</v>
      </c>
      <c r="R111" s="5">
        <v>103.85</v>
      </c>
      <c r="S111" s="5">
        <v>5110.5200000000004</v>
      </c>
      <c r="T111" s="6">
        <f ca="1"/>
        <v>0.13750000000000001</v>
      </c>
      <c r="U111" s="5">
        <v>78.739999999999995</v>
      </c>
      <c r="X111" s="13"/>
      <c r="Y111" s="14"/>
      <c r="AA111" s="17"/>
      <c r="AB111" s="18"/>
    </row>
    <row r="112" spans="1:28" ht="26.25" customHeight="1">
      <c r="A112" s="4">
        <v>45621</v>
      </c>
      <c r="B112" s="5">
        <v>2044.33</v>
      </c>
      <c r="C112" s="5">
        <v>2082.5500000000002</v>
      </c>
      <c r="D112" s="5">
        <v>2114.64</v>
      </c>
      <c r="E112" s="5">
        <v>2128.34</v>
      </c>
      <c r="F112" s="8">
        <f ca="1"/>
        <v>0.13699999999999998</v>
      </c>
      <c r="G112" s="21">
        <f ca="1"/>
        <v>0.47340000000000004</v>
      </c>
      <c r="H112" s="5">
        <v>29.915589489999999</v>
      </c>
      <c r="I112" s="5">
        <v>2030.8115</v>
      </c>
      <c r="J112" s="5">
        <v>2036.0229999999999</v>
      </c>
      <c r="K112" s="5">
        <v>1970.5192500000001</v>
      </c>
      <c r="L112" s="6">
        <f t="shared" ca="1" si="2"/>
        <v>3.5000000000000003E-2</v>
      </c>
      <c r="M112" s="6">
        <f ca="1"/>
        <v>5.33E-2</v>
      </c>
      <c r="N112" s="7" t="str">
        <f t="shared" ca="1" si="3"/>
        <v>91 troy ounces</v>
      </c>
      <c r="O112" s="6">
        <f ca="1"/>
        <v>5.5099999999999996E-2</v>
      </c>
      <c r="P112" s="6">
        <f ca="1"/>
        <v>4.6100000000000002E-2</v>
      </c>
      <c r="Q112" s="6">
        <f ca="1"/>
        <v>5.33E-2</v>
      </c>
      <c r="R112" s="5">
        <v>103.89</v>
      </c>
      <c r="S112" s="5">
        <v>5130.99</v>
      </c>
      <c r="T112" s="6">
        <f ca="1"/>
        <v>0.13489999999999999</v>
      </c>
      <c r="U112" s="5">
        <v>80.14</v>
      </c>
      <c r="X112" s="13"/>
      <c r="Y112" s="14"/>
      <c r="AA112" s="17"/>
      <c r="AB112" s="18"/>
    </row>
    <row r="113" spans="1:28" ht="26.25" customHeight="1">
      <c r="A113" s="4">
        <v>45622</v>
      </c>
      <c r="B113" s="5">
        <v>2034.79</v>
      </c>
      <c r="C113" s="5">
        <v>2044.33</v>
      </c>
      <c r="D113" s="5">
        <v>2082.5500000000002</v>
      </c>
      <c r="E113" s="5">
        <v>2114.64</v>
      </c>
      <c r="F113" s="8">
        <f ca="1"/>
        <v>0.32090000000000002</v>
      </c>
      <c r="G113" s="21">
        <f ca="1"/>
        <v>0.73530000000000006</v>
      </c>
      <c r="H113" s="5">
        <v>18.362773449999999</v>
      </c>
      <c r="I113" s="5">
        <v>2026.337</v>
      </c>
      <c r="J113" s="5">
        <v>2034.8348000000001</v>
      </c>
      <c r="K113" s="5">
        <v>1969.65455</v>
      </c>
      <c r="L113" s="6">
        <f t="shared" ca="1" si="2"/>
        <v>3.5000000000000003E-2</v>
      </c>
      <c r="M113" s="6">
        <f ca="1"/>
        <v>5.33E-2</v>
      </c>
      <c r="N113" s="7" t="str">
        <f t="shared" ca="1" si="3"/>
        <v>84 troy ounces</v>
      </c>
      <c r="O113" s="6">
        <f ca="1"/>
        <v>5.5399999999999998E-2</v>
      </c>
      <c r="P113" s="6">
        <f ca="1"/>
        <v>4.5400000000000003E-2</v>
      </c>
      <c r="Q113" s="6">
        <f ca="1"/>
        <v>5.33E-2</v>
      </c>
      <c r="R113" s="5">
        <v>104.13</v>
      </c>
      <c r="S113" s="5">
        <v>5098.51</v>
      </c>
      <c r="T113" s="6">
        <f ca="1"/>
        <v>0.13339999999999999</v>
      </c>
      <c r="U113" s="5">
        <v>78.28</v>
      </c>
      <c r="X113" s="13"/>
      <c r="Y113" s="14"/>
      <c r="AA113" s="17"/>
      <c r="AB113" s="18"/>
    </row>
    <row r="114" spans="1:28" ht="26.25" customHeight="1">
      <c r="A114" s="4">
        <v>45623</v>
      </c>
      <c r="B114" s="5">
        <v>2030.27</v>
      </c>
      <c r="C114" s="5">
        <v>2034.79</v>
      </c>
      <c r="D114" s="5">
        <v>2044.33</v>
      </c>
      <c r="E114" s="5">
        <v>2082.5500000000002</v>
      </c>
      <c r="F114" s="8">
        <f ca="1"/>
        <v>0.38219999999999998</v>
      </c>
      <c r="G114" s="21">
        <f ca="1"/>
        <v>1.1737</v>
      </c>
      <c r="H114" s="5">
        <v>9.2869435829999993</v>
      </c>
      <c r="I114" s="5">
        <v>2024.1925000000001</v>
      </c>
      <c r="J114" s="5">
        <v>2034.2438</v>
      </c>
      <c r="K114" s="5">
        <v>1968.97515</v>
      </c>
      <c r="L114" s="6">
        <f t="shared" ca="1" si="2"/>
        <v>3.2000000000000001E-2</v>
      </c>
      <c r="M114" s="6">
        <f ca="1"/>
        <v>5.33E-2</v>
      </c>
      <c r="N114" s="7" t="str">
        <f t="shared" ca="1" si="3"/>
        <v>96 troy ounces</v>
      </c>
      <c r="O114" s="6">
        <f ca="1"/>
        <v>5.5300000000000002E-2</v>
      </c>
      <c r="P114" s="6">
        <f ca="1"/>
        <v>4.6399999999999997E-2</v>
      </c>
      <c r="Q114" s="6">
        <f ca="1"/>
        <v>5.33E-2</v>
      </c>
      <c r="R114" s="5">
        <v>103.92</v>
      </c>
      <c r="S114" s="5">
        <v>5085.3599999999997</v>
      </c>
      <c r="T114" s="6">
        <f ca="1"/>
        <v>0.1414</v>
      </c>
      <c r="U114" s="5">
        <v>78.2</v>
      </c>
      <c r="X114" s="13"/>
      <c r="Y114" s="14"/>
      <c r="AA114" s="17"/>
      <c r="AB114" s="18"/>
    </row>
    <row r="115" spans="1:28" ht="26.25" customHeight="1">
      <c r="A115" s="4">
        <v>45624</v>
      </c>
      <c r="B115" s="5">
        <v>2031.25</v>
      </c>
      <c r="C115" s="5">
        <v>2030.27</v>
      </c>
      <c r="D115" s="5">
        <v>2034.79</v>
      </c>
      <c r="E115" s="5">
        <v>2044.33</v>
      </c>
      <c r="F115" s="8">
        <f ca="1"/>
        <v>9.5399999999999985E-2</v>
      </c>
      <c r="G115" s="21">
        <f ca="1"/>
        <v>1.4076</v>
      </c>
      <c r="H115" s="5">
        <v>10.27694269</v>
      </c>
      <c r="I115" s="5">
        <v>2024.7149999999999</v>
      </c>
      <c r="J115" s="5">
        <v>2034.4043999999999</v>
      </c>
      <c r="K115" s="5">
        <v>1968.4562000000001</v>
      </c>
      <c r="L115" s="6">
        <f t="shared" ca="1" si="2"/>
        <v>3.2000000000000001E-2</v>
      </c>
      <c r="M115" s="6">
        <f ca="1"/>
        <v>5.33E-2</v>
      </c>
      <c r="N115" s="7" t="str">
        <f t="shared" ca="1" si="3"/>
        <v>96 troy ounces</v>
      </c>
      <c r="O115" s="6">
        <f ca="1"/>
        <v>5.5E-2</v>
      </c>
      <c r="P115" s="6">
        <f ca="1"/>
        <v>4.6399999999999997E-2</v>
      </c>
      <c r="Q115" s="6">
        <f ca="1"/>
        <v>5.33E-2</v>
      </c>
      <c r="R115" s="5">
        <v>103.84</v>
      </c>
      <c r="S115" s="5">
        <v>5067.2</v>
      </c>
      <c r="T115" s="6">
        <f ca="1"/>
        <v>0.13519999999999999</v>
      </c>
      <c r="U115" s="5">
        <v>78.48</v>
      </c>
      <c r="X115" s="13"/>
      <c r="Y115" s="14"/>
      <c r="AA115" s="17"/>
      <c r="AB115" s="18"/>
    </row>
    <row r="116" spans="1:28" ht="26.25" customHeight="1">
      <c r="A116" s="4">
        <v>45625</v>
      </c>
      <c r="B116" s="5">
        <v>2035.57</v>
      </c>
      <c r="C116" s="5">
        <v>2031.25</v>
      </c>
      <c r="D116" s="5">
        <v>2030.27</v>
      </c>
      <c r="E116" s="5">
        <v>2034.79</v>
      </c>
      <c r="F116" s="8">
        <f ca="1"/>
        <v>4.5199999999999997E-2</v>
      </c>
      <c r="G116" s="21">
        <f ca="1"/>
        <v>1.2677</v>
      </c>
      <c r="H116" s="5">
        <v>13.21697814</v>
      </c>
      <c r="I116" s="5">
        <v>2024.9735000000001</v>
      </c>
      <c r="J116" s="5">
        <v>2034.354</v>
      </c>
      <c r="K116" s="5">
        <v>1968.0823</v>
      </c>
      <c r="L116" s="6">
        <f t="shared" ca="1" si="2"/>
        <v>3.2000000000000001E-2</v>
      </c>
      <c r="M116" s="6">
        <f ca="1"/>
        <v>5.33E-2</v>
      </c>
      <c r="N116" s="7" t="str">
        <f t="shared" ca="1" si="3"/>
        <v>96 troy ounces</v>
      </c>
      <c r="O116" s="6">
        <f ca="1"/>
        <v>5.5E-2</v>
      </c>
      <c r="P116" s="6">
        <f ca="1"/>
        <v>4.7E-2</v>
      </c>
      <c r="Q116" s="6">
        <f ca="1"/>
        <v>5.33E-2</v>
      </c>
      <c r="R116" s="5">
        <v>103.78</v>
      </c>
      <c r="S116" s="5">
        <v>5074.6000000000004</v>
      </c>
      <c r="T116" s="6">
        <f ca="1"/>
        <v>0.1363</v>
      </c>
      <c r="U116" s="5">
        <v>77.62</v>
      </c>
      <c r="X116" s="13"/>
      <c r="Y116" s="14"/>
      <c r="AA116" s="17"/>
      <c r="AB116" s="18"/>
    </row>
    <row r="117" spans="1:28" ht="26.25" customHeight="1">
      <c r="A117" s="4">
        <v>45626</v>
      </c>
      <c r="B117" s="5">
        <v>2025</v>
      </c>
      <c r="C117" s="5">
        <v>2035.57</v>
      </c>
      <c r="D117" s="5">
        <v>2031.25</v>
      </c>
      <c r="E117" s="5">
        <v>2030.27</v>
      </c>
      <c r="F117" s="8">
        <f ca="1"/>
        <v>-9.7999999999999997E-3</v>
      </c>
      <c r="G117" s="21">
        <f ca="1"/>
        <v>1.5246000000000002</v>
      </c>
      <c r="H117" s="5">
        <v>15.354370210000001</v>
      </c>
      <c r="I117" s="5">
        <v>2025.2874999999999</v>
      </c>
      <c r="J117" s="5">
        <v>2034.5676000000001</v>
      </c>
      <c r="K117" s="5">
        <v>1967.8068000000001</v>
      </c>
      <c r="L117" s="6">
        <f t="shared" ca="1" si="2"/>
        <v>3.2000000000000001E-2</v>
      </c>
      <c r="M117" s="6">
        <f ca="1"/>
        <v>5.33E-2</v>
      </c>
      <c r="N117" s="7" t="str">
        <f t="shared" ca="1" si="3"/>
        <v>98 troy ounces</v>
      </c>
      <c r="O117" s="6">
        <f ca="1"/>
        <v>5.5E-2</v>
      </c>
      <c r="P117" s="6">
        <f ca="1"/>
        <v>4.6900000000000004E-2</v>
      </c>
      <c r="Q117" s="6">
        <f ca="1"/>
        <v>5.33E-2</v>
      </c>
      <c r="R117" s="5">
        <v>103.96</v>
      </c>
      <c r="S117" s="5">
        <v>5093</v>
      </c>
      <c r="T117" s="6">
        <f ca="1"/>
        <v>0.14169999999999999</v>
      </c>
      <c r="U117" s="5">
        <v>76.400000000000006</v>
      </c>
      <c r="X117" s="13"/>
      <c r="Y117" s="14"/>
      <c r="AA117" s="17"/>
      <c r="AB117" s="18"/>
    </row>
    <row r="118" spans="1:28" ht="26.25" customHeight="1">
      <c r="A118" s="4">
        <v>45627</v>
      </c>
      <c r="B118" s="5">
        <v>2025.88</v>
      </c>
      <c r="C118" s="5">
        <v>2025</v>
      </c>
      <c r="D118" s="5">
        <v>2035.57</v>
      </c>
      <c r="E118" s="5">
        <v>2031.25</v>
      </c>
      <c r="F118" s="8">
        <f ca="1"/>
        <v>-4.3200000000000002E-2</v>
      </c>
      <c r="G118" s="21">
        <f ca="1"/>
        <v>1.4322999999999999</v>
      </c>
      <c r="H118" s="5">
        <v>14.463319159999999</v>
      </c>
      <c r="I118" s="5">
        <v>2025.2885000000001</v>
      </c>
      <c r="J118" s="5">
        <v>2034.4972</v>
      </c>
      <c r="K118" s="5">
        <v>1967.4992500000001</v>
      </c>
      <c r="L118" s="6">
        <f t="shared" ca="1" si="2"/>
        <v>3.2000000000000001E-2</v>
      </c>
      <c r="M118" s="6">
        <f ca="1"/>
        <v>5.33E-2</v>
      </c>
      <c r="N118" s="7" t="str">
        <f t="shared" ca="1" si="3"/>
        <v>103 troy ounces</v>
      </c>
      <c r="O118" s="6">
        <f ca="1"/>
        <v>5.4900000000000004E-2</v>
      </c>
      <c r="P118" s="6">
        <f ca="1"/>
        <v>4.6699999999999998E-2</v>
      </c>
      <c r="Q118" s="6">
        <f ca="1"/>
        <v>5.33E-2</v>
      </c>
      <c r="R118" s="5">
        <v>103.95</v>
      </c>
      <c r="S118" s="5">
        <v>5100.92</v>
      </c>
      <c r="T118" s="6">
        <f ca="1"/>
        <v>0.1431</v>
      </c>
      <c r="U118" s="5">
        <v>78.37</v>
      </c>
      <c r="X118" s="13"/>
      <c r="Y118" s="14"/>
      <c r="AA118" s="17"/>
      <c r="AB118" s="18"/>
    </row>
    <row r="119" spans="1:28" ht="26.25" customHeight="1">
      <c r="A119" s="4">
        <v>45628</v>
      </c>
      <c r="B119" s="5">
        <v>2024.27</v>
      </c>
      <c r="C119" s="5">
        <v>2025.88</v>
      </c>
      <c r="D119" s="5">
        <v>2025</v>
      </c>
      <c r="E119" s="5">
        <v>2035.57</v>
      </c>
      <c r="F119" s="8">
        <f ca="1"/>
        <v>0.1057</v>
      </c>
      <c r="G119" s="21">
        <f ca="1"/>
        <v>1.3721000000000001</v>
      </c>
      <c r="H119" s="5">
        <v>13.048628709999999</v>
      </c>
      <c r="I119" s="5">
        <v>2024.4385</v>
      </c>
      <c r="J119" s="5">
        <v>2034.1797999999999</v>
      </c>
      <c r="K119" s="5">
        <v>1967.21075</v>
      </c>
      <c r="L119" s="6">
        <f t="shared" ca="1" si="2"/>
        <v>3.2000000000000001E-2</v>
      </c>
      <c r="M119" s="6">
        <f ca="1"/>
        <v>5.33E-2</v>
      </c>
      <c r="N119" s="7" t="str">
        <f t="shared" ca="1" si="3"/>
        <v>103 troy ounces</v>
      </c>
      <c r="O119" s="6">
        <f ca="1"/>
        <v>5.4900000000000004E-2</v>
      </c>
      <c r="P119" s="6">
        <f ca="1"/>
        <v>4.6900000000000004E-2</v>
      </c>
      <c r="Q119" s="6">
        <f ca="1"/>
        <v>5.33E-2</v>
      </c>
      <c r="R119" s="5">
        <v>103.91</v>
      </c>
      <c r="S119" s="5">
        <v>5038.83</v>
      </c>
      <c r="T119" s="6">
        <f ca="1"/>
        <v>0.14279999999999998</v>
      </c>
      <c r="U119" s="5">
        <v>78.09</v>
      </c>
      <c r="X119" s="13"/>
      <c r="Y119" s="14"/>
      <c r="AA119" s="17"/>
      <c r="AB119" s="18"/>
    </row>
    <row r="120" spans="1:28" ht="26.25" customHeight="1">
      <c r="A120" s="4">
        <v>45629</v>
      </c>
      <c r="B120" s="5">
        <v>2016.25</v>
      </c>
      <c r="C120" s="5">
        <v>2024.27</v>
      </c>
      <c r="D120" s="5">
        <v>2025.88</v>
      </c>
      <c r="E120" s="5">
        <v>2025</v>
      </c>
      <c r="F120" s="8">
        <f ca="1"/>
        <v>-8.8000000000000005E-3</v>
      </c>
      <c r="G120" s="21">
        <f ca="1"/>
        <v>1.2168999999999999</v>
      </c>
      <c r="H120" s="5">
        <v>14.211204070000001</v>
      </c>
      <c r="I120" s="5">
        <v>2024.2255</v>
      </c>
      <c r="J120" s="5">
        <v>2034.3951999999999</v>
      </c>
      <c r="K120" s="5">
        <v>1966.87805</v>
      </c>
      <c r="L120" s="6">
        <f t="shared" ca="1" si="2"/>
        <v>3.2000000000000001E-2</v>
      </c>
      <c r="M120" s="6">
        <f ca="1"/>
        <v>5.33E-2</v>
      </c>
      <c r="N120" s="7" t="str">
        <f t="shared" ca="1" si="3"/>
        <v>101 troy ounces</v>
      </c>
      <c r="O120" s="6">
        <f ca="1"/>
        <v>5.5E-2</v>
      </c>
      <c r="P120" s="6">
        <f ca="1"/>
        <v>4.6399999999999997E-2</v>
      </c>
      <c r="Q120" s="6">
        <f ca="1"/>
        <v>5.33E-2</v>
      </c>
      <c r="R120" s="5">
        <v>104.04</v>
      </c>
      <c r="S120" s="5">
        <v>4963.03</v>
      </c>
      <c r="T120" s="6">
        <f ca="1"/>
        <v>0.15539999999999998</v>
      </c>
      <c r="U120" s="5">
        <v>77.150000000000006</v>
      </c>
      <c r="X120" s="13"/>
      <c r="Y120" s="14"/>
      <c r="AA120" s="17"/>
      <c r="AB120" s="18"/>
    </row>
    <row r="121" spans="1:28" ht="26.25" customHeight="1">
      <c r="A121" s="4">
        <v>45630</v>
      </c>
      <c r="B121" s="5">
        <v>2013</v>
      </c>
      <c r="C121" s="5">
        <v>2016.25</v>
      </c>
      <c r="D121" s="5">
        <v>2024.27</v>
      </c>
      <c r="E121" s="5">
        <v>2025.88</v>
      </c>
      <c r="F121" s="8">
        <f ca="1"/>
        <v>1.61E-2</v>
      </c>
      <c r="G121" s="21">
        <f ca="1"/>
        <v>1.0407</v>
      </c>
      <c r="H121" s="5">
        <v>15.518807260000001</v>
      </c>
      <c r="I121" s="5">
        <v>2023.758</v>
      </c>
      <c r="J121" s="5">
        <v>2034.5404000000001</v>
      </c>
      <c r="K121" s="5">
        <v>1966.66245</v>
      </c>
      <c r="L121" s="6">
        <f t="shared" ca="1" si="2"/>
        <v>3.2000000000000001E-2</v>
      </c>
      <c r="M121" s="6">
        <f ca="1"/>
        <v>5.33E-2</v>
      </c>
      <c r="N121" s="7" t="str">
        <f t="shared" ca="1" si="3"/>
        <v>104 troy ounces</v>
      </c>
      <c r="O121" s="6">
        <f ca="1"/>
        <v>5.4900000000000004E-2</v>
      </c>
      <c r="P121" s="6">
        <f ca="1"/>
        <v>4.5899999999999996E-2</v>
      </c>
      <c r="Q121" s="6">
        <f ca="1"/>
        <v>5.33E-2</v>
      </c>
      <c r="R121" s="5">
        <v>104.32</v>
      </c>
      <c r="S121" s="5">
        <v>4989.32</v>
      </c>
      <c r="T121" s="6">
        <f ca="1"/>
        <v>0.15090000000000001</v>
      </c>
      <c r="U121" s="5">
        <v>78.98</v>
      </c>
      <c r="X121" s="13"/>
      <c r="Y121" s="14"/>
      <c r="AA121" s="17"/>
      <c r="AB121" s="18"/>
    </row>
    <row r="122" spans="1:28" ht="26.25" customHeight="1">
      <c r="A122" s="4">
        <v>45631</v>
      </c>
      <c r="B122" s="5">
        <v>2003.44</v>
      </c>
      <c r="C122" s="5">
        <v>2013</v>
      </c>
      <c r="D122" s="5">
        <v>2016.25</v>
      </c>
      <c r="E122" s="5">
        <v>2024.27</v>
      </c>
      <c r="F122" s="8">
        <f ca="1"/>
        <v>8.0199999999999994E-2</v>
      </c>
      <c r="G122" s="21">
        <f ca="1"/>
        <v>0.9839</v>
      </c>
      <c r="H122" s="5">
        <v>16.558339149999998</v>
      </c>
      <c r="I122" s="5">
        <v>2024.0205000000001</v>
      </c>
      <c r="J122" s="5">
        <v>2033.7067999999999</v>
      </c>
      <c r="K122" s="5">
        <v>1966.4893999999999</v>
      </c>
      <c r="L122" s="6">
        <f t="shared" ca="1" si="2"/>
        <v>3.2000000000000001E-2</v>
      </c>
      <c r="M122" s="6">
        <f ca="1"/>
        <v>5.33E-2</v>
      </c>
      <c r="N122" s="7" t="str">
        <f t="shared" ca="1" si="3"/>
        <v>106 troy ounces</v>
      </c>
      <c r="O122" s="6">
        <f ca="1"/>
        <v>5.4900000000000004E-2</v>
      </c>
      <c r="P122" s="6">
        <f ca="1"/>
        <v>4.6199999999999998E-2</v>
      </c>
      <c r="Q122" s="6">
        <f ca="1"/>
        <v>5.33E-2</v>
      </c>
      <c r="R122" s="5">
        <v>104.3</v>
      </c>
      <c r="S122" s="5">
        <v>5031.13</v>
      </c>
      <c r="T122" s="6">
        <f ca="1"/>
        <v>0.1394</v>
      </c>
      <c r="U122" s="5">
        <v>78.11</v>
      </c>
      <c r="X122" s="13"/>
      <c r="Y122" s="14"/>
      <c r="AA122" s="17"/>
      <c r="AB122" s="18"/>
    </row>
    <row r="123" spans="1:28" ht="26.25" customHeight="1">
      <c r="A123" s="4">
        <v>45632</v>
      </c>
      <c r="B123" s="5">
        <v>1993.87</v>
      </c>
      <c r="C123" s="5">
        <v>2003.44</v>
      </c>
      <c r="D123" s="5">
        <v>2013</v>
      </c>
      <c r="E123" s="5">
        <v>2016.25</v>
      </c>
      <c r="F123" s="8">
        <f ca="1"/>
        <v>3.2500000000000001E-2</v>
      </c>
      <c r="G123" s="21">
        <f ca="1"/>
        <v>0.69550000000000001</v>
      </c>
      <c r="H123" s="5">
        <v>16.765294709999999</v>
      </c>
      <c r="I123" s="5">
        <v>2024.2515000000001</v>
      </c>
      <c r="J123" s="5">
        <v>2033.0419999999999</v>
      </c>
      <c r="K123" s="5">
        <v>1966.4806000000001</v>
      </c>
      <c r="L123" s="6">
        <f t="shared" ca="1" si="2"/>
        <v>3.2000000000000001E-2</v>
      </c>
      <c r="M123" s="6">
        <f ca="1"/>
        <v>5.33E-2</v>
      </c>
      <c r="N123" s="7" t="str">
        <f t="shared" ca="1" si="3"/>
        <v>110 troy ounces</v>
      </c>
      <c r="O123" s="6">
        <f ca="1"/>
        <v>5.4800000000000001E-2</v>
      </c>
      <c r="P123" s="6">
        <f ca="1"/>
        <v>4.6399999999999997E-2</v>
      </c>
      <c r="Q123" s="6">
        <f ca="1"/>
        <v>5.33E-2</v>
      </c>
      <c r="R123" s="5">
        <v>104.3</v>
      </c>
      <c r="S123" s="5">
        <v>5031.13</v>
      </c>
      <c r="T123" s="6">
        <f ca="1"/>
        <v>0.1394</v>
      </c>
      <c r="U123" s="5">
        <v>78.11</v>
      </c>
      <c r="X123" s="13"/>
      <c r="Y123" s="14"/>
      <c r="AA123" s="17"/>
      <c r="AB123" s="18"/>
    </row>
    <row r="124" spans="1:28" ht="26.25" customHeight="1">
      <c r="A124" s="4">
        <v>45633</v>
      </c>
      <c r="B124" s="5">
        <v>1991.45</v>
      </c>
      <c r="C124" s="5">
        <v>1993.87</v>
      </c>
      <c r="D124" s="5">
        <v>2003.44</v>
      </c>
      <c r="E124" s="5">
        <v>2013</v>
      </c>
      <c r="F124" s="8">
        <f ca="1"/>
        <v>9.5600000000000004E-2</v>
      </c>
      <c r="G124" s="21">
        <f ca="1"/>
        <v>0.40889999999999999</v>
      </c>
      <c r="H124" s="5">
        <v>18.015399089999999</v>
      </c>
      <c r="I124" s="5">
        <v>2025.0830000000001</v>
      </c>
      <c r="J124" s="5">
        <v>2032.873</v>
      </c>
      <c r="K124" s="5">
        <v>1966.4708499999999</v>
      </c>
      <c r="L124" s="6">
        <f t="shared" ca="1" si="2"/>
        <v>3.2000000000000001E-2</v>
      </c>
      <c r="M124" s="6">
        <f ca="1"/>
        <v>5.33E-2</v>
      </c>
      <c r="N124" s="7" t="str">
        <f t="shared" ca="1" si="3"/>
        <v>112 troy ounces</v>
      </c>
      <c r="O124" s="6">
        <f ca="1"/>
        <v>5.4900000000000004E-2</v>
      </c>
      <c r="P124" s="6">
        <f ca="1"/>
        <v>4.5599999999999995E-2</v>
      </c>
      <c r="Q124" s="6">
        <f ca="1"/>
        <v>5.33E-2</v>
      </c>
      <c r="R124" s="5">
        <v>104.66</v>
      </c>
      <c r="S124" s="5">
        <v>5003.1400000000003</v>
      </c>
      <c r="T124" s="6">
        <f ca="1"/>
        <v>0.14269999999999999</v>
      </c>
      <c r="U124" s="5">
        <v>76.599999999999994</v>
      </c>
      <c r="X124" s="13"/>
      <c r="Y124" s="14"/>
      <c r="AA124" s="17"/>
      <c r="AB124" s="18"/>
    </row>
    <row r="125" spans="1:28" ht="26.25" customHeight="1">
      <c r="A125" s="4">
        <v>45634</v>
      </c>
      <c r="B125" s="5">
        <v>2018.94</v>
      </c>
      <c r="C125" s="5">
        <v>1991.45</v>
      </c>
      <c r="D125" s="5">
        <v>1993.87</v>
      </c>
      <c r="E125" s="5">
        <v>2003.44</v>
      </c>
      <c r="F125" s="8">
        <f ca="1"/>
        <v>9.5700000000000007E-2</v>
      </c>
      <c r="G125" s="21">
        <f ca="1"/>
        <v>0.40920000000000001</v>
      </c>
      <c r="H125" s="5">
        <v>19.88734483</v>
      </c>
      <c r="I125" s="5">
        <v>2026.105</v>
      </c>
      <c r="J125" s="5">
        <v>2033.3676</v>
      </c>
      <c r="K125" s="5">
        <v>1966.5353</v>
      </c>
      <c r="L125" s="6">
        <f t="shared" ca="1" si="2"/>
        <v>3.2000000000000001E-2</v>
      </c>
      <c r="M125" s="6">
        <f ca="1"/>
        <v>5.33E-2</v>
      </c>
      <c r="N125" s="7" t="str">
        <f t="shared" ca="1" si="3"/>
        <v>107 troy ounces</v>
      </c>
      <c r="O125" s="6">
        <f ca="1"/>
        <v>5.4800000000000001E-2</v>
      </c>
      <c r="P125" s="6">
        <f ca="1"/>
        <v>4.5599999999999995E-2</v>
      </c>
      <c r="Q125" s="6">
        <f ca="1"/>
        <v>5.33E-2</v>
      </c>
      <c r="R125" s="5">
        <v>104.84</v>
      </c>
      <c r="S125" s="5">
        <v>4976.4399999999996</v>
      </c>
      <c r="T125" s="6">
        <f ca="1"/>
        <v>0.15380000000000002</v>
      </c>
      <c r="U125" s="5">
        <v>77.81</v>
      </c>
      <c r="X125" s="13"/>
      <c r="Y125" s="14"/>
      <c r="AA125" s="17"/>
      <c r="AB125" s="18"/>
    </row>
    <row r="126" spans="1:28" ht="26.25" customHeight="1">
      <c r="A126" s="4">
        <v>45635</v>
      </c>
      <c r="B126" s="5">
        <v>2024.5</v>
      </c>
      <c r="C126" s="5">
        <v>2018.94</v>
      </c>
      <c r="D126" s="5">
        <v>1991.45</v>
      </c>
      <c r="E126" s="5">
        <v>1993.87</v>
      </c>
      <c r="F126" s="8">
        <f ca="1"/>
        <v>2.4199999999999999E-2</v>
      </c>
      <c r="G126" s="21">
        <f ca="1"/>
        <v>0.38819999999999999</v>
      </c>
      <c r="H126" s="5">
        <v>16.864281160000001</v>
      </c>
      <c r="I126" s="5">
        <v>2026.905</v>
      </c>
      <c r="J126" s="5">
        <v>2034.0337999999999</v>
      </c>
      <c r="K126" s="5">
        <v>1966.7234000000001</v>
      </c>
      <c r="L126" s="6">
        <f t="shared" ca="1" si="2"/>
        <v>3.2000000000000001E-2</v>
      </c>
      <c r="M126" s="6">
        <f ca="1"/>
        <v>5.33E-2</v>
      </c>
      <c r="N126" s="7" t="str">
        <f t="shared" ca="1" si="3"/>
        <v>98 troy ounces</v>
      </c>
      <c r="O126" s="6">
        <f ca="1"/>
        <v>5.4800000000000001E-2</v>
      </c>
      <c r="P126" s="6">
        <f ca="1"/>
        <v>4.6399999999999997E-2</v>
      </c>
      <c r="Q126" s="6">
        <f ca="1"/>
        <v>5.33E-2</v>
      </c>
      <c r="R126" s="5">
        <v>104.18</v>
      </c>
      <c r="S126" s="5">
        <v>4967.9399999999996</v>
      </c>
      <c r="T126" s="6">
        <f ca="1"/>
        <v>0.1396</v>
      </c>
      <c r="U126" s="5">
        <v>77.03</v>
      </c>
      <c r="X126" s="13"/>
      <c r="Y126" s="14"/>
      <c r="AA126" s="17"/>
      <c r="AB126" s="18"/>
    </row>
    <row r="127" spans="1:28" ht="26.25" customHeight="1">
      <c r="A127" s="4">
        <v>45636</v>
      </c>
      <c r="B127" s="5">
        <v>2034.21</v>
      </c>
      <c r="C127" s="5">
        <v>2024.5</v>
      </c>
      <c r="D127" s="5">
        <v>2018.94</v>
      </c>
      <c r="E127" s="5">
        <v>1991.45</v>
      </c>
      <c r="F127" s="8">
        <f ca="1"/>
        <v>-0.27489999999999998</v>
      </c>
      <c r="G127" s="21">
        <f ca="1"/>
        <v>0.1231</v>
      </c>
      <c r="H127" s="5">
        <v>10.03876603</v>
      </c>
      <c r="I127" s="5">
        <v>2028.749</v>
      </c>
      <c r="J127" s="5">
        <v>2034.585</v>
      </c>
      <c r="K127" s="5">
        <v>1966.94805</v>
      </c>
      <c r="L127" s="6">
        <f t="shared" ca="1" si="2"/>
        <v>3.2000000000000001E-2</v>
      </c>
      <c r="M127" s="6">
        <f ca="1"/>
        <v>5.33E-2</v>
      </c>
      <c r="N127" s="7" t="str">
        <f t="shared" ca="1" si="3"/>
        <v>93 troy ounces</v>
      </c>
      <c r="O127" s="6">
        <f ca="1"/>
        <v>5.4900000000000004E-2</v>
      </c>
      <c r="P127" s="6">
        <f ca="1"/>
        <v>4.4600000000000001E-2</v>
      </c>
      <c r="Q127" s="6">
        <f ca="1"/>
        <v>5.33E-2</v>
      </c>
      <c r="R127" s="5">
        <v>104.08</v>
      </c>
      <c r="S127" s="5">
        <v>5026.83</v>
      </c>
      <c r="T127" s="6">
        <f ca="1"/>
        <v>0.1348</v>
      </c>
      <c r="U127" s="5">
        <v>76.599999999999994</v>
      </c>
      <c r="X127" s="13"/>
      <c r="Y127" s="14"/>
      <c r="AA127" s="17"/>
      <c r="AB127" s="18"/>
    </row>
    <row r="128" spans="1:28" ht="26.25" customHeight="1">
      <c r="A128" s="4">
        <v>45637</v>
      </c>
      <c r="B128" s="5">
        <v>2036.7</v>
      </c>
      <c r="C128" s="5">
        <v>2034.21</v>
      </c>
      <c r="D128" s="5">
        <v>2024.5</v>
      </c>
      <c r="E128" s="5">
        <v>2018.94</v>
      </c>
      <c r="F128" s="8">
        <f ca="1"/>
        <v>-5.5599999999999997E-2</v>
      </c>
      <c r="G128" s="21">
        <f ca="1"/>
        <v>0.11070000000000001</v>
      </c>
      <c r="H128" s="5">
        <v>8.5518613959999996</v>
      </c>
      <c r="I128" s="5">
        <v>2030.5215000000001</v>
      </c>
      <c r="J128" s="5">
        <v>2034.8866</v>
      </c>
      <c r="K128" s="5">
        <v>1966.9601</v>
      </c>
      <c r="L128" s="6">
        <f t="shared" ca="1" si="2"/>
        <v>3.2000000000000001E-2</v>
      </c>
      <c r="M128" s="6">
        <f ca="1"/>
        <v>5.33E-2</v>
      </c>
      <c r="N128" s="7" t="str">
        <f t="shared" ca="1" si="3"/>
        <v>96 troy ounces</v>
      </c>
      <c r="O128" s="6">
        <f ca="1"/>
        <v>5.4900000000000004E-2</v>
      </c>
      <c r="P128" s="6">
        <f ca="1"/>
        <v>4.4800000000000006E-2</v>
      </c>
      <c r="Q128" s="6">
        <f ca="1"/>
        <v>5.33E-2</v>
      </c>
      <c r="R128" s="5">
        <v>104.14</v>
      </c>
      <c r="S128" s="5">
        <v>5004.17</v>
      </c>
      <c r="T128" s="6">
        <f ca="1"/>
        <v>0.12789999999999999</v>
      </c>
      <c r="U128" s="5">
        <v>76.42</v>
      </c>
      <c r="X128" s="13"/>
      <c r="Y128" s="14"/>
      <c r="AA128" s="17"/>
      <c r="AB128" s="18"/>
    </row>
    <row r="129" spans="1:28" ht="26.25" customHeight="1">
      <c r="A129" s="4">
        <v>45638</v>
      </c>
      <c r="B129" s="5">
        <v>2035.32</v>
      </c>
      <c r="C129" s="5">
        <v>2036.7</v>
      </c>
      <c r="D129" s="5">
        <v>2034.21</v>
      </c>
      <c r="E129" s="5">
        <v>2024.5</v>
      </c>
      <c r="F129" s="8">
        <f ca="1"/>
        <v>-9.7100000000000006E-2</v>
      </c>
      <c r="G129" s="21">
        <f ca="1"/>
        <v>-9.2100000000000015E-2</v>
      </c>
      <c r="H129" s="5">
        <v>9.5684319510000009</v>
      </c>
      <c r="I129" s="5">
        <v>2031.7460000000001</v>
      </c>
      <c r="J129" s="5">
        <v>2035.8391999999999</v>
      </c>
      <c r="K129" s="5">
        <v>1966.9219499999999</v>
      </c>
      <c r="L129" s="6">
        <f t="shared" ca="1" si="2"/>
        <v>3.2000000000000001E-2</v>
      </c>
      <c r="M129" s="6">
        <f ca="1"/>
        <v>5.33E-2</v>
      </c>
      <c r="N129" s="7" t="str">
        <f t="shared" ca="1" si="3"/>
        <v>96 troy ounces</v>
      </c>
      <c r="O129" s="6">
        <f ca="1"/>
        <v>5.4900000000000004E-2</v>
      </c>
      <c r="P129" s="6">
        <f ca="1"/>
        <v>4.4600000000000001E-2</v>
      </c>
      <c r="Q129" s="6">
        <f ca="1"/>
        <v>5.33E-2</v>
      </c>
      <c r="R129" s="5">
        <v>104.03</v>
      </c>
      <c r="S129" s="5">
        <v>4995.16</v>
      </c>
      <c r="T129" s="6">
        <f ca="1"/>
        <v>0.1295</v>
      </c>
      <c r="U129" s="5">
        <v>74.08</v>
      </c>
      <c r="X129" s="13"/>
      <c r="Y129" s="14"/>
      <c r="AA129" s="17"/>
      <c r="AB129" s="18"/>
    </row>
    <row r="130" spans="1:28" ht="26.25" customHeight="1">
      <c r="A130" s="4">
        <v>45639</v>
      </c>
      <c r="B130" s="5">
        <v>2025.15</v>
      </c>
      <c r="C130" s="5">
        <v>2035.32</v>
      </c>
      <c r="D130" s="5">
        <v>2036.7</v>
      </c>
      <c r="E130" s="5">
        <v>2034.21</v>
      </c>
      <c r="F130" s="8">
        <f ca="1"/>
        <v>-2.4900000000000002E-2</v>
      </c>
      <c r="G130" s="21">
        <f ca="1"/>
        <v>-0.1082</v>
      </c>
      <c r="H130" s="5">
        <v>10.616650440000001</v>
      </c>
      <c r="I130" s="5">
        <v>2031.7905000000001</v>
      </c>
      <c r="J130" s="5">
        <v>2035.9580000000001</v>
      </c>
      <c r="K130" s="5">
        <v>1967.0008</v>
      </c>
      <c r="L130" s="6">
        <f t="shared" ca="1" si="2"/>
        <v>3.2000000000000001E-2</v>
      </c>
      <c r="M130" s="6">
        <f ca="1"/>
        <v>5.33E-2</v>
      </c>
      <c r="N130" s="7" t="str">
        <f t="shared" ca="1" si="3"/>
        <v>96 troy ounces</v>
      </c>
      <c r="O130" s="6">
        <f ca="1"/>
        <v>5.4699999999999999E-2</v>
      </c>
      <c r="P130" s="6">
        <f ca="1"/>
        <v>4.41E-2</v>
      </c>
      <c r="Q130" s="6">
        <f ca="1"/>
        <v>5.33E-2</v>
      </c>
      <c r="R130" s="5">
        <v>104.15</v>
      </c>
      <c r="S130" s="5">
        <v>4973.05</v>
      </c>
      <c r="T130" s="6">
        <f ca="1"/>
        <v>0.13059999999999999</v>
      </c>
      <c r="U130" s="5">
        <v>73.5</v>
      </c>
      <c r="X130" s="13"/>
      <c r="Y130" s="14"/>
      <c r="AA130" s="17"/>
      <c r="AB130" s="18"/>
    </row>
    <row r="131" spans="1:28" ht="26.25" customHeight="1">
      <c r="A131" s="4">
        <v>45640</v>
      </c>
      <c r="B131" s="5">
        <v>2039.66</v>
      </c>
      <c r="C131" s="5">
        <v>2025.15</v>
      </c>
      <c r="D131" s="5">
        <v>2035.32</v>
      </c>
      <c r="E131" s="5">
        <v>2036.7</v>
      </c>
      <c r="F131" s="8">
        <f ca="1"/>
        <v>1.38E-2</v>
      </c>
      <c r="G131" s="21">
        <f ca="1"/>
        <v>-0.1105</v>
      </c>
      <c r="H131" s="5">
        <v>11.862186469999999</v>
      </c>
      <c r="I131" s="5">
        <v>2031.297</v>
      </c>
      <c r="J131" s="5">
        <v>2036.1166000000001</v>
      </c>
      <c r="K131" s="5">
        <v>1967.0775000000001</v>
      </c>
      <c r="L131" s="6">
        <f t="shared" ref="L131:L194" ca="1" si="4">$L131/100</f>
        <v>3.2000000000000001E-2</v>
      </c>
      <c r="M131" s="6">
        <f ca="1"/>
        <v>5.33E-2</v>
      </c>
      <c r="N131" s="7" t="str">
        <f t="shared" ref="N131:N194" ca="1" si="5">CONCATENATE($N131, " ", $Y131)</f>
        <v>97 troy ounces</v>
      </c>
      <c r="O131" s="6">
        <f ca="1"/>
        <v>5.4800000000000001E-2</v>
      </c>
      <c r="P131" s="6">
        <f ca="1"/>
        <v>4.3899999999999995E-2</v>
      </c>
      <c r="Q131" s="6">
        <f ca="1"/>
        <v>5.33E-2</v>
      </c>
      <c r="R131" s="5">
        <v>104.44</v>
      </c>
      <c r="S131" s="5">
        <v>4950.16</v>
      </c>
      <c r="T131" s="6">
        <f ca="1"/>
        <v>0.13570000000000002</v>
      </c>
      <c r="U131" s="5">
        <v>72.760000000000005</v>
      </c>
      <c r="X131" s="13"/>
      <c r="Y131" s="14"/>
      <c r="AA131" s="17"/>
      <c r="AB131" s="18"/>
    </row>
    <row r="132" spans="1:28" ht="26.25" customHeight="1">
      <c r="A132" s="4">
        <v>45641</v>
      </c>
      <c r="B132" s="5">
        <v>2054.7800000000002</v>
      </c>
      <c r="C132" s="5">
        <v>2039.66</v>
      </c>
      <c r="D132" s="5">
        <v>2025.15</v>
      </c>
      <c r="E132" s="5">
        <v>2035.32</v>
      </c>
      <c r="F132" s="8">
        <f ca="1"/>
        <v>0.1017</v>
      </c>
      <c r="G132" s="21">
        <f ca="1"/>
        <v>-8.900000000000001E-2</v>
      </c>
      <c r="H132" s="5">
        <v>11.81553596</v>
      </c>
      <c r="I132" s="5">
        <v>2031.088</v>
      </c>
      <c r="J132" s="5">
        <v>2036.3022000000001</v>
      </c>
      <c r="K132" s="5">
        <v>1966.9809</v>
      </c>
      <c r="L132" s="6">
        <f t="shared" ca="1" si="4"/>
        <v>3.2000000000000001E-2</v>
      </c>
      <c r="M132" s="6">
        <f ca="1"/>
        <v>5.33E-2</v>
      </c>
      <c r="N132" s="7" t="str">
        <f t="shared" ca="1" si="5"/>
        <v>96 troy ounces</v>
      </c>
      <c r="O132" s="6">
        <f ca="1"/>
        <v>5.4900000000000004E-2</v>
      </c>
      <c r="P132" s="6">
        <f ca="1"/>
        <v>4.4600000000000001E-2</v>
      </c>
      <c r="Q132" s="6">
        <f ca="1"/>
        <v>5.33E-2</v>
      </c>
      <c r="R132" s="5">
        <v>103.99</v>
      </c>
      <c r="S132" s="5">
        <v>4957.1899999999996</v>
      </c>
      <c r="T132" s="6">
        <f ca="1"/>
        <v>0.14369999999999999</v>
      </c>
      <c r="U132" s="5">
        <v>72.75</v>
      </c>
      <c r="X132" s="13"/>
      <c r="Y132" s="14"/>
      <c r="AA132" s="17"/>
      <c r="AB132" s="18"/>
    </row>
    <row r="133" spans="1:28" ht="26.25" customHeight="1">
      <c r="A133" s="4">
        <v>45642</v>
      </c>
      <c r="B133" s="5">
        <v>2039.96</v>
      </c>
      <c r="C133" s="5">
        <v>2054.7800000000002</v>
      </c>
      <c r="D133" s="5">
        <v>2039.66</v>
      </c>
      <c r="E133" s="5">
        <v>2025.15</v>
      </c>
      <c r="F133" s="8">
        <f ca="1"/>
        <v>-0.14510000000000001</v>
      </c>
      <c r="G133" s="21">
        <f ca="1"/>
        <v>-0.2666</v>
      </c>
      <c r="H133" s="5">
        <v>12.135171339999999</v>
      </c>
      <c r="I133" s="5">
        <v>2031.3744999999999</v>
      </c>
      <c r="J133" s="5">
        <v>2036.1094000000001</v>
      </c>
      <c r="K133" s="5">
        <v>1966.7617</v>
      </c>
      <c r="L133" s="6">
        <f t="shared" ca="1" si="4"/>
        <v>3.2000000000000001E-2</v>
      </c>
      <c r="M133" s="6">
        <f ca="1"/>
        <v>5.33E-2</v>
      </c>
      <c r="N133" s="7" t="str">
        <f t="shared" ca="1" si="5"/>
        <v>91 troy ounces</v>
      </c>
      <c r="O133" s="6">
        <f ca="1"/>
        <v>5.4900000000000004E-2</v>
      </c>
      <c r="P133" s="6">
        <f ca="1"/>
        <v>4.36E-2</v>
      </c>
      <c r="Q133" s="6">
        <f ca="1"/>
        <v>5.33E-2</v>
      </c>
      <c r="R133" s="5">
        <v>102.99</v>
      </c>
      <c r="S133" s="5">
        <v>4916.0600000000004</v>
      </c>
      <c r="T133" s="6">
        <f ca="1"/>
        <v>0.13949999999999999</v>
      </c>
      <c r="U133" s="5">
        <v>73.91</v>
      </c>
      <c r="X133" s="13"/>
      <c r="Y133" s="14"/>
      <c r="AA133" s="17"/>
      <c r="AB133" s="18"/>
    </row>
    <row r="134" spans="1:28" ht="26.25" customHeight="1">
      <c r="A134" s="4">
        <v>45643</v>
      </c>
      <c r="B134" s="5">
        <v>2036.55</v>
      </c>
      <c r="C134" s="5">
        <v>2039.96</v>
      </c>
      <c r="D134" s="5">
        <v>2054.7800000000002</v>
      </c>
      <c r="E134" s="5">
        <v>2039.66</v>
      </c>
      <c r="F134" s="8">
        <f ca="1"/>
        <v>-0.1512</v>
      </c>
      <c r="G134" s="21">
        <f ca="1"/>
        <v>-0.51340000000000008</v>
      </c>
      <c r="H134" s="5">
        <v>11.73349129</v>
      </c>
      <c r="I134" s="5">
        <v>2031.67</v>
      </c>
      <c r="J134" s="5">
        <v>2035.364</v>
      </c>
      <c r="K134" s="5">
        <v>1966.5123000000001</v>
      </c>
      <c r="L134" s="6">
        <f t="shared" ca="1" si="4"/>
        <v>3.2000000000000001E-2</v>
      </c>
      <c r="M134" s="6">
        <f ca="1"/>
        <v>5.33E-2</v>
      </c>
      <c r="N134" s="7" t="str">
        <f t="shared" ca="1" si="5"/>
        <v>81 troy ounces</v>
      </c>
      <c r="O134" s="6">
        <f ca="1"/>
        <v>5.4900000000000004E-2</v>
      </c>
      <c r="P134" s="6">
        <f ca="1"/>
        <v>4.2000000000000003E-2</v>
      </c>
      <c r="Q134" s="6">
        <f ca="1"/>
        <v>5.33E-2</v>
      </c>
      <c r="R134" s="5">
        <v>103.51</v>
      </c>
      <c r="S134" s="5">
        <v>4861.1099999999997</v>
      </c>
      <c r="T134" s="6">
        <f ca="1"/>
        <v>0.1421</v>
      </c>
      <c r="U134" s="5">
        <v>75.959999999999994</v>
      </c>
      <c r="X134" s="13"/>
      <c r="Y134" s="14"/>
      <c r="AA134" s="17"/>
      <c r="AB134" s="18"/>
    </row>
    <row r="135" spans="1:28" ht="26.25" customHeight="1">
      <c r="A135" s="4">
        <v>45644</v>
      </c>
      <c r="B135" s="5">
        <v>2031.27</v>
      </c>
      <c r="C135" s="5">
        <v>2036.55</v>
      </c>
      <c r="D135" s="5">
        <v>2039.96</v>
      </c>
      <c r="E135" s="5">
        <v>2054.7800000000002</v>
      </c>
      <c r="F135" s="8">
        <f ca="1"/>
        <v>0.1482</v>
      </c>
      <c r="G135" s="21">
        <f ca="1"/>
        <v>-0.46090000000000003</v>
      </c>
      <c r="H135" s="5">
        <v>7.8686011750000002</v>
      </c>
      <c r="I135" s="5">
        <v>2031.1590000000001</v>
      </c>
      <c r="J135" s="5">
        <v>2034.1502</v>
      </c>
      <c r="K135" s="5">
        <v>1966.1738499999999</v>
      </c>
      <c r="L135" s="6">
        <f t="shared" ca="1" si="4"/>
        <v>3.1E-2</v>
      </c>
      <c r="M135" s="6">
        <f ca="1"/>
        <v>5.33E-2</v>
      </c>
      <c r="N135" s="7" t="str">
        <f t="shared" ca="1" si="5"/>
        <v>75 troy ounces</v>
      </c>
      <c r="O135" s="6">
        <f ca="1"/>
        <v>5.5300000000000002E-2</v>
      </c>
      <c r="P135" s="6">
        <f ca="1"/>
        <v>4.2699999999999995E-2</v>
      </c>
      <c r="Q135" s="6">
        <f ca="1"/>
        <v>5.33E-2</v>
      </c>
      <c r="R135" s="5">
        <v>103.42</v>
      </c>
      <c r="S135" s="5">
        <v>4899.1899999999996</v>
      </c>
      <c r="T135" s="6">
        <f ca="1"/>
        <v>0.13419999999999999</v>
      </c>
      <c r="U135" s="5">
        <v>77.84</v>
      </c>
      <c r="X135" s="13"/>
      <c r="Y135" s="14"/>
      <c r="AA135" s="17"/>
      <c r="AB135" s="18"/>
    </row>
    <row r="136" spans="1:28" ht="26.25" customHeight="1">
      <c r="A136" s="4">
        <v>45645</v>
      </c>
      <c r="B136" s="5">
        <v>2018.57</v>
      </c>
      <c r="C136" s="5">
        <v>2031.27</v>
      </c>
      <c r="D136" s="5">
        <v>2036.55</v>
      </c>
      <c r="E136" s="5">
        <v>2039.96</v>
      </c>
      <c r="F136" s="8">
        <f ca="1"/>
        <v>3.4099999999999998E-2</v>
      </c>
      <c r="G136" s="21">
        <f ca="1"/>
        <v>-0.45100000000000001</v>
      </c>
      <c r="H136" s="5">
        <v>8.0086329109999994</v>
      </c>
      <c r="I136" s="5">
        <v>2031.3140000000001</v>
      </c>
      <c r="J136" s="5">
        <v>2033.1594</v>
      </c>
      <c r="K136" s="5">
        <v>1965.9324999999999</v>
      </c>
      <c r="L136" s="6">
        <f t="shared" ca="1" si="4"/>
        <v>3.1E-2</v>
      </c>
      <c r="M136" s="6">
        <f ca="1"/>
        <v>5.33E-2</v>
      </c>
      <c r="N136" s="7" t="str">
        <f t="shared" ca="1" si="5"/>
        <v>92 troy ounces</v>
      </c>
      <c r="O136" s="6">
        <f ca="1"/>
        <v>5.5300000000000002E-2</v>
      </c>
      <c r="P136" s="6">
        <f ca="1"/>
        <v>4.36E-2</v>
      </c>
      <c r="Q136" s="6">
        <f ca="1"/>
        <v>5.33E-2</v>
      </c>
      <c r="R136" s="5">
        <v>103.44</v>
      </c>
      <c r="S136" s="5">
        <v>4925.8900000000003</v>
      </c>
      <c r="T136" s="6">
        <f ca="1"/>
        <v>0.13689999999999999</v>
      </c>
      <c r="U136" s="5">
        <v>77.02</v>
      </c>
      <c r="X136" s="13"/>
      <c r="Y136" s="14"/>
      <c r="AA136" s="17"/>
      <c r="AB136" s="18"/>
    </row>
    <row r="137" spans="1:28" ht="26.25" customHeight="1">
      <c r="A137" s="4">
        <v>45646</v>
      </c>
      <c r="B137" s="5">
        <v>2020.74</v>
      </c>
      <c r="C137" s="5">
        <v>2018.57</v>
      </c>
      <c r="D137" s="5">
        <v>2031.27</v>
      </c>
      <c r="E137" s="5">
        <v>2036.55</v>
      </c>
      <c r="F137" s="8">
        <f ca="1"/>
        <v>5.28E-2</v>
      </c>
      <c r="G137" s="21">
        <f ca="1"/>
        <v>-0.12330000000000001</v>
      </c>
      <c r="H137" s="5">
        <v>6.8920912000000003</v>
      </c>
      <c r="I137" s="5">
        <v>2032.4704999999999</v>
      </c>
      <c r="J137" s="5">
        <v>2032.4164000000001</v>
      </c>
      <c r="K137" s="5">
        <v>1965.7508499999999</v>
      </c>
      <c r="L137" s="6">
        <f t="shared" ca="1" si="4"/>
        <v>3.1E-2</v>
      </c>
      <c r="M137" s="6">
        <f ca="1"/>
        <v>5.33E-2</v>
      </c>
      <c r="N137" s="7" t="str">
        <f t="shared" ca="1" si="5"/>
        <v>92 troy ounces</v>
      </c>
      <c r="O137" s="6">
        <f ca="1"/>
        <v>5.5300000000000002E-2</v>
      </c>
      <c r="P137" s="6">
        <f ca="1"/>
        <v>4.2900000000000001E-2</v>
      </c>
      <c r="Q137" s="6">
        <f ca="1"/>
        <v>5.33E-2</v>
      </c>
      <c r="R137" s="5">
        <v>103.47</v>
      </c>
      <c r="S137" s="5">
        <v>4892.95</v>
      </c>
      <c r="T137" s="6">
        <f ca="1"/>
        <v>0.13980000000000001</v>
      </c>
      <c r="U137" s="5">
        <v>78.900000000000006</v>
      </c>
      <c r="X137" s="13"/>
      <c r="Y137" s="14"/>
      <c r="AA137" s="17"/>
      <c r="AB137" s="18"/>
    </row>
    <row r="138" spans="1:28" ht="26.25" customHeight="1">
      <c r="A138" s="4">
        <v>45647</v>
      </c>
      <c r="B138" s="5">
        <v>2016.53</v>
      </c>
      <c r="C138" s="5">
        <v>2020.74</v>
      </c>
      <c r="D138" s="5">
        <v>2018.57</v>
      </c>
      <c r="E138" s="5">
        <v>2031.27</v>
      </c>
      <c r="F138" s="8">
        <f ca="1"/>
        <v>0.127</v>
      </c>
      <c r="G138" s="21">
        <f ca="1"/>
        <v>5.9299999999999999E-2</v>
      </c>
      <c r="H138" s="5">
        <v>11.99373452</v>
      </c>
      <c r="I138" s="5">
        <v>2034.0934999999999</v>
      </c>
      <c r="J138" s="5">
        <v>2031.4186</v>
      </c>
      <c r="K138" s="5">
        <v>1965.57205</v>
      </c>
      <c r="L138" s="6">
        <f t="shared" ca="1" si="4"/>
        <v>3.1E-2</v>
      </c>
      <c r="M138" s="6">
        <f ca="1"/>
        <v>5.33E-2</v>
      </c>
      <c r="N138" s="7" t="str">
        <f t="shared" ca="1" si="5"/>
        <v>100 troy ounces</v>
      </c>
      <c r="O138" s="6">
        <f ca="1"/>
        <v>5.5399999999999998E-2</v>
      </c>
      <c r="P138" s="6">
        <f ca="1"/>
        <v>4.3400000000000001E-2</v>
      </c>
      <c r="Q138" s="6">
        <f ca="1"/>
        <v>5.33E-2</v>
      </c>
      <c r="R138" s="5">
        <v>103.52</v>
      </c>
      <c r="S138" s="5">
        <v>4888.91</v>
      </c>
      <c r="T138" s="6">
        <f ca="1"/>
        <v>0.13730000000000001</v>
      </c>
      <c r="U138" s="5">
        <v>77.150000000000006</v>
      </c>
      <c r="X138" s="13"/>
      <c r="Y138" s="14"/>
      <c r="AA138" s="17"/>
      <c r="AB138" s="18"/>
    </row>
    <row r="139" spans="1:28" ht="26.25" customHeight="1">
      <c r="A139" s="4">
        <v>45648</v>
      </c>
      <c r="B139" s="5">
        <v>2029.52</v>
      </c>
      <c r="C139" s="5">
        <v>2016.53</v>
      </c>
      <c r="D139" s="5">
        <v>2020.74</v>
      </c>
      <c r="E139" s="5">
        <v>2018.57</v>
      </c>
      <c r="F139" s="8">
        <f ca="1"/>
        <v>-2.1700000000000001E-2</v>
      </c>
      <c r="G139" s="21">
        <f ca="1"/>
        <v>0.13470000000000001</v>
      </c>
      <c r="H139" s="5">
        <v>13.832766449999999</v>
      </c>
      <c r="I139" s="5">
        <v>2036.31</v>
      </c>
      <c r="J139" s="5">
        <v>2030.663</v>
      </c>
      <c r="K139" s="5">
        <v>1965.3951999999999</v>
      </c>
      <c r="L139" s="6">
        <f t="shared" ca="1" si="4"/>
        <v>3.1E-2</v>
      </c>
      <c r="M139" s="6">
        <f ca="1"/>
        <v>5.33E-2</v>
      </c>
      <c r="N139" s="7" t="str">
        <f t="shared" ca="1" si="5"/>
        <v>101 troy ounces</v>
      </c>
      <c r="O139" s="6">
        <f ca="1"/>
        <v>5.5399999999999998E-2</v>
      </c>
      <c r="P139" s="6">
        <f ca="1"/>
        <v>4.2800000000000005E-2</v>
      </c>
      <c r="Q139" s="6">
        <f ca="1"/>
        <v>5.33E-2</v>
      </c>
      <c r="R139" s="5">
        <v>103.35</v>
      </c>
      <c r="S139" s="5">
        <v>4886.66</v>
      </c>
      <c r="T139" s="6">
        <f ca="1"/>
        <v>0.1318</v>
      </c>
      <c r="U139" s="5">
        <v>75.3</v>
      </c>
      <c r="X139" s="13"/>
      <c r="Y139" s="14"/>
      <c r="AA139" s="17"/>
      <c r="AB139" s="18"/>
    </row>
    <row r="140" spans="1:28" ht="26.25" customHeight="1">
      <c r="A140" s="4">
        <v>45649</v>
      </c>
      <c r="B140" s="5">
        <v>2020.87</v>
      </c>
      <c r="C140" s="5">
        <v>2029.52</v>
      </c>
      <c r="D140" s="5">
        <v>2016.53</v>
      </c>
      <c r="E140" s="5">
        <v>2020.74</v>
      </c>
      <c r="F140" s="8">
        <f ca="1"/>
        <v>4.2099999999999999E-2</v>
      </c>
      <c r="G140" s="21">
        <f ca="1"/>
        <v>0.20170000000000002</v>
      </c>
      <c r="H140" s="5">
        <v>13.7084414</v>
      </c>
      <c r="I140" s="5">
        <v>2038.6255000000001</v>
      </c>
      <c r="J140" s="5">
        <v>2029.9002</v>
      </c>
      <c r="K140" s="5">
        <v>1965.3171500000001</v>
      </c>
      <c r="L140" s="6">
        <f t="shared" ca="1" si="4"/>
        <v>3.1E-2</v>
      </c>
      <c r="M140" s="6">
        <f ca="1"/>
        <v>5.33E-2</v>
      </c>
      <c r="N140" s="7" t="str">
        <f t="shared" ca="1" si="5"/>
        <v>96 troy ounces</v>
      </c>
      <c r="O140" s="6">
        <f ca="1"/>
        <v>5.5199999999999999E-2</v>
      </c>
      <c r="P140" s="6">
        <f ca="1"/>
        <v>4.3400000000000001E-2</v>
      </c>
      <c r="Q140" s="6">
        <f ca="1"/>
        <v>5.33E-2</v>
      </c>
      <c r="R140" s="5">
        <v>103.51</v>
      </c>
      <c r="S140" s="5">
        <v>4888.5600000000004</v>
      </c>
      <c r="T140" s="6">
        <f ca="1"/>
        <v>0.12659999999999999</v>
      </c>
      <c r="U140" s="5">
        <v>74.569999999999993</v>
      </c>
      <c r="X140" s="13"/>
      <c r="Y140" s="14"/>
      <c r="AA140" s="17"/>
      <c r="AB140" s="18"/>
    </row>
    <row r="141" spans="1:28" ht="26.25" customHeight="1">
      <c r="A141" s="4">
        <v>45650</v>
      </c>
      <c r="B141" s="5">
        <v>2029.63</v>
      </c>
      <c r="C141" s="5">
        <v>2020.87</v>
      </c>
      <c r="D141" s="5">
        <v>2029.52</v>
      </c>
      <c r="E141" s="5">
        <v>2016.53</v>
      </c>
      <c r="F141" s="8">
        <f ca="1"/>
        <v>-0.12990000000000002</v>
      </c>
      <c r="G141" s="21">
        <f ca="1"/>
        <v>5.7999999999999996E-2</v>
      </c>
      <c r="H141" s="5">
        <v>12.975381349999999</v>
      </c>
      <c r="I141" s="5">
        <v>2041.7725</v>
      </c>
      <c r="J141" s="5">
        <v>2028.778</v>
      </c>
      <c r="K141" s="5">
        <v>1965.2030500000001</v>
      </c>
      <c r="L141" s="6">
        <f t="shared" ca="1" si="4"/>
        <v>3.1E-2</v>
      </c>
      <c r="M141" s="6">
        <f ca="1"/>
        <v>5.33E-2</v>
      </c>
      <c r="N141" s="7" t="str">
        <f t="shared" ca="1" si="5"/>
        <v>97 troy ounces</v>
      </c>
      <c r="O141" s="6">
        <f ca="1"/>
        <v>5.5300000000000002E-2</v>
      </c>
      <c r="P141" s="6">
        <f ca="1"/>
        <v>4.3099999999999999E-2</v>
      </c>
      <c r="Q141" s="6">
        <f ca="1"/>
        <v>5.33E-2</v>
      </c>
      <c r="R141" s="5">
        <v>103.35</v>
      </c>
      <c r="S141" s="5">
        <v>4856.8</v>
      </c>
      <c r="T141" s="6">
        <f ca="1"/>
        <v>0.13200000000000001</v>
      </c>
      <c r="U141" s="5">
        <v>74.680000000000007</v>
      </c>
      <c r="X141" s="13"/>
      <c r="Y141" s="14"/>
      <c r="AA141" s="17"/>
      <c r="AB141" s="18"/>
    </row>
    <row r="142" spans="1:28" ht="26.25" customHeight="1">
      <c r="A142" s="4">
        <v>45651</v>
      </c>
      <c r="B142" s="5">
        <v>2023.88</v>
      </c>
      <c r="C142" s="5">
        <v>2029.63</v>
      </c>
      <c r="D142" s="5">
        <v>2020.87</v>
      </c>
      <c r="E142" s="5">
        <v>2029.52</v>
      </c>
      <c r="F142" s="8">
        <f ca="1"/>
        <v>8.6500000000000007E-2</v>
      </c>
      <c r="G142" s="21">
        <f ca="1"/>
        <v>4.2800000000000005E-2</v>
      </c>
      <c r="H142" s="5">
        <v>12.968554320000001</v>
      </c>
      <c r="I142" s="5">
        <v>2043.6095</v>
      </c>
      <c r="J142" s="5">
        <v>2027.4390000000001</v>
      </c>
      <c r="K142" s="5">
        <v>1965.0835500000001</v>
      </c>
      <c r="L142" s="6">
        <f t="shared" ca="1" si="4"/>
        <v>3.1E-2</v>
      </c>
      <c r="M142" s="6">
        <f ca="1"/>
        <v>5.33E-2</v>
      </c>
      <c r="N142" s="7" t="str">
        <f t="shared" ca="1" si="5"/>
        <v>92 troy ounces</v>
      </c>
      <c r="O142" s="6">
        <f ca="1"/>
        <v>5.5300000000000002E-2</v>
      </c>
      <c r="P142" s="6">
        <f ca="1"/>
        <v>4.3700000000000003E-2</v>
      </c>
      <c r="Q142" s="6">
        <f ca="1"/>
        <v>5.33E-2</v>
      </c>
      <c r="R142" s="5">
        <v>103.24</v>
      </c>
      <c r="S142" s="5">
        <v>4853.42</v>
      </c>
      <c r="T142" s="6">
        <f ca="1"/>
        <v>0.13769999999999999</v>
      </c>
      <c r="U142" s="5">
        <v>73.41</v>
      </c>
      <c r="X142" s="13"/>
      <c r="Y142" s="14"/>
      <c r="AA142" s="17"/>
      <c r="AB142" s="18"/>
    </row>
    <row r="143" spans="1:28" ht="26.25" customHeight="1">
      <c r="A143" s="4">
        <v>45652</v>
      </c>
      <c r="B143" s="5">
        <v>2009.87</v>
      </c>
      <c r="C143" s="5">
        <v>2023.88</v>
      </c>
      <c r="D143" s="5">
        <v>2029.63</v>
      </c>
      <c r="E143" s="5">
        <v>2020.87</v>
      </c>
      <c r="F143" s="8">
        <f ca="1"/>
        <v>-8.7599999999999997E-2</v>
      </c>
      <c r="G143" s="21">
        <f ca="1"/>
        <v>0.1003</v>
      </c>
      <c r="H143" s="5">
        <v>12.48541389</v>
      </c>
      <c r="I143" s="5">
        <v>2045.3275000000001</v>
      </c>
      <c r="J143" s="5">
        <v>2025.952</v>
      </c>
      <c r="K143" s="5">
        <v>1964.9491499999999</v>
      </c>
      <c r="L143" s="6">
        <f t="shared" ca="1" si="4"/>
        <v>3.1E-2</v>
      </c>
      <c r="M143" s="6">
        <f ca="1"/>
        <v>5.33E-2</v>
      </c>
      <c r="N143" s="7" t="str">
        <f t="shared" ca="1" si="5"/>
        <v>94 troy ounces</v>
      </c>
      <c r="O143" s="6">
        <f ca="1"/>
        <v>5.5399999999999998E-2</v>
      </c>
      <c r="P143" s="6">
        <f ca="1"/>
        <v>4.3899999999999995E-2</v>
      </c>
      <c r="Q143" s="6">
        <f ca="1"/>
        <v>5.33E-2</v>
      </c>
      <c r="R143" s="5">
        <v>103.37</v>
      </c>
      <c r="S143" s="5">
        <v>4796.28</v>
      </c>
      <c r="T143" s="6">
        <f ca="1"/>
        <v>0.13800000000000001</v>
      </c>
      <c r="U143" s="5">
        <v>74.08</v>
      </c>
      <c r="X143" s="13"/>
      <c r="Y143" s="14"/>
      <c r="AA143" s="17"/>
      <c r="AB143" s="18"/>
    </row>
    <row r="144" spans="1:28" ht="26.25" customHeight="1">
      <c r="A144" s="4">
        <v>45653</v>
      </c>
      <c r="B144" s="5">
        <v>2028.33</v>
      </c>
      <c r="C144" s="5">
        <v>2009.87</v>
      </c>
      <c r="D144" s="5">
        <v>2023.88</v>
      </c>
      <c r="E144" s="5">
        <v>2029.63</v>
      </c>
      <c r="F144" s="8">
        <f ca="1"/>
        <v>5.7500000000000002E-2</v>
      </c>
      <c r="G144" s="21">
        <f ca="1"/>
        <v>0.309</v>
      </c>
      <c r="H144" s="5">
        <v>13.16202517</v>
      </c>
      <c r="I144" s="5">
        <v>2046.4960000000001</v>
      </c>
      <c r="J144" s="5">
        <v>2024.1192000000001</v>
      </c>
      <c r="K144" s="5">
        <v>1964.8230000000001</v>
      </c>
      <c r="L144" s="6">
        <f t="shared" ca="1" si="4"/>
        <v>3.1E-2</v>
      </c>
      <c r="M144" s="6">
        <f ca="1"/>
        <v>5.33E-2</v>
      </c>
      <c r="N144" s="7" t="str">
        <f t="shared" ca="1" si="5"/>
        <v>87 troy ounces</v>
      </c>
      <c r="O144" s="6">
        <f ca="1"/>
        <v>5.5300000000000002E-2</v>
      </c>
      <c r="P144" s="6">
        <f ca="1"/>
        <v>4.3400000000000001E-2</v>
      </c>
      <c r="Q144" s="6">
        <f ca="1"/>
        <v>5.33E-2</v>
      </c>
      <c r="R144" s="5">
        <v>103.37</v>
      </c>
      <c r="S144" s="5">
        <v>4760.1000000000004</v>
      </c>
      <c r="T144" s="6">
        <f ca="1"/>
        <v>0.14849999999999999</v>
      </c>
      <c r="U144" s="5">
        <v>72.78</v>
      </c>
      <c r="X144" s="13"/>
      <c r="Y144" s="14"/>
      <c r="AA144" s="17"/>
      <c r="AB144" s="18"/>
    </row>
    <row r="145" spans="1:28" ht="26.25" customHeight="1">
      <c r="A145" s="4">
        <v>45654</v>
      </c>
      <c r="B145" s="5">
        <v>2054.39</v>
      </c>
      <c r="C145" s="5">
        <v>2028.33</v>
      </c>
      <c r="D145" s="5">
        <v>2009.87</v>
      </c>
      <c r="E145" s="5">
        <v>2023.88</v>
      </c>
      <c r="F145" s="8">
        <f ca="1"/>
        <v>0.1401</v>
      </c>
      <c r="G145" s="21">
        <f ca="1"/>
        <v>0.3009</v>
      </c>
      <c r="H145" s="5">
        <v>13.1074442</v>
      </c>
      <c r="I145" s="5">
        <v>2047.92</v>
      </c>
      <c r="J145" s="5">
        <v>2022.8255999999999</v>
      </c>
      <c r="K145" s="5">
        <v>1964.90345</v>
      </c>
      <c r="L145" s="6">
        <f t="shared" ca="1" si="4"/>
        <v>3.1E-2</v>
      </c>
      <c r="M145" s="6">
        <f ca="1"/>
        <v>5.33E-2</v>
      </c>
      <c r="N145" s="7" t="str">
        <f t="shared" ca="1" si="5"/>
        <v>88 troy ounces</v>
      </c>
      <c r="O145" s="6">
        <f ca="1"/>
        <v>5.5399999999999998E-2</v>
      </c>
      <c r="P145" s="6">
        <f ca="1"/>
        <v>4.3400000000000001E-2</v>
      </c>
      <c r="Q145" s="6">
        <f ca="1"/>
        <v>5.33E-2</v>
      </c>
      <c r="R145" s="5">
        <v>103.36</v>
      </c>
      <c r="S145" s="5">
        <v>4739.13</v>
      </c>
      <c r="T145" s="6">
        <f ca="1"/>
        <v>0.1459</v>
      </c>
      <c r="U145" s="5">
        <v>72</v>
      </c>
      <c r="X145" s="13"/>
      <c r="Y145" s="14"/>
      <c r="AA145" s="17"/>
      <c r="AB145" s="18"/>
    </row>
    <row r="146" spans="1:28" ht="26.25" customHeight="1">
      <c r="A146" s="4">
        <v>45655</v>
      </c>
      <c r="B146" s="5">
        <v>2048.9899999999998</v>
      </c>
      <c r="C146" s="5">
        <v>2054.39</v>
      </c>
      <c r="D146" s="5">
        <v>2028.33</v>
      </c>
      <c r="E146" s="5">
        <v>2009.87</v>
      </c>
      <c r="F146" s="8">
        <f ca="1"/>
        <v>-0.18460000000000001</v>
      </c>
      <c r="G146" s="21">
        <f ca="1"/>
        <v>8.2200000000000009E-2</v>
      </c>
      <c r="H146" s="5">
        <v>9.6145945200000007</v>
      </c>
      <c r="I146" s="5">
        <v>2049.04</v>
      </c>
      <c r="J146" s="5">
        <v>2021.6461999999999</v>
      </c>
      <c r="K146" s="5">
        <v>1964.94515</v>
      </c>
      <c r="L146" s="6">
        <f t="shared" ca="1" si="4"/>
        <v>3.1E-2</v>
      </c>
      <c r="M146" s="6">
        <f ca="1"/>
        <v>5.33E-2</v>
      </c>
      <c r="N146" s="7" t="str">
        <f t="shared" ca="1" si="5"/>
        <v>85 troy ounces</v>
      </c>
      <c r="O146" s="6">
        <f ca="1"/>
        <v>5.5399999999999998E-2</v>
      </c>
      <c r="P146" s="6">
        <f ca="1"/>
        <v>4.2199999999999994E-2</v>
      </c>
      <c r="Q146" s="6">
        <f ca="1"/>
        <v>5.33E-2</v>
      </c>
      <c r="R146" s="5">
        <v>102.74</v>
      </c>
      <c r="S146" s="5">
        <v>4772.3500000000004</v>
      </c>
      <c r="T146" s="6">
        <f ca="1"/>
        <v>0.14119999999999999</v>
      </c>
      <c r="U146" s="5">
        <v>72.63</v>
      </c>
      <c r="X146" s="13"/>
      <c r="Y146" s="14"/>
      <c r="AA146" s="17"/>
      <c r="AB146" s="18"/>
    </row>
    <row r="147" spans="1:28" ht="26.25" customHeight="1">
      <c r="A147" s="4">
        <v>45656</v>
      </c>
      <c r="B147" s="5">
        <v>2035.1</v>
      </c>
      <c r="C147" s="5">
        <v>2048.9899999999998</v>
      </c>
      <c r="D147" s="5">
        <v>2054.39</v>
      </c>
      <c r="E147" s="5">
        <v>2028.33</v>
      </c>
      <c r="F147" s="8">
        <f ca="1"/>
        <v>-0.2606</v>
      </c>
      <c r="G147" s="21">
        <f ca="1"/>
        <v>-0.23120000000000002</v>
      </c>
      <c r="H147" s="5">
        <v>10.825410440000001</v>
      </c>
      <c r="I147" s="5">
        <v>2049.6709999999998</v>
      </c>
      <c r="J147" s="5">
        <v>2020.4592</v>
      </c>
      <c r="K147" s="5">
        <v>1964.8272999999999</v>
      </c>
      <c r="L147" s="6">
        <f t="shared" ca="1" si="4"/>
        <v>3.1E-2</v>
      </c>
      <c r="M147" s="6">
        <f ca="1"/>
        <v>5.33E-2</v>
      </c>
      <c r="N147" s="7" t="str">
        <f t="shared" ca="1" si="5"/>
        <v>88 troy ounces</v>
      </c>
      <c r="O147" s="6">
        <f ca="1"/>
        <v>5.5500000000000001E-2</v>
      </c>
      <c r="P147" s="6">
        <f ca="1"/>
        <v>4.1799999999999997E-2</v>
      </c>
      <c r="Q147" s="6">
        <f ca="1"/>
        <v>5.33E-2</v>
      </c>
      <c r="R147" s="5">
        <v>102.3</v>
      </c>
      <c r="S147" s="5">
        <v>4791.18</v>
      </c>
      <c r="T147" s="6">
        <f ca="1"/>
        <v>0.12659999999999999</v>
      </c>
      <c r="U147" s="5">
        <v>73.010000000000005</v>
      </c>
      <c r="X147" s="13"/>
      <c r="Y147" s="14"/>
      <c r="AA147" s="17"/>
      <c r="AB147" s="18"/>
    </row>
    <row r="148" spans="1:28" ht="26.25" customHeight="1">
      <c r="A148" s="4">
        <v>45657</v>
      </c>
      <c r="B148" s="5">
        <v>2026.83</v>
      </c>
      <c r="C148" s="5">
        <v>2035.1</v>
      </c>
      <c r="D148" s="5">
        <v>2048.9899999999998</v>
      </c>
      <c r="E148" s="5">
        <v>2054.39</v>
      </c>
      <c r="F148" s="8">
        <f ca="1"/>
        <v>5.4000000000000006E-2</v>
      </c>
      <c r="G148" s="21">
        <f ca="1"/>
        <v>-0.30420000000000003</v>
      </c>
      <c r="H148" s="5">
        <v>12.31209541</v>
      </c>
      <c r="I148" s="5">
        <v>2048.3380000000002</v>
      </c>
      <c r="J148" s="5">
        <v>2018.9074000000001</v>
      </c>
      <c r="K148" s="5">
        <v>1964.5179000000001</v>
      </c>
      <c r="L148" s="6">
        <f t="shared" ca="1" si="4"/>
        <v>3.1E-2</v>
      </c>
      <c r="M148" s="6">
        <f ca="1"/>
        <v>5.33E-2</v>
      </c>
      <c r="N148" s="7" t="str">
        <f t="shared" ca="1" si="5"/>
        <v>93 troy ounces</v>
      </c>
      <c r="O148" s="6">
        <f ca="1"/>
        <v>5.5500000000000001E-2</v>
      </c>
      <c r="P148" s="6">
        <f ca="1"/>
        <v>4.1399999999999999E-2</v>
      </c>
      <c r="Q148" s="6">
        <f ca="1"/>
        <v>5.33E-2</v>
      </c>
      <c r="R148" s="5">
        <v>102.3</v>
      </c>
      <c r="S148" s="5">
        <v>4791.18</v>
      </c>
      <c r="T148" s="6">
        <f ca="1"/>
        <v>0.12659999999999999</v>
      </c>
      <c r="U148" s="5">
        <v>73.010000000000005</v>
      </c>
      <c r="X148" s="13"/>
      <c r="Y148" s="14"/>
      <c r="AA148" s="17"/>
      <c r="AB148" s="18"/>
    </row>
    <row r="149" spans="1:28" ht="26.25" customHeight="1">
      <c r="A149" s="4">
        <v>45658</v>
      </c>
      <c r="B149" s="5">
        <v>2031.14</v>
      </c>
      <c r="C149" s="5">
        <v>2026.83</v>
      </c>
      <c r="D149" s="5">
        <v>2035.1</v>
      </c>
      <c r="E149" s="5">
        <v>2048.9899999999998</v>
      </c>
      <c r="F149" s="8">
        <f ca="1"/>
        <v>0.1389</v>
      </c>
      <c r="G149" s="21">
        <f ca="1"/>
        <v>-0.14360000000000001</v>
      </c>
      <c r="H149" s="5">
        <v>13.769330050000001</v>
      </c>
      <c r="I149" s="5">
        <v>2046.8734999999999</v>
      </c>
      <c r="J149" s="5">
        <v>2017.78</v>
      </c>
      <c r="K149" s="5">
        <v>1964.3113000000001</v>
      </c>
      <c r="L149" s="6">
        <f t="shared" ca="1" si="4"/>
        <v>3.1E-2</v>
      </c>
      <c r="M149" s="6">
        <f ca="1"/>
        <v>5.33E-2</v>
      </c>
      <c r="N149" s="7" t="str">
        <f t="shared" ca="1" si="5"/>
        <v>96 troy ounces</v>
      </c>
      <c r="O149" s="6">
        <f ca="1"/>
        <v>5.5399999999999998E-2</v>
      </c>
      <c r="P149" s="6">
        <f ca="1"/>
        <v>4.2599999999999999E-2</v>
      </c>
      <c r="Q149" s="6">
        <f ca="1"/>
        <v>5.33E-2</v>
      </c>
      <c r="R149" s="5">
        <v>102.3</v>
      </c>
      <c r="S149" s="5">
        <v>4792.13</v>
      </c>
      <c r="T149" s="6">
        <f ca="1"/>
        <v>0.12640000000000001</v>
      </c>
      <c r="U149" s="5">
        <v>71.33</v>
      </c>
      <c r="X149" s="13"/>
      <c r="Y149" s="14"/>
      <c r="AA149" s="17"/>
      <c r="AB149" s="18"/>
    </row>
    <row r="150" spans="1:28" ht="26.25" customHeight="1">
      <c r="A150" s="4">
        <v>45659</v>
      </c>
      <c r="B150" s="5">
        <v>2030.88</v>
      </c>
      <c r="C150" s="5">
        <v>2031.14</v>
      </c>
      <c r="D150" s="5">
        <v>2026.83</v>
      </c>
      <c r="E150" s="5">
        <v>2035.1</v>
      </c>
      <c r="F150" s="8">
        <f ca="1"/>
        <v>8.2699999999999996E-2</v>
      </c>
      <c r="G150" s="21">
        <f ca="1"/>
        <v>-0.10300000000000001</v>
      </c>
      <c r="H150" s="5">
        <v>15.03446707</v>
      </c>
      <c r="I150" s="5">
        <v>2046.9069999999999</v>
      </c>
      <c r="J150" s="5">
        <v>2016.7786000000001</v>
      </c>
      <c r="K150" s="5">
        <v>1964.1747499999999</v>
      </c>
      <c r="L150" s="6">
        <f t="shared" ca="1" si="4"/>
        <v>3.1E-2</v>
      </c>
      <c r="M150" s="6">
        <f ca="1"/>
        <v>5.33E-2</v>
      </c>
      <c r="N150" s="7" t="str">
        <f t="shared" ca="1" si="5"/>
        <v>91 troy ounces</v>
      </c>
      <c r="O150" s="6">
        <f ca="1"/>
        <v>5.5300000000000002E-2</v>
      </c>
      <c r="P150" s="6">
        <f ca="1"/>
        <v>4.3700000000000003E-2</v>
      </c>
      <c r="Q150" s="6">
        <f ca="1"/>
        <v>5.33E-2</v>
      </c>
      <c r="R150" s="5">
        <v>102.48</v>
      </c>
      <c r="S150" s="5">
        <v>4759.9399999999996</v>
      </c>
      <c r="T150" s="6">
        <f ca="1"/>
        <v>0.12859999999999999</v>
      </c>
      <c r="U150" s="5">
        <v>72.17</v>
      </c>
      <c r="X150" s="13"/>
      <c r="Y150" s="14"/>
      <c r="AA150" s="17"/>
      <c r="AB150" s="18"/>
    </row>
    <row r="151" spans="1:28" ht="26.25" customHeight="1">
      <c r="A151" s="4">
        <v>45660</v>
      </c>
      <c r="B151" s="5">
        <v>2045.57</v>
      </c>
      <c r="C151" s="5">
        <v>2030.88</v>
      </c>
      <c r="D151" s="5">
        <v>2031.14</v>
      </c>
      <c r="E151" s="5">
        <v>2026.83</v>
      </c>
      <c r="F151" s="8">
        <f ca="1"/>
        <v>-4.3099999999999999E-2</v>
      </c>
      <c r="G151" s="21">
        <f ca="1"/>
        <v>-1.6200000000000003E-2</v>
      </c>
      <c r="H151" s="5">
        <v>16.151507120000002</v>
      </c>
      <c r="I151" s="5">
        <v>2047.2225000000001</v>
      </c>
      <c r="J151" s="5">
        <v>2015.9448</v>
      </c>
      <c r="K151" s="5">
        <v>1964.1424999999999</v>
      </c>
      <c r="L151" s="6">
        <f t="shared" ca="1" si="4"/>
        <v>3.1E-2</v>
      </c>
      <c r="M151" s="6">
        <f ca="1"/>
        <v>5.33E-2</v>
      </c>
      <c r="N151" s="7" t="str">
        <f t="shared" ca="1" si="5"/>
        <v>91 troy ounces</v>
      </c>
      <c r="O151" s="6">
        <f ca="1"/>
        <v>5.5300000000000002E-2</v>
      </c>
      <c r="P151" s="6">
        <f ca="1"/>
        <v>4.36E-2</v>
      </c>
      <c r="Q151" s="6">
        <f ca="1"/>
        <v>5.33E-2</v>
      </c>
      <c r="R151" s="5">
        <v>102.22</v>
      </c>
      <c r="S151" s="5">
        <v>4741.93</v>
      </c>
      <c r="T151" s="6">
        <f ca="1"/>
        <v>0.13200000000000001</v>
      </c>
      <c r="U151" s="5">
        <v>70.91</v>
      </c>
      <c r="X151" s="13"/>
      <c r="Y151" s="14"/>
      <c r="AA151" s="17"/>
      <c r="AB151" s="18"/>
    </row>
    <row r="152" spans="1:28" ht="26.25" customHeight="1">
      <c r="A152" s="4">
        <v>45661</v>
      </c>
      <c r="B152" s="5">
        <v>2044.56</v>
      </c>
      <c r="C152" s="5">
        <v>2045.57</v>
      </c>
      <c r="D152" s="5">
        <v>2030.88</v>
      </c>
      <c r="E152" s="5">
        <v>2031.14</v>
      </c>
      <c r="F152" s="8">
        <f ca="1"/>
        <v>2.5999999999999999E-3</v>
      </c>
      <c r="G152" s="21">
        <f ca="1"/>
        <v>-0.10009999999999999</v>
      </c>
      <c r="H152" s="5">
        <v>14.667553910000001</v>
      </c>
      <c r="I152" s="5">
        <v>2044.7950000000001</v>
      </c>
      <c r="J152" s="5">
        <v>2014.9982</v>
      </c>
      <c r="K152" s="5">
        <v>1964.0956000000001</v>
      </c>
      <c r="L152" s="6">
        <f t="shared" ca="1" si="4"/>
        <v>3.1E-2</v>
      </c>
      <c r="M152" s="6">
        <f ca="1"/>
        <v>5.33E-2</v>
      </c>
      <c r="N152" s="7" t="str">
        <f t="shared" ca="1" si="5"/>
        <v>86 troy ounces</v>
      </c>
      <c r="O152" s="6">
        <f ca="1"/>
        <v>5.5399999999999998E-2</v>
      </c>
      <c r="P152" s="6">
        <f ca="1"/>
        <v>4.36E-2</v>
      </c>
      <c r="Q152" s="6">
        <f ca="1"/>
        <v>5.33E-2</v>
      </c>
      <c r="R152" s="5">
        <v>102.44</v>
      </c>
      <c r="S152" s="5">
        <v>4703.7</v>
      </c>
      <c r="T152" s="6">
        <f ca="1"/>
        <v>0.14000000000000001</v>
      </c>
      <c r="U152" s="5">
        <v>73.510000000000005</v>
      </c>
      <c r="X152" s="13"/>
      <c r="Y152" s="14"/>
      <c r="AA152" s="17"/>
      <c r="AB152" s="18"/>
    </row>
    <row r="153" spans="1:28" ht="26.25" customHeight="1">
      <c r="A153" s="4">
        <v>45662</v>
      </c>
      <c r="B153" s="5">
        <v>2043.06</v>
      </c>
      <c r="C153" s="5">
        <v>2044.56</v>
      </c>
      <c r="D153" s="5">
        <v>2045.57</v>
      </c>
      <c r="E153" s="5">
        <v>2030.88</v>
      </c>
      <c r="F153" s="8">
        <f ca="1"/>
        <v>-0.1469</v>
      </c>
      <c r="G153" s="21">
        <f ca="1"/>
        <v>-0.15939999999999999</v>
      </c>
      <c r="H153" s="5">
        <v>11.695826840000001</v>
      </c>
      <c r="I153" s="5">
        <v>2042.4014999999999</v>
      </c>
      <c r="J153" s="5">
        <v>2014.2911999999999</v>
      </c>
      <c r="K153" s="5">
        <v>1963.8658499999999</v>
      </c>
      <c r="L153" s="6">
        <f t="shared" ca="1" si="4"/>
        <v>3.1E-2</v>
      </c>
      <c r="M153" s="6">
        <f ca="1"/>
        <v>5.33E-2</v>
      </c>
      <c r="N153" s="7" t="str">
        <f t="shared" ca="1" si="5"/>
        <v>84 troy ounces</v>
      </c>
      <c r="O153" s="6">
        <f ca="1"/>
        <v>5.5399999999999998E-2</v>
      </c>
      <c r="P153" s="6">
        <f ca="1"/>
        <v>4.4000000000000004E-2</v>
      </c>
      <c r="Q153" s="6">
        <f ca="1"/>
        <v>5.33E-2</v>
      </c>
      <c r="R153" s="5">
        <v>102.4</v>
      </c>
      <c r="S153" s="5">
        <v>4690.57</v>
      </c>
      <c r="T153" s="6">
        <f ca="1"/>
        <v>0.1424</v>
      </c>
      <c r="U153" s="5">
        <v>72.400000000000006</v>
      </c>
      <c r="X153" s="13"/>
      <c r="Y153" s="14"/>
      <c r="AA153" s="17"/>
      <c r="AB153" s="18"/>
    </row>
    <row r="154" spans="1:28" ht="26.25" customHeight="1">
      <c r="A154" s="4">
        <v>45663</v>
      </c>
      <c r="B154" s="5">
        <v>2059.6799999999998</v>
      </c>
      <c r="C154" s="5">
        <v>2043.06</v>
      </c>
      <c r="D154" s="5">
        <v>2044.56</v>
      </c>
      <c r="E154" s="5">
        <v>2045.57</v>
      </c>
      <c r="F154" s="8">
        <f ca="1"/>
        <v>1.01E-2</v>
      </c>
      <c r="G154" s="21">
        <f ca="1"/>
        <v>-0.20679999999999998</v>
      </c>
      <c r="H154" s="5">
        <v>10.97950636</v>
      </c>
      <c r="I154" s="5">
        <v>2040.3505</v>
      </c>
      <c r="J154" s="5">
        <v>2013.5064</v>
      </c>
      <c r="K154" s="5">
        <v>1963.4853000000001</v>
      </c>
      <c r="L154" s="6">
        <f t="shared" ca="1" si="4"/>
        <v>3.1E-2</v>
      </c>
      <c r="M154" s="6">
        <f ca="1"/>
        <v>5.33E-2</v>
      </c>
      <c r="N154" s="7" t="str">
        <f t="shared" ca="1" si="5"/>
        <v>86 troy ounces</v>
      </c>
      <c r="O154" s="6">
        <f ca="1"/>
        <v>5.5599999999999997E-2</v>
      </c>
      <c r="P154" s="6">
        <f ca="1"/>
        <v>4.3799999999999999E-2</v>
      </c>
      <c r="Q154" s="6">
        <f ca="1"/>
        <v>5.33E-2</v>
      </c>
      <c r="R154" s="5">
        <v>102.46</v>
      </c>
      <c r="S154" s="5">
        <v>4697.42</v>
      </c>
      <c r="T154" s="6">
        <f ca="1"/>
        <v>0.13930000000000001</v>
      </c>
      <c r="U154" s="5">
        <v>73.040000000000006</v>
      </c>
      <c r="X154" s="13"/>
      <c r="Y154" s="14"/>
      <c r="AA154" s="17"/>
      <c r="AB154" s="18"/>
    </row>
    <row r="155" spans="1:28" ht="26.25" customHeight="1">
      <c r="A155" s="4">
        <v>45664</v>
      </c>
      <c r="B155" s="5">
        <v>2063.73</v>
      </c>
      <c r="C155" s="5">
        <v>2059.6799999999998</v>
      </c>
      <c r="D155" s="5">
        <v>2043.06</v>
      </c>
      <c r="E155" s="5">
        <v>2044.56</v>
      </c>
      <c r="F155" s="8">
        <f ca="1"/>
        <v>1.4999999999999999E-2</v>
      </c>
      <c r="G155" s="21">
        <f ca="1"/>
        <v>-0.33189999999999997</v>
      </c>
      <c r="H155" s="5">
        <v>10.037328329999999</v>
      </c>
      <c r="I155" s="5">
        <v>2039.5309999999999</v>
      </c>
      <c r="J155" s="5">
        <v>2012.3044</v>
      </c>
      <c r="K155" s="5">
        <v>1963.1551999999999</v>
      </c>
      <c r="L155" s="6">
        <f t="shared" ca="1" si="4"/>
        <v>3.1E-2</v>
      </c>
      <c r="M155" s="6">
        <f ca="1"/>
        <v>5.33E-2</v>
      </c>
      <c r="N155" s="7" t="str">
        <f t="shared" ca="1" si="5"/>
        <v>87 troy ounces</v>
      </c>
      <c r="O155" s="6">
        <f ca="1"/>
        <v>5.5399999999999998E-2</v>
      </c>
      <c r="P155" s="6">
        <f ca="1"/>
        <v>4.3299999999999998E-2</v>
      </c>
      <c r="Q155" s="6">
        <f ca="1"/>
        <v>5.33E-2</v>
      </c>
      <c r="R155" s="5">
        <v>102.15</v>
      </c>
      <c r="S155" s="5">
        <v>4725.07</v>
      </c>
      <c r="T155" s="6">
        <f ca="1"/>
        <v>0.13350000000000001</v>
      </c>
      <c r="U155" s="5">
        <v>70.5</v>
      </c>
      <c r="X155" s="13"/>
      <c r="Y155" s="14"/>
      <c r="AA155" s="17"/>
      <c r="AB155" s="18"/>
    </row>
    <row r="156" spans="1:28" ht="26.25" customHeight="1">
      <c r="A156" s="4">
        <v>45665</v>
      </c>
      <c r="B156" s="5">
        <v>2062.9</v>
      </c>
      <c r="C156" s="5">
        <v>2063.73</v>
      </c>
      <c r="D156" s="5">
        <v>2059.6799999999998</v>
      </c>
      <c r="E156" s="5">
        <v>2043.06</v>
      </c>
      <c r="F156" s="8">
        <f ca="1"/>
        <v>-0.16620000000000001</v>
      </c>
      <c r="G156" s="21">
        <f ca="1"/>
        <v>-0.3135</v>
      </c>
      <c r="H156" s="5">
        <v>12.396197669999999</v>
      </c>
      <c r="I156" s="5">
        <v>2038.7370000000001</v>
      </c>
      <c r="J156" s="5">
        <v>2011.1038000000001</v>
      </c>
      <c r="K156" s="5">
        <v>1962.7564</v>
      </c>
      <c r="L156" s="6">
        <f t="shared" ca="1" si="4"/>
        <v>3.1E-2</v>
      </c>
      <c r="M156" s="6">
        <f ca="1"/>
        <v>5.33E-2</v>
      </c>
      <c r="N156" s="7" t="str">
        <f t="shared" ca="1" si="5"/>
        <v>83 troy ounces</v>
      </c>
      <c r="O156" s="6">
        <f ca="1"/>
        <v>5.5500000000000001E-2</v>
      </c>
      <c r="P156" s="6">
        <f ca="1"/>
        <v>4.3299999999999998E-2</v>
      </c>
      <c r="Q156" s="6">
        <f ca="1"/>
        <v>5.33E-2</v>
      </c>
      <c r="R156" s="5">
        <v>101.42</v>
      </c>
      <c r="S156" s="5">
        <v>4745.2</v>
      </c>
      <c r="T156" s="6">
        <f ca="1"/>
        <v>0.13220000000000001</v>
      </c>
      <c r="U156" s="5">
        <v>71.709999999999994</v>
      </c>
      <c r="X156" s="13"/>
      <c r="Y156" s="14"/>
      <c r="AA156" s="17"/>
      <c r="AB156" s="18"/>
    </row>
    <row r="157" spans="1:28" ht="26.25" customHeight="1">
      <c r="A157" s="4">
        <v>45666</v>
      </c>
      <c r="B157" s="5">
        <v>2067.0500000000002</v>
      </c>
      <c r="C157" s="5">
        <v>2062.9</v>
      </c>
      <c r="D157" s="5">
        <v>2063.73</v>
      </c>
      <c r="E157" s="5">
        <v>2059.6799999999998</v>
      </c>
      <c r="F157" s="8">
        <f ca="1"/>
        <v>-4.0500000000000001E-2</v>
      </c>
      <c r="G157" s="21">
        <f ca="1"/>
        <v>-9.3399999999999997E-2</v>
      </c>
      <c r="H157" s="5">
        <v>13.66485744</v>
      </c>
      <c r="I157" s="5">
        <v>2036.7035000000001</v>
      </c>
      <c r="J157" s="5">
        <v>2009.3679999999999</v>
      </c>
      <c r="K157" s="5">
        <v>1962.3179500000001</v>
      </c>
      <c r="L157" s="6">
        <f t="shared" ca="1" si="4"/>
        <v>3.1E-2</v>
      </c>
      <c r="M157" s="6">
        <f ca="1"/>
        <v>5.33E-2</v>
      </c>
      <c r="N157" s="7" t="str">
        <f t="shared" ca="1" si="5"/>
        <v>65 troy ounces</v>
      </c>
      <c r="O157" s="6">
        <f ca="1"/>
        <v>5.57E-2</v>
      </c>
      <c r="P157" s="6">
        <f ca="1"/>
        <v>4.2699999999999995E-2</v>
      </c>
      <c r="Q157" s="6">
        <f ca="1"/>
        <v>5.33E-2</v>
      </c>
      <c r="R157" s="5">
        <v>101.2</v>
      </c>
      <c r="S157" s="5">
        <v>4782.88</v>
      </c>
      <c r="T157" s="6">
        <f ca="1"/>
        <v>0.1255</v>
      </c>
      <c r="U157" s="5">
        <v>71.989999999999995</v>
      </c>
      <c r="X157" s="13"/>
      <c r="Y157" s="14"/>
      <c r="AA157" s="17"/>
      <c r="AB157" s="18"/>
    </row>
    <row r="158" spans="1:28" ht="26.25" customHeight="1">
      <c r="A158" s="4">
        <v>45667</v>
      </c>
      <c r="B158" s="5">
        <v>2079.4699999999998</v>
      </c>
      <c r="C158" s="5">
        <v>2067.0500000000002</v>
      </c>
      <c r="D158" s="5">
        <v>2062.9</v>
      </c>
      <c r="E158" s="5">
        <v>2063.73</v>
      </c>
      <c r="F158" s="8">
        <f ca="1"/>
        <v>8.3000000000000001E-3</v>
      </c>
      <c r="G158" s="21">
        <f ca="1"/>
        <v>-0.1391</v>
      </c>
      <c r="H158" s="5">
        <v>16.28079632</v>
      </c>
      <c r="I158" s="5">
        <v>2035.2180000000001</v>
      </c>
      <c r="J158" s="5">
        <v>2007.566</v>
      </c>
      <c r="K158" s="5">
        <v>1961.79015</v>
      </c>
      <c r="L158" s="6">
        <f t="shared" ca="1" si="4"/>
        <v>3.4000000000000002E-2</v>
      </c>
      <c r="M158" s="6">
        <f ca="1"/>
        <v>5.33E-2</v>
      </c>
      <c r="N158" s="7" t="str">
        <f t="shared" ca="1" si="5"/>
        <v>59 troy ounces</v>
      </c>
      <c r="O158" s="6">
        <f ca="1"/>
        <v>5.5999999999999994E-2</v>
      </c>
      <c r="P158" s="6">
        <f ca="1"/>
        <v>4.2300000000000004E-2</v>
      </c>
      <c r="Q158" s="6">
        <f ca="1"/>
        <v>5.33E-2</v>
      </c>
      <c r="R158" s="5">
        <v>101.2</v>
      </c>
      <c r="S158" s="5">
        <v>4782.88</v>
      </c>
      <c r="T158" s="6">
        <f ca="1"/>
        <v>0.1255</v>
      </c>
      <c r="U158" s="5">
        <v>71.989999999999995</v>
      </c>
      <c r="X158" s="13"/>
      <c r="Y158" s="14"/>
      <c r="AA158" s="17"/>
      <c r="AB158" s="18"/>
    </row>
    <row r="159" spans="1:28" ht="26.25" customHeight="1">
      <c r="A159" s="4">
        <v>45668</v>
      </c>
      <c r="B159" s="5">
        <v>2066.2600000000002</v>
      </c>
      <c r="C159" s="5">
        <v>2079.4699999999998</v>
      </c>
      <c r="D159" s="5">
        <v>2067.0500000000002</v>
      </c>
      <c r="E159" s="5">
        <v>2062.9</v>
      </c>
      <c r="F159" s="8">
        <f ca="1"/>
        <v>-4.1500000000000002E-2</v>
      </c>
      <c r="G159" s="21">
        <f ca="1"/>
        <v>-0.31950000000000001</v>
      </c>
      <c r="H159" s="5">
        <v>19.06776151</v>
      </c>
      <c r="I159" s="5">
        <v>2035.6795</v>
      </c>
      <c r="J159" s="5">
        <v>2005.9326000000001</v>
      </c>
      <c r="K159" s="5">
        <v>1961.3694</v>
      </c>
      <c r="L159" s="6">
        <f t="shared" ca="1" si="4"/>
        <v>3.4000000000000002E-2</v>
      </c>
      <c r="M159" s="6">
        <f ca="1"/>
        <v>5.33E-2</v>
      </c>
      <c r="N159" s="7" t="str">
        <f t="shared" ca="1" si="5"/>
        <v>81 troy ounces</v>
      </c>
      <c r="O159" s="6">
        <f ca="1"/>
        <v>5.57E-2</v>
      </c>
      <c r="P159" s="6">
        <f ca="1"/>
        <v>4.2599999999999999E-2</v>
      </c>
      <c r="Q159" s="6">
        <f ca="1"/>
        <v>5.33E-2</v>
      </c>
      <c r="R159" s="5">
        <v>100.87</v>
      </c>
      <c r="S159" s="5">
        <v>4786.4399999999996</v>
      </c>
      <c r="T159" s="6">
        <f ca="1"/>
        <v>0.1244</v>
      </c>
      <c r="U159" s="5">
        <v>73.8</v>
      </c>
      <c r="X159" s="13"/>
      <c r="Y159" s="14"/>
      <c r="AA159" s="17"/>
      <c r="AB159" s="18"/>
    </row>
    <row r="160" spans="1:28" ht="26.25" customHeight="1">
      <c r="A160" s="4">
        <v>45669</v>
      </c>
      <c r="B160" s="5">
        <v>2055.23</v>
      </c>
      <c r="C160" s="5">
        <v>2066.2600000000002</v>
      </c>
      <c r="D160" s="5">
        <v>2079.4699999999998</v>
      </c>
      <c r="E160" s="5">
        <v>2067.0500000000002</v>
      </c>
      <c r="F160" s="8">
        <f ca="1"/>
        <v>-0.1242</v>
      </c>
      <c r="G160" s="21">
        <f ca="1"/>
        <v>-0.52639999999999998</v>
      </c>
      <c r="H160" s="5">
        <v>18.40516667</v>
      </c>
      <c r="I160" s="5">
        <v>2034.3344999999999</v>
      </c>
      <c r="J160" s="5">
        <v>2004.1278</v>
      </c>
      <c r="K160" s="5">
        <v>1960.9911999999999</v>
      </c>
      <c r="L160" s="6">
        <f t="shared" ca="1" si="4"/>
        <v>3.4000000000000002E-2</v>
      </c>
      <c r="M160" s="6">
        <f ca="1"/>
        <v>5.33E-2</v>
      </c>
      <c r="N160" s="7" t="str">
        <f t="shared" ca="1" si="5"/>
        <v>88 troy ounces</v>
      </c>
      <c r="O160" s="6">
        <f ca="1"/>
        <v>5.5500000000000001E-2</v>
      </c>
      <c r="P160" s="6">
        <f ca="1"/>
        <v>4.2000000000000003E-2</v>
      </c>
      <c r="Q160" s="6">
        <f ca="1"/>
        <v>5.33E-2</v>
      </c>
      <c r="R160" s="5">
        <v>101.55</v>
      </c>
      <c r="S160" s="5">
        <v>4773.45</v>
      </c>
      <c r="T160" s="6">
        <f ca="1"/>
        <v>0.13019999999999998</v>
      </c>
      <c r="U160" s="5">
        <v>75.319999999999993</v>
      </c>
      <c r="X160" s="13"/>
      <c r="Y160" s="14"/>
      <c r="AA160" s="17"/>
      <c r="AB160" s="18"/>
    </row>
    <row r="161" spans="1:28" ht="26.25" customHeight="1">
      <c r="A161" s="4">
        <v>45670</v>
      </c>
      <c r="B161" s="5">
        <v>2053</v>
      </c>
      <c r="C161" s="5">
        <v>2055.23</v>
      </c>
      <c r="D161" s="5">
        <v>2066.2600000000002</v>
      </c>
      <c r="E161" s="5">
        <v>2079.4699999999998</v>
      </c>
      <c r="F161" s="8">
        <f ca="1"/>
        <v>0.1321</v>
      </c>
      <c r="G161" s="21">
        <f ca="1"/>
        <v>-0.35119999999999996</v>
      </c>
      <c r="H161" s="5">
        <v>14.547363600000001</v>
      </c>
      <c r="I161" s="5">
        <v>2032.5925</v>
      </c>
      <c r="J161" s="5">
        <v>2001.5542</v>
      </c>
      <c r="K161" s="5">
        <v>1960.4422999999999</v>
      </c>
      <c r="L161" s="6">
        <f t="shared" ca="1" si="4"/>
        <v>3.4000000000000002E-2</v>
      </c>
      <c r="M161" s="6">
        <f ca="1"/>
        <v>5.33E-2</v>
      </c>
      <c r="N161" s="7" t="str">
        <f t="shared" ca="1" si="5"/>
        <v>96 troy ounces</v>
      </c>
      <c r="O161" s="6">
        <f ca="1"/>
        <v>5.5300000000000002E-2</v>
      </c>
      <c r="P161" s="6">
        <f ca="1"/>
        <v>4.2599999999999999E-2</v>
      </c>
      <c r="Q161" s="6">
        <f ca="1"/>
        <v>5.33E-2</v>
      </c>
      <c r="R161" s="5">
        <v>101.65</v>
      </c>
      <c r="S161" s="5">
        <v>4758.8599999999997</v>
      </c>
      <c r="T161" s="6">
        <f ca="1"/>
        <v>0.13769999999999999</v>
      </c>
      <c r="U161" s="5">
        <v>73.56</v>
      </c>
      <c r="X161" s="13"/>
      <c r="Y161" s="14"/>
      <c r="AA161" s="17"/>
      <c r="AB161" s="18"/>
    </row>
    <row r="162" spans="1:28" ht="26.25" customHeight="1">
      <c r="A162" s="4">
        <v>45671</v>
      </c>
      <c r="B162" s="5">
        <v>2052.36</v>
      </c>
      <c r="C162" s="5">
        <v>2053</v>
      </c>
      <c r="D162" s="5">
        <v>2055.23</v>
      </c>
      <c r="E162" s="5">
        <v>2066.2600000000002</v>
      </c>
      <c r="F162" s="8">
        <f ca="1"/>
        <v>0.1103</v>
      </c>
      <c r="G162" s="21">
        <f ca="1"/>
        <v>-0.24350000000000002</v>
      </c>
      <c r="H162" s="5">
        <v>21.305947629999999</v>
      </c>
      <c r="I162" s="5">
        <v>2031.5094999999999</v>
      </c>
      <c r="J162" s="5">
        <v>1998.7239999999999</v>
      </c>
      <c r="K162" s="5">
        <v>1959.82575</v>
      </c>
      <c r="L162" s="6">
        <f t="shared" ca="1" si="4"/>
        <v>3.4000000000000002E-2</v>
      </c>
      <c r="M162" s="6">
        <f ca="1"/>
        <v>5.33E-2</v>
      </c>
      <c r="N162" s="7" t="str">
        <f t="shared" ca="1" si="5"/>
        <v>95 troy ounces</v>
      </c>
      <c r="O162" s="6">
        <f ca="1"/>
        <v>5.5300000000000002E-2</v>
      </c>
      <c r="P162" s="6">
        <f ca="1"/>
        <v>4.2800000000000005E-2</v>
      </c>
      <c r="Q162" s="6">
        <f ca="1"/>
        <v>5.33E-2</v>
      </c>
      <c r="R162" s="5">
        <v>101.76</v>
      </c>
      <c r="S162" s="5">
        <v>4753.92</v>
      </c>
      <c r="T162" s="6">
        <f ca="1"/>
        <v>0.13720000000000002</v>
      </c>
      <c r="U162" s="5">
        <v>73.91</v>
      </c>
      <c r="X162" s="13"/>
      <c r="Y162" s="14"/>
      <c r="AA162" s="17"/>
      <c r="AB162" s="18"/>
    </row>
    <row r="163" spans="1:28" ht="26.25" customHeight="1">
      <c r="A163" s="4">
        <v>45672</v>
      </c>
      <c r="B163" s="5">
        <v>2032.27</v>
      </c>
      <c r="C163" s="5">
        <v>2052.36</v>
      </c>
      <c r="D163" s="5">
        <v>2053</v>
      </c>
      <c r="E163" s="5">
        <v>2055.23</v>
      </c>
      <c r="F163" s="8">
        <f ca="1"/>
        <v>2.23E-2</v>
      </c>
      <c r="G163" s="21">
        <f ca="1"/>
        <v>-7.4299999999999991E-2</v>
      </c>
      <c r="H163" s="5">
        <v>24.962909289999999</v>
      </c>
      <c r="I163" s="5">
        <v>2029.5235</v>
      </c>
      <c r="J163" s="5">
        <v>1996.0072</v>
      </c>
      <c r="K163" s="5">
        <v>1959.4327499999999</v>
      </c>
      <c r="L163" s="6">
        <f t="shared" ca="1" si="4"/>
        <v>3.4000000000000002E-2</v>
      </c>
      <c r="M163" s="6">
        <f ca="1"/>
        <v>5.33E-2</v>
      </c>
      <c r="N163" s="7" t="str">
        <f t="shared" ca="1" si="5"/>
        <v>90 troy ounces</v>
      </c>
      <c r="O163" s="6">
        <f ca="1"/>
        <v>5.5399999999999998E-2</v>
      </c>
      <c r="P163" s="6">
        <f ca="1"/>
        <v>4.3099999999999999E-2</v>
      </c>
      <c r="Q163" s="6">
        <f ca="1"/>
        <v>5.33E-2</v>
      </c>
      <c r="R163" s="5">
        <v>101.76</v>
      </c>
      <c r="S163" s="5">
        <v>4753.92</v>
      </c>
      <c r="T163" s="6">
        <f ca="1"/>
        <v>0.13720000000000002</v>
      </c>
      <c r="U163" s="5">
        <v>73.91</v>
      </c>
      <c r="X163" s="13"/>
      <c r="Y163" s="14"/>
      <c r="AA163" s="17"/>
      <c r="AB163" s="18"/>
    </row>
    <row r="164" spans="1:28" ht="26.25" customHeight="1">
      <c r="A164" s="4">
        <v>45673</v>
      </c>
      <c r="B164" s="5">
        <v>2040.95</v>
      </c>
      <c r="C164" s="5">
        <v>2032.27</v>
      </c>
      <c r="D164" s="5">
        <v>2052.36</v>
      </c>
      <c r="E164" s="5">
        <v>2053</v>
      </c>
      <c r="F164" s="8">
        <f ca="1"/>
        <v>6.4000000000000003E-3</v>
      </c>
      <c r="G164" s="21">
        <f ca="1"/>
        <v>-7.8E-2</v>
      </c>
      <c r="H164" s="5">
        <v>23.82744125</v>
      </c>
      <c r="I164" s="5">
        <v>2026.9929999999999</v>
      </c>
      <c r="J164" s="5">
        <v>1993.5927999999999</v>
      </c>
      <c r="K164" s="5">
        <v>1959.1083000000001</v>
      </c>
      <c r="L164" s="6">
        <f t="shared" ca="1" si="4"/>
        <v>3.4000000000000002E-2</v>
      </c>
      <c r="M164" s="6">
        <f ca="1"/>
        <v>5.33E-2</v>
      </c>
      <c r="N164" s="7" t="str">
        <f t="shared" ca="1" si="5"/>
        <v>101 troy ounces</v>
      </c>
      <c r="O164" s="6">
        <f ca="1"/>
        <v>5.5399999999999998E-2</v>
      </c>
      <c r="P164" s="6">
        <f ca="1"/>
        <v>4.3299999999999998E-2</v>
      </c>
      <c r="Q164" s="6">
        <f ca="1"/>
        <v>5.33E-2</v>
      </c>
      <c r="R164" s="5">
        <v>102.39</v>
      </c>
      <c r="S164" s="5">
        <v>4724.29</v>
      </c>
      <c r="T164" s="6">
        <f ca="1"/>
        <v>0.13400000000000001</v>
      </c>
      <c r="U164" s="5">
        <v>73.81</v>
      </c>
      <c r="X164" s="13"/>
      <c r="Y164" s="14"/>
      <c r="AA164" s="17"/>
      <c r="AB164" s="18"/>
    </row>
    <row r="165" spans="1:28" ht="26.25" customHeight="1">
      <c r="A165" s="4">
        <v>45674</v>
      </c>
      <c r="B165" s="5">
        <v>2027.73</v>
      </c>
      <c r="C165" s="5">
        <v>2040.95</v>
      </c>
      <c r="D165" s="5">
        <v>2032.27</v>
      </c>
      <c r="E165" s="5">
        <v>2052.36</v>
      </c>
      <c r="F165" s="8">
        <f ca="1"/>
        <v>0.2009</v>
      </c>
      <c r="G165" s="21">
        <f ca="1"/>
        <v>0.1079</v>
      </c>
      <c r="H165" s="5">
        <v>21.419567789999999</v>
      </c>
      <c r="I165" s="5">
        <v>2024.0795000000001</v>
      </c>
      <c r="J165" s="5">
        <v>1989.9608000000001</v>
      </c>
      <c r="K165" s="5">
        <v>1958.4537499999999</v>
      </c>
      <c r="L165" s="6">
        <f t="shared" ca="1" si="4"/>
        <v>3.4000000000000002E-2</v>
      </c>
      <c r="M165" s="6">
        <f ca="1"/>
        <v>5.33E-2</v>
      </c>
      <c r="N165" s="7" t="str">
        <f t="shared" ca="1" si="5"/>
        <v>97 troy ounces</v>
      </c>
      <c r="O165" s="6">
        <f ca="1"/>
        <v>5.5E-2</v>
      </c>
      <c r="P165" s="6">
        <f ca="1"/>
        <v>4.3400000000000001E-2</v>
      </c>
      <c r="Q165" s="6">
        <f ca="1"/>
        <v>5.33E-2</v>
      </c>
      <c r="R165" s="5">
        <v>102.19</v>
      </c>
      <c r="S165" s="5">
        <v>4764.7299999999996</v>
      </c>
      <c r="T165" s="6">
        <f ca="1"/>
        <v>0.1263</v>
      </c>
      <c r="U165" s="5">
        <v>74.06</v>
      </c>
      <c r="X165" s="13"/>
      <c r="Y165" s="14"/>
      <c r="AA165" s="17"/>
      <c r="AB165" s="18"/>
    </row>
    <row r="166" spans="1:28" ht="26.25" customHeight="1">
      <c r="A166" s="4">
        <v>45675</v>
      </c>
      <c r="B166" s="5">
        <v>2019.7</v>
      </c>
      <c r="C166" s="5">
        <v>2027.73</v>
      </c>
      <c r="D166" s="5">
        <v>2040.95</v>
      </c>
      <c r="E166" s="5">
        <v>2032.27</v>
      </c>
      <c r="F166" s="8">
        <f ca="1"/>
        <v>-8.6800000000000002E-2</v>
      </c>
      <c r="G166" s="21">
        <f ca="1"/>
        <v>0.18729999999999999</v>
      </c>
      <c r="H166" s="5">
        <v>21.122004029999999</v>
      </c>
      <c r="I166" s="5">
        <v>2021.9870000000001</v>
      </c>
      <c r="J166" s="5">
        <v>1986.8232</v>
      </c>
      <c r="K166" s="5">
        <v>1957.8983499999999</v>
      </c>
      <c r="L166" s="6">
        <f t="shared" ca="1" si="4"/>
        <v>3.4000000000000002E-2</v>
      </c>
      <c r="M166" s="6">
        <f ca="1"/>
        <v>5.33E-2</v>
      </c>
      <c r="N166" s="7" t="str">
        <f t="shared" ca="1" si="5"/>
        <v>96 troy ounces</v>
      </c>
      <c r="O166" s="6">
        <f ca="1"/>
        <v>5.5099999999999996E-2</v>
      </c>
      <c r="P166" s="6">
        <f ca="1"/>
        <v>4.41E-2</v>
      </c>
      <c r="Q166" s="6">
        <f ca="1"/>
        <v>5.33E-2</v>
      </c>
      <c r="R166" s="5">
        <v>102.47</v>
      </c>
      <c r="S166" s="5">
        <v>4743.72</v>
      </c>
      <c r="T166" s="6">
        <f ca="1"/>
        <v>0.126</v>
      </c>
      <c r="U166" s="5">
        <v>72.48</v>
      </c>
      <c r="X166" s="13"/>
      <c r="Y166" s="14"/>
      <c r="AA166" s="17"/>
      <c r="AB166" s="18"/>
    </row>
    <row r="167" spans="1:28" ht="26.25" customHeight="1">
      <c r="A167" s="4">
        <v>45676</v>
      </c>
      <c r="B167" s="5">
        <v>2035.77</v>
      </c>
      <c r="C167" s="5">
        <v>2019.7</v>
      </c>
      <c r="D167" s="5">
        <v>2027.73</v>
      </c>
      <c r="E167" s="5">
        <v>2040.95</v>
      </c>
      <c r="F167" s="8">
        <f ca="1"/>
        <v>0.13220000000000001</v>
      </c>
      <c r="G167" s="21">
        <f ca="1"/>
        <v>0.36</v>
      </c>
      <c r="H167" s="5">
        <v>19.589326029999999</v>
      </c>
      <c r="I167" s="5">
        <v>2019.9095</v>
      </c>
      <c r="J167" s="5">
        <v>1983.1992</v>
      </c>
      <c r="K167" s="5">
        <v>1957.2093500000001</v>
      </c>
      <c r="L167" s="6">
        <f t="shared" ca="1" si="4"/>
        <v>3.4000000000000002E-2</v>
      </c>
      <c r="M167" s="6">
        <f ca="1"/>
        <v>5.33E-2</v>
      </c>
      <c r="N167" s="7" t="str">
        <f t="shared" ca="1" si="5"/>
        <v>95 troy ounces</v>
      </c>
      <c r="O167" s="6">
        <f ca="1"/>
        <v>5.5199999999999999E-2</v>
      </c>
      <c r="P167" s="6">
        <f ca="1"/>
        <v>4.4299999999999999E-2</v>
      </c>
      <c r="Q167" s="6">
        <f ca="1"/>
        <v>5.33E-2</v>
      </c>
      <c r="R167" s="5">
        <v>102.59</v>
      </c>
      <c r="S167" s="5">
        <v>4725.58</v>
      </c>
      <c r="T167" s="6">
        <f ca="1"/>
        <v>0.12619999999999998</v>
      </c>
      <c r="U167" s="5">
        <v>71.680000000000007</v>
      </c>
      <c r="X167" s="13"/>
      <c r="Y167" s="14"/>
      <c r="AA167" s="17"/>
      <c r="AB167" s="18"/>
    </row>
    <row r="168" spans="1:28" ht="26.25" customHeight="1">
      <c r="A168" s="4">
        <v>45677</v>
      </c>
      <c r="B168" s="5">
        <v>2033.14</v>
      </c>
      <c r="C168" s="5">
        <v>2035.77</v>
      </c>
      <c r="D168" s="5">
        <v>2019.7</v>
      </c>
      <c r="E168" s="5">
        <v>2027.73</v>
      </c>
      <c r="F168" s="8">
        <f ca="1"/>
        <v>8.0299999999999996E-2</v>
      </c>
      <c r="G168" s="21">
        <f ca="1"/>
        <v>0.43200000000000005</v>
      </c>
      <c r="H168" s="5">
        <v>20.099134970000001</v>
      </c>
      <c r="I168" s="5">
        <v>2017.5920000000001</v>
      </c>
      <c r="J168" s="5">
        <v>1979.8972000000001</v>
      </c>
      <c r="K168" s="5">
        <v>1956.6320499999999</v>
      </c>
      <c r="L168" s="6">
        <f t="shared" ca="1" si="4"/>
        <v>3.4000000000000002E-2</v>
      </c>
      <c r="M168" s="6">
        <f ca="1"/>
        <v>5.33E-2</v>
      </c>
      <c r="N168" s="7" t="str">
        <f t="shared" ca="1" si="5"/>
        <v>101 troy ounces</v>
      </c>
      <c r="O168" s="6">
        <f ca="1"/>
        <v>5.5399999999999998E-2</v>
      </c>
      <c r="P168" s="6">
        <f ca="1"/>
        <v>4.4400000000000002E-2</v>
      </c>
      <c r="Q168" s="6">
        <f ca="1"/>
        <v>5.33E-2</v>
      </c>
      <c r="R168" s="5">
        <v>102.1</v>
      </c>
      <c r="S168" s="5">
        <v>4714.2299999999996</v>
      </c>
      <c r="T168" s="6">
        <f ca="1"/>
        <v>0.12119999999999999</v>
      </c>
      <c r="U168" s="5">
        <v>71.61</v>
      </c>
      <c r="X168" s="13"/>
      <c r="Y168" s="14"/>
      <c r="AA168" s="17"/>
      <c r="AB168" s="18"/>
    </row>
    <row r="169" spans="1:28" ht="26.25" customHeight="1">
      <c r="A169" s="4">
        <v>45678</v>
      </c>
      <c r="B169" s="5">
        <v>1982.59</v>
      </c>
      <c r="C169" s="5">
        <v>2033.14</v>
      </c>
      <c r="D169" s="5">
        <v>2035.77</v>
      </c>
      <c r="E169" s="5">
        <v>2019.7</v>
      </c>
      <c r="F169" s="8">
        <f ca="1"/>
        <v>-0.16070000000000001</v>
      </c>
      <c r="G169" s="21">
        <f ca="1"/>
        <v>0.31280000000000002</v>
      </c>
      <c r="H169" s="5">
        <v>26.71433949</v>
      </c>
      <c r="I169" s="5">
        <v>2015.6465000000001</v>
      </c>
      <c r="J169" s="5">
        <v>1976.155</v>
      </c>
      <c r="K169" s="5">
        <v>1955.87005</v>
      </c>
      <c r="L169" s="6">
        <f t="shared" ca="1" si="4"/>
        <v>3.4000000000000002E-2</v>
      </c>
      <c r="M169" s="6">
        <f ca="1"/>
        <v>5.33E-2</v>
      </c>
      <c r="N169" s="7" t="str">
        <f t="shared" ca="1" si="5"/>
        <v>108 troy ounces</v>
      </c>
      <c r="O169" s="6">
        <f ca="1"/>
        <v>5.5399999999999998E-2</v>
      </c>
      <c r="P169" s="6">
        <f ca="1"/>
        <v>4.3700000000000003E-2</v>
      </c>
      <c r="Q169" s="6">
        <f ca="1"/>
        <v>5.33E-2</v>
      </c>
      <c r="R169" s="5">
        <v>102.78</v>
      </c>
      <c r="S169" s="5">
        <v>4721.04</v>
      </c>
      <c r="T169" s="6">
        <f ca="1"/>
        <v>0.11960000000000001</v>
      </c>
      <c r="U169" s="5">
        <v>69.849999999999994</v>
      </c>
      <c r="X169" s="13"/>
      <c r="Y169" s="14"/>
      <c r="AA169" s="17"/>
      <c r="AB169" s="18"/>
    </row>
    <row r="170" spans="1:28" ht="26.25" customHeight="1">
      <c r="A170" s="4">
        <v>45679</v>
      </c>
      <c r="B170" s="5">
        <v>1983.01</v>
      </c>
      <c r="C170" s="5">
        <v>1982.59</v>
      </c>
      <c r="D170" s="5">
        <v>2033.14</v>
      </c>
      <c r="E170" s="5">
        <v>2035.77</v>
      </c>
      <c r="F170" s="8">
        <f ca="1"/>
        <v>2.63E-2</v>
      </c>
      <c r="G170" s="21">
        <f ca="1"/>
        <v>0.46329999999999999</v>
      </c>
      <c r="H170" s="5">
        <v>27.000352360000001</v>
      </c>
      <c r="I170" s="5">
        <v>2012.9880000000001</v>
      </c>
      <c r="J170" s="5">
        <v>1971.8666000000001</v>
      </c>
      <c r="K170" s="5">
        <v>1954.8488</v>
      </c>
      <c r="L170" s="6">
        <f t="shared" ca="1" si="4"/>
        <v>3.4000000000000002E-2</v>
      </c>
      <c r="M170" s="6">
        <f ca="1"/>
        <v>5.33E-2</v>
      </c>
      <c r="N170" s="7" t="str">
        <f t="shared" ca="1" si="5"/>
        <v>106 troy ounces</v>
      </c>
      <c r="O170" s="6">
        <f ca="1"/>
        <v>5.5199999999999999E-2</v>
      </c>
      <c r="P170" s="6">
        <f ca="1"/>
        <v>4.4600000000000001E-2</v>
      </c>
      <c r="Q170" s="6">
        <f ca="1"/>
        <v>5.33E-2</v>
      </c>
      <c r="R170" s="5">
        <v>103.82</v>
      </c>
      <c r="S170" s="5">
        <v>4646.2</v>
      </c>
      <c r="T170" s="6">
        <f ca="1"/>
        <v>0.122</v>
      </c>
      <c r="U170" s="5">
        <v>68.73</v>
      </c>
      <c r="X170" s="13"/>
      <c r="Y170" s="14"/>
      <c r="AA170" s="17"/>
      <c r="AB170" s="18"/>
    </row>
    <row r="171" spans="1:28" ht="26.25" customHeight="1">
      <c r="A171" s="4">
        <v>45680</v>
      </c>
      <c r="B171" s="5">
        <v>2004.55</v>
      </c>
      <c r="C171" s="5">
        <v>1983.01</v>
      </c>
      <c r="D171" s="5">
        <v>1982.59</v>
      </c>
      <c r="E171" s="5">
        <v>2033.14</v>
      </c>
      <c r="F171" s="8">
        <f ca="1"/>
        <v>0.50549999999999995</v>
      </c>
      <c r="G171" s="21">
        <f ca="1"/>
        <v>0.8367</v>
      </c>
      <c r="H171" s="5">
        <v>27.742685600000002</v>
      </c>
      <c r="I171" s="5">
        <v>2009.3520000000001</v>
      </c>
      <c r="J171" s="5">
        <v>1967.6586</v>
      </c>
      <c r="K171" s="5">
        <v>1953.7594999999999</v>
      </c>
      <c r="L171" s="6">
        <f t="shared" ca="1" si="4"/>
        <v>3.4000000000000002E-2</v>
      </c>
      <c r="M171" s="6">
        <f ca="1"/>
        <v>5.33E-2</v>
      </c>
      <c r="N171" s="7" t="str">
        <f t="shared" ca="1" si="5"/>
        <v>106 troy ounces</v>
      </c>
      <c r="O171" s="6">
        <f ca="1"/>
        <v>5.5300000000000002E-2</v>
      </c>
      <c r="P171" s="6">
        <f ca="1"/>
        <v>4.7300000000000002E-2</v>
      </c>
      <c r="Q171" s="6">
        <f ca="1"/>
        <v>5.33E-2</v>
      </c>
      <c r="R171" s="5">
        <v>104.03</v>
      </c>
      <c r="S171" s="5">
        <v>4618.3</v>
      </c>
      <c r="T171" s="6">
        <f ca="1"/>
        <v>0.12689999999999999</v>
      </c>
      <c r="U171" s="5">
        <v>71.430000000000007</v>
      </c>
      <c r="X171" s="13"/>
      <c r="Y171" s="14"/>
      <c r="AA171" s="17"/>
      <c r="AB171" s="18"/>
    </row>
    <row r="172" spans="1:28" ht="26.25" customHeight="1">
      <c r="A172" s="4">
        <v>45681</v>
      </c>
      <c r="B172" s="5">
        <v>2028.17</v>
      </c>
      <c r="C172" s="5">
        <v>2004.55</v>
      </c>
      <c r="D172" s="5">
        <v>1983.01</v>
      </c>
      <c r="E172" s="5">
        <v>1982.59</v>
      </c>
      <c r="F172" s="8">
        <f ca="1"/>
        <v>-4.1999999999999997E-3</v>
      </c>
      <c r="G172" s="21">
        <f ca="1"/>
        <v>0.72219999999999995</v>
      </c>
      <c r="H172" s="5">
        <v>24.286508489999999</v>
      </c>
      <c r="I172" s="5">
        <v>2008.3510000000001</v>
      </c>
      <c r="J172" s="5">
        <v>1964.4772</v>
      </c>
      <c r="K172" s="5">
        <v>1952.9164000000001</v>
      </c>
      <c r="L172" s="6">
        <f t="shared" ca="1" si="4"/>
        <v>3.4000000000000002E-2</v>
      </c>
      <c r="M172" s="6">
        <f ca="1"/>
        <v>5.33E-2</v>
      </c>
      <c r="N172" s="7" t="str">
        <f t="shared" ca="1" si="5"/>
        <v>102 troy ounces</v>
      </c>
      <c r="O172" s="6">
        <f ca="1"/>
        <v>5.5500000000000001E-2</v>
      </c>
      <c r="P172" s="6">
        <f ca="1"/>
        <v>4.7100000000000003E-2</v>
      </c>
      <c r="Q172" s="6">
        <f ca="1"/>
        <v>5.33E-2</v>
      </c>
      <c r="R172" s="5">
        <v>103.98</v>
      </c>
      <c r="S172" s="5">
        <v>4593.3900000000003</v>
      </c>
      <c r="T172" s="6">
        <f ca="1"/>
        <v>0.1305</v>
      </c>
      <c r="U172" s="5">
        <v>71.150000000000006</v>
      </c>
      <c r="X172" s="13"/>
      <c r="Y172" s="14"/>
      <c r="AA172" s="17"/>
      <c r="AB172" s="18"/>
    </row>
    <row r="173" spans="1:28" ht="26.25" customHeight="1">
      <c r="A173" s="4">
        <v>45682</v>
      </c>
      <c r="B173" s="5">
        <v>2027.18</v>
      </c>
      <c r="C173" s="5">
        <v>2028.17</v>
      </c>
      <c r="D173" s="5">
        <v>2004.55</v>
      </c>
      <c r="E173" s="5">
        <v>1983.01</v>
      </c>
      <c r="F173" s="8">
        <f ca="1"/>
        <v>-0.21539999999999998</v>
      </c>
      <c r="G173" s="21">
        <f ca="1"/>
        <v>0.48450000000000004</v>
      </c>
      <c r="H173" s="5">
        <v>18.919009989999999</v>
      </c>
      <c r="I173" s="5">
        <v>2006.5264999999999</v>
      </c>
      <c r="J173" s="5">
        <v>1961.3181999999999</v>
      </c>
      <c r="K173" s="5">
        <v>1952.23335</v>
      </c>
      <c r="L173" s="6">
        <f t="shared" ca="1" si="4"/>
        <v>3.4000000000000002E-2</v>
      </c>
      <c r="M173" s="6">
        <f ca="1"/>
        <v>5.33E-2</v>
      </c>
      <c r="N173" s="7" t="str">
        <f t="shared" ca="1" si="5"/>
        <v>101 troy ounces</v>
      </c>
      <c r="O173" s="6">
        <f ca="1"/>
        <v>5.5399999999999998E-2</v>
      </c>
      <c r="P173" s="6">
        <f ca="1"/>
        <v>4.7100000000000003E-2</v>
      </c>
      <c r="Q173" s="6">
        <f ca="1"/>
        <v>5.33E-2</v>
      </c>
      <c r="R173" s="5">
        <v>103.64</v>
      </c>
      <c r="S173" s="5">
        <v>4576.2</v>
      </c>
      <c r="T173" s="6">
        <f ca="1"/>
        <v>0.13140000000000002</v>
      </c>
      <c r="U173" s="5">
        <v>69.760000000000005</v>
      </c>
      <c r="X173" s="13"/>
      <c r="Y173" s="14"/>
      <c r="AA173" s="17"/>
      <c r="AB173" s="18"/>
    </row>
    <row r="174" spans="1:28" ht="26.25" customHeight="1">
      <c r="A174" s="4">
        <v>45683</v>
      </c>
      <c r="B174" s="5">
        <v>2019.01</v>
      </c>
      <c r="C174" s="5">
        <v>2027.18</v>
      </c>
      <c r="D174" s="5">
        <v>2028.17</v>
      </c>
      <c r="E174" s="5">
        <v>2004.55</v>
      </c>
      <c r="F174" s="8">
        <f ca="1"/>
        <v>-0.23620000000000002</v>
      </c>
      <c r="G174" s="21">
        <f ca="1"/>
        <v>0.2419</v>
      </c>
      <c r="H174" s="5">
        <v>19.288574310000001</v>
      </c>
      <c r="I174" s="5">
        <v>2003.1985</v>
      </c>
      <c r="J174" s="5">
        <v>1958.2036000000001</v>
      </c>
      <c r="K174" s="5">
        <v>1951.4874500000001</v>
      </c>
      <c r="L174" s="6">
        <f t="shared" ca="1" si="4"/>
        <v>3.4000000000000002E-2</v>
      </c>
      <c r="M174" s="6">
        <f ca="1"/>
        <v>5.33E-2</v>
      </c>
      <c r="N174" s="7" t="str">
        <f t="shared" ca="1" si="5"/>
        <v>102 troy ounces</v>
      </c>
      <c r="O174" s="6">
        <f ca="1"/>
        <v>5.5300000000000002E-2</v>
      </c>
      <c r="P174" s="6">
        <f ca="1"/>
        <v>4.58E-2</v>
      </c>
      <c r="Q174" s="6">
        <f ca="1"/>
        <v>5.33E-2</v>
      </c>
      <c r="R174" s="5">
        <v>104.11</v>
      </c>
      <c r="S174" s="5">
        <v>4568.84</v>
      </c>
      <c r="T174" s="6">
        <f ca="1"/>
        <v>0.13170000000000001</v>
      </c>
      <c r="U174" s="5">
        <v>69.28</v>
      </c>
      <c r="X174" s="13"/>
      <c r="Y174" s="14"/>
      <c r="AA174" s="17"/>
      <c r="AB174" s="18"/>
    </row>
    <row r="175" spans="1:28" ht="26.25" customHeight="1">
      <c r="A175" s="4">
        <v>45684</v>
      </c>
      <c r="B175" s="5">
        <v>2034.02</v>
      </c>
      <c r="C175" s="5">
        <v>2019.01</v>
      </c>
      <c r="D175" s="5">
        <v>2027.18</v>
      </c>
      <c r="E175" s="5">
        <v>2028.17</v>
      </c>
      <c r="F175" s="8">
        <f ca="1"/>
        <v>9.8999999999999991E-3</v>
      </c>
      <c r="G175" s="21">
        <f ca="1"/>
        <v>5.0900000000000001E-2</v>
      </c>
      <c r="H175" s="5">
        <v>22.87136271</v>
      </c>
      <c r="I175" s="5">
        <v>1999.75</v>
      </c>
      <c r="J175" s="5">
        <v>1954.9746</v>
      </c>
      <c r="K175" s="5">
        <v>1950.53575</v>
      </c>
      <c r="L175" s="6">
        <f t="shared" ca="1" si="4"/>
        <v>3.4000000000000002E-2</v>
      </c>
      <c r="M175" s="6">
        <f ca="1"/>
        <v>5.33E-2</v>
      </c>
      <c r="N175" s="7" t="str">
        <f t="shared" ca="1" si="5"/>
        <v>103 troy ounces</v>
      </c>
      <c r="O175" s="6">
        <f ca="1"/>
        <v>5.5399999999999998E-2</v>
      </c>
      <c r="P175" s="6">
        <f ca="1"/>
        <v>4.5999999999999999E-2</v>
      </c>
      <c r="Q175" s="6">
        <f ca="1"/>
        <v>5.33E-2</v>
      </c>
      <c r="R175" s="5">
        <v>103.99</v>
      </c>
      <c r="S175" s="5">
        <v>4586.2299999999996</v>
      </c>
      <c r="T175" s="6">
        <f ca="1"/>
        <v>0.1278</v>
      </c>
      <c r="U175" s="5">
        <v>72.099999999999994</v>
      </c>
      <c r="X175" s="13"/>
      <c r="Y175" s="14"/>
      <c r="AA175" s="17"/>
      <c r="AB175" s="18"/>
    </row>
    <row r="176" spans="1:28" ht="26.25" customHeight="1">
      <c r="A176" s="4">
        <v>45685</v>
      </c>
      <c r="B176" s="5">
        <v>2072.13</v>
      </c>
      <c r="C176" s="5">
        <v>2034.02</v>
      </c>
      <c r="D176" s="5">
        <v>2019.01</v>
      </c>
      <c r="E176" s="5">
        <v>2027.18</v>
      </c>
      <c r="F176" s="8">
        <f ca="1"/>
        <v>8.1699999999999995E-2</v>
      </c>
      <c r="G176" s="21">
        <f ca="1"/>
        <v>0.21940000000000001</v>
      </c>
      <c r="H176" s="5">
        <v>26.002442729999999</v>
      </c>
      <c r="I176" s="5">
        <v>1995.9359999999999</v>
      </c>
      <c r="J176" s="5">
        <v>1951.9844000000001</v>
      </c>
      <c r="K176" s="5">
        <v>1949.5831499999999</v>
      </c>
      <c r="L176" s="6">
        <f t="shared" ca="1" si="4"/>
        <v>3.4000000000000002E-2</v>
      </c>
      <c r="M176" s="6">
        <f ca="1"/>
        <v>5.33E-2</v>
      </c>
      <c r="N176" s="7" t="str">
        <f t="shared" ca="1" si="5"/>
        <v>103 troy ounces</v>
      </c>
      <c r="O176" s="6">
        <f ca="1"/>
        <v>5.5399999999999998E-2</v>
      </c>
      <c r="P176" s="6">
        <f ca="1"/>
        <v>4.5700000000000005E-2</v>
      </c>
      <c r="Q176" s="6">
        <f ca="1"/>
        <v>5.33E-2</v>
      </c>
      <c r="R176" s="5">
        <v>103.56</v>
      </c>
      <c r="S176" s="5">
        <v>4557.25</v>
      </c>
      <c r="T176" s="6">
        <f ca="1"/>
        <v>0.1326</v>
      </c>
      <c r="U176" s="5">
        <v>73.3</v>
      </c>
      <c r="X176" s="13"/>
      <c r="Y176" s="14"/>
      <c r="AA176" s="17"/>
      <c r="AB176" s="18"/>
    </row>
    <row r="177" spans="1:28" ht="26.25" customHeight="1">
      <c r="A177" s="4">
        <v>45686</v>
      </c>
      <c r="B177" s="5">
        <v>2040.15</v>
      </c>
      <c r="C177" s="5">
        <v>2072.13</v>
      </c>
      <c r="D177" s="5">
        <v>2034.02</v>
      </c>
      <c r="E177" s="5">
        <v>2019.01</v>
      </c>
      <c r="F177" s="8">
        <f ca="1"/>
        <v>-0.15010000000000001</v>
      </c>
      <c r="G177" s="21">
        <f ca="1"/>
        <v>-6.2899999999999998E-2</v>
      </c>
      <c r="H177" s="5">
        <v>27.271119930000001</v>
      </c>
      <c r="I177" s="5">
        <v>1993.4345000000001</v>
      </c>
      <c r="J177" s="5">
        <v>1949.6369999999999</v>
      </c>
      <c r="K177" s="5">
        <v>1948.6165000000001</v>
      </c>
      <c r="L177" s="6">
        <f t="shared" ca="1" si="4"/>
        <v>3.4000000000000002E-2</v>
      </c>
      <c r="M177" s="6">
        <f ca="1"/>
        <v>5.33E-2</v>
      </c>
      <c r="N177" s="7" t="str">
        <f t="shared" ca="1" si="5"/>
        <v>103 troy ounces</v>
      </c>
      <c r="O177" s="6">
        <f ca="1"/>
        <v>5.5500000000000001E-2</v>
      </c>
      <c r="P177" s="6">
        <f ca="1"/>
        <v>4.6399999999999997E-2</v>
      </c>
      <c r="Q177" s="6">
        <f ca="1"/>
        <v>5.33E-2</v>
      </c>
      <c r="R177" s="5">
        <v>103.19</v>
      </c>
      <c r="S177" s="5">
        <v>4564.37</v>
      </c>
      <c r="T177" s="6">
        <f ca="1"/>
        <v>0.1328</v>
      </c>
      <c r="U177" s="5">
        <v>74.58</v>
      </c>
      <c r="X177" s="13"/>
      <c r="Y177" s="14"/>
      <c r="AA177" s="17"/>
      <c r="AB177" s="18"/>
    </row>
    <row r="178" spans="1:28" ht="26.25" customHeight="1">
      <c r="A178" s="4">
        <v>45687</v>
      </c>
      <c r="B178" s="5">
        <v>2044.63</v>
      </c>
      <c r="C178" s="5">
        <v>2040.15</v>
      </c>
      <c r="D178" s="5">
        <v>2072.13</v>
      </c>
      <c r="E178" s="5">
        <v>2034.02</v>
      </c>
      <c r="F178" s="8">
        <f ca="1"/>
        <v>-0.38109999999999999</v>
      </c>
      <c r="G178" s="21">
        <f ca="1"/>
        <v>-0.52429999999999999</v>
      </c>
      <c r="H178" s="5">
        <v>30.008125570000001</v>
      </c>
      <c r="I178" s="5">
        <v>1990.5735</v>
      </c>
      <c r="J178" s="5">
        <v>1947.2824000000001</v>
      </c>
      <c r="K178" s="5">
        <v>1947.5326500000001</v>
      </c>
      <c r="L178" s="6">
        <f t="shared" ca="1" si="4"/>
        <v>3.4000000000000002E-2</v>
      </c>
      <c r="M178" s="6">
        <f ca="1"/>
        <v>5.33E-2</v>
      </c>
      <c r="N178" s="7" t="str">
        <f t="shared" ca="1" si="5"/>
        <v>107 troy ounces</v>
      </c>
      <c r="O178" s="6">
        <f ca="1"/>
        <v>5.5500000000000001E-2</v>
      </c>
      <c r="P178" s="6">
        <f ca="1"/>
        <v>4.5599999999999995E-2</v>
      </c>
      <c r="Q178" s="6">
        <f ca="1"/>
        <v>5.33E-2</v>
      </c>
      <c r="R178" s="5">
        <v>103.36</v>
      </c>
      <c r="S178" s="5">
        <v>4559.43</v>
      </c>
      <c r="T178" s="6">
        <f ca="1"/>
        <v>0.12939999999999999</v>
      </c>
      <c r="U178" s="5">
        <v>75.59</v>
      </c>
      <c r="X178" s="13"/>
      <c r="Y178" s="14"/>
      <c r="AA178" s="17"/>
      <c r="AB178" s="18"/>
    </row>
    <row r="179" spans="1:28" ht="26.25" customHeight="1">
      <c r="A179" s="4">
        <v>45688</v>
      </c>
      <c r="B179" s="5">
        <v>2044.6</v>
      </c>
      <c r="C179" s="5">
        <v>2044.63</v>
      </c>
      <c r="D179" s="5">
        <v>2040.15</v>
      </c>
      <c r="E179" s="5">
        <v>2072.13</v>
      </c>
      <c r="F179" s="8">
        <f ca="1"/>
        <v>0.31980000000000003</v>
      </c>
      <c r="G179" s="21">
        <f ca="1"/>
        <v>-4.3799999999999999E-2</v>
      </c>
      <c r="H179" s="5">
        <v>25.408825329999999</v>
      </c>
      <c r="I179" s="5">
        <v>1986.598</v>
      </c>
      <c r="J179" s="5">
        <v>1944.3481999999999</v>
      </c>
      <c r="K179" s="5">
        <v>1946.2273</v>
      </c>
      <c r="L179" s="6">
        <f t="shared" ca="1" si="4"/>
        <v>3.1E-2</v>
      </c>
      <c r="M179" s="6">
        <f ca="1"/>
        <v>5.33E-2</v>
      </c>
      <c r="N179" s="7" t="str">
        <f t="shared" ca="1" si="5"/>
        <v>91 troy ounces</v>
      </c>
      <c r="O179" s="6">
        <f ca="1"/>
        <v>5.5599999999999997E-2</v>
      </c>
      <c r="P179" s="6">
        <f ca="1"/>
        <v>4.7300000000000002E-2</v>
      </c>
      <c r="Q179" s="6">
        <f ca="1"/>
        <v>5.33E-2</v>
      </c>
      <c r="R179" s="5">
        <v>102.83</v>
      </c>
      <c r="S179" s="5">
        <v>4554.87</v>
      </c>
      <c r="T179" s="6">
        <f ca="1"/>
        <v>0.13070000000000001</v>
      </c>
      <c r="U179" s="5">
        <v>77.75</v>
      </c>
      <c r="X179" s="13"/>
      <c r="Y179" s="14"/>
      <c r="AA179" s="17"/>
      <c r="AB179" s="18"/>
    </row>
    <row r="180" spans="1:28" ht="26.25" customHeight="1">
      <c r="A180" s="4">
        <v>45689</v>
      </c>
      <c r="B180" s="5">
        <v>2015.51</v>
      </c>
      <c r="C180" s="5">
        <v>2044.6</v>
      </c>
      <c r="D180" s="5">
        <v>2044.63</v>
      </c>
      <c r="E180" s="5">
        <v>2040.15</v>
      </c>
      <c r="F180" s="8">
        <f ca="1"/>
        <v>-4.4800000000000006E-2</v>
      </c>
      <c r="G180" s="21">
        <f ca="1"/>
        <v>-0.1149</v>
      </c>
      <c r="H180" s="5">
        <v>24.13983911</v>
      </c>
      <c r="I180" s="5">
        <v>1983.8420000000001</v>
      </c>
      <c r="J180" s="5">
        <v>1941.9734000000001</v>
      </c>
      <c r="K180" s="5">
        <v>1945.1433999999999</v>
      </c>
      <c r="L180" s="6">
        <f t="shared" ca="1" si="4"/>
        <v>3.1E-2</v>
      </c>
      <c r="M180" s="6">
        <f ca="1"/>
        <v>5.33E-2</v>
      </c>
      <c r="N180" s="7" t="str">
        <f t="shared" ca="1" si="5"/>
        <v>96 troy ounces</v>
      </c>
      <c r="O180" s="6">
        <f ca="1"/>
        <v>5.5300000000000002E-2</v>
      </c>
      <c r="P180" s="6">
        <f ca="1"/>
        <v>4.6399999999999997E-2</v>
      </c>
      <c r="Q180" s="6">
        <f ca="1"/>
        <v>5.33E-2</v>
      </c>
      <c r="R180" s="5">
        <v>102.65</v>
      </c>
      <c r="S180" s="5">
        <v>4571.84</v>
      </c>
      <c r="T180" s="6">
        <f ca="1"/>
        <v>0.12710000000000002</v>
      </c>
      <c r="U180" s="5">
        <v>76.56</v>
      </c>
      <c r="X180" s="13"/>
      <c r="Y180" s="14"/>
      <c r="AA180" s="17"/>
      <c r="AB180" s="18"/>
    </row>
    <row r="181" spans="1:28" ht="26.25" customHeight="1">
      <c r="A181" s="4">
        <v>45690</v>
      </c>
      <c r="B181" s="5">
        <v>2002.39</v>
      </c>
      <c r="C181" s="5">
        <v>2015.51</v>
      </c>
      <c r="D181" s="5">
        <v>2044.6</v>
      </c>
      <c r="E181" s="5">
        <v>2044.63</v>
      </c>
      <c r="F181" s="8">
        <f ca="1"/>
        <v>2.9999999999999997E-4</v>
      </c>
      <c r="G181" s="21">
        <f ca="1"/>
        <v>-0.62009999999999998</v>
      </c>
      <c r="H181" s="5">
        <v>22.884506160000001</v>
      </c>
      <c r="I181" s="5">
        <v>1980.8675000000001</v>
      </c>
      <c r="J181" s="5">
        <v>1939.6697999999999</v>
      </c>
      <c r="K181" s="5">
        <v>1944.0461499999999</v>
      </c>
      <c r="L181" s="6">
        <f t="shared" ca="1" si="4"/>
        <v>3.1E-2</v>
      </c>
      <c r="M181" s="6">
        <f ca="1"/>
        <v>5.33E-2</v>
      </c>
      <c r="N181" s="7" t="str">
        <f t="shared" ca="1" si="5"/>
        <v>97 troy ounces</v>
      </c>
      <c r="O181" s="6">
        <f ca="1"/>
        <v>5.5300000000000002E-2</v>
      </c>
      <c r="P181" s="6">
        <f ca="1"/>
        <v>4.7300000000000002E-2</v>
      </c>
      <c r="Q181" s="6">
        <f ca="1"/>
        <v>5.33E-2</v>
      </c>
      <c r="R181" s="5">
        <v>103.13</v>
      </c>
      <c r="S181" s="5">
        <v>4545.55</v>
      </c>
      <c r="T181" s="6">
        <f ca="1"/>
        <v>0.1278</v>
      </c>
      <c r="U181" s="5">
        <v>75.069999999999993</v>
      </c>
      <c r="X181" s="13"/>
      <c r="Y181" s="14"/>
      <c r="AA181" s="17"/>
      <c r="AB181" s="18"/>
    </row>
    <row r="182" spans="1:28" ht="26.25" customHeight="1">
      <c r="A182" s="4">
        <v>45691</v>
      </c>
      <c r="B182" s="5">
        <v>1994.09</v>
      </c>
      <c r="C182" s="5">
        <v>2002.39</v>
      </c>
      <c r="D182" s="5">
        <v>2015.51</v>
      </c>
      <c r="E182" s="5">
        <v>2044.6</v>
      </c>
      <c r="F182" s="8">
        <f ca="1"/>
        <v>0.29089999999999999</v>
      </c>
      <c r="G182" s="21">
        <f ca="1"/>
        <v>-0.32500000000000001</v>
      </c>
      <c r="H182" s="5">
        <v>17.18593744</v>
      </c>
      <c r="I182" s="5">
        <v>1977.828</v>
      </c>
      <c r="J182" s="5">
        <v>1937.4066</v>
      </c>
      <c r="K182" s="5">
        <v>1943.00145</v>
      </c>
      <c r="L182" s="6">
        <f t="shared" ca="1" si="4"/>
        <v>3.1E-2</v>
      </c>
      <c r="M182" s="6">
        <f ca="1"/>
        <v>5.33E-2</v>
      </c>
      <c r="N182" s="7" t="str">
        <f t="shared" ca="1" si="5"/>
        <v>97 troy ounces</v>
      </c>
      <c r="O182" s="6">
        <f ca="1"/>
        <v>5.5399999999999998E-2</v>
      </c>
      <c r="P182" s="6">
        <f ca="1"/>
        <v>4.8399999999999999E-2</v>
      </c>
      <c r="Q182" s="6">
        <f ca="1"/>
        <v>5.33E-2</v>
      </c>
      <c r="R182" s="5">
        <v>103.42</v>
      </c>
      <c r="S182" s="5">
        <v>4554.8599999999997</v>
      </c>
      <c r="T182" s="6">
        <f ca="1"/>
        <v>0.13140000000000002</v>
      </c>
      <c r="U182" s="5">
        <v>75.31</v>
      </c>
      <c r="X182" s="13"/>
      <c r="Y182" s="14"/>
      <c r="AA182" s="17"/>
      <c r="AB182" s="18"/>
    </row>
    <row r="183" spans="1:28" ht="26.25" customHeight="1">
      <c r="A183" s="4">
        <v>45692</v>
      </c>
      <c r="B183" s="5">
        <v>1990.42</v>
      </c>
      <c r="C183" s="5">
        <v>1994.09</v>
      </c>
      <c r="D183" s="5">
        <v>2002.39</v>
      </c>
      <c r="E183" s="5">
        <v>2015.51</v>
      </c>
      <c r="F183" s="8">
        <f ca="1"/>
        <v>0.13119999999999998</v>
      </c>
      <c r="G183" s="21">
        <f ca="1"/>
        <v>2.1600000000000001E-2</v>
      </c>
      <c r="H183" s="5">
        <v>18.263878009999999</v>
      </c>
      <c r="I183" s="5">
        <v>1976.829</v>
      </c>
      <c r="J183" s="5">
        <v>1935.7791999999999</v>
      </c>
      <c r="K183" s="5">
        <v>1942.133</v>
      </c>
      <c r="L183" s="6">
        <f t="shared" ca="1" si="4"/>
        <v>3.1E-2</v>
      </c>
      <c r="M183" s="6">
        <f ca="1"/>
        <v>5.33E-2</v>
      </c>
      <c r="N183" s="7" t="str">
        <f t="shared" ca="1" si="5"/>
        <v>101 troy ounces</v>
      </c>
      <c r="O183" s="6">
        <f ca="1"/>
        <v>5.5500000000000001E-2</v>
      </c>
      <c r="P183" s="6">
        <f ca="1"/>
        <v>4.9200000000000001E-2</v>
      </c>
      <c r="Q183" s="6">
        <f ca="1"/>
        <v>5.33E-2</v>
      </c>
      <c r="R183" s="5">
        <v>103.75</v>
      </c>
      <c r="S183" s="5">
        <v>4555.84</v>
      </c>
      <c r="T183" s="6">
        <f ca="1"/>
        <v>0.1303</v>
      </c>
      <c r="U183" s="5">
        <v>76.790000000000006</v>
      </c>
      <c r="X183" s="13"/>
      <c r="Y183" s="14"/>
      <c r="AA183" s="17"/>
      <c r="AB183" s="18"/>
    </row>
    <row r="184" spans="1:28" ht="26.25" customHeight="1">
      <c r="A184" s="4">
        <v>45693</v>
      </c>
      <c r="B184" s="5">
        <v>1999.4</v>
      </c>
      <c r="C184" s="5">
        <v>1990.42</v>
      </c>
      <c r="D184" s="5">
        <v>1994.09</v>
      </c>
      <c r="E184" s="5">
        <v>2002.39</v>
      </c>
      <c r="F184" s="8">
        <f ca="1"/>
        <v>8.3000000000000004E-2</v>
      </c>
      <c r="G184" s="21">
        <f ca="1"/>
        <v>0.34079999999999999</v>
      </c>
      <c r="H184" s="5">
        <v>20.705301410000001</v>
      </c>
      <c r="I184" s="5">
        <v>1977.0260000000001</v>
      </c>
      <c r="J184" s="5">
        <v>1934.2070000000001</v>
      </c>
      <c r="K184" s="5">
        <v>1941.3342500000001</v>
      </c>
      <c r="L184" s="6">
        <f t="shared" ca="1" si="4"/>
        <v>3.1E-2</v>
      </c>
      <c r="M184" s="6">
        <f ca="1"/>
        <v>5.33E-2</v>
      </c>
      <c r="N184" s="7" t="str">
        <f t="shared" ca="1" si="5"/>
        <v>100 troy ounces</v>
      </c>
      <c r="O184" s="6">
        <f ca="1"/>
        <v>5.5500000000000001E-2</v>
      </c>
      <c r="P184" s="6">
        <f ca="1"/>
        <v>4.9000000000000002E-2</v>
      </c>
      <c r="Q184" s="6">
        <f ca="1"/>
        <v>5.33E-2</v>
      </c>
      <c r="R184" s="5">
        <v>103.55</v>
      </c>
      <c r="S184" s="5">
        <v>4553.04</v>
      </c>
      <c r="T184" s="6">
        <f ca="1"/>
        <v>0.1308</v>
      </c>
      <c r="U184" s="5">
        <v>76.790000000000006</v>
      </c>
      <c r="X184" s="13"/>
      <c r="Y184" s="14"/>
      <c r="AA184" s="17"/>
      <c r="AB184" s="18"/>
    </row>
    <row r="185" spans="1:28" ht="26.25" customHeight="1">
      <c r="A185" s="4">
        <v>45694</v>
      </c>
      <c r="B185" s="5">
        <v>1981.38</v>
      </c>
      <c r="C185" s="5">
        <v>1999.4</v>
      </c>
      <c r="D185" s="5">
        <v>1990.42</v>
      </c>
      <c r="E185" s="5">
        <v>1994.09</v>
      </c>
      <c r="F185" s="8">
        <f ca="1"/>
        <v>3.6699999999999997E-2</v>
      </c>
      <c r="G185" s="21">
        <f ca="1"/>
        <v>0.36759999999999998</v>
      </c>
      <c r="H185" s="5">
        <v>19.791778010000002</v>
      </c>
      <c r="I185" s="5">
        <v>1976.5445</v>
      </c>
      <c r="J185" s="5">
        <v>1932.5234</v>
      </c>
      <c r="K185" s="5">
        <v>1940.53575</v>
      </c>
      <c r="L185" s="6">
        <f t="shared" ca="1" si="4"/>
        <v>3.1E-2</v>
      </c>
      <c r="M185" s="6">
        <f ca="1"/>
        <v>5.33E-2</v>
      </c>
      <c r="N185" s="7" t="str">
        <f t="shared" ca="1" si="5"/>
        <v>102 troy ounces</v>
      </c>
      <c r="O185" s="6">
        <f ca="1"/>
        <v>5.5399999999999998E-2</v>
      </c>
      <c r="P185" s="6">
        <f ca="1"/>
        <v>4.8899999999999999E-2</v>
      </c>
      <c r="Q185" s="6">
        <f ca="1"/>
        <v>5.33E-2</v>
      </c>
      <c r="R185" s="5">
        <v>103.55</v>
      </c>
      <c r="S185" s="5">
        <v>4553.04</v>
      </c>
      <c r="T185" s="6">
        <f ca="1"/>
        <v>0.1308</v>
      </c>
      <c r="U185" s="5">
        <v>77.77</v>
      </c>
      <c r="X185" s="13"/>
      <c r="Y185" s="14"/>
      <c r="AA185" s="17"/>
      <c r="AB185" s="18"/>
    </row>
    <row r="186" spans="1:28" ht="26.25" customHeight="1">
      <c r="A186" s="4">
        <v>45695</v>
      </c>
      <c r="B186" s="5">
        <v>1980.79</v>
      </c>
      <c r="C186" s="5">
        <v>1981.38</v>
      </c>
      <c r="D186" s="5">
        <v>1999.4</v>
      </c>
      <c r="E186" s="5">
        <v>1990.42</v>
      </c>
      <c r="F186" s="8">
        <f ca="1"/>
        <v>-8.9800000000000005E-2</v>
      </c>
      <c r="G186" s="21">
        <f ca="1"/>
        <v>0.1961</v>
      </c>
      <c r="H186" s="5">
        <v>19.22751792</v>
      </c>
      <c r="I186" s="5">
        <v>1976.175</v>
      </c>
      <c r="J186" s="5">
        <v>1930.9015999999999</v>
      </c>
      <c r="K186" s="5">
        <v>1939.7666999999999</v>
      </c>
      <c r="L186" s="6">
        <f t="shared" ca="1" si="4"/>
        <v>3.1E-2</v>
      </c>
      <c r="M186" s="6">
        <f ca="1"/>
        <v>5.33E-2</v>
      </c>
      <c r="N186" s="7" t="str">
        <f t="shared" ca="1" si="5"/>
        <v>102 troy ounces</v>
      </c>
      <c r="O186" s="6">
        <f ca="1"/>
        <v>5.5199999999999999E-2</v>
      </c>
      <c r="P186" s="6">
        <f ca="1"/>
        <v>4.8600000000000004E-2</v>
      </c>
      <c r="Q186" s="6">
        <f ca="1"/>
        <v>5.33E-2</v>
      </c>
      <c r="R186" s="5">
        <v>103.47</v>
      </c>
      <c r="S186" s="5">
        <v>4538.7700000000004</v>
      </c>
      <c r="T186" s="6">
        <f ca="1"/>
        <v>0.13449999999999998</v>
      </c>
      <c r="U186" s="5">
        <v>77.650000000000006</v>
      </c>
      <c r="X186" s="13"/>
      <c r="Y186" s="14"/>
      <c r="AA186" s="17"/>
      <c r="AB186" s="18"/>
    </row>
    <row r="187" spans="1:28" ht="26.25" customHeight="1">
      <c r="A187" s="4">
        <v>45696</v>
      </c>
      <c r="B187" s="5">
        <v>1982.6</v>
      </c>
      <c r="C187" s="5">
        <v>1980.79</v>
      </c>
      <c r="D187" s="5">
        <v>1981.38</v>
      </c>
      <c r="E187" s="5">
        <v>1999.4</v>
      </c>
      <c r="F187" s="8">
        <f ca="1"/>
        <v>0.1802</v>
      </c>
      <c r="G187" s="21">
        <f ca="1"/>
        <v>0.52639999999999998</v>
      </c>
      <c r="H187" s="5">
        <v>15.41582322</v>
      </c>
      <c r="I187" s="5">
        <v>1974.8495</v>
      </c>
      <c r="J187" s="5">
        <v>1929.173</v>
      </c>
      <c r="K187" s="5">
        <v>1939.0449000000001</v>
      </c>
      <c r="L187" s="6">
        <f t="shared" ca="1" si="4"/>
        <v>3.1E-2</v>
      </c>
      <c r="M187" s="6">
        <f ca="1"/>
        <v>5.33E-2</v>
      </c>
      <c r="N187" s="7" t="str">
        <f t="shared" ca="1" si="5"/>
        <v>101 troy ounces</v>
      </c>
      <c r="O187" s="6">
        <f ca="1"/>
        <v>5.5300000000000002E-2</v>
      </c>
      <c r="P187" s="6">
        <f ca="1"/>
        <v>4.8899999999999999E-2</v>
      </c>
      <c r="Q187" s="6">
        <f ca="1"/>
        <v>5.33E-2</v>
      </c>
      <c r="R187" s="5">
        <v>103.82</v>
      </c>
      <c r="S187" s="5">
        <v>4511.7</v>
      </c>
      <c r="T187" s="6">
        <f ca="1"/>
        <v>0.1426</v>
      </c>
      <c r="U187" s="5">
        <v>75.650000000000006</v>
      </c>
      <c r="X187" s="13"/>
      <c r="Y187" s="14"/>
      <c r="AA187" s="17"/>
      <c r="AB187" s="18"/>
    </row>
    <row r="188" spans="1:28" ht="26.25" customHeight="1">
      <c r="A188" s="4">
        <v>45697</v>
      </c>
      <c r="B188" s="5">
        <v>1960.42</v>
      </c>
      <c r="C188" s="5">
        <v>1982.6</v>
      </c>
      <c r="D188" s="5">
        <v>1980.79</v>
      </c>
      <c r="E188" s="5">
        <v>1981.38</v>
      </c>
      <c r="F188" s="8">
        <f ca="1"/>
        <v>5.8999999999999999E-3</v>
      </c>
      <c r="G188" s="21">
        <f ca="1"/>
        <v>0.91339999999999999</v>
      </c>
      <c r="H188" s="5">
        <v>14.87198339</v>
      </c>
      <c r="I188" s="5">
        <v>1974.462</v>
      </c>
      <c r="J188" s="5">
        <v>1927.979</v>
      </c>
      <c r="K188" s="5">
        <v>1938.4102499999999</v>
      </c>
      <c r="L188" s="6">
        <f t="shared" ca="1" si="4"/>
        <v>3.1E-2</v>
      </c>
      <c r="M188" s="6">
        <f ca="1"/>
        <v>5.33E-2</v>
      </c>
      <c r="N188" s="7" t="str">
        <f t="shared" ca="1" si="5"/>
        <v>98 troy ounces</v>
      </c>
      <c r="O188" s="6">
        <f ca="1"/>
        <v>5.5199999999999999E-2</v>
      </c>
      <c r="P188" s="6">
        <f ca="1"/>
        <v>4.8799999999999996E-2</v>
      </c>
      <c r="Q188" s="6">
        <f ca="1"/>
        <v>5.33E-2</v>
      </c>
      <c r="R188" s="5">
        <v>104.4</v>
      </c>
      <c r="S188" s="5">
        <v>4509.55</v>
      </c>
      <c r="T188" s="6">
        <f ca="1"/>
        <v>0.14180000000000001</v>
      </c>
      <c r="U188" s="5">
        <v>72.97</v>
      </c>
      <c r="X188" s="13"/>
      <c r="Y188" s="14"/>
      <c r="AA188" s="17"/>
      <c r="AB188" s="18"/>
    </row>
    <row r="189" spans="1:28" ht="26.25" customHeight="1">
      <c r="A189" s="4">
        <v>45698</v>
      </c>
      <c r="B189" s="5">
        <v>1962.57</v>
      </c>
      <c r="C189" s="5">
        <v>1960.42</v>
      </c>
      <c r="D189" s="5">
        <v>1982.6</v>
      </c>
      <c r="E189" s="5">
        <v>1980.79</v>
      </c>
      <c r="F189" s="8">
        <f ca="1"/>
        <v>-1.8100000000000002E-2</v>
      </c>
      <c r="G189" s="21">
        <f ca="1"/>
        <v>0.57550000000000001</v>
      </c>
      <c r="H189" s="5">
        <v>16.816296990000001</v>
      </c>
      <c r="I189" s="5">
        <v>1974.4839999999999</v>
      </c>
      <c r="J189" s="5">
        <v>1926.7460000000001</v>
      </c>
      <c r="K189" s="5">
        <v>1937.83385</v>
      </c>
      <c r="L189" s="6">
        <f t="shared" ca="1" si="4"/>
        <v>3.1E-2</v>
      </c>
      <c r="M189" s="6">
        <f ca="1"/>
        <v>5.33E-2</v>
      </c>
      <c r="N189" s="7" t="str">
        <f t="shared" ca="1" si="5"/>
        <v>99 troy ounces</v>
      </c>
      <c r="O189" s="6">
        <f ca="1"/>
        <v>5.5300000000000002E-2</v>
      </c>
      <c r="P189" s="6">
        <f ca="1"/>
        <v>4.8300000000000003E-2</v>
      </c>
      <c r="Q189" s="6">
        <f ca="1"/>
        <v>5.33E-2</v>
      </c>
      <c r="R189" s="5">
        <v>104.36</v>
      </c>
      <c r="S189" s="5">
        <v>4497.08</v>
      </c>
      <c r="T189" s="6">
        <f ca="1"/>
        <v>0.14119999999999999</v>
      </c>
      <c r="U189" s="5">
        <v>76.599999999999994</v>
      </c>
      <c r="X189" s="13"/>
      <c r="Y189" s="14"/>
      <c r="AA189" s="17"/>
      <c r="AB189" s="18"/>
    </row>
    <row r="190" spans="1:28" ht="26.25" customHeight="1">
      <c r="A190" s="4">
        <v>45699</v>
      </c>
      <c r="B190" s="5">
        <v>1946.52</v>
      </c>
      <c r="C190" s="5">
        <v>1962.57</v>
      </c>
      <c r="D190" s="5">
        <v>1960.42</v>
      </c>
      <c r="E190" s="5">
        <v>1982.6</v>
      </c>
      <c r="F190" s="8">
        <f ca="1"/>
        <v>0.2218</v>
      </c>
      <c r="G190" s="21">
        <f ca="1"/>
        <v>0.84209999999999996</v>
      </c>
      <c r="H190" s="5">
        <v>17.131781409999999</v>
      </c>
      <c r="I190" s="5">
        <v>1974.1945000000001</v>
      </c>
      <c r="J190" s="5">
        <v>1925.4982</v>
      </c>
      <c r="K190" s="5">
        <v>1937.2327</v>
      </c>
      <c r="L190" s="6">
        <f t="shared" ca="1" si="4"/>
        <v>3.1E-2</v>
      </c>
      <c r="M190" s="6">
        <f ca="1"/>
        <v>5.33E-2</v>
      </c>
      <c r="N190" s="7" t="str">
        <f t="shared" ca="1" si="5"/>
        <v>96 troy ounces</v>
      </c>
      <c r="O190" s="6">
        <f ca="1"/>
        <v>5.5199999999999999E-2</v>
      </c>
      <c r="P190" s="6">
        <f ca="1"/>
        <v>4.9000000000000002E-2</v>
      </c>
      <c r="Q190" s="6">
        <f ca="1"/>
        <v>5.33E-2</v>
      </c>
      <c r="R190" s="5">
        <v>104.38</v>
      </c>
      <c r="S190" s="5">
        <v>4505.3</v>
      </c>
      <c r="T190" s="6">
        <f ca="1"/>
        <v>0.1421</v>
      </c>
      <c r="U190" s="5">
        <v>78.17</v>
      </c>
      <c r="X190" s="13"/>
      <c r="Y190" s="14"/>
      <c r="AA190" s="17"/>
      <c r="AB190" s="18"/>
    </row>
    <row r="191" spans="1:28" ht="26.25" customHeight="1">
      <c r="A191" s="4">
        <v>45700</v>
      </c>
      <c r="B191" s="5">
        <v>1937.99</v>
      </c>
      <c r="C191" s="5">
        <v>1946.52</v>
      </c>
      <c r="D191" s="5">
        <v>1962.57</v>
      </c>
      <c r="E191" s="5">
        <v>1960.42</v>
      </c>
      <c r="F191" s="8">
        <f ca="1"/>
        <v>-2.1499999999999998E-2</v>
      </c>
      <c r="G191" s="21">
        <f ca="1"/>
        <v>0.82030000000000003</v>
      </c>
      <c r="H191" s="5">
        <v>18.285891500000002</v>
      </c>
      <c r="I191" s="5">
        <v>1973.713</v>
      </c>
      <c r="J191" s="5">
        <v>1924.6325999999999</v>
      </c>
      <c r="K191" s="5">
        <v>1936.8062</v>
      </c>
      <c r="L191" s="6">
        <f t="shared" ca="1" si="4"/>
        <v>3.1E-2</v>
      </c>
      <c r="M191" s="6">
        <f ca="1"/>
        <v>5.33E-2</v>
      </c>
      <c r="N191" s="7" t="str">
        <f t="shared" ca="1" si="5"/>
        <v>102 troy ounces</v>
      </c>
      <c r="O191" s="6">
        <f ca="1"/>
        <v>5.5199999999999999E-2</v>
      </c>
      <c r="P191" s="6">
        <f ca="1"/>
        <v>4.8000000000000001E-2</v>
      </c>
      <c r="Q191" s="6">
        <f ca="1"/>
        <v>5.33E-2</v>
      </c>
      <c r="R191" s="5">
        <v>105.65</v>
      </c>
      <c r="S191" s="5">
        <v>4458.97</v>
      </c>
      <c r="T191" s="6">
        <f ca="1"/>
        <v>0.14829999999999999</v>
      </c>
      <c r="U191" s="5">
        <v>78.53</v>
      </c>
      <c r="X191" s="13"/>
      <c r="Y191" s="14"/>
      <c r="AA191" s="17"/>
      <c r="AB191" s="18"/>
    </row>
    <row r="192" spans="1:28" ht="26.25" customHeight="1">
      <c r="A192" s="4">
        <v>45701</v>
      </c>
      <c r="B192" s="5">
        <v>1959.2</v>
      </c>
      <c r="C192" s="5">
        <v>1937.99</v>
      </c>
      <c r="D192" s="5">
        <v>1946.52</v>
      </c>
      <c r="E192" s="5">
        <v>1962.57</v>
      </c>
      <c r="F192" s="8">
        <f ca="1"/>
        <v>0.1605</v>
      </c>
      <c r="G192" s="21">
        <f ca="1"/>
        <v>0.68989999999999996</v>
      </c>
      <c r="H192" s="5">
        <v>18.98904915</v>
      </c>
      <c r="I192" s="5">
        <v>1971.8219999999999</v>
      </c>
      <c r="J192" s="5">
        <v>1923.914</v>
      </c>
      <c r="K192" s="5">
        <v>1936.3587</v>
      </c>
      <c r="L192" s="6">
        <f t="shared" ca="1" si="4"/>
        <v>3.1E-2</v>
      </c>
      <c r="M192" s="6">
        <f ca="1"/>
        <v>5.33E-2</v>
      </c>
      <c r="N192" s="7" t="str">
        <f t="shared" ca="1" si="5"/>
        <v>102 troy ounces</v>
      </c>
      <c r="O192" s="6">
        <f ca="1"/>
        <v>5.5300000000000002E-2</v>
      </c>
      <c r="P192" s="6">
        <f ca="1"/>
        <v>5.0199999999999995E-2</v>
      </c>
      <c r="Q192" s="6">
        <f ca="1"/>
        <v>5.33E-2</v>
      </c>
      <c r="R192" s="5">
        <v>105.8</v>
      </c>
      <c r="S192" s="5">
        <v>4406.66</v>
      </c>
      <c r="T192" s="6">
        <f ca="1"/>
        <v>0.15160000000000001</v>
      </c>
      <c r="U192" s="5">
        <v>77.150000000000006</v>
      </c>
      <c r="X192" s="13"/>
      <c r="Y192" s="14"/>
      <c r="AA192" s="17"/>
      <c r="AB192" s="18"/>
    </row>
    <row r="193" spans="1:28" ht="26.25" customHeight="1">
      <c r="A193" s="4">
        <v>45702</v>
      </c>
      <c r="B193" s="5">
        <v>1950.9</v>
      </c>
      <c r="C193" s="5">
        <v>1959.2</v>
      </c>
      <c r="D193" s="5">
        <v>1937.99</v>
      </c>
      <c r="E193" s="5">
        <v>1946.52</v>
      </c>
      <c r="F193" s="8">
        <f ca="1"/>
        <v>8.5299999999999987E-2</v>
      </c>
      <c r="G193" s="21">
        <f ca="1"/>
        <v>0.64400000000000002</v>
      </c>
      <c r="H193" s="5">
        <v>18.953312230000002</v>
      </c>
      <c r="I193" s="5">
        <v>1970.4655</v>
      </c>
      <c r="J193" s="5">
        <v>1923.7374</v>
      </c>
      <c r="K193" s="5">
        <v>1935.9689000000001</v>
      </c>
      <c r="L193" s="6">
        <f t="shared" ca="1" si="4"/>
        <v>3.1E-2</v>
      </c>
      <c r="M193" s="6">
        <f ca="1"/>
        <v>5.33E-2</v>
      </c>
      <c r="N193" s="7" t="str">
        <f t="shared" ca="1" si="5"/>
        <v>106 troy ounces</v>
      </c>
      <c r="O193" s="6">
        <f ca="1"/>
        <v>5.5300000000000002E-2</v>
      </c>
      <c r="P193" s="6">
        <f ca="1"/>
        <v>5.04E-2</v>
      </c>
      <c r="Q193" s="6">
        <f ca="1"/>
        <v>5.33E-2</v>
      </c>
      <c r="R193" s="5">
        <v>105.93</v>
      </c>
      <c r="S193" s="5">
        <v>4364.1499999999996</v>
      </c>
      <c r="T193" s="6">
        <f ca="1"/>
        <v>0.15090000000000001</v>
      </c>
      <c r="U193" s="5">
        <v>75.59</v>
      </c>
      <c r="X193" s="13"/>
      <c r="Y193" s="14"/>
      <c r="AA193" s="17"/>
      <c r="AB193" s="18"/>
    </row>
    <row r="194" spans="1:28" ht="26.25" customHeight="1">
      <c r="A194" s="4">
        <v>45703</v>
      </c>
      <c r="B194" s="5">
        <v>1968.98</v>
      </c>
      <c r="C194" s="5">
        <v>1950.9</v>
      </c>
      <c r="D194" s="5">
        <v>1959.2</v>
      </c>
      <c r="E194" s="5">
        <v>1937.99</v>
      </c>
      <c r="F194" s="8">
        <f ca="1"/>
        <v>-0.21210000000000001</v>
      </c>
      <c r="G194" s="21">
        <f ca="1"/>
        <v>0.34889999999999999</v>
      </c>
      <c r="H194" s="5">
        <v>16.89575108</v>
      </c>
      <c r="I194" s="5">
        <v>1970.18</v>
      </c>
      <c r="J194" s="5">
        <v>1923.7801999999999</v>
      </c>
      <c r="K194" s="5">
        <v>1935.6086499999999</v>
      </c>
      <c r="L194" s="6">
        <f t="shared" ca="1" si="4"/>
        <v>3.1E-2</v>
      </c>
      <c r="M194" s="6">
        <f ca="1"/>
        <v>5.33E-2</v>
      </c>
      <c r="N194" s="7" t="str">
        <f t="shared" ca="1" si="5"/>
        <v>105 troy ounces</v>
      </c>
      <c r="O194" s="6">
        <f ca="1"/>
        <v>5.5300000000000002E-2</v>
      </c>
      <c r="P194" s="6">
        <f ca="1"/>
        <v>5.0300000000000004E-2</v>
      </c>
      <c r="Q194" s="6">
        <f ca="1"/>
        <v>5.33E-2</v>
      </c>
      <c r="R194" s="5">
        <v>105.53</v>
      </c>
      <c r="S194" s="5">
        <v>4391.41</v>
      </c>
      <c r="T194" s="6">
        <f ca="1"/>
        <v>0.14610000000000001</v>
      </c>
      <c r="U194" s="5">
        <v>75.650000000000006</v>
      </c>
      <c r="X194" s="13"/>
      <c r="Y194" s="14"/>
      <c r="AA194" s="17"/>
      <c r="AB194" s="18"/>
    </row>
    <row r="195" spans="1:28" ht="26.25" customHeight="1">
      <c r="A195" s="4">
        <v>45704</v>
      </c>
      <c r="B195" s="5">
        <v>1976.8</v>
      </c>
      <c r="C195" s="5">
        <v>1968.98</v>
      </c>
      <c r="D195" s="5">
        <v>1950.9</v>
      </c>
      <c r="E195" s="5">
        <v>1959.2</v>
      </c>
      <c r="F195" s="8">
        <f ca="1"/>
        <v>8.3000000000000004E-2</v>
      </c>
      <c r="G195" s="21">
        <f ca="1"/>
        <v>0.39520000000000005</v>
      </c>
      <c r="H195" s="5">
        <v>15.168376459999999</v>
      </c>
      <c r="I195" s="5">
        <v>1965.758</v>
      </c>
      <c r="J195" s="5">
        <v>1923.3978</v>
      </c>
      <c r="K195" s="5">
        <v>1935.3873000000001</v>
      </c>
      <c r="L195" s="6">
        <f t="shared" ref="L195:L258" ca="1" si="6">$L195/100</f>
        <v>3.1E-2</v>
      </c>
      <c r="M195" s="6">
        <f ca="1"/>
        <v>5.33E-2</v>
      </c>
      <c r="N195" s="7" t="str">
        <f t="shared" ref="N195:N258" ca="1" si="7">CONCATENATE($N195, " ", $Y195)</f>
        <v>101 troy ounces</v>
      </c>
      <c r="O195" s="6">
        <f ca="1"/>
        <v>5.5199999999999999E-2</v>
      </c>
      <c r="P195" s="6">
        <f ca="1"/>
        <v>4.9299999999999997E-2</v>
      </c>
      <c r="Q195" s="6">
        <f ca="1"/>
        <v>5.33E-2</v>
      </c>
      <c r="R195" s="5">
        <v>105.54</v>
      </c>
      <c r="S195" s="5">
        <v>4384.37</v>
      </c>
      <c r="T195" s="6">
        <f ca="1"/>
        <v>0.14910000000000001</v>
      </c>
      <c r="U195" s="5">
        <v>77.12</v>
      </c>
      <c r="X195" s="13"/>
      <c r="Y195" s="14"/>
      <c r="AA195" s="17"/>
      <c r="AB195" s="18"/>
    </row>
    <row r="196" spans="1:28" ht="26.25" customHeight="1">
      <c r="A196" s="4">
        <v>45705</v>
      </c>
      <c r="B196" s="5">
        <v>1992.62</v>
      </c>
      <c r="C196" s="5">
        <v>1976.8</v>
      </c>
      <c r="D196" s="5">
        <v>1968.98</v>
      </c>
      <c r="E196" s="5">
        <v>1950.9</v>
      </c>
      <c r="F196" s="8">
        <f ca="1"/>
        <v>-0.18079999999999999</v>
      </c>
      <c r="G196" s="21">
        <f ca="1"/>
        <v>0.30420000000000003</v>
      </c>
      <c r="H196" s="5">
        <v>10.217873279999999</v>
      </c>
      <c r="I196" s="5">
        <v>1961.9825000000001</v>
      </c>
      <c r="J196" s="5">
        <v>1923.2657999999999</v>
      </c>
      <c r="K196" s="5">
        <v>1935.3985</v>
      </c>
      <c r="L196" s="6">
        <f t="shared" ca="1" si="6"/>
        <v>3.1E-2</v>
      </c>
      <c r="M196" s="6">
        <f ca="1"/>
        <v>5.33E-2</v>
      </c>
      <c r="N196" s="7" t="str">
        <f t="shared" ca="1" si="7"/>
        <v>104 troy ounces</v>
      </c>
      <c r="O196" s="6">
        <f ca="1"/>
        <v>5.5300000000000002E-2</v>
      </c>
      <c r="P196" s="6">
        <f ca="1"/>
        <v>4.9100000000000005E-2</v>
      </c>
      <c r="Q196" s="6">
        <f ca="1"/>
        <v>5.33E-2</v>
      </c>
      <c r="R196" s="5">
        <v>105.27</v>
      </c>
      <c r="S196" s="5">
        <v>4366.21</v>
      </c>
      <c r="T196" s="6">
        <f ca="1"/>
        <v>0.151</v>
      </c>
      <c r="U196" s="5">
        <v>80.930000000000007</v>
      </c>
      <c r="X196" s="13"/>
      <c r="Y196" s="14"/>
      <c r="AA196" s="17"/>
      <c r="AB196" s="18"/>
    </row>
    <row r="197" spans="1:28" ht="26.25" customHeight="1">
      <c r="A197" s="4">
        <v>45706</v>
      </c>
      <c r="B197" s="5">
        <v>1985.03</v>
      </c>
      <c r="C197" s="5">
        <v>1992.62</v>
      </c>
      <c r="D197" s="5">
        <v>1976.8</v>
      </c>
      <c r="E197" s="5">
        <v>1968.98</v>
      </c>
      <c r="F197" s="8">
        <f ca="1"/>
        <v>-7.8200000000000006E-2</v>
      </c>
      <c r="G197" s="21">
        <f ca="1"/>
        <v>4.58E-2</v>
      </c>
      <c r="H197" s="5">
        <v>9.5391266780000006</v>
      </c>
      <c r="I197" s="5">
        <v>1956.521</v>
      </c>
      <c r="J197" s="5">
        <v>1922.6112000000001</v>
      </c>
      <c r="K197" s="5">
        <v>1935.19075</v>
      </c>
      <c r="L197" s="6">
        <f t="shared" ca="1" si="6"/>
        <v>3.1E-2</v>
      </c>
      <c r="M197" s="6">
        <f ca="1"/>
        <v>5.33E-2</v>
      </c>
      <c r="N197" s="7" t="str">
        <f t="shared" ca="1" si="7"/>
        <v>101 troy ounces</v>
      </c>
      <c r="O197" s="6">
        <f ca="1"/>
        <v>5.5300000000000002E-2</v>
      </c>
      <c r="P197" s="6">
        <f ca="1"/>
        <v>4.9299999999999997E-2</v>
      </c>
      <c r="Q197" s="6">
        <f ca="1"/>
        <v>5.33E-2</v>
      </c>
      <c r="R197" s="5">
        <v>105.07</v>
      </c>
      <c r="S197" s="5">
        <v>4364.2700000000004</v>
      </c>
      <c r="T197" s="6">
        <f ca="1"/>
        <v>0.15390000000000001</v>
      </c>
      <c r="U197" s="5">
        <v>81.13</v>
      </c>
      <c r="X197" s="13"/>
      <c r="Y197" s="14"/>
      <c r="AA197" s="17"/>
      <c r="AB197" s="18"/>
    </row>
    <row r="198" spans="1:28" ht="26.25" customHeight="1">
      <c r="A198" s="4">
        <v>45707</v>
      </c>
      <c r="B198" s="5">
        <v>1985.14</v>
      </c>
      <c r="C198" s="5">
        <v>1985.03</v>
      </c>
      <c r="D198" s="5">
        <v>1992.62</v>
      </c>
      <c r="E198" s="5">
        <v>1976.8</v>
      </c>
      <c r="F198" s="8">
        <f ca="1"/>
        <v>-0.15820000000000001</v>
      </c>
      <c r="G198" s="21">
        <f ca="1"/>
        <v>-0.1183</v>
      </c>
      <c r="H198" s="5">
        <v>9.9437429240000004</v>
      </c>
      <c r="I198" s="5">
        <v>1950.8125</v>
      </c>
      <c r="J198" s="5">
        <v>1921.4992</v>
      </c>
      <c r="K198" s="5">
        <v>1934.9177999999999</v>
      </c>
      <c r="L198" s="6">
        <f t="shared" ca="1" si="6"/>
        <v>3.1E-2</v>
      </c>
      <c r="M198" s="6">
        <f ca="1"/>
        <v>5.33E-2</v>
      </c>
      <c r="N198" s="7" t="str">
        <f t="shared" ca="1" si="7"/>
        <v>102 troy ounces</v>
      </c>
      <c r="O198" s="6">
        <f ca="1"/>
        <v>5.5300000000000002E-2</v>
      </c>
      <c r="P198" s="6">
        <f ca="1"/>
        <v>4.8300000000000003E-2</v>
      </c>
      <c r="Q198" s="6">
        <f ca="1"/>
        <v>5.33E-2</v>
      </c>
      <c r="R198" s="5">
        <v>106.2</v>
      </c>
      <c r="S198" s="5">
        <v>4334.2299999999996</v>
      </c>
      <c r="T198" s="6">
        <f ca="1"/>
        <v>0.157</v>
      </c>
      <c r="U198" s="5">
        <v>82.58</v>
      </c>
      <c r="X198" s="13"/>
      <c r="Y198" s="14"/>
      <c r="AA198" s="17"/>
      <c r="AB198" s="18"/>
    </row>
    <row r="199" spans="1:28" ht="26.25" customHeight="1">
      <c r="A199" s="4">
        <v>45708</v>
      </c>
      <c r="B199" s="5">
        <v>1983.81</v>
      </c>
      <c r="C199" s="5">
        <v>1985.14</v>
      </c>
      <c r="D199" s="5">
        <v>1985.03</v>
      </c>
      <c r="E199" s="5">
        <v>1992.62</v>
      </c>
      <c r="F199" s="8">
        <f ca="1"/>
        <v>7.5899999999999995E-2</v>
      </c>
      <c r="G199" s="21">
        <f ca="1"/>
        <v>-2.4300000000000002E-2</v>
      </c>
      <c r="H199" s="5">
        <v>9.7836834689999996</v>
      </c>
      <c r="I199" s="5">
        <v>1942.8109999999999</v>
      </c>
      <c r="J199" s="5">
        <v>1919.9446</v>
      </c>
      <c r="K199" s="5">
        <v>1934.59455</v>
      </c>
      <c r="L199" s="6">
        <f t="shared" ca="1" si="6"/>
        <v>3.1E-2</v>
      </c>
      <c r="M199" s="6">
        <f ca="1"/>
        <v>5.33E-2</v>
      </c>
      <c r="N199" s="7" t="str">
        <f t="shared" ca="1" si="7"/>
        <v>99 troy ounces</v>
      </c>
      <c r="O199" s="6">
        <f ca="1"/>
        <v>5.5199999999999999E-2</v>
      </c>
      <c r="P199" s="6">
        <f ca="1"/>
        <v>4.9800000000000004E-2</v>
      </c>
      <c r="Q199" s="6">
        <f ca="1"/>
        <v>5.33E-2</v>
      </c>
      <c r="R199" s="5">
        <v>106.5</v>
      </c>
      <c r="S199" s="5">
        <v>4268.26</v>
      </c>
      <c r="T199" s="6">
        <f ca="1"/>
        <v>0.16589999999999999</v>
      </c>
      <c r="U199" s="5">
        <v>80.819999999999993</v>
      </c>
      <c r="X199" s="13"/>
      <c r="Y199" s="14"/>
      <c r="AA199" s="17"/>
      <c r="AB199" s="18"/>
    </row>
    <row r="200" spans="1:28" ht="26.25" customHeight="1">
      <c r="A200" s="4">
        <v>45709</v>
      </c>
      <c r="B200" s="5">
        <v>1995.53</v>
      </c>
      <c r="C200" s="5">
        <v>1983.81</v>
      </c>
      <c r="D200" s="5">
        <v>1985.14</v>
      </c>
      <c r="E200" s="5">
        <v>1985.03</v>
      </c>
      <c r="F200" s="8">
        <f ca="1"/>
        <v>-1.1000000000000001E-3</v>
      </c>
      <c r="G200" s="21">
        <f ca="1"/>
        <v>-0.24719999999999998</v>
      </c>
      <c r="H200" s="5">
        <v>10.13014226</v>
      </c>
      <c r="I200" s="5">
        <v>1934.627</v>
      </c>
      <c r="J200" s="5">
        <v>1918.5601999999999</v>
      </c>
      <c r="K200" s="5">
        <v>1934.3216500000001</v>
      </c>
      <c r="L200" s="6">
        <f t="shared" ca="1" si="6"/>
        <v>3.1E-2</v>
      </c>
      <c r="M200" s="6">
        <f ca="1"/>
        <v>5.33E-2</v>
      </c>
      <c r="N200" s="7" t="str">
        <f t="shared" ca="1" si="7"/>
        <v>92 troy ounces</v>
      </c>
      <c r="O200" s="6">
        <f ca="1"/>
        <v>5.5599999999999997E-2</v>
      </c>
      <c r="P200" s="6">
        <f ca="1"/>
        <v>4.9500000000000002E-2</v>
      </c>
      <c r="Q200" s="6">
        <f ca="1"/>
        <v>5.33E-2</v>
      </c>
      <c r="R200" s="5">
        <v>106.67</v>
      </c>
      <c r="S200" s="5">
        <v>4201.2700000000004</v>
      </c>
      <c r="T200" s="6">
        <f ca="1"/>
        <v>0.1802</v>
      </c>
      <c r="U200" s="5">
        <v>81.48</v>
      </c>
      <c r="X200" s="13"/>
      <c r="Y200" s="14"/>
      <c r="AA200" s="17"/>
      <c r="AB200" s="18"/>
    </row>
    <row r="201" spans="1:28" ht="26.25" customHeight="1">
      <c r="A201" s="4">
        <v>45710</v>
      </c>
      <c r="B201" s="5">
        <v>2006.33</v>
      </c>
      <c r="C201" s="5">
        <v>1995.53</v>
      </c>
      <c r="D201" s="5">
        <v>1983.81</v>
      </c>
      <c r="E201" s="5">
        <v>1985.14</v>
      </c>
      <c r="F201" s="8">
        <f ca="1"/>
        <v>1.3300000000000001E-2</v>
      </c>
      <c r="G201" s="21">
        <f ca="1"/>
        <v>-0.21239999999999998</v>
      </c>
      <c r="H201" s="5">
        <v>14.63192282</v>
      </c>
      <c r="I201" s="5">
        <v>1926.5070000000001</v>
      </c>
      <c r="J201" s="5">
        <v>1917.2184</v>
      </c>
      <c r="K201" s="5">
        <v>1934.13815</v>
      </c>
      <c r="L201" s="6">
        <f t="shared" ca="1" si="6"/>
        <v>3.2000000000000001E-2</v>
      </c>
      <c r="M201" s="6">
        <f ca="1"/>
        <v>5.33E-2</v>
      </c>
      <c r="N201" s="7" t="str">
        <f t="shared" ca="1" si="7"/>
        <v>86 troy ounces</v>
      </c>
      <c r="O201" s="6">
        <f ca="1"/>
        <v>5.5599999999999997E-2</v>
      </c>
      <c r="P201" s="6">
        <f ca="1"/>
        <v>5.0700000000000002E-2</v>
      </c>
      <c r="Q201" s="6">
        <f ca="1"/>
        <v>5.33E-2</v>
      </c>
      <c r="R201" s="5">
        <v>106.16</v>
      </c>
      <c r="S201" s="5">
        <v>4171.33</v>
      </c>
      <c r="T201" s="6">
        <f ca="1"/>
        <v>0.1986</v>
      </c>
      <c r="U201" s="5">
        <v>82.59</v>
      </c>
      <c r="X201" s="13"/>
      <c r="Y201" s="14"/>
      <c r="AA201" s="17"/>
      <c r="AB201" s="18"/>
    </row>
    <row r="202" spans="1:28" ht="26.25" customHeight="1">
      <c r="A202" s="4">
        <v>45711</v>
      </c>
      <c r="B202" s="5">
        <v>1984.46</v>
      </c>
      <c r="C202" s="5">
        <v>2006.33</v>
      </c>
      <c r="D202" s="5">
        <v>1995.53</v>
      </c>
      <c r="E202" s="5">
        <v>1983.81</v>
      </c>
      <c r="F202" s="8">
        <f ca="1"/>
        <v>-0.11720000000000001</v>
      </c>
      <c r="G202" s="21">
        <f ca="1"/>
        <v>-0.49009999999999998</v>
      </c>
      <c r="H202" s="5">
        <v>22.892494280000001</v>
      </c>
      <c r="I202" s="5">
        <v>1918.4925000000001</v>
      </c>
      <c r="J202" s="5">
        <v>1915.5139999999999</v>
      </c>
      <c r="K202" s="5">
        <v>1933.90455</v>
      </c>
      <c r="L202" s="6">
        <f t="shared" ca="1" si="6"/>
        <v>3.2000000000000001E-2</v>
      </c>
      <c r="M202" s="6">
        <f ca="1"/>
        <v>5.33E-2</v>
      </c>
      <c r="N202" s="7" t="str">
        <f t="shared" ca="1" si="7"/>
        <v>97 troy ounces</v>
      </c>
      <c r="O202" s="6">
        <f ca="1"/>
        <v>5.5599999999999997E-2</v>
      </c>
      <c r="P202" s="6">
        <f ca="1"/>
        <v>5.0300000000000004E-2</v>
      </c>
      <c r="Q202" s="6">
        <f ca="1"/>
        <v>5.33E-2</v>
      </c>
      <c r="R202" s="5">
        <v>106.58</v>
      </c>
      <c r="S202" s="5">
        <v>4139.3900000000003</v>
      </c>
      <c r="T202" s="6">
        <f ca="1"/>
        <v>0.21129999999999999</v>
      </c>
      <c r="U202" s="5">
        <v>85</v>
      </c>
      <c r="X202" s="13"/>
      <c r="Y202" s="14"/>
      <c r="AA202" s="17"/>
      <c r="AB202" s="18"/>
    </row>
    <row r="203" spans="1:28" ht="26.25" customHeight="1">
      <c r="A203" s="4">
        <v>45712</v>
      </c>
      <c r="B203" s="5">
        <v>1983.03</v>
      </c>
      <c r="C203" s="5">
        <v>1984.46</v>
      </c>
      <c r="D203" s="5">
        <v>2006.33</v>
      </c>
      <c r="E203" s="5">
        <v>1995.53</v>
      </c>
      <c r="F203" s="8">
        <f ca="1"/>
        <v>-0.10800000000000001</v>
      </c>
      <c r="G203" s="21">
        <f ca="1"/>
        <v>-0.68340000000000001</v>
      </c>
      <c r="H203" s="5">
        <v>27.48632486</v>
      </c>
      <c r="I203" s="5">
        <v>1909.9690000000001</v>
      </c>
      <c r="J203" s="5">
        <v>1913.4985999999999</v>
      </c>
      <c r="K203" s="5">
        <v>1933.58375</v>
      </c>
      <c r="L203" s="6">
        <f t="shared" ca="1" si="6"/>
        <v>3.2000000000000001E-2</v>
      </c>
      <c r="M203" s="6">
        <f ca="1"/>
        <v>5.33E-2</v>
      </c>
      <c r="N203" s="7" t="str">
        <f t="shared" ca="1" si="7"/>
        <v>94 troy ounces</v>
      </c>
      <c r="O203" s="6">
        <f ca="1"/>
        <v>5.57E-2</v>
      </c>
      <c r="P203" s="6">
        <f ca="1"/>
        <v>4.99E-2</v>
      </c>
      <c r="Q203" s="6">
        <f ca="1"/>
        <v>5.33E-2</v>
      </c>
      <c r="R203" s="5">
        <v>106.59</v>
      </c>
      <c r="S203" s="5">
        <v>4152.93</v>
      </c>
      <c r="T203" s="6">
        <f ca="1"/>
        <v>0.2039</v>
      </c>
      <c r="U203" s="5">
        <v>83.53</v>
      </c>
      <c r="X203" s="13"/>
      <c r="Y203" s="14"/>
      <c r="AA203" s="17"/>
      <c r="AB203" s="18"/>
    </row>
    <row r="204" spans="1:28" ht="26.25" customHeight="1">
      <c r="A204" s="4">
        <v>45713</v>
      </c>
      <c r="B204" s="5">
        <v>1972.89</v>
      </c>
      <c r="C204" s="5">
        <v>1983.03</v>
      </c>
      <c r="D204" s="5">
        <v>1984.46</v>
      </c>
      <c r="E204" s="5">
        <v>2006.33</v>
      </c>
      <c r="F204" s="8">
        <f ca="1"/>
        <v>0.21870000000000001</v>
      </c>
      <c r="G204" s="21">
        <f ca="1"/>
        <v>-0.25259999999999999</v>
      </c>
      <c r="H204" s="5">
        <v>25.731072529999999</v>
      </c>
      <c r="I204" s="5">
        <v>1902.0934999999999</v>
      </c>
      <c r="J204" s="5">
        <v>1911.1623999999999</v>
      </c>
      <c r="K204" s="5">
        <v>1933.1824999999999</v>
      </c>
      <c r="L204" s="6">
        <f t="shared" ca="1" si="6"/>
        <v>3.2000000000000001E-2</v>
      </c>
      <c r="M204" s="6">
        <f ca="1"/>
        <v>5.33E-2</v>
      </c>
      <c r="N204" s="7" t="str">
        <f t="shared" ca="1" si="7"/>
        <v>100 troy ounces</v>
      </c>
      <c r="O204" s="6">
        <f ca="1"/>
        <v>5.57E-2</v>
      </c>
      <c r="P204" s="6">
        <f ca="1"/>
        <v>5.0199999999999995E-2</v>
      </c>
      <c r="Q204" s="6">
        <f ca="1"/>
        <v>5.33E-2</v>
      </c>
      <c r="R204" s="5">
        <v>106.58</v>
      </c>
      <c r="S204" s="5">
        <v>4175.99</v>
      </c>
      <c r="T204" s="6">
        <f ca="1"/>
        <v>0.21780000000000002</v>
      </c>
      <c r="U204" s="5">
        <v>85.37</v>
      </c>
      <c r="X204" s="13"/>
      <c r="Y204" s="14"/>
      <c r="AA204" s="17"/>
      <c r="AB204" s="18"/>
    </row>
    <row r="205" spans="1:28" ht="26.25" customHeight="1">
      <c r="A205" s="4">
        <v>45714</v>
      </c>
      <c r="B205" s="5">
        <v>1973.63</v>
      </c>
      <c r="C205" s="5">
        <v>1972.89</v>
      </c>
      <c r="D205" s="5">
        <v>1983.03</v>
      </c>
      <c r="E205" s="5">
        <v>1984.46</v>
      </c>
      <c r="F205" s="8">
        <f ca="1"/>
        <v>1.43E-2</v>
      </c>
      <c r="G205" s="21">
        <f ca="1"/>
        <v>-0.32130000000000003</v>
      </c>
      <c r="H205" s="5">
        <v>36.537168659999999</v>
      </c>
      <c r="I205" s="5">
        <v>1896.2065</v>
      </c>
      <c r="J205" s="5">
        <v>1909.3022000000001</v>
      </c>
      <c r="K205" s="5">
        <v>1932.9204999999999</v>
      </c>
      <c r="L205" s="6">
        <f t="shared" ca="1" si="6"/>
        <v>3.2000000000000001E-2</v>
      </c>
      <c r="M205" s="6">
        <f ca="1"/>
        <v>5.33E-2</v>
      </c>
      <c r="N205" s="7" t="str">
        <f t="shared" ca="1" si="7"/>
        <v>93 troy ounces</v>
      </c>
      <c r="O205" s="6">
        <f ca="1"/>
        <v>5.5599999999999997E-2</v>
      </c>
      <c r="P205" s="6">
        <f ca="1"/>
        <v>5.0799999999999998E-2</v>
      </c>
      <c r="Q205" s="6">
        <f ca="1"/>
        <v>5.33E-2</v>
      </c>
      <c r="R205" s="5">
        <v>106.25</v>
      </c>
      <c r="S205" s="5">
        <v>4232.42</v>
      </c>
      <c r="T205" s="6">
        <f ca="1"/>
        <v>0.19390000000000002</v>
      </c>
      <c r="U205" s="5">
        <v>83.69</v>
      </c>
      <c r="X205" s="13"/>
      <c r="Y205" s="14"/>
      <c r="AA205" s="17"/>
      <c r="AB205" s="18"/>
    </row>
    <row r="206" spans="1:28" ht="26.25" customHeight="1">
      <c r="A206" s="4">
        <v>45715</v>
      </c>
      <c r="B206" s="5">
        <v>1981.23</v>
      </c>
      <c r="C206" s="5">
        <v>1973.63</v>
      </c>
      <c r="D206" s="5">
        <v>1972.89</v>
      </c>
      <c r="E206" s="5">
        <v>1983.03</v>
      </c>
      <c r="F206" s="8">
        <f ca="1"/>
        <v>0.1014</v>
      </c>
      <c r="G206" s="21">
        <f ca="1"/>
        <v>-3.9100000000000003E-2</v>
      </c>
      <c r="H206" s="5">
        <v>40.853195390000003</v>
      </c>
      <c r="I206" s="5">
        <v>1890.9385</v>
      </c>
      <c r="J206" s="5">
        <v>1907.5101999999999</v>
      </c>
      <c r="K206" s="5">
        <v>1932.5402999999999</v>
      </c>
      <c r="L206" s="6">
        <f t="shared" ca="1" si="6"/>
        <v>3.2000000000000001E-2</v>
      </c>
      <c r="M206" s="6">
        <f ca="1"/>
        <v>5.33E-2</v>
      </c>
      <c r="N206" s="7" t="str">
        <f t="shared" ca="1" si="7"/>
        <v>83 troy ounces</v>
      </c>
      <c r="O206" s="6">
        <f ca="1"/>
        <v>5.57E-2</v>
      </c>
      <c r="P206" s="6">
        <f ca="1"/>
        <v>5.0199999999999995E-2</v>
      </c>
      <c r="Q206" s="6">
        <f ca="1"/>
        <v>5.33E-2</v>
      </c>
      <c r="R206" s="5">
        <v>105.61</v>
      </c>
      <c r="S206" s="5">
        <v>4235.79</v>
      </c>
      <c r="T206" s="6">
        <f ca="1"/>
        <v>0.20030000000000001</v>
      </c>
      <c r="U206" s="5">
        <v>86.15</v>
      </c>
      <c r="X206" s="13"/>
      <c r="Y206" s="14"/>
      <c r="AA206" s="17"/>
      <c r="AB206" s="18"/>
    </row>
    <row r="207" spans="1:28" ht="26.25" customHeight="1">
      <c r="A207" s="4">
        <v>45716</v>
      </c>
      <c r="B207" s="5">
        <v>1976.81</v>
      </c>
      <c r="C207" s="5">
        <v>1981.23</v>
      </c>
      <c r="D207" s="5">
        <v>1973.63</v>
      </c>
      <c r="E207" s="5">
        <v>1972.89</v>
      </c>
      <c r="F207" s="8">
        <f ca="1"/>
        <v>-7.4000000000000003E-3</v>
      </c>
      <c r="G207" s="21">
        <f ca="1"/>
        <v>3.1699999999999999E-2</v>
      </c>
      <c r="H207" s="5">
        <v>45.459958399999998</v>
      </c>
      <c r="I207" s="5">
        <v>1887.376</v>
      </c>
      <c r="J207" s="5">
        <v>1906.0852</v>
      </c>
      <c r="K207" s="5">
        <v>1932.2199000000001</v>
      </c>
      <c r="L207" s="6">
        <f t="shared" ca="1" si="6"/>
        <v>3.2000000000000001E-2</v>
      </c>
      <c r="M207" s="6">
        <f ca="1"/>
        <v>5.33E-2</v>
      </c>
      <c r="N207" s="7" t="str">
        <f t="shared" ca="1" si="7"/>
        <v>88 troy ounces</v>
      </c>
      <c r="O207" s="6">
        <f ca="1"/>
        <v>5.57E-2</v>
      </c>
      <c r="P207" s="6">
        <f ca="1"/>
        <v>5.0499999999999996E-2</v>
      </c>
      <c r="Q207" s="6">
        <f ca="1"/>
        <v>5.33E-2</v>
      </c>
      <c r="R207" s="5">
        <v>106.16</v>
      </c>
      <c r="S207" s="5">
        <v>4210.3999999999996</v>
      </c>
      <c r="T207" s="6">
        <f ca="1"/>
        <v>0.21829999999999999</v>
      </c>
      <c r="U207" s="5">
        <v>88</v>
      </c>
      <c r="X207" s="13"/>
      <c r="Y207" s="14"/>
      <c r="AA207" s="17"/>
      <c r="AB207" s="18"/>
    </row>
    <row r="208" spans="1:28" ht="26.25" customHeight="1">
      <c r="A208" s="4">
        <v>45717</v>
      </c>
      <c r="B208" s="5">
        <v>1950.79</v>
      </c>
      <c r="C208" s="5">
        <v>1976.81</v>
      </c>
      <c r="D208" s="5">
        <v>1981.23</v>
      </c>
      <c r="E208" s="5">
        <v>1973.63</v>
      </c>
      <c r="F208" s="8">
        <f ca="1"/>
        <v>-7.5999999999999998E-2</v>
      </c>
      <c r="G208" s="21">
        <f ca="1"/>
        <v>0.1139</v>
      </c>
      <c r="H208" s="5">
        <v>46.212824529999999</v>
      </c>
      <c r="I208" s="5">
        <v>1884.509</v>
      </c>
      <c r="J208" s="5">
        <v>1904.7646</v>
      </c>
      <c r="K208" s="5">
        <v>1931.9418000000001</v>
      </c>
      <c r="L208" s="6">
        <f t="shared" ca="1" si="6"/>
        <v>3.2000000000000001E-2</v>
      </c>
      <c r="M208" s="6">
        <f ca="1"/>
        <v>5.33E-2</v>
      </c>
      <c r="N208" s="7" t="str">
        <f t="shared" ca="1" si="7"/>
        <v>87 troy ounces</v>
      </c>
      <c r="O208" s="6">
        <f ca="1"/>
        <v>5.5599999999999997E-2</v>
      </c>
      <c r="P208" s="6">
        <f ca="1"/>
        <v>5.0700000000000002E-2</v>
      </c>
      <c r="Q208" s="6">
        <f ca="1"/>
        <v>5.33E-2</v>
      </c>
      <c r="R208" s="5">
        <v>106.26</v>
      </c>
      <c r="S208" s="5">
        <v>4273.8500000000004</v>
      </c>
      <c r="T208" s="6">
        <f ca="1"/>
        <v>0.21590000000000001</v>
      </c>
      <c r="U208" s="5">
        <v>90.28</v>
      </c>
      <c r="X208" s="13"/>
      <c r="Y208" s="14"/>
      <c r="AA208" s="17"/>
      <c r="AB208" s="18"/>
    </row>
    <row r="209" spans="1:28" ht="26.25" customHeight="1">
      <c r="A209" s="4">
        <v>45718</v>
      </c>
      <c r="B209" s="5">
        <v>1924.75</v>
      </c>
      <c r="C209" s="5">
        <v>1950.79</v>
      </c>
      <c r="D209" s="5">
        <v>1976.81</v>
      </c>
      <c r="E209" s="5">
        <v>1981.23</v>
      </c>
      <c r="F209" s="8">
        <f ca="1"/>
        <v>4.4199999999999996E-2</v>
      </c>
      <c r="G209" s="21">
        <f ca="1"/>
        <v>8.2200000000000009E-2</v>
      </c>
      <c r="H209" s="5">
        <v>46.581599179999998</v>
      </c>
      <c r="I209" s="5">
        <v>1881.7184999999999</v>
      </c>
      <c r="J209" s="5">
        <v>1903.4166</v>
      </c>
      <c r="K209" s="5">
        <v>1931.6376</v>
      </c>
      <c r="L209" s="6">
        <f t="shared" ca="1" si="6"/>
        <v>3.2000000000000001E-2</v>
      </c>
      <c r="M209" s="6">
        <f ca="1"/>
        <v>5.33E-2</v>
      </c>
      <c r="N209" s="7" t="str">
        <f t="shared" ca="1" si="7"/>
        <v>90 troy ounces</v>
      </c>
      <c r="O209" s="6">
        <f ca="1"/>
        <v>5.5800000000000002E-2</v>
      </c>
      <c r="P209" s="6">
        <f ca="1"/>
        <v>5.1399999999999994E-2</v>
      </c>
      <c r="Q209" s="6">
        <f ca="1"/>
        <v>5.33E-2</v>
      </c>
      <c r="R209" s="5">
        <v>106.54</v>
      </c>
      <c r="S209" s="5">
        <v>4321.3599999999997</v>
      </c>
      <c r="T209" s="6">
        <f ca="1"/>
        <v>0.1973</v>
      </c>
      <c r="U209" s="5">
        <v>88.24</v>
      </c>
      <c r="X209" s="13"/>
      <c r="Y209" s="14"/>
      <c r="AA209" s="17"/>
      <c r="AB209" s="18"/>
    </row>
    <row r="210" spans="1:28" ht="26.25" customHeight="1">
      <c r="A210" s="4">
        <v>45719</v>
      </c>
      <c r="B210" s="5">
        <v>1919.39</v>
      </c>
      <c r="C210" s="5">
        <v>1924.75</v>
      </c>
      <c r="D210" s="5">
        <v>1950.79</v>
      </c>
      <c r="E210" s="5">
        <v>1976.81</v>
      </c>
      <c r="F210" s="8">
        <f ca="1"/>
        <v>0.26019999999999999</v>
      </c>
      <c r="G210" s="21">
        <f ca="1"/>
        <v>0.34350000000000003</v>
      </c>
      <c r="H210" s="5">
        <v>44.16847362</v>
      </c>
      <c r="I210" s="5">
        <v>1878.9485</v>
      </c>
      <c r="J210" s="5">
        <v>1902.1296</v>
      </c>
      <c r="K210" s="5">
        <v>1931.24415</v>
      </c>
      <c r="L210" s="6">
        <f t="shared" ca="1" si="6"/>
        <v>3.2000000000000001E-2</v>
      </c>
      <c r="M210" s="6">
        <f ca="1"/>
        <v>5.33E-2</v>
      </c>
      <c r="N210" s="7" t="str">
        <f t="shared" ca="1" si="7"/>
        <v>89 troy ounces</v>
      </c>
      <c r="O210" s="6">
        <f ca="1"/>
        <v>5.57E-2</v>
      </c>
      <c r="P210" s="6">
        <f ca="1"/>
        <v>5.1900000000000002E-2</v>
      </c>
      <c r="Q210" s="6">
        <f ca="1"/>
        <v>5.33E-2</v>
      </c>
      <c r="R210" s="5">
        <v>106.22</v>
      </c>
      <c r="S210" s="5">
        <v>4357.3500000000004</v>
      </c>
      <c r="T210" s="6">
        <f ca="1"/>
        <v>0.18359999999999999</v>
      </c>
      <c r="U210" s="5">
        <v>87.81</v>
      </c>
      <c r="X210" s="13"/>
      <c r="Y210" s="14"/>
      <c r="AA210" s="17"/>
      <c r="AB210" s="18"/>
    </row>
    <row r="211" spans="1:28" ht="26.25" customHeight="1">
      <c r="A211" s="4">
        <v>45720</v>
      </c>
      <c r="B211" s="5">
        <v>1932.28</v>
      </c>
      <c r="C211" s="5">
        <v>1919.39</v>
      </c>
      <c r="D211" s="5">
        <v>1924.75</v>
      </c>
      <c r="E211" s="5">
        <v>1950.79</v>
      </c>
      <c r="F211" s="8">
        <f ca="1"/>
        <v>0.26039999999999996</v>
      </c>
      <c r="G211" s="21">
        <f ca="1"/>
        <v>0.59060000000000001</v>
      </c>
      <c r="H211" s="5">
        <v>41.443126499999998</v>
      </c>
      <c r="I211" s="5">
        <v>1877.8815</v>
      </c>
      <c r="J211" s="5">
        <v>1901.4494</v>
      </c>
      <c r="K211" s="5">
        <v>1930.87545</v>
      </c>
      <c r="L211" s="6">
        <f t="shared" ca="1" si="6"/>
        <v>3.2000000000000001E-2</v>
      </c>
      <c r="M211" s="6">
        <f ca="1"/>
        <v>5.33E-2</v>
      </c>
      <c r="N211" s="7" t="str">
        <f t="shared" ca="1" si="7"/>
        <v>93 troy ounces</v>
      </c>
      <c r="O211" s="6">
        <f ca="1"/>
        <v>5.5800000000000002E-2</v>
      </c>
      <c r="P211" s="6">
        <f ca="1"/>
        <v>5.1900000000000002E-2</v>
      </c>
      <c r="Q211" s="6">
        <f ca="1"/>
        <v>5.33E-2</v>
      </c>
      <c r="R211" s="5">
        <v>106.26</v>
      </c>
      <c r="S211" s="5">
        <v>4345.2299999999996</v>
      </c>
      <c r="T211" s="6">
        <f ca="1"/>
        <v>0.1741</v>
      </c>
      <c r="U211" s="5">
        <v>87.06</v>
      </c>
      <c r="X211" s="13"/>
      <c r="Y211" s="14"/>
      <c r="AA211" s="17"/>
      <c r="AB211" s="18"/>
    </row>
    <row r="212" spans="1:28" ht="26.25" customHeight="1">
      <c r="A212" s="4">
        <v>45721</v>
      </c>
      <c r="B212" s="5">
        <v>1870.76</v>
      </c>
      <c r="C212" s="5">
        <v>1932.28</v>
      </c>
      <c r="D212" s="5">
        <v>1919.39</v>
      </c>
      <c r="E212" s="5">
        <v>1924.75</v>
      </c>
      <c r="F212" s="8">
        <f ca="1"/>
        <v>5.3600000000000002E-2</v>
      </c>
      <c r="G212" s="21">
        <f ca="1"/>
        <v>0.76139999999999997</v>
      </c>
      <c r="H212" s="5">
        <v>39.488102570000002</v>
      </c>
      <c r="I212" s="5">
        <v>1878.2159999999999</v>
      </c>
      <c r="J212" s="5">
        <v>1901.4685999999999</v>
      </c>
      <c r="K212" s="5">
        <v>1930.6380999999999</v>
      </c>
      <c r="L212" s="6">
        <f t="shared" ca="1" si="6"/>
        <v>3.2000000000000001E-2</v>
      </c>
      <c r="M212" s="6">
        <f ca="1"/>
        <v>5.33E-2</v>
      </c>
      <c r="N212" s="7" t="str">
        <f t="shared" ca="1" si="7"/>
        <v>96 troy ounces</v>
      </c>
      <c r="O212" s="6">
        <f ca="1"/>
        <v>5.57E-2</v>
      </c>
      <c r="P212" s="6">
        <f ca="1"/>
        <v>5.0900000000000001E-2</v>
      </c>
      <c r="Q212" s="6">
        <f ca="1"/>
        <v>5.33E-2</v>
      </c>
      <c r="R212" s="5">
        <v>106.58</v>
      </c>
      <c r="S212" s="5">
        <v>4342.37</v>
      </c>
      <c r="T212" s="6">
        <f ca="1"/>
        <v>0.191</v>
      </c>
      <c r="U212" s="5">
        <v>87.72</v>
      </c>
      <c r="X212" s="13"/>
      <c r="Y212" s="14"/>
      <c r="AA212" s="17"/>
      <c r="AB212" s="18"/>
    </row>
    <row r="213" spans="1:28" ht="26.25" customHeight="1">
      <c r="A213" s="4">
        <v>45722</v>
      </c>
      <c r="B213" s="5">
        <v>1875.39</v>
      </c>
      <c r="C213" s="5">
        <v>1870.76</v>
      </c>
      <c r="D213" s="5">
        <v>1932.28</v>
      </c>
      <c r="E213" s="5">
        <v>1919.39</v>
      </c>
      <c r="F213" s="8">
        <f ca="1"/>
        <v>-0.12890000000000001</v>
      </c>
      <c r="G213" s="21">
        <f ca="1"/>
        <v>0.74049999999999994</v>
      </c>
      <c r="H213" s="5">
        <v>35.312061540000002</v>
      </c>
      <c r="I213" s="5">
        <v>1878.9535000000001</v>
      </c>
      <c r="J213" s="5">
        <v>1901.8168000000001</v>
      </c>
      <c r="K213" s="5">
        <v>1930.39355</v>
      </c>
      <c r="L213" s="6">
        <f t="shared" ca="1" si="6"/>
        <v>3.2000000000000001E-2</v>
      </c>
      <c r="M213" s="6">
        <f ca="1"/>
        <v>5.33E-2</v>
      </c>
      <c r="N213" s="7" t="str">
        <f t="shared" ca="1" si="7"/>
        <v>99 troy ounces</v>
      </c>
      <c r="O213" s="6">
        <f ca="1"/>
        <v>5.5999999999999994E-2</v>
      </c>
      <c r="P213" s="6">
        <f ca="1"/>
        <v>5.04E-2</v>
      </c>
      <c r="Q213" s="6">
        <f ca="1"/>
        <v>5.33E-2</v>
      </c>
      <c r="R213" s="5">
        <v>106.52</v>
      </c>
      <c r="S213" s="5">
        <v>4360.49</v>
      </c>
      <c r="T213" s="6">
        <f ca="1"/>
        <v>0.1653</v>
      </c>
      <c r="U213" s="5">
        <v>83.51</v>
      </c>
      <c r="X213" s="13"/>
      <c r="Y213" s="14"/>
      <c r="AA213" s="17"/>
      <c r="AB213" s="18"/>
    </row>
    <row r="214" spans="1:28" ht="26.25" customHeight="1">
      <c r="A214" s="4">
        <v>45723</v>
      </c>
      <c r="B214" s="5">
        <v>1859.75</v>
      </c>
      <c r="C214" s="5">
        <v>1875.39</v>
      </c>
      <c r="D214" s="5">
        <v>1870.76</v>
      </c>
      <c r="E214" s="5">
        <v>1932.28</v>
      </c>
      <c r="F214" s="8">
        <f ca="1"/>
        <v>0.61520000000000008</v>
      </c>
      <c r="G214" s="21">
        <f ca="1"/>
        <v>1.137</v>
      </c>
      <c r="H214" s="5">
        <v>21.58310165</v>
      </c>
      <c r="I214" s="5">
        <v>1878.5284999999999</v>
      </c>
      <c r="J214" s="5">
        <v>1902.0272</v>
      </c>
      <c r="K214" s="5">
        <v>1930.0627999999999</v>
      </c>
      <c r="L214" s="6">
        <f t="shared" ca="1" si="6"/>
        <v>3.2000000000000001E-2</v>
      </c>
      <c r="M214" s="6">
        <f ca="1"/>
        <v>5.33E-2</v>
      </c>
      <c r="N214" s="7" t="str">
        <f t="shared" ca="1" si="7"/>
        <v>103 troy ounces</v>
      </c>
      <c r="O214" s="6">
        <f ca="1"/>
        <v>5.6100000000000004E-2</v>
      </c>
      <c r="P214" s="6">
        <f ca="1"/>
        <v>5.0599999999999999E-2</v>
      </c>
      <c r="Q214" s="6">
        <f ca="1"/>
        <v>5.33E-2</v>
      </c>
      <c r="R214" s="5">
        <v>105.67</v>
      </c>
      <c r="S214" s="5">
        <v>4380.9399999999996</v>
      </c>
      <c r="T214" s="6">
        <f ca="1"/>
        <v>0.16079999999999997</v>
      </c>
      <c r="U214" s="5">
        <v>83.2</v>
      </c>
      <c r="X214" s="13"/>
      <c r="Y214" s="14"/>
      <c r="AA214" s="17"/>
      <c r="AB214" s="18"/>
    </row>
    <row r="215" spans="1:28" ht="26.25" customHeight="1">
      <c r="A215" s="4">
        <v>45724</v>
      </c>
      <c r="B215" s="5">
        <v>1862.63</v>
      </c>
      <c r="C215" s="5">
        <v>1859.75</v>
      </c>
      <c r="D215" s="5">
        <v>1875.39</v>
      </c>
      <c r="E215" s="5">
        <v>1870.76</v>
      </c>
      <c r="F215" s="8">
        <f ca="1"/>
        <v>-4.6300000000000001E-2</v>
      </c>
      <c r="G215" s="21">
        <f ca="1"/>
        <v>1.0764</v>
      </c>
      <c r="H215" s="5">
        <v>21.063528269999999</v>
      </c>
      <c r="I215" s="5">
        <v>1880.4860000000001</v>
      </c>
      <c r="J215" s="5">
        <v>1903.3286000000001</v>
      </c>
      <c r="K215" s="5">
        <v>1929.873</v>
      </c>
      <c r="L215" s="6">
        <f t="shared" ca="1" si="6"/>
        <v>3.2000000000000001E-2</v>
      </c>
      <c r="M215" s="6">
        <f ca="1"/>
        <v>5.33E-2</v>
      </c>
      <c r="N215" s="7" t="str">
        <f t="shared" ca="1" si="7"/>
        <v>94 troy ounces</v>
      </c>
      <c r="O215" s="6">
        <f ca="1"/>
        <v>5.5800000000000002E-2</v>
      </c>
      <c r="P215" s="6">
        <f ca="1"/>
        <v>4.99E-2</v>
      </c>
      <c r="Q215" s="6">
        <f ca="1"/>
        <v>5.33E-2</v>
      </c>
      <c r="R215" s="5">
        <v>105.73</v>
      </c>
      <c r="S215" s="5">
        <v>4366.59</v>
      </c>
      <c r="T215" s="6">
        <f ca="1"/>
        <v>0.16949999999999998</v>
      </c>
      <c r="U215" s="5">
        <v>85.96</v>
      </c>
      <c r="X215" s="13"/>
      <c r="Y215" s="14"/>
      <c r="AA215" s="17"/>
      <c r="AB215" s="18"/>
    </row>
    <row r="216" spans="1:28" ht="26.25" customHeight="1">
      <c r="A216" s="4">
        <v>45725</v>
      </c>
      <c r="B216" s="5">
        <v>1832.59</v>
      </c>
      <c r="C216" s="5">
        <v>1862.63</v>
      </c>
      <c r="D216" s="5">
        <v>1859.75</v>
      </c>
      <c r="E216" s="5">
        <v>1875.39</v>
      </c>
      <c r="F216" s="8">
        <f ca="1"/>
        <v>0.15640000000000001</v>
      </c>
      <c r="G216" s="21">
        <f ca="1"/>
        <v>1.1314</v>
      </c>
      <c r="H216" s="5">
        <v>21.45154501</v>
      </c>
      <c r="I216" s="5">
        <v>1882.183</v>
      </c>
      <c r="J216" s="5">
        <v>1904.5429999999999</v>
      </c>
      <c r="K216" s="5">
        <v>1929.7710500000001</v>
      </c>
      <c r="L216" s="6">
        <f t="shared" ca="1" si="6"/>
        <v>3.2000000000000001E-2</v>
      </c>
      <c r="M216" s="6">
        <f ca="1"/>
        <v>5.33E-2</v>
      </c>
      <c r="N216" s="7" t="str">
        <f t="shared" ca="1" si="7"/>
        <v>95 troy ounces</v>
      </c>
      <c r="O216" s="6">
        <f ca="1"/>
        <v>5.5999999999999994E-2</v>
      </c>
      <c r="P216" s="6">
        <f ca="1"/>
        <v>4.9599999999999998E-2</v>
      </c>
      <c r="Q216" s="6">
        <f ca="1"/>
        <v>5.33E-2</v>
      </c>
      <c r="R216" s="5">
        <v>106.03</v>
      </c>
      <c r="S216" s="5">
        <v>4339.75</v>
      </c>
      <c r="T216" s="6">
        <f ca="1"/>
        <v>0.17699999999999999</v>
      </c>
      <c r="U216" s="5">
        <v>86.43</v>
      </c>
      <c r="X216" s="13"/>
      <c r="Y216" s="14"/>
      <c r="AA216" s="17"/>
      <c r="AB216" s="18"/>
    </row>
    <row r="217" spans="1:28" ht="26.25" customHeight="1">
      <c r="A217" s="4">
        <v>45726</v>
      </c>
      <c r="B217" s="5">
        <v>1821.35</v>
      </c>
      <c r="C217" s="5">
        <v>1832.59</v>
      </c>
      <c r="D217" s="5">
        <v>1862.63</v>
      </c>
      <c r="E217" s="5">
        <v>1859.75</v>
      </c>
      <c r="F217" s="8">
        <f ca="1"/>
        <v>-2.8799999999999999E-2</v>
      </c>
      <c r="G217" s="21">
        <f ca="1"/>
        <v>1.1100000000000001</v>
      </c>
      <c r="H217" s="5">
        <v>27.954780230000001</v>
      </c>
      <c r="I217" s="5">
        <v>1884.8440000000001</v>
      </c>
      <c r="J217" s="5">
        <v>1906.3936000000001</v>
      </c>
      <c r="K217" s="5">
        <v>1929.65545</v>
      </c>
      <c r="L217" s="6">
        <f t="shared" ca="1" si="6"/>
        <v>3.2000000000000001E-2</v>
      </c>
      <c r="M217" s="6">
        <f ca="1"/>
        <v>5.33E-2</v>
      </c>
      <c r="N217" s="7" t="str">
        <f t="shared" ca="1" si="7"/>
        <v>98 troy ounces</v>
      </c>
      <c r="O217" s="6">
        <f ca="1"/>
        <v>5.5999999999999994E-2</v>
      </c>
      <c r="P217" s="6">
        <f ca="1"/>
        <v>0.05</v>
      </c>
      <c r="Q217" s="6">
        <f ca="1"/>
        <v>5.33E-2</v>
      </c>
      <c r="R217" s="5">
        <v>106.1</v>
      </c>
      <c r="S217" s="5">
        <v>4289.0200000000004</v>
      </c>
      <c r="T217" s="6">
        <f ca="1"/>
        <v>0.19539999999999999</v>
      </c>
      <c r="U217" s="5">
        <v>85.25</v>
      </c>
      <c r="X217" s="13"/>
      <c r="Y217" s="14"/>
      <c r="AA217" s="17"/>
      <c r="AB217" s="18"/>
    </row>
    <row r="218" spans="1:28" ht="26.25" customHeight="1">
      <c r="A218" s="4">
        <v>45727</v>
      </c>
      <c r="B218" s="5">
        <v>1822.74</v>
      </c>
      <c r="C218" s="5">
        <v>1821.35</v>
      </c>
      <c r="D218" s="5">
        <v>1832.59</v>
      </c>
      <c r="E218" s="5">
        <v>1862.63</v>
      </c>
      <c r="F218" s="8">
        <f ca="1"/>
        <v>0.3004</v>
      </c>
      <c r="G218" s="21">
        <f ca="1"/>
        <v>1.4863999999999999</v>
      </c>
      <c r="H218" s="5">
        <v>35.222104170000001</v>
      </c>
      <c r="I218" s="5">
        <v>1887.7964999999999</v>
      </c>
      <c r="J218" s="5">
        <v>1908.4232</v>
      </c>
      <c r="K218" s="5">
        <v>1929.48885</v>
      </c>
      <c r="L218" s="6">
        <f t="shared" ca="1" si="6"/>
        <v>3.2000000000000001E-2</v>
      </c>
      <c r="M218" s="6">
        <f ca="1"/>
        <v>5.33E-2</v>
      </c>
      <c r="N218" s="7" t="str">
        <f t="shared" ca="1" si="7"/>
        <v>100 troy ounces</v>
      </c>
      <c r="O218" s="6">
        <f ca="1"/>
        <v>5.5899999999999998E-2</v>
      </c>
      <c r="P218" s="6">
        <f ca="1"/>
        <v>5.0799999999999998E-2</v>
      </c>
      <c r="Q218" s="6">
        <f ca="1"/>
        <v>5.33E-2</v>
      </c>
      <c r="R218" s="5">
        <v>106.36</v>
      </c>
      <c r="S218" s="5">
        <v>4234.79</v>
      </c>
      <c r="T218" s="6">
        <f ca="1"/>
        <v>0.18729999999999999</v>
      </c>
      <c r="U218" s="5">
        <v>82.28</v>
      </c>
      <c r="X218" s="13"/>
      <c r="Y218" s="14"/>
      <c r="AA218" s="17"/>
      <c r="AB218" s="18"/>
    </row>
    <row r="219" spans="1:28" ht="26.25" customHeight="1">
      <c r="A219" s="4">
        <v>45728</v>
      </c>
      <c r="B219" s="5">
        <v>1823.52</v>
      </c>
      <c r="C219" s="5">
        <v>1822.74</v>
      </c>
      <c r="D219" s="5">
        <v>1821.35</v>
      </c>
      <c r="E219" s="5">
        <v>1832.59</v>
      </c>
      <c r="F219" s="8">
        <f ca="1"/>
        <v>0.1124</v>
      </c>
      <c r="G219" s="21">
        <f ca="1"/>
        <v>1.5546</v>
      </c>
      <c r="H219" s="5">
        <v>40.842372619999999</v>
      </c>
      <c r="I219" s="5">
        <v>1892.124</v>
      </c>
      <c r="J219" s="5">
        <v>1910.9564</v>
      </c>
      <c r="K219" s="5">
        <v>1929.4452000000001</v>
      </c>
      <c r="L219" s="6">
        <f t="shared" ca="1" si="6"/>
        <v>3.2000000000000001E-2</v>
      </c>
      <c r="M219" s="6">
        <f ca="1"/>
        <v>5.33E-2</v>
      </c>
      <c r="N219" s="7" t="str">
        <f t="shared" ca="1" si="7"/>
        <v>102 troy ounces</v>
      </c>
      <c r="O219" s="6">
        <f ca="1"/>
        <v>5.57E-2</v>
      </c>
      <c r="P219" s="6">
        <f ca="1"/>
        <v>5.0300000000000004E-2</v>
      </c>
      <c r="Q219" s="6">
        <f ca="1"/>
        <v>5.33E-2</v>
      </c>
      <c r="R219" s="5">
        <v>106.77</v>
      </c>
      <c r="S219" s="5">
        <v>4259.3100000000004</v>
      </c>
      <c r="T219" s="6">
        <f ca="1"/>
        <v>0.1867</v>
      </c>
      <c r="U219" s="5">
        <v>84.45</v>
      </c>
      <c r="X219" s="13"/>
      <c r="Y219" s="14"/>
      <c r="AA219" s="17"/>
      <c r="AB219" s="18"/>
    </row>
    <row r="220" spans="1:28" ht="26.25" customHeight="1">
      <c r="A220" s="4">
        <v>45729</v>
      </c>
      <c r="B220" s="5">
        <v>1825.06</v>
      </c>
      <c r="C220" s="5">
        <v>1823.52</v>
      </c>
      <c r="D220" s="5">
        <v>1822.74</v>
      </c>
      <c r="E220" s="5">
        <v>1821.35</v>
      </c>
      <c r="F220" s="8">
        <f ca="1"/>
        <v>-1.3899999999999999E-2</v>
      </c>
      <c r="G220" s="21">
        <f ca="1"/>
        <v>1.2805000000000002</v>
      </c>
      <c r="H220" s="5">
        <v>41.772012279999998</v>
      </c>
      <c r="I220" s="5">
        <v>1897.067</v>
      </c>
      <c r="J220" s="5">
        <v>1913.4792</v>
      </c>
      <c r="K220" s="5">
        <v>1929.41345</v>
      </c>
      <c r="L220" s="6">
        <f t="shared" ca="1" si="6"/>
        <v>3.2000000000000001E-2</v>
      </c>
      <c r="M220" s="6">
        <f ca="1"/>
        <v>5.33E-2</v>
      </c>
      <c r="N220" s="7" t="str">
        <f t="shared" ca="1" si="7"/>
        <v>103 troy ounces</v>
      </c>
      <c r="O220" s="6">
        <f ca="1"/>
        <v>5.5599999999999997E-2</v>
      </c>
      <c r="P220" s="6">
        <f ca="1"/>
        <v>5.0499999999999996E-2</v>
      </c>
      <c r="Q220" s="6">
        <f ca="1"/>
        <v>5.33E-2</v>
      </c>
      <c r="R220" s="5">
        <v>107.06</v>
      </c>
      <c r="S220" s="5">
        <v>4233.83</v>
      </c>
      <c r="T220" s="6">
        <f ca="1"/>
        <v>0.2072</v>
      </c>
      <c r="U220" s="5">
        <v>89.42</v>
      </c>
      <c r="X220" s="13"/>
      <c r="Y220" s="14"/>
      <c r="AA220" s="17"/>
      <c r="AB220" s="18"/>
    </row>
    <row r="221" spans="1:28" ht="26.25" customHeight="1">
      <c r="A221" s="4">
        <v>45730</v>
      </c>
      <c r="B221" s="5">
        <v>1848.82</v>
      </c>
      <c r="C221" s="5">
        <v>1825.06</v>
      </c>
      <c r="D221" s="5">
        <v>1823.52</v>
      </c>
      <c r="E221" s="5">
        <v>1822.74</v>
      </c>
      <c r="F221" s="8">
        <f ca="1"/>
        <v>-7.8000000000000005E-3</v>
      </c>
      <c r="G221" s="21">
        <f ca="1"/>
        <v>1.0123</v>
      </c>
      <c r="H221" s="5">
        <v>41.151609120000003</v>
      </c>
      <c r="I221" s="5">
        <v>1901.787</v>
      </c>
      <c r="J221" s="5">
        <v>1916.4666</v>
      </c>
      <c r="K221" s="5">
        <v>1929.3290500000001</v>
      </c>
      <c r="L221" s="6">
        <f t="shared" ca="1" si="6"/>
        <v>3.2000000000000001E-2</v>
      </c>
      <c r="M221" s="6">
        <f ca="1"/>
        <v>5.33E-2</v>
      </c>
      <c r="N221" s="7" t="str">
        <f t="shared" ca="1" si="7"/>
        <v>94 troy ounces</v>
      </c>
      <c r="O221" s="6">
        <f ca="1"/>
        <v>5.5500000000000001E-2</v>
      </c>
      <c r="P221" s="6">
        <f ca="1"/>
        <v>5.1500000000000004E-2</v>
      </c>
      <c r="Q221" s="6">
        <f ca="1"/>
        <v>5.33E-2</v>
      </c>
      <c r="R221" s="5">
        <v>107.03</v>
      </c>
      <c r="S221" s="5">
        <v>4269.75</v>
      </c>
      <c r="T221" s="6">
        <f ca="1"/>
        <v>0.17809999999999998</v>
      </c>
      <c r="U221" s="5">
        <v>88.67</v>
      </c>
      <c r="X221" s="13"/>
      <c r="Y221" s="14"/>
      <c r="AA221" s="17"/>
      <c r="AB221" s="18"/>
    </row>
    <row r="222" spans="1:28" ht="26.25" customHeight="1">
      <c r="A222" s="4">
        <v>45731</v>
      </c>
      <c r="B222" s="5">
        <v>1866.72</v>
      </c>
      <c r="C222" s="5">
        <v>1848.82</v>
      </c>
      <c r="D222" s="5">
        <v>1825.06</v>
      </c>
      <c r="E222" s="5">
        <v>1823.52</v>
      </c>
      <c r="F222" s="8">
        <f ca="1"/>
        <v>-1.54E-2</v>
      </c>
      <c r="G222" s="21">
        <f ca="1"/>
        <v>0.94330000000000003</v>
      </c>
      <c r="H222" s="5">
        <v>37.646721800000002</v>
      </c>
      <c r="I222" s="5">
        <v>1906.943</v>
      </c>
      <c r="J222" s="5">
        <v>1919.3050000000001</v>
      </c>
      <c r="K222" s="5">
        <v>1929.2737500000001</v>
      </c>
      <c r="L222" s="6">
        <f t="shared" ca="1" si="6"/>
        <v>3.2000000000000001E-2</v>
      </c>
      <c r="M222" s="6">
        <f ca="1"/>
        <v>5.33E-2</v>
      </c>
      <c r="N222" s="7" t="str">
        <f t="shared" ca="1" si="7"/>
        <v>89 troy ounces</v>
      </c>
      <c r="O222" s="6">
        <f ca="1"/>
        <v>5.5599999999999997E-2</v>
      </c>
      <c r="P222" s="6">
        <f ca="1"/>
        <v>5.1200000000000002E-2</v>
      </c>
      <c r="Q222" s="6">
        <f ca="1"/>
        <v>5.33E-2</v>
      </c>
      <c r="R222" s="5">
        <v>106.17</v>
      </c>
      <c r="S222" s="5">
        <v>4284.5200000000004</v>
      </c>
      <c r="T222" s="6">
        <f ca="1"/>
        <v>0.17309999999999998</v>
      </c>
      <c r="U222" s="5">
        <v>90.82</v>
      </c>
      <c r="X222" s="13"/>
      <c r="Y222" s="14"/>
      <c r="AA222" s="17"/>
      <c r="AB222" s="18"/>
    </row>
    <row r="223" spans="1:28" ht="26.25" customHeight="1">
      <c r="A223" s="4">
        <v>45732</v>
      </c>
      <c r="B223" s="5">
        <v>1877.67</v>
      </c>
      <c r="C223" s="5">
        <v>1866.72</v>
      </c>
      <c r="D223" s="5">
        <v>1848.82</v>
      </c>
      <c r="E223" s="5">
        <v>1825.06</v>
      </c>
      <c r="F223" s="8">
        <f ca="1"/>
        <v>-0.23760000000000001</v>
      </c>
      <c r="G223" s="21">
        <f ca="1"/>
        <v>0.8345999999999999</v>
      </c>
      <c r="H223" s="5">
        <v>30.43866985</v>
      </c>
      <c r="I223" s="5">
        <v>1912.5744999999999</v>
      </c>
      <c r="J223" s="5">
        <v>1921.8946000000001</v>
      </c>
      <c r="K223" s="5">
        <v>1929.15815</v>
      </c>
      <c r="L223" s="6">
        <f t="shared" ca="1" si="6"/>
        <v>3.7000000000000005E-2</v>
      </c>
      <c r="M223" s="6">
        <f ca="1"/>
        <v>5.33E-2</v>
      </c>
      <c r="N223" s="7" t="str">
        <f t="shared" ca="1" si="7"/>
        <v>86 troy ounces</v>
      </c>
      <c r="O223" s="6">
        <f ca="1"/>
        <v>5.5500000000000001E-2</v>
      </c>
      <c r="P223" s="6">
        <f ca="1"/>
        <v>5.0300000000000004E-2</v>
      </c>
      <c r="Q223" s="6">
        <f ca="1"/>
        <v>5.33E-2</v>
      </c>
      <c r="R223" s="5">
        <v>106.15</v>
      </c>
      <c r="S223" s="5">
        <v>4328.18</v>
      </c>
      <c r="T223" s="6">
        <f ca="1"/>
        <v>0.16870000000000002</v>
      </c>
      <c r="U223" s="5">
        <v>91.76</v>
      </c>
      <c r="X223" s="13"/>
      <c r="Y223" s="14"/>
      <c r="AA223" s="17"/>
      <c r="AB223" s="18"/>
    </row>
    <row r="224" spans="1:28" ht="26.25" customHeight="1">
      <c r="A224" s="4">
        <v>45733</v>
      </c>
      <c r="B224" s="5">
        <v>1901.64</v>
      </c>
      <c r="C224" s="5">
        <v>1877.67</v>
      </c>
      <c r="D224" s="5">
        <v>1866.72</v>
      </c>
      <c r="E224" s="5">
        <v>1848.82</v>
      </c>
      <c r="F224" s="8">
        <f ca="1"/>
        <v>-0.17899999999999999</v>
      </c>
      <c r="G224" s="21">
        <f ca="1"/>
        <v>4.0399999999999998E-2</v>
      </c>
      <c r="H224" s="5">
        <v>23.400459250000001</v>
      </c>
      <c r="I224" s="5">
        <v>1917.14</v>
      </c>
      <c r="J224" s="5">
        <v>1924.1551999999999</v>
      </c>
      <c r="K224" s="5">
        <v>1928.9069500000001</v>
      </c>
      <c r="L224" s="6">
        <f t="shared" ca="1" si="6"/>
        <v>3.7000000000000005E-2</v>
      </c>
      <c r="M224" s="6">
        <f ca="1"/>
        <v>5.33E-2</v>
      </c>
      <c r="N224" s="7" t="str">
        <f t="shared" ca="1" si="7"/>
        <v>104 troy ounces</v>
      </c>
      <c r="O224" s="6">
        <f ca="1"/>
        <v>5.5599999999999997E-2</v>
      </c>
      <c r="P224" s="6">
        <f ca="1"/>
        <v>5.04E-2</v>
      </c>
      <c r="Q224" s="6">
        <f ca="1"/>
        <v>5.33E-2</v>
      </c>
      <c r="R224" s="5">
        <v>106.68</v>
      </c>
      <c r="S224" s="5">
        <v>4269.6499999999996</v>
      </c>
      <c r="T224" s="6">
        <f ca="1"/>
        <v>0.1822</v>
      </c>
      <c r="U224" s="5">
        <v>93.78</v>
      </c>
      <c r="X224" s="13"/>
      <c r="Y224" s="14"/>
      <c r="AA224" s="17"/>
      <c r="AB224" s="18"/>
    </row>
    <row r="225" spans="1:28" ht="26.25" customHeight="1">
      <c r="A225" s="4">
        <v>45734</v>
      </c>
      <c r="B225" s="5">
        <v>1916.29</v>
      </c>
      <c r="C225" s="5">
        <v>1901.64</v>
      </c>
      <c r="D225" s="5">
        <v>1877.67</v>
      </c>
      <c r="E225" s="5">
        <v>1866.72</v>
      </c>
      <c r="F225" s="8">
        <f ca="1"/>
        <v>-0.10949999999999999</v>
      </c>
      <c r="G225" s="21">
        <f ca="1"/>
        <v>-2.2799999999999997E-2</v>
      </c>
      <c r="H225" s="5">
        <v>17.084844</v>
      </c>
      <c r="I225" s="5">
        <v>1920.808</v>
      </c>
      <c r="J225" s="5">
        <v>1926.2652</v>
      </c>
      <c r="K225" s="5">
        <v>1928.5398499999999</v>
      </c>
      <c r="L225" s="6">
        <f t="shared" ca="1" si="6"/>
        <v>3.7000000000000005E-2</v>
      </c>
      <c r="M225" s="6">
        <f ca="1"/>
        <v>5.33E-2</v>
      </c>
      <c r="N225" s="7" t="str">
        <f t="shared" ca="1" si="7"/>
        <v>99 troy ounces</v>
      </c>
      <c r="O225" s="6">
        <f ca="1"/>
        <v>5.5399999999999998E-2</v>
      </c>
      <c r="P225" s="6">
        <f ca="1"/>
        <v>5.0999999999999997E-2</v>
      </c>
      <c r="Q225" s="6">
        <f ca="1"/>
        <v>5.33E-2</v>
      </c>
      <c r="R225" s="5">
        <v>106.22</v>
      </c>
      <c r="S225" s="5">
        <v>4282.63</v>
      </c>
      <c r="T225" s="6">
        <f ca="1"/>
        <v>0.18289999999999998</v>
      </c>
      <c r="U225" s="5">
        <v>90.53</v>
      </c>
      <c r="X225" s="13"/>
      <c r="Y225" s="14"/>
      <c r="AA225" s="17"/>
      <c r="AB225" s="18"/>
    </row>
    <row r="226" spans="1:28" ht="26.25" customHeight="1">
      <c r="A226" s="4">
        <v>45735</v>
      </c>
      <c r="B226" s="5">
        <v>1925.42</v>
      </c>
      <c r="C226" s="5">
        <v>1916.29</v>
      </c>
      <c r="D226" s="5">
        <v>1901.64</v>
      </c>
      <c r="E226" s="5">
        <v>1877.67</v>
      </c>
      <c r="F226" s="8">
        <f ca="1"/>
        <v>-0.2397</v>
      </c>
      <c r="G226" s="21">
        <f ca="1"/>
        <v>-0.41889999999999999</v>
      </c>
      <c r="H226" s="5">
        <v>10.7056044</v>
      </c>
      <c r="I226" s="5">
        <v>1924.1395</v>
      </c>
      <c r="J226" s="5">
        <v>1928.2675999999999</v>
      </c>
      <c r="K226" s="5">
        <v>1928.2262000000001</v>
      </c>
      <c r="L226" s="6">
        <f t="shared" ca="1" si="6"/>
        <v>3.7000000000000005E-2</v>
      </c>
      <c r="M226" s="6">
        <f ca="1"/>
        <v>5.33E-2</v>
      </c>
      <c r="N226" s="7" t="str">
        <f t="shared" ca="1" si="7"/>
        <v>96 troy ounces</v>
      </c>
      <c r="O226" s="6">
        <f ca="1"/>
        <v>5.5399999999999998E-2</v>
      </c>
      <c r="P226" s="6">
        <f ca="1"/>
        <v>5.04E-2</v>
      </c>
      <c r="Q226" s="6">
        <f ca="1"/>
        <v>5.33E-2</v>
      </c>
      <c r="R226" s="5">
        <v>105.94</v>
      </c>
      <c r="S226" s="5">
        <v>4312.88</v>
      </c>
      <c r="T226" s="6">
        <f ca="1"/>
        <v>0.18030000000000002</v>
      </c>
      <c r="U226" s="5">
        <v>89.88</v>
      </c>
      <c r="X226" s="13"/>
      <c r="Y226" s="14"/>
      <c r="AA226" s="17"/>
      <c r="AB226" s="18"/>
    </row>
    <row r="227" spans="1:28" ht="26.25" customHeight="1">
      <c r="A227" s="4">
        <v>45736</v>
      </c>
      <c r="B227" s="5">
        <v>1921.41</v>
      </c>
      <c r="C227" s="5">
        <v>1925.42</v>
      </c>
      <c r="D227" s="5">
        <v>1916.29</v>
      </c>
      <c r="E227" s="5">
        <v>1901.64</v>
      </c>
      <c r="F227" s="8">
        <f ca="1"/>
        <v>-0.14649999999999999</v>
      </c>
      <c r="G227" s="21">
        <f ca="1"/>
        <v>-0.53659999999999997</v>
      </c>
      <c r="H227" s="5">
        <v>8.972901426</v>
      </c>
      <c r="I227" s="5">
        <v>1925.87</v>
      </c>
      <c r="J227" s="5">
        <v>1929.7864</v>
      </c>
      <c r="K227" s="5">
        <v>1927.8044</v>
      </c>
      <c r="L227" s="6">
        <f t="shared" ca="1" si="6"/>
        <v>3.7000000000000005E-2</v>
      </c>
      <c r="M227" s="6">
        <f ca="1"/>
        <v>5.33E-2</v>
      </c>
      <c r="N227" s="7" t="str">
        <f t="shared" ca="1" si="7"/>
        <v>93 troy ounces</v>
      </c>
      <c r="O227" s="6">
        <f ca="1"/>
        <v>5.5399999999999998E-2</v>
      </c>
      <c r="P227" s="6">
        <f ca="1"/>
        <v>5.0900000000000001E-2</v>
      </c>
      <c r="Q227" s="6">
        <f ca="1"/>
        <v>5.33E-2</v>
      </c>
      <c r="R227" s="5">
        <v>105.57</v>
      </c>
      <c r="S227" s="5">
        <v>4310.62</v>
      </c>
      <c r="T227" s="6">
        <f ca="1"/>
        <v>0.17249999999999999</v>
      </c>
      <c r="U227" s="5">
        <v>90.55</v>
      </c>
      <c r="X227" s="13"/>
      <c r="Y227" s="14"/>
      <c r="AA227" s="17"/>
      <c r="AB227" s="18"/>
    </row>
    <row r="228" spans="1:28" ht="26.25" customHeight="1">
      <c r="A228" s="4">
        <v>45737</v>
      </c>
      <c r="B228" s="5">
        <v>1929.45</v>
      </c>
      <c r="C228" s="5">
        <v>1921.41</v>
      </c>
      <c r="D228" s="5">
        <v>1925.42</v>
      </c>
      <c r="E228" s="5">
        <v>1916.29</v>
      </c>
      <c r="F228" s="8">
        <f ca="1"/>
        <v>-9.1300000000000006E-2</v>
      </c>
      <c r="G228" s="21">
        <f ca="1"/>
        <v>-0.92830000000000001</v>
      </c>
      <c r="H228" s="5">
        <v>8.7909474270000008</v>
      </c>
      <c r="I228" s="5">
        <v>1926.1155000000001</v>
      </c>
      <c r="J228" s="5">
        <v>1930.5706</v>
      </c>
      <c r="K228" s="5">
        <v>1927.1596</v>
      </c>
      <c r="L228" s="6">
        <f t="shared" ca="1" si="6"/>
        <v>3.7000000000000005E-2</v>
      </c>
      <c r="M228" s="6">
        <f ca="1"/>
        <v>5.33E-2</v>
      </c>
      <c r="N228" s="7" t="str">
        <f t="shared" ca="1" si="7"/>
        <v>94 troy ounces</v>
      </c>
      <c r="O228" s="6">
        <f ca="1"/>
        <v>5.5199999999999999E-2</v>
      </c>
      <c r="P228" s="6">
        <f ca="1"/>
        <v>5.0999999999999997E-2</v>
      </c>
      <c r="Q228" s="6">
        <f ca="1"/>
        <v>5.33E-2</v>
      </c>
      <c r="R228" s="5">
        <v>105.38</v>
      </c>
      <c r="S228" s="5">
        <v>4341.74</v>
      </c>
      <c r="T228" s="6">
        <f ca="1"/>
        <v>0.17309999999999998</v>
      </c>
      <c r="U228" s="5">
        <v>89.62</v>
      </c>
      <c r="X228" s="13"/>
      <c r="Y228" s="14"/>
      <c r="AA228" s="17"/>
      <c r="AB228" s="18"/>
    </row>
    <row r="229" spans="1:28" ht="26.25" customHeight="1">
      <c r="A229" s="4">
        <v>45738</v>
      </c>
      <c r="B229" s="5">
        <v>1931.44</v>
      </c>
      <c r="C229" s="5">
        <v>1929.45</v>
      </c>
      <c r="D229" s="5">
        <v>1921.41</v>
      </c>
      <c r="E229" s="5">
        <v>1925.42</v>
      </c>
      <c r="F229" s="8">
        <f ca="1"/>
        <v>4.0099999999999997E-2</v>
      </c>
      <c r="G229" s="21">
        <f ca="1"/>
        <v>-1.0005999999999999</v>
      </c>
      <c r="H229" s="5">
        <v>8.7399202260000006</v>
      </c>
      <c r="I229" s="5">
        <v>1925.5889999999999</v>
      </c>
      <c r="J229" s="5">
        <v>1931.1768</v>
      </c>
      <c r="K229" s="5">
        <v>1926.4981499999999</v>
      </c>
      <c r="L229" s="6">
        <f t="shared" ca="1" si="6"/>
        <v>3.7000000000000005E-2</v>
      </c>
      <c r="M229" s="6">
        <f ca="1"/>
        <v>5.33E-2</v>
      </c>
      <c r="N229" s="7" t="str">
        <f t="shared" ca="1" si="7"/>
        <v>87 troy ounces</v>
      </c>
      <c r="O229" s="6">
        <f ca="1"/>
        <v>5.5199999999999999E-2</v>
      </c>
      <c r="P229" s="6">
        <f ca="1"/>
        <v>5.1200000000000002E-2</v>
      </c>
      <c r="Q229" s="6">
        <f ca="1"/>
        <v>5.33E-2</v>
      </c>
      <c r="R229" s="5">
        <v>105.44</v>
      </c>
      <c r="S229" s="5">
        <v>4374.3599999999997</v>
      </c>
      <c r="T229" s="6">
        <f ca="1"/>
        <v>0.15490000000000001</v>
      </c>
      <c r="U229" s="5">
        <v>89.3</v>
      </c>
      <c r="X229" s="13"/>
      <c r="Y229" s="14"/>
      <c r="AA229" s="17"/>
      <c r="AB229" s="18"/>
    </row>
    <row r="230" spans="1:28" ht="26.25" customHeight="1">
      <c r="A230" s="4">
        <v>45739</v>
      </c>
      <c r="B230" s="5">
        <v>1934.14</v>
      </c>
      <c r="C230" s="5">
        <v>1931.44</v>
      </c>
      <c r="D230" s="5">
        <v>1929.45</v>
      </c>
      <c r="E230" s="5">
        <v>1921.41</v>
      </c>
      <c r="F230" s="8">
        <f ca="1"/>
        <v>-8.0399999999999985E-2</v>
      </c>
      <c r="G230" s="21">
        <f ca="1"/>
        <v>-1.0670999999999999</v>
      </c>
      <c r="H230" s="5">
        <v>8.7468588010000001</v>
      </c>
      <c r="I230" s="5">
        <v>1925.309</v>
      </c>
      <c r="J230" s="5">
        <v>1931.9490000000001</v>
      </c>
      <c r="K230" s="5">
        <v>1925.77395</v>
      </c>
      <c r="L230" s="6">
        <f t="shared" ca="1" si="6"/>
        <v>3.7000000000000005E-2</v>
      </c>
      <c r="M230" s="6">
        <f ca="1"/>
        <v>5.33E-2</v>
      </c>
      <c r="N230" s="7" t="str">
        <f t="shared" ca="1" si="7"/>
        <v>89 troy ounces</v>
      </c>
      <c r="O230" s="6">
        <f ca="1"/>
        <v>5.5300000000000002E-2</v>
      </c>
      <c r="P230" s="6">
        <f ca="1"/>
        <v>5.1200000000000002E-2</v>
      </c>
      <c r="Q230" s="6">
        <f ca="1"/>
        <v>5.33E-2</v>
      </c>
      <c r="R230" s="5">
        <v>105.11</v>
      </c>
      <c r="S230" s="5">
        <v>4452.8100000000004</v>
      </c>
      <c r="T230" s="6">
        <f ca="1"/>
        <v>0.14180000000000001</v>
      </c>
      <c r="U230" s="5">
        <v>91.55</v>
      </c>
      <c r="X230" s="13"/>
      <c r="Y230" s="14"/>
      <c r="AA230" s="17"/>
      <c r="AB230" s="18"/>
    </row>
    <row r="231" spans="1:28" ht="26.25" customHeight="1">
      <c r="A231" s="4">
        <v>45740</v>
      </c>
      <c r="B231" s="5">
        <v>1923.78</v>
      </c>
      <c r="C231" s="5">
        <v>1934.14</v>
      </c>
      <c r="D231" s="5">
        <v>1931.44</v>
      </c>
      <c r="E231" s="5">
        <v>1929.45</v>
      </c>
      <c r="F231" s="8">
        <f ca="1"/>
        <v>-1.9900000000000001E-2</v>
      </c>
      <c r="G231" s="21">
        <f ca="1"/>
        <v>-1.0791999999999999</v>
      </c>
      <c r="H231" s="5">
        <v>8.3130315370000005</v>
      </c>
      <c r="I231" s="5">
        <v>1924.739</v>
      </c>
      <c r="J231" s="5">
        <v>1932.5160000000001</v>
      </c>
      <c r="K231" s="5">
        <v>1925.16515</v>
      </c>
      <c r="L231" s="6">
        <f t="shared" ca="1" si="6"/>
        <v>3.7000000000000005E-2</v>
      </c>
      <c r="M231" s="6">
        <f ca="1"/>
        <v>5.33E-2</v>
      </c>
      <c r="N231" s="7" t="str">
        <f t="shared" ca="1" si="7"/>
        <v>90 troy ounces</v>
      </c>
      <c r="O231" s="6">
        <f ca="1"/>
        <v>5.5300000000000002E-2</v>
      </c>
      <c r="P231" s="6">
        <f ca="1"/>
        <v>5.0799999999999998E-2</v>
      </c>
      <c r="Q231" s="6">
        <f ca="1"/>
        <v>5.33E-2</v>
      </c>
      <c r="R231" s="5">
        <v>105.08</v>
      </c>
      <c r="S231" s="5">
        <v>4445.41</v>
      </c>
      <c r="T231" s="6">
        <f ca="1"/>
        <v>0.1411</v>
      </c>
      <c r="U231" s="5">
        <v>92.22</v>
      </c>
      <c r="X231" s="13"/>
      <c r="Y231" s="14"/>
      <c r="AA231" s="17"/>
      <c r="AB231" s="18"/>
    </row>
    <row r="232" spans="1:28" ht="26.25" customHeight="1">
      <c r="A232" s="4">
        <v>45741</v>
      </c>
      <c r="B232" s="5">
        <v>1909.91</v>
      </c>
      <c r="C232" s="5">
        <v>1923.78</v>
      </c>
      <c r="D232" s="5">
        <v>1934.14</v>
      </c>
      <c r="E232" s="5">
        <v>1931.44</v>
      </c>
      <c r="F232" s="8">
        <f ca="1"/>
        <v>-2.7000000000000003E-2</v>
      </c>
      <c r="G232" s="21">
        <f ca="1"/>
        <v>-1.0908</v>
      </c>
      <c r="H232" s="5">
        <v>7.6928598929999996</v>
      </c>
      <c r="I232" s="5">
        <v>1923.0965000000001</v>
      </c>
      <c r="J232" s="5">
        <v>1932.5540000000001</v>
      </c>
      <c r="K232" s="5">
        <v>1924.55655</v>
      </c>
      <c r="L232" s="6">
        <f t="shared" ca="1" si="6"/>
        <v>3.7000000000000005E-2</v>
      </c>
      <c r="M232" s="6">
        <f ca="1"/>
        <v>5.33E-2</v>
      </c>
      <c r="N232" s="7" t="str">
        <f t="shared" ca="1" si="7"/>
        <v>94 troy ounces</v>
      </c>
      <c r="O232" s="6">
        <f ca="1"/>
        <v>5.5300000000000002E-2</v>
      </c>
      <c r="P232" s="6">
        <f ca="1"/>
        <v>5.0499999999999996E-2</v>
      </c>
      <c r="Q232" s="6">
        <f ca="1"/>
        <v>5.33E-2</v>
      </c>
      <c r="R232" s="5">
        <v>105.3</v>
      </c>
      <c r="S232" s="5">
        <v>4445.13</v>
      </c>
      <c r="T232" s="6">
        <f ca="1"/>
        <v>0.14400000000000002</v>
      </c>
      <c r="U232" s="5">
        <v>91.2</v>
      </c>
      <c r="X232" s="13"/>
      <c r="Y232" s="14"/>
      <c r="AA232" s="17"/>
      <c r="AB232" s="18"/>
    </row>
    <row r="233" spans="1:28" ht="26.25" customHeight="1">
      <c r="A233" s="4">
        <v>45742</v>
      </c>
      <c r="B233" s="5">
        <v>1909.33</v>
      </c>
      <c r="C233" s="5">
        <v>1909.91</v>
      </c>
      <c r="D233" s="5">
        <v>1923.78</v>
      </c>
      <c r="E233" s="5">
        <v>1934.14</v>
      </c>
      <c r="F233" s="8">
        <f ca="1"/>
        <v>0.1036</v>
      </c>
      <c r="G233" s="21">
        <f ca="1"/>
        <v>-0.74959999999999993</v>
      </c>
      <c r="H233" s="5">
        <v>8.4849519739999995</v>
      </c>
      <c r="I233" s="5">
        <v>1921.1275000000001</v>
      </c>
      <c r="J233" s="5">
        <v>1932.3694</v>
      </c>
      <c r="K233" s="5">
        <v>1923.7963999999999</v>
      </c>
      <c r="L233" s="6">
        <f t="shared" ca="1" si="6"/>
        <v>3.7000000000000005E-2</v>
      </c>
      <c r="M233" s="6">
        <f ca="1"/>
        <v>5.33E-2</v>
      </c>
      <c r="N233" s="7" t="str">
        <f t="shared" ca="1" si="7"/>
        <v>96 troy ounces</v>
      </c>
      <c r="O233" s="6">
        <f ca="1"/>
        <v>5.5099999999999996E-2</v>
      </c>
      <c r="P233" s="6">
        <f ca="1"/>
        <v>5.0199999999999995E-2</v>
      </c>
      <c r="Q233" s="6">
        <f ca="1"/>
        <v>5.33E-2</v>
      </c>
      <c r="R233" s="5">
        <v>105.38</v>
      </c>
      <c r="S233" s="5">
        <v>4497.9799999999996</v>
      </c>
      <c r="T233" s="6">
        <f ca="1"/>
        <v>0.127</v>
      </c>
      <c r="U233" s="5">
        <v>90.67</v>
      </c>
      <c r="X233" s="13"/>
      <c r="Y233" s="14"/>
      <c r="AA233" s="17"/>
      <c r="AB233" s="18"/>
    </row>
    <row r="234" spans="1:28" ht="26.25" customHeight="1">
      <c r="A234" s="4">
        <v>45743</v>
      </c>
      <c r="B234" s="5">
        <v>1912.97</v>
      </c>
      <c r="C234" s="5">
        <v>1909.33</v>
      </c>
      <c r="D234" s="5">
        <v>1909.91</v>
      </c>
      <c r="E234" s="5">
        <v>1923.78</v>
      </c>
      <c r="F234" s="8">
        <f ca="1"/>
        <v>0.13869999999999999</v>
      </c>
      <c r="G234" s="21">
        <f ca="1"/>
        <v>-0.43189999999999995</v>
      </c>
      <c r="H234" s="5">
        <v>10.630582929999999</v>
      </c>
      <c r="I234" s="5">
        <v>1919.4145000000001</v>
      </c>
      <c r="J234" s="5">
        <v>1932.4115999999999</v>
      </c>
      <c r="K234" s="5">
        <v>1923.16425</v>
      </c>
      <c r="L234" s="6">
        <f t="shared" ca="1" si="6"/>
        <v>3.7000000000000005E-2</v>
      </c>
      <c r="M234" s="6">
        <f ca="1"/>
        <v>5.33E-2</v>
      </c>
      <c r="N234" s="7" t="str">
        <f t="shared" ca="1" si="7"/>
        <v>92 troy ounces</v>
      </c>
      <c r="O234" s="6">
        <f ca="1"/>
        <v>5.5199999999999999E-2</v>
      </c>
      <c r="P234" s="6">
        <f ca="1"/>
        <v>0.05</v>
      </c>
      <c r="Q234" s="6">
        <f ca="1"/>
        <v>5.33E-2</v>
      </c>
      <c r="R234" s="5">
        <v>104.74</v>
      </c>
      <c r="S234" s="5">
        <v>4487.78</v>
      </c>
      <c r="T234" s="6">
        <f ca="1"/>
        <v>0.13390000000000002</v>
      </c>
      <c r="U234" s="5">
        <v>88.81</v>
      </c>
      <c r="X234" s="13"/>
      <c r="Y234" s="14"/>
      <c r="AA234" s="17"/>
      <c r="AB234" s="18"/>
    </row>
    <row r="235" spans="1:28" ht="26.25" customHeight="1">
      <c r="A235" s="4">
        <v>45744</v>
      </c>
      <c r="B235" s="5">
        <v>1921.68</v>
      </c>
      <c r="C235" s="5">
        <v>1912.97</v>
      </c>
      <c r="D235" s="5">
        <v>1909.33</v>
      </c>
      <c r="E235" s="5">
        <v>1909.91</v>
      </c>
      <c r="F235" s="8">
        <f ca="1"/>
        <v>5.7999999999999996E-3</v>
      </c>
      <c r="G235" s="21">
        <f ca="1"/>
        <v>-0.31659999999999999</v>
      </c>
      <c r="H235" s="5">
        <v>11.244329390000001</v>
      </c>
      <c r="I235" s="5">
        <v>1918.4915000000001</v>
      </c>
      <c r="J235" s="5">
        <v>1932.4485999999999</v>
      </c>
      <c r="K235" s="5">
        <v>1922.5613499999999</v>
      </c>
      <c r="L235" s="6">
        <f t="shared" ca="1" si="6"/>
        <v>3.7000000000000005E-2</v>
      </c>
      <c r="M235" s="6">
        <f ca="1"/>
        <v>5.33E-2</v>
      </c>
      <c r="N235" s="7" t="str">
        <f t="shared" ca="1" si="7"/>
        <v>104 troy ounces</v>
      </c>
      <c r="O235" s="6">
        <f ca="1"/>
        <v>5.5300000000000002E-2</v>
      </c>
      <c r="P235" s="6">
        <f ca="1"/>
        <v>4.9599999999999998E-2</v>
      </c>
      <c r="Q235" s="6">
        <f ca="1"/>
        <v>5.33E-2</v>
      </c>
      <c r="R235" s="5">
        <v>104.58</v>
      </c>
      <c r="S235" s="5">
        <v>4462.6499999999996</v>
      </c>
      <c r="T235" s="6">
        <f ca="1"/>
        <v>0.14419999999999999</v>
      </c>
      <c r="U235" s="5">
        <v>88.75</v>
      </c>
      <c r="X235" s="13"/>
      <c r="Y235" s="14"/>
      <c r="AA235" s="17"/>
      <c r="AB235" s="18"/>
    </row>
    <row r="236" spans="1:28" ht="26.25" customHeight="1">
      <c r="A236" s="4">
        <v>45745</v>
      </c>
      <c r="B236" s="5">
        <v>1919.14</v>
      </c>
      <c r="C236" s="5">
        <v>1921.68</v>
      </c>
      <c r="D236" s="5">
        <v>1912.97</v>
      </c>
      <c r="E236" s="5">
        <v>1909.33</v>
      </c>
      <c r="F236" s="8">
        <f ca="1"/>
        <v>-3.6400000000000002E-2</v>
      </c>
      <c r="G236" s="21">
        <f ca="1"/>
        <v>-0.1133</v>
      </c>
      <c r="H236" s="5">
        <v>11.438072679999999</v>
      </c>
      <c r="I236" s="5">
        <v>1917.6965</v>
      </c>
      <c r="J236" s="5">
        <v>1932.5989999999999</v>
      </c>
      <c r="K236" s="5">
        <v>1921.9503500000001</v>
      </c>
      <c r="L236" s="6">
        <f t="shared" ca="1" si="6"/>
        <v>3.7000000000000005E-2</v>
      </c>
      <c r="M236" s="6">
        <f ca="1"/>
        <v>5.33E-2</v>
      </c>
      <c r="N236" s="7" t="str">
        <f t="shared" ca="1" si="7"/>
        <v>108 troy ounces</v>
      </c>
      <c r="O236" s="6">
        <f ca="1"/>
        <v>5.5199999999999999E-2</v>
      </c>
      <c r="P236" s="6">
        <f ca="1"/>
        <v>4.9800000000000004E-2</v>
      </c>
      <c r="Q236" s="6">
        <f ca="1"/>
        <v>5.33E-2</v>
      </c>
      <c r="R236" s="5">
        <v>104.56</v>
      </c>
      <c r="S236" s="5">
        <v>4473.2700000000004</v>
      </c>
      <c r="T236" s="6">
        <f ca="1"/>
        <v>0.14019999999999999</v>
      </c>
      <c r="U236" s="5">
        <v>87.27</v>
      </c>
      <c r="X236" s="13"/>
      <c r="Y236" s="14"/>
      <c r="AA236" s="17"/>
      <c r="AB236" s="18"/>
    </row>
    <row r="237" spans="1:28" ht="26.25" customHeight="1">
      <c r="A237" s="4">
        <v>45746</v>
      </c>
      <c r="B237" s="5">
        <v>1920.21</v>
      </c>
      <c r="C237" s="5">
        <v>1919.14</v>
      </c>
      <c r="D237" s="5">
        <v>1921.68</v>
      </c>
      <c r="E237" s="5">
        <v>1912.97</v>
      </c>
      <c r="F237" s="8">
        <f ca="1"/>
        <v>-8.7100000000000011E-2</v>
      </c>
      <c r="G237" s="21">
        <f ca="1"/>
        <v>-5.3899999999999997E-2</v>
      </c>
      <c r="H237" s="5">
        <v>10.35762972</v>
      </c>
      <c r="I237" s="5">
        <v>1917.13</v>
      </c>
      <c r="J237" s="5">
        <v>1932.8674000000001</v>
      </c>
      <c r="K237" s="5">
        <v>1921.2408</v>
      </c>
      <c r="L237" s="6">
        <f t="shared" ca="1" si="6"/>
        <v>3.7000000000000005E-2</v>
      </c>
      <c r="M237" s="6">
        <f ca="1"/>
        <v>5.33E-2</v>
      </c>
      <c r="N237" s="7" t="str">
        <f t="shared" ca="1" si="7"/>
        <v>105 troy ounces</v>
      </c>
      <c r="O237" s="6">
        <f ca="1"/>
        <v>5.5199999999999999E-2</v>
      </c>
      <c r="P237" s="6">
        <f ca="1"/>
        <v>4.9699999999999994E-2</v>
      </c>
      <c r="Q237" s="6">
        <f ca="1"/>
        <v>5.33E-2</v>
      </c>
      <c r="R237" s="5">
        <v>104.94</v>
      </c>
      <c r="S237" s="5">
        <v>4480.9799999999996</v>
      </c>
      <c r="T237" s="6">
        <f ca="1"/>
        <v>0.14169999999999999</v>
      </c>
      <c r="U237" s="5">
        <v>87.4</v>
      </c>
      <c r="X237" s="13"/>
      <c r="Y237" s="14"/>
      <c r="AA237" s="17"/>
      <c r="AB237" s="18"/>
    </row>
    <row r="238" spans="1:28" ht="26.25" customHeight="1">
      <c r="A238" s="4">
        <v>45747</v>
      </c>
      <c r="B238" s="5">
        <v>1917.14</v>
      </c>
      <c r="C238" s="5">
        <v>1920.21</v>
      </c>
      <c r="D238" s="5">
        <v>1919.14</v>
      </c>
      <c r="E238" s="5">
        <v>1921.68</v>
      </c>
      <c r="F238" s="8">
        <f ca="1"/>
        <v>2.5399999999999999E-2</v>
      </c>
      <c r="G238" s="21">
        <f ca="1"/>
        <v>6.2800000000000009E-2</v>
      </c>
      <c r="H238" s="5">
        <v>10.4031617</v>
      </c>
      <c r="I238" s="5">
        <v>1916.4259999999999</v>
      </c>
      <c r="J238" s="5">
        <v>1932.86</v>
      </c>
      <c r="K238" s="5">
        <v>1920.4788000000001</v>
      </c>
      <c r="L238" s="6">
        <f t="shared" ca="1" si="6"/>
        <v>3.7000000000000005E-2</v>
      </c>
      <c r="M238" s="6">
        <f ca="1"/>
        <v>5.33E-2</v>
      </c>
      <c r="N238" s="7" t="str">
        <f t="shared" ca="1" si="7"/>
        <v>104 troy ounces</v>
      </c>
      <c r="O238" s="6">
        <f ca="1"/>
        <v>5.5199999999999999E-2</v>
      </c>
      <c r="P238" s="6">
        <f ca="1"/>
        <v>4.9800000000000004E-2</v>
      </c>
      <c r="Q238" s="6">
        <f ca="1"/>
        <v>5.33E-2</v>
      </c>
      <c r="R238" s="5">
        <v>105.06</v>
      </c>
      <c r="S238" s="5">
        <v>4451.3</v>
      </c>
      <c r="T238" s="6">
        <f ca="1"/>
        <v>0.14219999999999999</v>
      </c>
      <c r="U238" s="5">
        <v>86.78</v>
      </c>
      <c r="X238" s="13"/>
      <c r="Y238" s="14"/>
      <c r="AA238" s="17"/>
      <c r="AB238" s="18"/>
    </row>
    <row r="239" spans="1:28" ht="26.25" customHeight="1">
      <c r="A239" s="4">
        <v>45748</v>
      </c>
      <c r="B239" s="5">
        <v>1926.64</v>
      </c>
      <c r="C239" s="5">
        <v>1917.14</v>
      </c>
      <c r="D239" s="5">
        <v>1920.21</v>
      </c>
      <c r="E239" s="5">
        <v>1919.14</v>
      </c>
      <c r="F239" s="8">
        <f ca="1"/>
        <v>-1.0700000000000001E-2</v>
      </c>
      <c r="G239" s="21">
        <f ca="1"/>
        <v>1.2E-2</v>
      </c>
      <c r="H239" s="5">
        <v>10.979583119999999</v>
      </c>
      <c r="I239" s="5">
        <v>1916.1605</v>
      </c>
      <c r="J239" s="5">
        <v>1932.8679999999999</v>
      </c>
      <c r="K239" s="5">
        <v>1919.8732500000001</v>
      </c>
      <c r="L239" s="6">
        <f t="shared" ca="1" si="6"/>
        <v>3.7000000000000005E-2</v>
      </c>
      <c r="M239" s="6">
        <f ca="1"/>
        <v>5.33E-2</v>
      </c>
      <c r="N239" s="7" t="str">
        <f t="shared" ca="1" si="7"/>
        <v>105 troy ounces</v>
      </c>
      <c r="O239" s="6">
        <f ca="1"/>
        <v>5.5199999999999999E-2</v>
      </c>
      <c r="P239" s="6">
        <f ca="1"/>
        <v>4.9400000000000006E-2</v>
      </c>
      <c r="Q239" s="6">
        <f ca="1"/>
        <v>5.33E-2</v>
      </c>
      <c r="R239" s="5">
        <v>104.86</v>
      </c>
      <c r="S239" s="5">
        <v>4434.55</v>
      </c>
      <c r="T239" s="6">
        <f ca="1"/>
        <v>0.14810000000000001</v>
      </c>
      <c r="U239" s="5">
        <v>87.54</v>
      </c>
      <c r="X239" s="13"/>
      <c r="Y239" s="14"/>
      <c r="AA239" s="17"/>
      <c r="AB239" s="18"/>
    </row>
    <row r="240" spans="1:28" ht="26.25" customHeight="1">
      <c r="A240" s="4">
        <v>45749</v>
      </c>
      <c r="B240" s="5">
        <v>1937.69</v>
      </c>
      <c r="C240" s="5">
        <v>1926.64</v>
      </c>
      <c r="D240" s="5">
        <v>1917.14</v>
      </c>
      <c r="E240" s="5">
        <v>1920.21</v>
      </c>
      <c r="F240" s="8">
        <f ca="1"/>
        <v>3.0699999999999998E-2</v>
      </c>
      <c r="G240" s="21">
        <f ca="1"/>
        <v>0.1231</v>
      </c>
      <c r="H240" s="5">
        <v>11.48546719</v>
      </c>
      <c r="I240" s="5">
        <v>1915.7729999999999</v>
      </c>
      <c r="J240" s="5">
        <v>1932.6422</v>
      </c>
      <c r="K240" s="5">
        <v>1919.2838999999999</v>
      </c>
      <c r="L240" s="6">
        <f t="shared" ca="1" si="6"/>
        <v>3.7000000000000005E-2</v>
      </c>
      <c r="M240" s="6">
        <f ca="1"/>
        <v>5.33E-2</v>
      </c>
      <c r="N240" s="7" t="str">
        <f t="shared" ca="1" si="7"/>
        <v>100 troy ounces</v>
      </c>
      <c r="O240" s="6">
        <f ca="1"/>
        <v>5.5199999999999999E-2</v>
      </c>
      <c r="P240" s="6">
        <f ca="1"/>
        <v>5.0099999999999999E-2</v>
      </c>
      <c r="Q240" s="6">
        <f ca="1"/>
        <v>5.33E-2</v>
      </c>
      <c r="R240" s="5">
        <v>104.75</v>
      </c>
      <c r="S240" s="5">
        <v>4490.3500000000004</v>
      </c>
      <c r="T240" s="6">
        <f ca="1"/>
        <v>0.14269999999999999</v>
      </c>
      <c r="U240" s="5">
        <v>86.72</v>
      </c>
      <c r="X240" s="13"/>
      <c r="Y240" s="14"/>
      <c r="AA240" s="17"/>
      <c r="AB240" s="18"/>
    </row>
    <row r="241" spans="1:28" ht="26.25" customHeight="1">
      <c r="A241" s="4">
        <v>45750</v>
      </c>
      <c r="B241" s="5">
        <v>1940.13</v>
      </c>
      <c r="C241" s="5">
        <v>1937.69</v>
      </c>
      <c r="D241" s="5">
        <v>1926.64</v>
      </c>
      <c r="E241" s="5">
        <v>1917.14</v>
      </c>
      <c r="F241" s="8">
        <f ca="1"/>
        <v>-9.5000000000000001E-2</v>
      </c>
      <c r="G241" s="21">
        <f ca="1"/>
        <v>4.8000000000000001E-2</v>
      </c>
      <c r="H241" s="5">
        <v>11.380548900000001</v>
      </c>
      <c r="I241" s="5">
        <v>1915.7550000000001</v>
      </c>
      <c r="J241" s="5">
        <v>1932.4962</v>
      </c>
      <c r="K241" s="5">
        <v>1918.5655999999999</v>
      </c>
      <c r="L241" s="6">
        <f t="shared" ca="1" si="6"/>
        <v>3.7000000000000005E-2</v>
      </c>
      <c r="M241" s="6">
        <f ca="1"/>
        <v>5.33E-2</v>
      </c>
      <c r="N241" s="7" t="str">
        <f t="shared" ca="1" si="7"/>
        <v>102 troy ounces</v>
      </c>
      <c r="O241" s="6">
        <f ca="1"/>
        <v>5.5099999999999996E-2</v>
      </c>
      <c r="P241" s="6">
        <f ca="1"/>
        <v>4.9400000000000006E-2</v>
      </c>
      <c r="Q241" s="6">
        <f ca="1"/>
        <v>5.33E-2</v>
      </c>
      <c r="R241" s="5">
        <v>104.13</v>
      </c>
      <c r="S241" s="5">
        <v>4510.0600000000004</v>
      </c>
      <c r="T241" s="6">
        <f ca="1"/>
        <v>0.14150000000000001</v>
      </c>
      <c r="U241" s="5">
        <v>86.06</v>
      </c>
      <c r="X241" s="13"/>
      <c r="Y241" s="14"/>
      <c r="AA241" s="17"/>
      <c r="AB241" s="18"/>
    </row>
    <row r="242" spans="1:28" ht="26.25" customHeight="1">
      <c r="A242" s="4">
        <v>45751</v>
      </c>
      <c r="B242" s="5">
        <v>1940.08</v>
      </c>
      <c r="C242" s="5">
        <v>1940.13</v>
      </c>
      <c r="D242" s="5">
        <v>1937.69</v>
      </c>
      <c r="E242" s="5">
        <v>1926.64</v>
      </c>
      <c r="F242" s="8">
        <f ca="1"/>
        <v>-0.1105</v>
      </c>
      <c r="G242" s="21">
        <f ca="1"/>
        <v>-3.5499999999999997E-2</v>
      </c>
      <c r="H242" s="5">
        <v>15.034939639999999</v>
      </c>
      <c r="I242" s="5">
        <v>1915.7085</v>
      </c>
      <c r="J242" s="5">
        <v>1932.2752</v>
      </c>
      <c r="K242" s="5">
        <v>1917.6766</v>
      </c>
      <c r="L242" s="6">
        <f t="shared" ca="1" si="6"/>
        <v>3.7000000000000005E-2</v>
      </c>
      <c r="M242" s="6">
        <f ca="1"/>
        <v>5.33E-2</v>
      </c>
      <c r="N242" s="7" t="str">
        <f t="shared" ca="1" si="7"/>
        <v>102 troy ounces</v>
      </c>
      <c r="O242" s="6">
        <f ca="1"/>
        <v>5.5099999999999996E-2</v>
      </c>
      <c r="P242" s="6">
        <f ca="1"/>
        <v>4.9000000000000002E-2</v>
      </c>
      <c r="Q242" s="6">
        <f ca="1"/>
        <v>5.33E-2</v>
      </c>
      <c r="R242" s="5">
        <v>103.62</v>
      </c>
      <c r="S242" s="5">
        <v>4530.6000000000004</v>
      </c>
      <c r="T242" s="6">
        <f ca="1"/>
        <v>0.1356</v>
      </c>
      <c r="U242" s="5">
        <v>83.63</v>
      </c>
      <c r="X242" s="13"/>
      <c r="Y242" s="14"/>
      <c r="AA242" s="17"/>
      <c r="AB242" s="18"/>
    </row>
    <row r="243" spans="1:28" ht="26.25" customHeight="1">
      <c r="A243" s="4">
        <v>45752</v>
      </c>
      <c r="B243" s="5">
        <v>1944.3</v>
      </c>
      <c r="C243" s="5">
        <v>1940.08</v>
      </c>
      <c r="D243" s="5">
        <v>1940.13</v>
      </c>
      <c r="E243" s="5">
        <v>1937.69</v>
      </c>
      <c r="F243" s="8">
        <f ca="1"/>
        <v>-2.4399999999999998E-2</v>
      </c>
      <c r="G243" s="21">
        <f ca="1"/>
        <v>-0.16350000000000001</v>
      </c>
      <c r="H243" s="5">
        <v>17.478379790000002</v>
      </c>
      <c r="I243" s="5">
        <v>1915.664</v>
      </c>
      <c r="J243" s="5">
        <v>1931.9726000000001</v>
      </c>
      <c r="K243" s="5">
        <v>1916.6947</v>
      </c>
      <c r="L243" s="6">
        <f t="shared" ca="1" si="6"/>
        <v>3.7000000000000005E-2</v>
      </c>
      <c r="M243" s="6">
        <f ca="1"/>
        <v>5.33E-2</v>
      </c>
      <c r="N243" s="7" t="str">
        <f t="shared" ca="1" si="7"/>
        <v>104 troy ounces</v>
      </c>
      <c r="O243" s="6">
        <f ca="1"/>
        <v>5.5099999999999996E-2</v>
      </c>
      <c r="P243" s="6">
        <f ca="1"/>
        <v>4.87E-2</v>
      </c>
      <c r="Q243" s="6">
        <f ca="1"/>
        <v>5.33E-2</v>
      </c>
      <c r="R243" s="5">
        <v>103.62</v>
      </c>
      <c r="S243" s="5">
        <v>4530.6000000000004</v>
      </c>
      <c r="T243" s="6">
        <f ca="1"/>
        <v>0.1356</v>
      </c>
      <c r="U243" s="5">
        <v>83.63</v>
      </c>
      <c r="X243" s="13"/>
      <c r="Y243" s="14"/>
      <c r="AA243" s="17"/>
      <c r="AB243" s="18"/>
    </row>
    <row r="244" spans="1:28" ht="26.25" customHeight="1">
      <c r="A244" s="4">
        <v>45753</v>
      </c>
      <c r="B244" s="5">
        <v>1936.25</v>
      </c>
      <c r="C244" s="5">
        <v>1944.3</v>
      </c>
      <c r="D244" s="5">
        <v>1940.08</v>
      </c>
      <c r="E244" s="5">
        <v>1940.13</v>
      </c>
      <c r="F244" s="8">
        <f ca="1"/>
        <v>5.0000000000000001E-4</v>
      </c>
      <c r="G244" s="21">
        <f ca="1"/>
        <v>-0.30170000000000002</v>
      </c>
      <c r="H244" s="5">
        <v>19.034049750000001</v>
      </c>
      <c r="I244" s="5">
        <v>1915.7974999999999</v>
      </c>
      <c r="J244" s="5">
        <v>1931.5922</v>
      </c>
      <c r="K244" s="5">
        <v>1915.7670499999999</v>
      </c>
      <c r="L244" s="6">
        <f t="shared" ca="1" si="6"/>
        <v>3.7000000000000005E-2</v>
      </c>
      <c r="M244" s="6">
        <f ca="1"/>
        <v>5.33E-2</v>
      </c>
      <c r="N244" s="7" t="str">
        <f t="shared" ca="1" si="7"/>
        <v>97 troy ounces</v>
      </c>
      <c r="O244" s="6">
        <f ca="1"/>
        <v>5.5199999999999999E-2</v>
      </c>
      <c r="P244" s="6">
        <f ca="1"/>
        <v>4.8499999999999995E-2</v>
      </c>
      <c r="Q244" s="6">
        <f ca="1"/>
        <v>5.33E-2</v>
      </c>
      <c r="R244" s="5">
        <v>103.1</v>
      </c>
      <c r="S244" s="5">
        <v>4517.01</v>
      </c>
      <c r="T244" s="6">
        <f ca="1"/>
        <v>0.13980000000000001</v>
      </c>
      <c r="U244" s="5">
        <v>81.7</v>
      </c>
      <c r="X244" s="13"/>
      <c r="Y244" s="14"/>
      <c r="AA244" s="17"/>
      <c r="AB244" s="18"/>
    </row>
    <row r="245" spans="1:28" ht="26.25" customHeight="1">
      <c r="A245" s="4">
        <v>45754</v>
      </c>
      <c r="B245" s="5">
        <v>1921.2</v>
      </c>
      <c r="C245" s="5">
        <v>1936.25</v>
      </c>
      <c r="D245" s="5">
        <v>1944.3</v>
      </c>
      <c r="E245" s="5">
        <v>1940.08</v>
      </c>
      <c r="F245" s="8">
        <f ca="1"/>
        <v>-4.2199999999999994E-2</v>
      </c>
      <c r="G245" s="21">
        <f ca="1"/>
        <v>-0.34970000000000001</v>
      </c>
      <c r="H245" s="5">
        <v>18.79077362</v>
      </c>
      <c r="I245" s="5">
        <v>1915.585</v>
      </c>
      <c r="J245" s="5">
        <v>1931.0822000000001</v>
      </c>
      <c r="K245" s="5">
        <v>1914.8443</v>
      </c>
      <c r="L245" s="6">
        <f t="shared" ca="1" si="6"/>
        <v>3.7000000000000005E-2</v>
      </c>
      <c r="M245" s="6">
        <f ca="1"/>
        <v>5.33E-2</v>
      </c>
      <c r="N245" s="7" t="str">
        <f t="shared" ca="1" si="7"/>
        <v>100 troy ounces</v>
      </c>
      <c r="O245" s="6">
        <f ca="1"/>
        <v>5.5500000000000001E-2</v>
      </c>
      <c r="P245" s="6">
        <f ca="1"/>
        <v>4.9000000000000002E-2</v>
      </c>
      <c r="Q245" s="6">
        <f ca="1"/>
        <v>5.33E-2</v>
      </c>
      <c r="R245" s="5">
        <v>103.44</v>
      </c>
      <c r="S245" s="5">
        <v>4500.34</v>
      </c>
      <c r="T245" s="6">
        <f ca="1"/>
        <v>0.14529999999999998</v>
      </c>
      <c r="U245" s="5">
        <v>81.290000000000006</v>
      </c>
      <c r="X245" s="13"/>
      <c r="Y245" s="14"/>
      <c r="AA245" s="17"/>
      <c r="AB245" s="18"/>
    </row>
    <row r="246" spans="1:28" ht="26.25" customHeight="1">
      <c r="A246" s="4">
        <v>45755</v>
      </c>
      <c r="B246" s="5">
        <v>1914.89</v>
      </c>
      <c r="C246" s="5">
        <v>1921.2</v>
      </c>
      <c r="D246" s="5">
        <v>1936.25</v>
      </c>
      <c r="E246" s="5">
        <v>1944.3</v>
      </c>
      <c r="F246" s="8">
        <f ca="1"/>
        <v>8.0500000000000002E-2</v>
      </c>
      <c r="G246" s="21">
        <f ca="1"/>
        <v>-0.23280000000000001</v>
      </c>
      <c r="H246" s="5">
        <v>15.88030384</v>
      </c>
      <c r="I246" s="5">
        <v>1915.1755000000001</v>
      </c>
      <c r="J246" s="5">
        <v>1930.8746000000001</v>
      </c>
      <c r="K246" s="5">
        <v>1913.884</v>
      </c>
      <c r="L246" s="6">
        <f t="shared" ca="1" si="6"/>
        <v>3.7000000000000005E-2</v>
      </c>
      <c r="M246" s="6">
        <f ca="1"/>
        <v>5.33E-2</v>
      </c>
      <c r="N246" s="7" t="str">
        <f t="shared" ca="1" si="7"/>
        <v>102 troy ounces</v>
      </c>
      <c r="O246" s="6">
        <f ca="1"/>
        <v>5.5399999999999998E-2</v>
      </c>
      <c r="P246" s="6">
        <f ca="1"/>
        <v>4.87E-2</v>
      </c>
      <c r="Q246" s="6">
        <f ca="1"/>
        <v>5.33E-2</v>
      </c>
      <c r="R246" s="5">
        <v>103.92</v>
      </c>
      <c r="S246" s="5">
        <v>4432.75</v>
      </c>
      <c r="T246" s="6">
        <f ca="1"/>
        <v>0.15079999999999999</v>
      </c>
      <c r="U246" s="5">
        <v>79.98</v>
      </c>
      <c r="X246" s="13"/>
      <c r="Y246" s="14"/>
      <c r="AA246" s="17"/>
      <c r="AB246" s="18"/>
    </row>
    <row r="247" spans="1:28" ht="26.25" customHeight="1">
      <c r="A247" s="4">
        <v>45756</v>
      </c>
      <c r="B247" s="5">
        <v>1915.81</v>
      </c>
      <c r="C247" s="5">
        <v>1914.89</v>
      </c>
      <c r="D247" s="5">
        <v>1921.2</v>
      </c>
      <c r="E247" s="5">
        <v>1936.25</v>
      </c>
      <c r="F247" s="8">
        <f ca="1"/>
        <v>0.15049999999999999</v>
      </c>
      <c r="G247" s="21">
        <f ca="1"/>
        <v>4.7999999999999996E-3</v>
      </c>
      <c r="H247" s="5">
        <v>12.2491734</v>
      </c>
      <c r="I247" s="5">
        <v>1915.9770000000001</v>
      </c>
      <c r="J247" s="5">
        <v>1930.8964000000001</v>
      </c>
      <c r="K247" s="5">
        <v>1912.9087999999999</v>
      </c>
      <c r="L247" s="6">
        <f t="shared" ca="1" si="6"/>
        <v>3.7000000000000005E-2</v>
      </c>
      <c r="M247" s="6">
        <f ca="1"/>
        <v>5.33E-2</v>
      </c>
      <c r="N247" s="7" t="str">
        <f t="shared" ca="1" si="7"/>
        <v>107 troy ounces</v>
      </c>
      <c r="O247" s="6">
        <f ca="1"/>
        <v>5.5599999999999997E-2</v>
      </c>
      <c r="P247" s="6">
        <f ca="1"/>
        <v>4.9800000000000004E-2</v>
      </c>
      <c r="Q247" s="6">
        <f ca="1"/>
        <v>5.33E-2</v>
      </c>
      <c r="R247" s="5">
        <v>104.19</v>
      </c>
      <c r="S247" s="5">
        <v>4426.03</v>
      </c>
      <c r="T247" s="6">
        <f ca="1"/>
        <v>0.16239999999999999</v>
      </c>
      <c r="U247" s="5">
        <v>80.150000000000006</v>
      </c>
      <c r="X247" s="13"/>
      <c r="Y247" s="14"/>
      <c r="AA247" s="17"/>
      <c r="AB247" s="18"/>
    </row>
    <row r="248" spans="1:28" ht="26.25" customHeight="1">
      <c r="A248" s="4">
        <v>45757</v>
      </c>
      <c r="B248" s="5">
        <v>1918.05</v>
      </c>
      <c r="C248" s="5">
        <v>1915.81</v>
      </c>
      <c r="D248" s="5">
        <v>1914.89</v>
      </c>
      <c r="E248" s="5">
        <v>1921.2</v>
      </c>
      <c r="F248" s="8">
        <f ca="1"/>
        <v>6.3099999999999989E-2</v>
      </c>
      <c r="G248" s="21">
        <f ca="1"/>
        <v>4.2500000000000003E-2</v>
      </c>
      <c r="H248" s="5">
        <v>10.7868698</v>
      </c>
      <c r="I248" s="5">
        <v>1918.1224999999999</v>
      </c>
      <c r="J248" s="5">
        <v>1931.5224000000001</v>
      </c>
      <c r="K248" s="5">
        <v>1911.9956500000001</v>
      </c>
      <c r="L248" s="6">
        <f t="shared" ca="1" si="6"/>
        <v>3.7000000000000005E-2</v>
      </c>
      <c r="M248" s="6">
        <f ca="1"/>
        <v>5.33E-2</v>
      </c>
      <c r="N248" s="7" t="str">
        <f t="shared" ca="1" si="7"/>
        <v>103 troy ounces</v>
      </c>
      <c r="O248" s="6">
        <f ca="1"/>
        <v>5.5599999999999997E-2</v>
      </c>
      <c r="P248" s="6">
        <f ca="1"/>
        <v>5.0300000000000004E-2</v>
      </c>
      <c r="Q248" s="6">
        <f ca="1"/>
        <v>5.33E-2</v>
      </c>
      <c r="R248" s="5">
        <v>104.1</v>
      </c>
      <c r="S248" s="5">
        <v>4389.38</v>
      </c>
      <c r="T248" s="6">
        <f ca="1"/>
        <v>0.1721</v>
      </c>
      <c r="U248" s="5">
        <v>78.88</v>
      </c>
      <c r="X248" s="13"/>
      <c r="Y248" s="14"/>
      <c r="AA248" s="17"/>
      <c r="AB248" s="18"/>
    </row>
    <row r="249" spans="1:28" ht="26.25" customHeight="1">
      <c r="A249" s="4">
        <v>45758</v>
      </c>
      <c r="B249" s="5">
        <v>1898.59</v>
      </c>
      <c r="C249" s="5">
        <v>1918.05</v>
      </c>
      <c r="D249" s="5">
        <v>1915.81</v>
      </c>
      <c r="E249" s="5">
        <v>1914.89</v>
      </c>
      <c r="F249" s="8">
        <f ca="1"/>
        <v>-9.1999999999999998E-3</v>
      </c>
      <c r="G249" s="21">
        <f ca="1"/>
        <v>4.4000000000000004E-2</v>
      </c>
      <c r="H249" s="5">
        <v>10.656820250000001</v>
      </c>
      <c r="I249" s="5">
        <v>1920.3405</v>
      </c>
      <c r="J249" s="5">
        <v>1932.3814</v>
      </c>
      <c r="K249" s="5">
        <v>1911.1764000000001</v>
      </c>
      <c r="L249" s="6">
        <f t="shared" ca="1" si="6"/>
        <v>3.7000000000000005E-2</v>
      </c>
      <c r="M249" s="6">
        <f ca="1"/>
        <v>5.33E-2</v>
      </c>
      <c r="N249" s="7" t="str">
        <f t="shared" ca="1" si="7"/>
        <v>105 troy ounces</v>
      </c>
      <c r="O249" s="6">
        <f ca="1"/>
        <v>5.5500000000000001E-2</v>
      </c>
      <c r="P249" s="6">
        <f ca="1"/>
        <v>4.9800000000000004E-2</v>
      </c>
      <c r="Q249" s="6">
        <f ca="1"/>
        <v>5.33E-2</v>
      </c>
      <c r="R249" s="5">
        <v>103.36</v>
      </c>
      <c r="S249" s="5">
        <v>4455.16</v>
      </c>
      <c r="T249" s="6">
        <f ca="1"/>
        <v>0.15570000000000001</v>
      </c>
      <c r="U249" s="5">
        <v>78.569999999999993</v>
      </c>
      <c r="X249" s="13"/>
      <c r="Y249" s="14"/>
      <c r="AA249" s="17"/>
      <c r="AB249" s="18"/>
    </row>
    <row r="250" spans="1:28" ht="26.25" customHeight="1">
      <c r="A250" s="4">
        <v>45759</v>
      </c>
      <c r="B250" s="5">
        <v>1894.76</v>
      </c>
      <c r="C250" s="5">
        <v>1898.59</v>
      </c>
      <c r="D250" s="5">
        <v>1918.05</v>
      </c>
      <c r="E250" s="5">
        <v>1915.81</v>
      </c>
      <c r="F250" s="8">
        <f ca="1"/>
        <v>-2.2400000000000003E-2</v>
      </c>
      <c r="G250" s="21">
        <f ca="1"/>
        <v>-9.1000000000000004E-3</v>
      </c>
      <c r="H250" s="5">
        <v>10.235120419999999</v>
      </c>
      <c r="I250" s="5">
        <v>1921.9245000000001</v>
      </c>
      <c r="J250" s="5">
        <v>1933.2334000000001</v>
      </c>
      <c r="K250" s="5">
        <v>1910.3969999999999</v>
      </c>
      <c r="L250" s="6">
        <f t="shared" ca="1" si="6"/>
        <v>3.7000000000000005E-2</v>
      </c>
      <c r="M250" s="6">
        <f ca="1"/>
        <v>5.33E-2</v>
      </c>
      <c r="N250" s="7" t="str">
        <f t="shared" ca="1" si="7"/>
        <v>105 troy ounces</v>
      </c>
      <c r="O250" s="6">
        <f ca="1"/>
        <v>5.5399999999999998E-2</v>
      </c>
      <c r="P250" s="6">
        <f ca="1"/>
        <v>4.9500000000000002E-2</v>
      </c>
      <c r="Q250" s="6">
        <f ca="1"/>
        <v>5.33E-2</v>
      </c>
      <c r="R250" s="5">
        <v>103.58</v>
      </c>
      <c r="S250" s="5">
        <v>4396.4399999999996</v>
      </c>
      <c r="T250" s="6">
        <f ca="1"/>
        <v>0.16639999999999999</v>
      </c>
      <c r="U250" s="5">
        <v>79.64</v>
      </c>
      <c r="X250" s="13"/>
      <c r="Y250" s="14"/>
      <c r="AA250" s="17"/>
      <c r="AB250" s="18"/>
    </row>
    <row r="251" spans="1:28" ht="26.25" customHeight="1">
      <c r="A251" s="4">
        <v>45760</v>
      </c>
      <c r="B251" s="5">
        <v>1889.52</v>
      </c>
      <c r="C251" s="5">
        <v>1894.76</v>
      </c>
      <c r="D251" s="5">
        <v>1898.59</v>
      </c>
      <c r="E251" s="5">
        <v>1918.05</v>
      </c>
      <c r="F251" s="8">
        <f ca="1"/>
        <v>0.1946</v>
      </c>
      <c r="G251" s="21">
        <f ca="1"/>
        <v>0.28050000000000003</v>
      </c>
      <c r="H251" s="5">
        <v>10.021319719999999</v>
      </c>
      <c r="I251" s="5">
        <v>1924.6275000000001</v>
      </c>
      <c r="J251" s="5">
        <v>1933.7786000000001</v>
      </c>
      <c r="K251" s="5">
        <v>1909.6764499999999</v>
      </c>
      <c r="L251" s="6">
        <f t="shared" ca="1" si="6"/>
        <v>3.7000000000000005E-2</v>
      </c>
      <c r="M251" s="6">
        <f ca="1"/>
        <v>5.33E-2</v>
      </c>
      <c r="N251" s="7" t="str">
        <f t="shared" ca="1" si="7"/>
        <v>101 troy ounces</v>
      </c>
      <c r="O251" s="6">
        <f ca="1"/>
        <v>5.5399999999999998E-2</v>
      </c>
      <c r="P251" s="6">
        <f ca="1"/>
        <v>5.0199999999999995E-2</v>
      </c>
      <c r="Q251" s="6">
        <f ca="1"/>
        <v>5.33E-2</v>
      </c>
      <c r="R251" s="5">
        <v>103.33</v>
      </c>
      <c r="S251" s="5">
        <v>4415.33</v>
      </c>
      <c r="T251" s="6">
        <f ca="1"/>
        <v>0.1696</v>
      </c>
      <c r="U251" s="5">
        <v>80.8</v>
      </c>
      <c r="X251" s="13"/>
      <c r="Y251" s="14"/>
      <c r="AA251" s="17"/>
      <c r="AB251" s="18"/>
    </row>
    <row r="252" spans="1:28" ht="26.25" customHeight="1">
      <c r="A252" s="4">
        <v>45761</v>
      </c>
      <c r="B252" s="5">
        <v>1891.45</v>
      </c>
      <c r="C252" s="5">
        <v>1889.52</v>
      </c>
      <c r="D252" s="5">
        <v>1894.76</v>
      </c>
      <c r="E252" s="5">
        <v>1898.59</v>
      </c>
      <c r="F252" s="8">
        <f ca="1"/>
        <v>3.8300000000000001E-2</v>
      </c>
      <c r="G252" s="21">
        <f ca="1"/>
        <v>0.42930000000000001</v>
      </c>
      <c r="H252" s="5">
        <v>12.38503918</v>
      </c>
      <c r="I252" s="5">
        <v>1927.97</v>
      </c>
      <c r="J252" s="5">
        <v>1934.6866</v>
      </c>
      <c r="K252" s="5">
        <v>1909.0876000000001</v>
      </c>
      <c r="L252" s="6">
        <f t="shared" ca="1" si="6"/>
        <v>3.7000000000000005E-2</v>
      </c>
      <c r="M252" s="6">
        <f ca="1"/>
        <v>5.33E-2</v>
      </c>
      <c r="N252" s="7" t="str">
        <f t="shared" ca="1" si="7"/>
        <v>100 troy ounces</v>
      </c>
      <c r="O252" s="6">
        <f ca="1"/>
        <v>5.5500000000000001E-2</v>
      </c>
      <c r="P252" s="6">
        <f ca="1"/>
        <v>4.9699999999999994E-2</v>
      </c>
      <c r="Q252" s="6">
        <f ca="1"/>
        <v>5.33E-2</v>
      </c>
      <c r="R252" s="5">
        <v>103.43</v>
      </c>
      <c r="S252" s="5">
        <v>4380.28</v>
      </c>
      <c r="T252" s="6">
        <f ca="1"/>
        <v>0.18030000000000002</v>
      </c>
      <c r="U252" s="5">
        <v>81.430000000000007</v>
      </c>
      <c r="X252" s="13"/>
      <c r="Y252" s="14"/>
      <c r="AA252" s="17"/>
      <c r="AB252" s="18"/>
    </row>
    <row r="253" spans="1:28" ht="26.25" customHeight="1">
      <c r="A253" s="4">
        <v>45762</v>
      </c>
      <c r="B253" s="5">
        <v>1893.43</v>
      </c>
      <c r="C253" s="5">
        <v>1891.45</v>
      </c>
      <c r="D253" s="5">
        <v>1889.52</v>
      </c>
      <c r="E253" s="5">
        <v>1894.76</v>
      </c>
      <c r="F253" s="8">
        <f ca="1"/>
        <v>5.2400000000000002E-2</v>
      </c>
      <c r="G253" s="21">
        <f ca="1"/>
        <v>0.50609999999999999</v>
      </c>
      <c r="H253" s="5">
        <v>15.397905919999999</v>
      </c>
      <c r="I253" s="5">
        <v>1930.9590000000001</v>
      </c>
      <c r="J253" s="5">
        <v>1935.992</v>
      </c>
      <c r="K253" s="5">
        <v>1908.46165</v>
      </c>
      <c r="L253" s="6">
        <f t="shared" ca="1" si="6"/>
        <v>3.7000000000000005E-2</v>
      </c>
      <c r="M253" s="6">
        <f ca="1"/>
        <v>5.33E-2</v>
      </c>
      <c r="N253" s="7" t="str">
        <f t="shared" ca="1" si="7"/>
        <v>100 troy ounces</v>
      </c>
      <c r="O253" s="6">
        <f ca="1"/>
        <v>5.5300000000000002E-2</v>
      </c>
      <c r="P253" s="6">
        <f ca="1"/>
        <v>4.9200000000000001E-2</v>
      </c>
      <c r="Q253" s="6">
        <f ca="1"/>
        <v>5.33E-2</v>
      </c>
      <c r="R253" s="5">
        <v>103.4</v>
      </c>
      <c r="S253" s="5">
        <v>4344.88</v>
      </c>
      <c r="T253" s="6">
        <f ca="1"/>
        <v>0.17800000000000002</v>
      </c>
      <c r="U253" s="5">
        <v>80.040000000000006</v>
      </c>
      <c r="X253" s="13"/>
      <c r="Y253" s="14"/>
      <c r="AA253" s="17"/>
      <c r="AB253" s="18"/>
    </row>
    <row r="254" spans="1:28" ht="26.25" customHeight="1">
      <c r="A254" s="4">
        <v>45763</v>
      </c>
      <c r="B254" s="5">
        <v>1901.64</v>
      </c>
      <c r="C254" s="5">
        <v>1893.43</v>
      </c>
      <c r="D254" s="5">
        <v>1891.45</v>
      </c>
      <c r="E254" s="5">
        <v>1889.52</v>
      </c>
      <c r="F254" s="8">
        <f ca="1"/>
        <v>-1.9299999999999998E-2</v>
      </c>
      <c r="G254" s="21">
        <f ca="1"/>
        <v>0.48630000000000001</v>
      </c>
      <c r="H254" s="5">
        <v>17.066096999999999</v>
      </c>
      <c r="I254" s="5">
        <v>1934.5754999999999</v>
      </c>
      <c r="J254" s="5">
        <v>1937.4166</v>
      </c>
      <c r="K254" s="5">
        <v>1907.8679500000001</v>
      </c>
      <c r="L254" s="6">
        <f t="shared" ca="1" si="6"/>
        <v>3.7000000000000005E-2</v>
      </c>
      <c r="M254" s="6">
        <f ca="1"/>
        <v>5.33E-2</v>
      </c>
      <c r="N254" s="7" t="str">
        <f t="shared" ca="1" si="7"/>
        <v>98 troy ounces</v>
      </c>
      <c r="O254" s="6">
        <f ca="1"/>
        <v>5.5500000000000001E-2</v>
      </c>
      <c r="P254" s="6">
        <f ca="1"/>
        <v>4.9400000000000006E-2</v>
      </c>
      <c r="Q254" s="6">
        <f ca="1"/>
        <v>5.33E-2</v>
      </c>
      <c r="R254" s="5">
        <v>103.48</v>
      </c>
      <c r="S254" s="5">
        <v>4416.32</v>
      </c>
      <c r="T254" s="6">
        <f ca="1"/>
        <v>0.1696</v>
      </c>
      <c r="U254" s="5">
        <v>79.25</v>
      </c>
      <c r="X254" s="13"/>
      <c r="Y254" s="14"/>
      <c r="AA254" s="17"/>
      <c r="AB254" s="18"/>
    </row>
    <row r="255" spans="1:28" ht="26.25" customHeight="1">
      <c r="A255" s="4">
        <v>45764</v>
      </c>
      <c r="B255" s="5">
        <v>1907.6</v>
      </c>
      <c r="C255" s="5">
        <v>1901.64</v>
      </c>
      <c r="D255" s="5">
        <v>1893.43</v>
      </c>
      <c r="E255" s="5">
        <v>1891.45</v>
      </c>
      <c r="F255" s="8">
        <f ca="1"/>
        <v>-1.9799999999999998E-2</v>
      </c>
      <c r="G255" s="21">
        <f ca="1"/>
        <v>0.50869999999999993</v>
      </c>
      <c r="H255" s="5">
        <v>16.228106480000001</v>
      </c>
      <c r="I255" s="5">
        <v>1938.614</v>
      </c>
      <c r="J255" s="5">
        <v>1938.8972000000001</v>
      </c>
      <c r="K255" s="5">
        <v>1907.1722</v>
      </c>
      <c r="L255" s="6">
        <f t="shared" ca="1" si="6"/>
        <v>3.7000000000000005E-2</v>
      </c>
      <c r="M255" s="6">
        <f ca="1"/>
        <v>5.33E-2</v>
      </c>
      <c r="N255" s="7" t="str">
        <f t="shared" ca="1" si="7"/>
        <v>96 troy ounces</v>
      </c>
      <c r="O255" s="6">
        <f ca="1"/>
        <v>5.5199999999999999E-2</v>
      </c>
      <c r="P255" s="6">
        <f ca="1"/>
        <v>4.9699999999999994E-2</v>
      </c>
      <c r="Q255" s="6">
        <f ca="1"/>
        <v>5.33E-2</v>
      </c>
      <c r="R255" s="5">
        <v>103.21</v>
      </c>
      <c r="S255" s="5">
        <v>4433.79</v>
      </c>
      <c r="T255" s="6">
        <f ca="1"/>
        <v>0.16539999999999999</v>
      </c>
      <c r="U255" s="5">
        <v>81.23</v>
      </c>
      <c r="X255" s="13"/>
      <c r="Y255" s="14"/>
      <c r="AA255" s="17"/>
      <c r="AB255" s="18"/>
    </row>
    <row r="256" spans="1:28" ht="26.25" customHeight="1">
      <c r="A256" s="4">
        <v>45765</v>
      </c>
      <c r="B256" s="5">
        <v>1913.83</v>
      </c>
      <c r="C256" s="5">
        <v>1907.6</v>
      </c>
      <c r="D256" s="5">
        <v>1901.64</v>
      </c>
      <c r="E256" s="5">
        <v>1893.43</v>
      </c>
      <c r="F256" s="8">
        <f ca="1"/>
        <v>-8.2100000000000006E-2</v>
      </c>
      <c r="G256" s="21">
        <f ca="1"/>
        <v>0.34610000000000002</v>
      </c>
      <c r="H256" s="5">
        <v>14.35101328</v>
      </c>
      <c r="I256" s="5">
        <v>1942.8320000000001</v>
      </c>
      <c r="J256" s="5">
        <v>1939.9192</v>
      </c>
      <c r="K256" s="5">
        <v>1906.23785</v>
      </c>
      <c r="L256" s="6">
        <f t="shared" ca="1" si="6"/>
        <v>3.7000000000000005E-2</v>
      </c>
      <c r="M256" s="6">
        <f ca="1"/>
        <v>5.33E-2</v>
      </c>
      <c r="N256" s="7" t="str">
        <f t="shared" ca="1" si="7"/>
        <v>102 troy ounces</v>
      </c>
      <c r="O256" s="6">
        <f ca="1"/>
        <v>5.5300000000000002E-2</v>
      </c>
      <c r="P256" s="6">
        <f ca="1"/>
        <v>4.9200000000000001E-2</v>
      </c>
      <c r="Q256" s="6">
        <f ca="1"/>
        <v>5.33E-2</v>
      </c>
      <c r="R256" s="5">
        <v>103.15</v>
      </c>
      <c r="S256" s="5">
        <v>4478.87</v>
      </c>
      <c r="T256" s="6">
        <f ca="1"/>
        <v>0.14949999999999999</v>
      </c>
      <c r="U256" s="5">
        <v>82.52</v>
      </c>
      <c r="X256" s="13"/>
      <c r="Y256" s="14"/>
      <c r="AA256" s="17"/>
      <c r="AB256" s="18"/>
    </row>
    <row r="257" spans="1:28" ht="26.25" customHeight="1">
      <c r="A257" s="4">
        <v>45766</v>
      </c>
      <c r="B257" s="5">
        <v>1912.46</v>
      </c>
      <c r="C257" s="5">
        <v>1913.83</v>
      </c>
      <c r="D257" s="5">
        <v>1907.6</v>
      </c>
      <c r="E257" s="5">
        <v>1901.64</v>
      </c>
      <c r="F257" s="8">
        <f ca="1"/>
        <v>-5.96E-2</v>
      </c>
      <c r="G257" s="21">
        <f ca="1"/>
        <v>0.13600000000000001</v>
      </c>
      <c r="H257" s="5">
        <v>14.91698659</v>
      </c>
      <c r="I257" s="5">
        <v>1946.6289999999999</v>
      </c>
      <c r="J257" s="5">
        <v>1941.1536000000001</v>
      </c>
      <c r="K257" s="5">
        <v>1905.28765</v>
      </c>
      <c r="L257" s="6">
        <f t="shared" ca="1" si="6"/>
        <v>3.7000000000000005E-2</v>
      </c>
      <c r="M257" s="6">
        <f ca="1"/>
        <v>5.33E-2</v>
      </c>
      <c r="N257" s="7" t="str">
        <f t="shared" ca="1" si="7"/>
        <v>103 troy ounces</v>
      </c>
      <c r="O257" s="6">
        <f ca="1"/>
        <v>5.5500000000000001E-2</v>
      </c>
      <c r="P257" s="6">
        <f ca="1"/>
        <v>4.9599999999999998E-2</v>
      </c>
      <c r="Q257" s="6">
        <f ca="1"/>
        <v>5.33E-2</v>
      </c>
      <c r="R257" s="5">
        <v>102.85</v>
      </c>
      <c r="S257" s="5">
        <v>4458.13</v>
      </c>
      <c r="T257" s="6">
        <f ca="1"/>
        <v>0.1588</v>
      </c>
      <c r="U257" s="5">
        <v>83.09</v>
      </c>
      <c r="X257" s="13"/>
      <c r="Y257" s="14"/>
      <c r="AA257" s="17"/>
      <c r="AB257" s="18"/>
    </row>
    <row r="258" spans="1:28" ht="26.25" customHeight="1">
      <c r="A258" s="4">
        <v>45767</v>
      </c>
      <c r="B258" s="5">
        <v>1916.78</v>
      </c>
      <c r="C258" s="5">
        <v>1912.46</v>
      </c>
      <c r="D258" s="5">
        <v>1913.83</v>
      </c>
      <c r="E258" s="5">
        <v>1907.6</v>
      </c>
      <c r="F258" s="8">
        <f ca="1"/>
        <v>-6.2300000000000001E-2</v>
      </c>
      <c r="G258" s="21">
        <f ca="1"/>
        <v>1.06E-2</v>
      </c>
      <c r="H258" s="5">
        <v>16.894516169999999</v>
      </c>
      <c r="I258" s="5">
        <v>1949.0239999999999</v>
      </c>
      <c r="J258" s="5">
        <v>1942.229</v>
      </c>
      <c r="K258" s="5">
        <v>1904.12265</v>
      </c>
      <c r="L258" s="6">
        <f t="shared" ca="1" si="6"/>
        <v>3.7000000000000005E-2</v>
      </c>
      <c r="M258" s="6">
        <f ca="1"/>
        <v>5.33E-2</v>
      </c>
      <c r="N258" s="7" t="str">
        <f t="shared" ca="1" si="7"/>
        <v>105 troy ounces</v>
      </c>
      <c r="O258" s="6">
        <f ca="1"/>
        <v>5.5399999999999998E-2</v>
      </c>
      <c r="P258" s="6">
        <f ca="1"/>
        <v>4.8899999999999999E-2</v>
      </c>
      <c r="Q258" s="6">
        <f ca="1"/>
        <v>5.33E-2</v>
      </c>
      <c r="R258" s="5">
        <v>102.62</v>
      </c>
      <c r="S258" s="5">
        <v>4450.6899999999996</v>
      </c>
      <c r="T258" s="6">
        <f ca="1"/>
        <v>0.15529999999999999</v>
      </c>
      <c r="U258" s="5">
        <v>82.83</v>
      </c>
      <c r="X258" s="13"/>
      <c r="Y258" s="14"/>
      <c r="AA258" s="17"/>
      <c r="AB258" s="18"/>
    </row>
    <row r="259" spans="1:28" ht="26.25" customHeight="1">
      <c r="A259" s="4">
        <v>45768</v>
      </c>
      <c r="B259" s="5">
        <v>1925.71</v>
      </c>
      <c r="C259" s="5">
        <v>1916.78</v>
      </c>
      <c r="D259" s="5">
        <v>1912.46</v>
      </c>
      <c r="E259" s="5">
        <v>1913.83</v>
      </c>
      <c r="F259" s="8">
        <f ca="1"/>
        <v>1.37E-2</v>
      </c>
      <c r="G259" s="21">
        <f ca="1"/>
        <v>3.3500000000000002E-2</v>
      </c>
      <c r="H259" s="5">
        <v>17.07221397</v>
      </c>
      <c r="I259" s="5">
        <v>1951.1189999999999</v>
      </c>
      <c r="J259" s="5">
        <v>1942.9164000000001</v>
      </c>
      <c r="K259" s="5">
        <v>1902.96</v>
      </c>
      <c r="L259" s="6">
        <f t="shared" ref="L259:L322" ca="1" si="8">$L259/100</f>
        <v>3.7000000000000005E-2</v>
      </c>
      <c r="M259" s="6">
        <f ca="1"/>
        <v>5.33E-2</v>
      </c>
      <c r="N259" s="7" t="str">
        <f t="shared" ref="N259:N322" ca="1" si="9">CONCATENATE($N259, " ", $Y259)</f>
        <v>108 troy ounces</v>
      </c>
      <c r="O259" s="6">
        <f ca="1"/>
        <v>5.5500000000000001E-2</v>
      </c>
      <c r="P259" s="6">
        <f ca="1"/>
        <v>4.82E-2</v>
      </c>
      <c r="Q259" s="6">
        <f ca="1"/>
        <v>5.33E-2</v>
      </c>
      <c r="R259" s="5">
        <v>102.48</v>
      </c>
      <c r="S259" s="5">
        <v>4487.16</v>
      </c>
      <c r="T259" s="6">
        <f ca="1"/>
        <v>0.15579999999999999</v>
      </c>
      <c r="U259" s="5">
        <v>84.25</v>
      </c>
      <c r="X259" s="13"/>
      <c r="Y259" s="14"/>
      <c r="AA259" s="17"/>
      <c r="AB259" s="18"/>
    </row>
    <row r="260" spans="1:28" ht="26.25" customHeight="1">
      <c r="A260" s="4">
        <v>45769</v>
      </c>
      <c r="B260" s="5">
        <v>1936.8</v>
      </c>
      <c r="C260" s="5">
        <v>1925.71</v>
      </c>
      <c r="D260" s="5">
        <v>1916.78</v>
      </c>
      <c r="E260" s="5">
        <v>1912.46</v>
      </c>
      <c r="F260" s="8">
        <f ca="1"/>
        <v>-4.3200000000000002E-2</v>
      </c>
      <c r="G260" s="21">
        <f ca="1"/>
        <v>1.2699999999999999E-2</v>
      </c>
      <c r="H260" s="5">
        <v>14.618405599999999</v>
      </c>
      <c r="I260" s="5">
        <v>1953.4970000000001</v>
      </c>
      <c r="J260" s="5">
        <v>1944.2067999999999</v>
      </c>
      <c r="K260" s="5">
        <v>1901.54655</v>
      </c>
      <c r="L260" s="6">
        <f t="shared" ca="1" si="8"/>
        <v>3.7000000000000005E-2</v>
      </c>
      <c r="M260" s="6">
        <f ca="1"/>
        <v>5.33E-2</v>
      </c>
      <c r="N260" s="7" t="str">
        <f t="shared" ca="1" si="9"/>
        <v>111 troy ounces</v>
      </c>
      <c r="O260" s="6">
        <f ca="1"/>
        <v>5.5099999999999996E-2</v>
      </c>
      <c r="P260" s="6">
        <f ca="1"/>
        <v>4.7899999999999998E-2</v>
      </c>
      <c r="Q260" s="6">
        <f ca="1"/>
        <v>5.33E-2</v>
      </c>
      <c r="R260" s="5">
        <v>102.55</v>
      </c>
      <c r="S260" s="5">
        <v>4501.57</v>
      </c>
      <c r="T260" s="6">
        <f ca="1"/>
        <v>0.15810000000000002</v>
      </c>
      <c r="U260" s="5">
        <v>82.88</v>
      </c>
      <c r="X260" s="13"/>
      <c r="Y260" s="14"/>
      <c r="AA260" s="17"/>
      <c r="AB260" s="18"/>
    </row>
    <row r="261" spans="1:28" ht="26.25" customHeight="1">
      <c r="A261" s="4">
        <v>45770</v>
      </c>
      <c r="B261" s="5">
        <v>1942.8</v>
      </c>
      <c r="C261" s="5">
        <v>1936.8</v>
      </c>
      <c r="D261" s="5">
        <v>1925.71</v>
      </c>
      <c r="E261" s="5">
        <v>1916.78</v>
      </c>
      <c r="F261" s="8">
        <f ca="1"/>
        <v>-8.929999999999999E-2</v>
      </c>
      <c r="G261" s="21">
        <f ca="1"/>
        <v>-0.2712</v>
      </c>
      <c r="H261" s="5">
        <v>14.60262644</v>
      </c>
      <c r="I261" s="5">
        <v>1955.548</v>
      </c>
      <c r="J261" s="5">
        <v>1945.2005999999999</v>
      </c>
      <c r="K261" s="5">
        <v>1900.1320499999999</v>
      </c>
      <c r="L261" s="6">
        <f t="shared" ca="1" si="8"/>
        <v>3.7000000000000005E-2</v>
      </c>
      <c r="M261" s="6">
        <f ca="1"/>
        <v>5.33E-2</v>
      </c>
      <c r="N261" s="7" t="str">
        <f t="shared" ca="1" si="9"/>
        <v>110 troy ounces</v>
      </c>
      <c r="O261" s="6">
        <f ca="1"/>
        <v>5.5399999999999998E-2</v>
      </c>
      <c r="P261" s="6">
        <f ca="1"/>
        <v>4.7400000000000005E-2</v>
      </c>
      <c r="Q261" s="6">
        <f ca="1"/>
        <v>5.33E-2</v>
      </c>
      <c r="R261" s="5">
        <v>102.07</v>
      </c>
      <c r="S261" s="5">
        <v>4498.03</v>
      </c>
      <c r="T261" s="6">
        <f ca="1"/>
        <v>0.1628</v>
      </c>
      <c r="U261" s="5">
        <v>82.53</v>
      </c>
      <c r="X261" s="13"/>
      <c r="Y261" s="14"/>
      <c r="AA261" s="17"/>
      <c r="AB261" s="18"/>
    </row>
    <row r="262" spans="1:28" ht="26.25" customHeight="1">
      <c r="A262" s="4">
        <v>45771</v>
      </c>
      <c r="B262" s="5">
        <v>1935.83</v>
      </c>
      <c r="C262" s="5">
        <v>1942.8</v>
      </c>
      <c r="D262" s="5">
        <v>1936.8</v>
      </c>
      <c r="E262" s="5">
        <v>1925.71</v>
      </c>
      <c r="F262" s="8">
        <f ca="1"/>
        <v>-0.1109</v>
      </c>
      <c r="G262" s="21">
        <f ca="1"/>
        <v>-0.4204</v>
      </c>
      <c r="H262" s="5">
        <v>13.45059668</v>
      </c>
      <c r="I262" s="5">
        <v>1955.9295</v>
      </c>
      <c r="J262" s="5">
        <v>1945.8614</v>
      </c>
      <c r="K262" s="5">
        <v>1898.73785</v>
      </c>
      <c r="L262" s="6">
        <f t="shared" ca="1" si="8"/>
        <v>3.7000000000000005E-2</v>
      </c>
      <c r="M262" s="6">
        <f ca="1"/>
        <v>5.0799999999999998E-2</v>
      </c>
      <c r="N262" s="7" t="str">
        <f t="shared" ca="1" si="9"/>
        <v>106 troy ounces</v>
      </c>
      <c r="O262" s="6">
        <f ca="1"/>
        <v>5.5399999999999998E-2</v>
      </c>
      <c r="P262" s="6">
        <f ca="1"/>
        <v>4.7599999999999996E-2</v>
      </c>
      <c r="Q262" s="6">
        <f ca="1"/>
        <v>5.0799999999999998E-2</v>
      </c>
      <c r="R262" s="5">
        <v>102.01</v>
      </c>
      <c r="S262" s="5">
        <v>4491.58</v>
      </c>
      <c r="T262" s="6">
        <f ca="1"/>
        <v>0.16899999999999998</v>
      </c>
      <c r="U262" s="5">
        <v>82.82</v>
      </c>
      <c r="X262" s="13"/>
      <c r="Y262" s="14"/>
      <c r="AA262" s="17"/>
      <c r="AB262" s="18"/>
    </row>
    <row r="263" spans="1:28" ht="26.25" customHeight="1">
      <c r="A263" s="4">
        <v>45772</v>
      </c>
      <c r="B263" s="5">
        <v>1936.11</v>
      </c>
      <c r="C263" s="5">
        <v>1935.83</v>
      </c>
      <c r="D263" s="5">
        <v>1942.8</v>
      </c>
      <c r="E263" s="5">
        <v>1936.8</v>
      </c>
      <c r="F263" s="8">
        <f ca="1"/>
        <v>-0.06</v>
      </c>
      <c r="G263" s="21">
        <f ca="1"/>
        <v>-0.53280000000000005</v>
      </c>
      <c r="H263" s="5">
        <v>12.47135046</v>
      </c>
      <c r="I263" s="5">
        <v>1955.335</v>
      </c>
      <c r="J263" s="5">
        <v>1945.9594</v>
      </c>
      <c r="K263" s="5">
        <v>1897.2164</v>
      </c>
      <c r="L263" s="6">
        <f t="shared" ca="1" si="8"/>
        <v>3.7000000000000005E-2</v>
      </c>
      <c r="M263" s="6">
        <f ca="1"/>
        <v>5.0799999999999998E-2</v>
      </c>
      <c r="N263" s="7" t="str">
        <f t="shared" ca="1" si="9"/>
        <v>112 troy ounces</v>
      </c>
      <c r="O263" s="6">
        <f ca="1"/>
        <v>5.5399999999999998E-2</v>
      </c>
      <c r="P263" s="6">
        <f ca="1"/>
        <v>4.7800000000000002E-2</v>
      </c>
      <c r="Q263" s="6">
        <f ca="1"/>
        <v>5.0799999999999998E-2</v>
      </c>
      <c r="R263" s="5">
        <v>102.45</v>
      </c>
      <c r="S263" s="5">
        <v>4513.96</v>
      </c>
      <c r="T263" s="6">
        <f ca="1"/>
        <v>0.16010000000000002</v>
      </c>
      <c r="U263" s="5">
        <v>81.73</v>
      </c>
      <c r="X263" s="13"/>
      <c r="Y263" s="14"/>
      <c r="AA263" s="17"/>
      <c r="AB263" s="18"/>
    </row>
    <row r="264" spans="1:28" ht="26.25" customHeight="1">
      <c r="A264" s="4">
        <v>45773</v>
      </c>
      <c r="B264" s="5">
        <v>1952.28</v>
      </c>
      <c r="C264" s="5">
        <v>1936.11</v>
      </c>
      <c r="D264" s="5">
        <v>1935.83</v>
      </c>
      <c r="E264" s="5">
        <v>1942.8</v>
      </c>
      <c r="F264" s="8">
        <f ca="1"/>
        <v>6.9699999999999998E-2</v>
      </c>
      <c r="G264" s="21">
        <f ca="1"/>
        <v>-0.44380000000000003</v>
      </c>
      <c r="H264" s="5">
        <v>12.192693119999999</v>
      </c>
      <c r="I264" s="5">
        <v>1954.4894999999999</v>
      </c>
      <c r="J264" s="5">
        <v>1946.0368000000001</v>
      </c>
      <c r="K264" s="5">
        <v>1895.7258999999999</v>
      </c>
      <c r="L264" s="6">
        <f t="shared" ca="1" si="8"/>
        <v>3.7000000000000005E-2</v>
      </c>
      <c r="M264" s="6">
        <f ca="1"/>
        <v>5.0799999999999998E-2</v>
      </c>
      <c r="N264" s="7" t="str">
        <f t="shared" ca="1" si="9"/>
        <v>105 troy ounces</v>
      </c>
      <c r="O264" s="6">
        <f ca="1"/>
        <v>5.5399999999999998E-2</v>
      </c>
      <c r="P264" s="6">
        <f ca="1"/>
        <v>4.9000000000000002E-2</v>
      </c>
      <c r="Q264" s="6">
        <f ca="1"/>
        <v>5.0799999999999998E-2</v>
      </c>
      <c r="R264" s="5">
        <v>102.59</v>
      </c>
      <c r="S264" s="5">
        <v>4494.2700000000004</v>
      </c>
      <c r="T264" s="6">
        <f ca="1"/>
        <v>0.16769999999999999</v>
      </c>
      <c r="U264" s="5">
        <v>79.77</v>
      </c>
      <c r="X264" s="13"/>
      <c r="Y264" s="14"/>
      <c r="AA264" s="17"/>
      <c r="AB264" s="18"/>
    </row>
    <row r="265" spans="1:28" ht="26.25" customHeight="1">
      <c r="A265" s="4">
        <v>45774</v>
      </c>
      <c r="B265" s="5">
        <v>1964.11</v>
      </c>
      <c r="C265" s="5">
        <v>1952.28</v>
      </c>
      <c r="D265" s="5">
        <v>1936.11</v>
      </c>
      <c r="E265" s="5">
        <v>1935.83</v>
      </c>
      <c r="F265" s="8">
        <f ca="1"/>
        <v>-2.8000000000000004E-3</v>
      </c>
      <c r="G265" s="21">
        <f ca="1"/>
        <v>-0.42680000000000001</v>
      </c>
      <c r="H265" s="5">
        <v>11.263398929999999</v>
      </c>
      <c r="I265" s="5">
        <v>1953.2860000000001</v>
      </c>
      <c r="J265" s="5">
        <v>1946.1310000000001</v>
      </c>
      <c r="K265" s="5">
        <v>1894.3561999999999</v>
      </c>
      <c r="L265" s="6">
        <f t="shared" ca="1" si="8"/>
        <v>3.7000000000000005E-2</v>
      </c>
      <c r="M265" s="6">
        <f ca="1"/>
        <v>5.0799999999999998E-2</v>
      </c>
      <c r="N265" s="7" t="str">
        <f t="shared" ca="1" si="9"/>
        <v>105 troy ounces</v>
      </c>
      <c r="O265" s="6">
        <f ca="1"/>
        <v>5.4800000000000001E-2</v>
      </c>
      <c r="P265" s="6">
        <f ca="1"/>
        <v>4.8799999999999996E-2</v>
      </c>
      <c r="Q265" s="6">
        <f ca="1"/>
        <v>5.0799999999999998E-2</v>
      </c>
      <c r="R265" s="5">
        <v>101.96</v>
      </c>
      <c r="S265" s="5">
        <v>4550.93</v>
      </c>
      <c r="T265" s="6">
        <f ca="1"/>
        <v>0.157</v>
      </c>
      <c r="U265" s="5">
        <v>82.05</v>
      </c>
      <c r="X265" s="13"/>
      <c r="Y265" s="14"/>
      <c r="AA265" s="17"/>
      <c r="AB265" s="18"/>
    </row>
    <row r="266" spans="1:28" ht="26.25" customHeight="1">
      <c r="A266" s="4">
        <v>45775</v>
      </c>
      <c r="B266" s="5">
        <v>1959.25</v>
      </c>
      <c r="C266" s="5">
        <v>1964.11</v>
      </c>
      <c r="D266" s="5">
        <v>1952.28</v>
      </c>
      <c r="E266" s="5">
        <v>1936.11</v>
      </c>
      <c r="F266" s="8">
        <f ca="1"/>
        <v>-0.16170000000000001</v>
      </c>
      <c r="G266" s="21">
        <f ca="1"/>
        <v>-0.50639999999999996</v>
      </c>
      <c r="H266" s="5">
        <v>9.6350791959999995</v>
      </c>
      <c r="I266" s="5">
        <v>1952.3230000000001</v>
      </c>
      <c r="J266" s="5">
        <v>1946.6089999999999</v>
      </c>
      <c r="K266" s="5">
        <v>1893.0120999999999</v>
      </c>
      <c r="L266" s="6">
        <f t="shared" ca="1" si="8"/>
        <v>3.7000000000000005E-2</v>
      </c>
      <c r="M266" s="6">
        <f ca="1"/>
        <v>5.0799999999999998E-2</v>
      </c>
      <c r="N266" s="7" t="str">
        <f t="shared" ca="1" si="9"/>
        <v>108 troy ounces</v>
      </c>
      <c r="O266" s="6">
        <f ca="1"/>
        <v>5.4900000000000004E-2</v>
      </c>
      <c r="P266" s="6">
        <f ca="1"/>
        <v>4.9200000000000001E-2</v>
      </c>
      <c r="Q266" s="6">
        <f ca="1"/>
        <v>5.0799999999999998E-2</v>
      </c>
      <c r="R266" s="5">
        <v>101.87</v>
      </c>
      <c r="S266" s="5">
        <v>4578.83</v>
      </c>
      <c r="T266" s="6">
        <f ca="1"/>
        <v>0.13750000000000001</v>
      </c>
      <c r="U266" s="5">
        <v>81.73</v>
      </c>
      <c r="X266" s="13"/>
      <c r="Y266" s="14"/>
      <c r="AA266" s="17"/>
      <c r="AB266" s="18"/>
    </row>
    <row r="267" spans="1:28" ht="26.25" customHeight="1">
      <c r="A267" s="4">
        <v>45776</v>
      </c>
      <c r="B267" s="5">
        <v>1947.49</v>
      </c>
      <c r="C267" s="5">
        <v>1959.25</v>
      </c>
      <c r="D267" s="5">
        <v>1964.11</v>
      </c>
      <c r="E267" s="5">
        <v>1952.28</v>
      </c>
      <c r="F267" s="8">
        <f ca="1"/>
        <v>-0.1183</v>
      </c>
      <c r="G267" s="21">
        <f ca="1"/>
        <v>-0.56509999999999994</v>
      </c>
      <c r="H267" s="5">
        <v>9.9103591140000002</v>
      </c>
      <c r="I267" s="5">
        <v>1951.0284999999999</v>
      </c>
      <c r="J267" s="5">
        <v>1947.0668000000001</v>
      </c>
      <c r="K267" s="5">
        <v>1891.5147999999999</v>
      </c>
      <c r="L267" s="6">
        <f t="shared" ca="1" si="8"/>
        <v>3.2000000000000001E-2</v>
      </c>
      <c r="M267" s="6">
        <f ca="1"/>
        <v>5.0799999999999998E-2</v>
      </c>
      <c r="N267" s="7" t="str">
        <f t="shared" ca="1" si="9"/>
        <v>103 troy ounces</v>
      </c>
      <c r="O267" s="6">
        <f ca="1"/>
        <v>5.4800000000000001E-2</v>
      </c>
      <c r="P267" s="6">
        <f ca="1"/>
        <v>4.8799999999999996E-2</v>
      </c>
      <c r="Q267" s="6">
        <f ca="1"/>
        <v>5.0799999999999998E-2</v>
      </c>
      <c r="R267" s="5">
        <v>101.7</v>
      </c>
      <c r="S267" s="5">
        <v>4584.82</v>
      </c>
      <c r="T267" s="6">
        <f ca="1"/>
        <v>0.13980000000000001</v>
      </c>
      <c r="U267" s="5">
        <v>80.650000000000006</v>
      </c>
      <c r="X267" s="13"/>
      <c r="Y267" s="14"/>
      <c r="AA267" s="17"/>
      <c r="AB267" s="18"/>
    </row>
    <row r="268" spans="1:28" ht="26.25" customHeight="1">
      <c r="A268" s="4">
        <v>45777</v>
      </c>
      <c r="B268" s="5">
        <v>1972.11</v>
      </c>
      <c r="C268" s="5">
        <v>1947.49</v>
      </c>
      <c r="D268" s="5">
        <v>1959.25</v>
      </c>
      <c r="E268" s="5">
        <v>1964.11</v>
      </c>
      <c r="F268" s="8">
        <f ca="1"/>
        <v>4.8600000000000004E-2</v>
      </c>
      <c r="G268" s="21">
        <f ca="1"/>
        <v>-0.45419999999999999</v>
      </c>
      <c r="H268" s="5">
        <v>10.38203582</v>
      </c>
      <c r="I268" s="5">
        <v>1948.8885</v>
      </c>
      <c r="J268" s="5">
        <v>1947.1794</v>
      </c>
      <c r="K268" s="5">
        <v>1889.95325</v>
      </c>
      <c r="L268" s="6">
        <f t="shared" ca="1" si="8"/>
        <v>3.2000000000000001E-2</v>
      </c>
      <c r="M268" s="6">
        <f ca="1"/>
        <v>5.0799999999999998E-2</v>
      </c>
      <c r="N268" s="7" t="str">
        <f t="shared" ca="1" si="9"/>
        <v>106 troy ounces</v>
      </c>
      <c r="O268" s="6">
        <f ca="1"/>
        <v>5.4699999999999999E-2</v>
      </c>
      <c r="P268" s="6">
        <f ca="1"/>
        <v>4.87E-2</v>
      </c>
      <c r="Q268" s="6">
        <f ca="1"/>
        <v>5.0799999999999998E-2</v>
      </c>
      <c r="R268" s="5">
        <v>101.69</v>
      </c>
      <c r="S268" s="5">
        <v>4565.75</v>
      </c>
      <c r="T268" s="6">
        <f ca="1"/>
        <v>0.14029999999999998</v>
      </c>
      <c r="U268" s="5">
        <v>79.84</v>
      </c>
      <c r="X268" s="13"/>
      <c r="Y268" s="14"/>
      <c r="AA268" s="17"/>
      <c r="AB268" s="18"/>
    </row>
    <row r="269" spans="1:28" ht="26.25" customHeight="1">
      <c r="A269" s="4">
        <v>45778</v>
      </c>
      <c r="B269" s="5">
        <v>1965.44</v>
      </c>
      <c r="C269" s="5">
        <v>1972.11</v>
      </c>
      <c r="D269" s="5">
        <v>1947.49</v>
      </c>
      <c r="E269" s="5">
        <v>1959.25</v>
      </c>
      <c r="F269" s="8">
        <f ca="1"/>
        <v>0.1176</v>
      </c>
      <c r="G269" s="21">
        <f ca="1"/>
        <v>-0.3503</v>
      </c>
      <c r="H269" s="5">
        <v>10.631846550000001</v>
      </c>
      <c r="I269" s="5">
        <v>1946.903</v>
      </c>
      <c r="J269" s="5">
        <v>1947.5518</v>
      </c>
      <c r="K269" s="5">
        <v>1888.4449999999999</v>
      </c>
      <c r="L269" s="6">
        <f t="shared" ca="1" si="8"/>
        <v>3.2000000000000001E-2</v>
      </c>
      <c r="M269" s="6">
        <f ca="1"/>
        <v>5.0799999999999998E-2</v>
      </c>
      <c r="N269" s="7" t="str">
        <f t="shared" ca="1" si="9"/>
        <v>105 troy ounces</v>
      </c>
      <c r="O269" s="6">
        <f ca="1"/>
        <v>5.4699999999999999E-2</v>
      </c>
      <c r="P269" s="6">
        <f ca="1"/>
        <v>4.9100000000000005E-2</v>
      </c>
      <c r="Q269" s="6">
        <f ca="1"/>
        <v>5.0799999999999998E-2</v>
      </c>
      <c r="R269" s="5">
        <v>101.11</v>
      </c>
      <c r="S269" s="5">
        <v>4598.26</v>
      </c>
      <c r="T269" s="6">
        <f ca="1"/>
        <v>0.13140000000000002</v>
      </c>
      <c r="U269" s="5">
        <v>78.900000000000006</v>
      </c>
      <c r="X269" s="13"/>
      <c r="Y269" s="14"/>
      <c r="AA269" s="17"/>
      <c r="AB269" s="18"/>
    </row>
    <row r="270" spans="1:28" ht="26.25" customHeight="1">
      <c r="A270" s="4">
        <v>45779</v>
      </c>
      <c r="B270" s="5">
        <v>1954.54</v>
      </c>
      <c r="C270" s="5">
        <v>1965.44</v>
      </c>
      <c r="D270" s="5">
        <v>1972.11</v>
      </c>
      <c r="E270" s="5">
        <v>1947.49</v>
      </c>
      <c r="F270" s="8">
        <f ca="1"/>
        <v>-0.2462</v>
      </c>
      <c r="G270" s="21">
        <f ca="1"/>
        <v>-0.55330000000000001</v>
      </c>
      <c r="H270" s="5">
        <v>9.0937045380000008</v>
      </c>
      <c r="I270" s="5">
        <v>1944.9745</v>
      </c>
      <c r="J270" s="5">
        <v>1947.7711999999999</v>
      </c>
      <c r="K270" s="5">
        <v>1886.84275</v>
      </c>
      <c r="L270" s="6">
        <f t="shared" ca="1" si="8"/>
        <v>3.2000000000000001E-2</v>
      </c>
      <c r="M270" s="6">
        <f ca="1"/>
        <v>5.0799999999999998E-2</v>
      </c>
      <c r="N270" s="7" t="str">
        <f t="shared" ca="1" si="9"/>
        <v>98 troy ounces</v>
      </c>
      <c r="O270" s="6">
        <f ca="1"/>
        <v>5.4600000000000003E-2</v>
      </c>
      <c r="P270" s="6">
        <f ca="1"/>
        <v>4.82E-2</v>
      </c>
      <c r="Q270" s="6">
        <f ca="1"/>
        <v>5.0799999999999998E-2</v>
      </c>
      <c r="R270" s="5">
        <v>101.32</v>
      </c>
      <c r="S270" s="5">
        <v>4558.96</v>
      </c>
      <c r="T270" s="6">
        <f ca="1"/>
        <v>0.1386</v>
      </c>
      <c r="U270" s="5">
        <v>79.34</v>
      </c>
      <c r="X270" s="13"/>
      <c r="Y270" s="14"/>
      <c r="AA270" s="17"/>
      <c r="AB270" s="18"/>
    </row>
    <row r="271" spans="1:28" ht="26.25" customHeight="1">
      <c r="A271" s="4">
        <v>45780</v>
      </c>
      <c r="B271" s="5">
        <v>1961.85</v>
      </c>
      <c r="C271" s="5">
        <v>1954.54</v>
      </c>
      <c r="D271" s="5">
        <v>1965.44</v>
      </c>
      <c r="E271" s="5">
        <v>1972.11</v>
      </c>
      <c r="F271" s="8">
        <f ca="1"/>
        <v>6.6699999999999995E-2</v>
      </c>
      <c r="G271" s="21">
        <f ca="1"/>
        <v>-0.39729999999999999</v>
      </c>
      <c r="H271" s="5">
        <v>9.0248164650000007</v>
      </c>
      <c r="I271" s="5">
        <v>1941.8610000000001</v>
      </c>
      <c r="J271" s="5">
        <v>1947.9842000000001</v>
      </c>
      <c r="K271" s="5">
        <v>1885.1186</v>
      </c>
      <c r="L271" s="6">
        <f t="shared" ca="1" si="8"/>
        <v>3.2000000000000001E-2</v>
      </c>
      <c r="M271" s="6">
        <f ca="1"/>
        <v>5.0799999999999998E-2</v>
      </c>
      <c r="N271" s="7" t="str">
        <f t="shared" ca="1" si="9"/>
        <v>89 troy ounces</v>
      </c>
      <c r="O271" s="6">
        <f ca="1"/>
        <v>5.4600000000000003E-2</v>
      </c>
      <c r="P271" s="6">
        <f ca="1"/>
        <v>4.8499999999999995E-2</v>
      </c>
      <c r="Q271" s="6">
        <f ca="1"/>
        <v>5.0799999999999998E-2</v>
      </c>
      <c r="R271" s="5">
        <v>101.42</v>
      </c>
      <c r="S271" s="5">
        <v>4555.1899999999996</v>
      </c>
      <c r="T271" s="6">
        <f ca="1"/>
        <v>0.14019999999999999</v>
      </c>
      <c r="U271" s="5">
        <v>78.849999999999994</v>
      </c>
      <c r="X271" s="13"/>
      <c r="Y271" s="14"/>
      <c r="AA271" s="17"/>
      <c r="AB271" s="18"/>
    </row>
    <row r="272" spans="1:28" ht="26.25" customHeight="1">
      <c r="A272" s="4">
        <v>45781</v>
      </c>
      <c r="B272" s="5">
        <v>1972.22</v>
      </c>
      <c r="C272" s="5">
        <v>1961.85</v>
      </c>
      <c r="D272" s="5">
        <v>1954.54</v>
      </c>
      <c r="E272" s="5">
        <v>1965.44</v>
      </c>
      <c r="F272" s="8">
        <f ca="1"/>
        <v>0.109</v>
      </c>
      <c r="G272" s="21">
        <f ca="1"/>
        <v>-0.17739999999999997</v>
      </c>
      <c r="H272" s="5">
        <v>13.15769403</v>
      </c>
      <c r="I272" s="5">
        <v>1939.3685</v>
      </c>
      <c r="J272" s="5">
        <v>1948.4685999999999</v>
      </c>
      <c r="K272" s="5">
        <v>1883.5535</v>
      </c>
      <c r="L272" s="6">
        <f t="shared" ca="1" si="8"/>
        <v>3.2000000000000001E-2</v>
      </c>
      <c r="M272" s="6">
        <f ca="1"/>
        <v>5.0799999999999998E-2</v>
      </c>
      <c r="N272" s="7" t="str">
        <f t="shared" ca="1" si="9"/>
        <v>101 troy ounces</v>
      </c>
      <c r="O272" s="6">
        <f ca="1"/>
        <v>5.4400000000000004E-2</v>
      </c>
      <c r="P272" s="6">
        <f ca="1"/>
        <v>4.8099999999999997E-2</v>
      </c>
      <c r="Q272" s="6">
        <f ca="1"/>
        <v>5.0799999999999998E-2</v>
      </c>
      <c r="R272" s="5">
        <v>101.09</v>
      </c>
      <c r="S272" s="5">
        <v>4543.3900000000003</v>
      </c>
      <c r="T272" s="6">
        <f ca="1"/>
        <v>0.1429</v>
      </c>
      <c r="U272" s="5">
        <v>77.010000000000005</v>
      </c>
      <c r="X272" s="13"/>
      <c r="Y272" s="14"/>
      <c r="AA272" s="17"/>
      <c r="AB272" s="18"/>
    </row>
    <row r="273" spans="1:28" ht="26.25" customHeight="1">
      <c r="A273" s="4">
        <v>45782</v>
      </c>
      <c r="B273" s="5">
        <v>1977.79</v>
      </c>
      <c r="C273" s="5">
        <v>1972.22</v>
      </c>
      <c r="D273" s="5">
        <v>1961.85</v>
      </c>
      <c r="E273" s="5">
        <v>1954.54</v>
      </c>
      <c r="F273" s="8">
        <f ca="1"/>
        <v>-7.3099999999999998E-2</v>
      </c>
      <c r="G273" s="21">
        <f ca="1"/>
        <v>-0.1905</v>
      </c>
      <c r="H273" s="5">
        <v>17.351194769999999</v>
      </c>
      <c r="I273" s="5">
        <v>1937.7695000000001</v>
      </c>
      <c r="J273" s="5">
        <v>1949.6676</v>
      </c>
      <c r="K273" s="5">
        <v>1882.03415</v>
      </c>
      <c r="L273" s="6">
        <f t="shared" ca="1" si="8"/>
        <v>3.2000000000000001E-2</v>
      </c>
      <c r="M273" s="6">
        <f ca="1"/>
        <v>5.0799999999999998E-2</v>
      </c>
      <c r="N273" s="7" t="str">
        <f t="shared" ca="1" si="9"/>
        <v>110 troy ounces</v>
      </c>
      <c r="O273" s="6">
        <f ca="1"/>
        <v>5.4299999999999994E-2</v>
      </c>
      <c r="P273" s="6">
        <f ca="1"/>
        <v>4.82E-2</v>
      </c>
      <c r="Q273" s="6">
        <f ca="1"/>
        <v>5.0799999999999998E-2</v>
      </c>
      <c r="R273" s="5">
        <v>100.78</v>
      </c>
      <c r="S273" s="5">
        <v>4550.16</v>
      </c>
      <c r="T273" s="6">
        <f ca="1"/>
        <v>0.13869999999999999</v>
      </c>
      <c r="U273" s="5">
        <v>75.7</v>
      </c>
      <c r="X273" s="13"/>
      <c r="Y273" s="14"/>
      <c r="AA273" s="17"/>
      <c r="AB273" s="18"/>
    </row>
    <row r="274" spans="1:28" ht="26.25" customHeight="1">
      <c r="A274" s="4">
        <v>45783</v>
      </c>
      <c r="B274" s="5">
        <v>1977.58</v>
      </c>
      <c r="C274" s="5">
        <v>1977.79</v>
      </c>
      <c r="D274" s="5">
        <v>1972.22</v>
      </c>
      <c r="E274" s="5">
        <v>1961.85</v>
      </c>
      <c r="F274" s="8">
        <f ca="1"/>
        <v>-0.10369999999999999</v>
      </c>
      <c r="G274" s="21">
        <f ca="1"/>
        <v>-0.3639</v>
      </c>
      <c r="H274" s="5">
        <v>19.924990340000001</v>
      </c>
      <c r="I274" s="5">
        <v>1935.7325000000001</v>
      </c>
      <c r="J274" s="5">
        <v>1950.6515999999999</v>
      </c>
      <c r="K274" s="5">
        <v>1880.4457</v>
      </c>
      <c r="L274" s="6">
        <f t="shared" ca="1" si="8"/>
        <v>3.2000000000000001E-2</v>
      </c>
      <c r="M274" s="6">
        <f ca="1"/>
        <v>5.0700000000000002E-2</v>
      </c>
      <c r="N274" s="7" t="str">
        <f t="shared" ca="1" si="9"/>
        <v>111 troy ounces</v>
      </c>
      <c r="O274" s="6">
        <f ca="1"/>
        <v>5.4400000000000004E-2</v>
      </c>
      <c r="P274" s="6">
        <f ca="1"/>
        <v>4.8000000000000001E-2</v>
      </c>
      <c r="Q274" s="6">
        <f ca="1"/>
        <v>5.0700000000000002E-2</v>
      </c>
      <c r="R274" s="5">
        <v>100.28</v>
      </c>
      <c r="S274" s="5">
        <v>4554.38</v>
      </c>
      <c r="T274" s="6">
        <f ca="1"/>
        <v>0.1396</v>
      </c>
      <c r="U274" s="5">
        <v>75.349999999999994</v>
      </c>
      <c r="X274" s="13"/>
      <c r="Y274" s="14"/>
      <c r="AA274" s="17"/>
      <c r="AB274" s="18"/>
    </row>
    <row r="275" spans="1:28" ht="26.25" customHeight="1">
      <c r="A275" s="4">
        <v>45784</v>
      </c>
      <c r="B275" s="5">
        <v>1955.5</v>
      </c>
      <c r="C275" s="5">
        <v>1977.58</v>
      </c>
      <c r="D275" s="5">
        <v>1977.79</v>
      </c>
      <c r="E275" s="5">
        <v>1972.22</v>
      </c>
      <c r="F275" s="8">
        <f ca="1"/>
        <v>-5.57E-2</v>
      </c>
      <c r="G275" s="21">
        <f ca="1"/>
        <v>-0.4168</v>
      </c>
      <c r="H275" s="5">
        <v>22.77714976</v>
      </c>
      <c r="I275" s="5">
        <v>1932.8505</v>
      </c>
      <c r="J275" s="5">
        <v>1951.5337999999999</v>
      </c>
      <c r="K275" s="5">
        <v>1878.90255</v>
      </c>
      <c r="L275" s="6">
        <f t="shared" ca="1" si="8"/>
        <v>3.2000000000000001E-2</v>
      </c>
      <c r="M275" s="6">
        <f ca="1"/>
        <v>5.0799999999999998E-2</v>
      </c>
      <c r="N275" s="7" t="str">
        <f t="shared" ca="1" si="9"/>
        <v>106 troy ounces</v>
      </c>
      <c r="O275" s="6">
        <f ca="1"/>
        <v>5.3699999999999998E-2</v>
      </c>
      <c r="P275" s="6">
        <f ca="1"/>
        <v>4.7400000000000005E-2</v>
      </c>
      <c r="Q275" s="6">
        <f ca="1"/>
        <v>5.0799999999999998E-2</v>
      </c>
      <c r="R275" s="5">
        <v>99.98</v>
      </c>
      <c r="S275" s="5">
        <v>4563.87</v>
      </c>
      <c r="T275" s="6">
        <f ca="1"/>
        <v>0.13320000000000001</v>
      </c>
      <c r="U275" s="5">
        <v>75.84</v>
      </c>
      <c r="X275" s="13"/>
      <c r="Y275" s="14"/>
      <c r="AA275" s="17"/>
      <c r="AB275" s="18"/>
    </row>
    <row r="276" spans="1:28" ht="26.25" customHeight="1">
      <c r="A276" s="4">
        <v>45785</v>
      </c>
      <c r="B276" s="5">
        <v>1955.73</v>
      </c>
      <c r="C276" s="5">
        <v>1955.5</v>
      </c>
      <c r="D276" s="5">
        <v>1977.58</v>
      </c>
      <c r="E276" s="5">
        <v>1977.79</v>
      </c>
      <c r="F276" s="8">
        <f ca="1"/>
        <v>2.0999999999999999E-3</v>
      </c>
      <c r="G276" s="21">
        <f ca="1"/>
        <v>-0.253</v>
      </c>
      <c r="H276" s="5">
        <v>22.072096909999999</v>
      </c>
      <c r="I276" s="5">
        <v>1930.6569999999999</v>
      </c>
      <c r="J276" s="5">
        <v>1952.6078</v>
      </c>
      <c r="K276" s="5">
        <v>1877.3860999999999</v>
      </c>
      <c r="L276" s="6">
        <f t="shared" ca="1" si="8"/>
        <v>3.2000000000000001E-2</v>
      </c>
      <c r="M276" s="6">
        <f ca="1"/>
        <v>5.0799999999999998E-2</v>
      </c>
      <c r="N276" s="7" t="str">
        <f t="shared" ca="1" si="9"/>
        <v>106 troy ounces</v>
      </c>
      <c r="O276" s="6">
        <f ca="1"/>
        <v>5.3699999999999998E-2</v>
      </c>
      <c r="P276" s="6">
        <f ca="1"/>
        <v>4.7400000000000005E-2</v>
      </c>
      <c r="Q276" s="6">
        <f ca="1"/>
        <v>5.0799999999999998E-2</v>
      </c>
      <c r="R276" s="5">
        <v>99.89</v>
      </c>
      <c r="S276" s="5">
        <v>4521.78</v>
      </c>
      <c r="T276" s="6">
        <f ca="1"/>
        <v>0.1361</v>
      </c>
      <c r="U276" s="5">
        <v>74.180000000000007</v>
      </c>
      <c r="X276" s="13"/>
      <c r="Y276" s="14"/>
      <c r="AA276" s="17"/>
      <c r="AB276" s="18"/>
    </row>
    <row r="277" spans="1:28" ht="26.25" customHeight="1">
      <c r="A277" s="4">
        <v>45786</v>
      </c>
      <c r="B277" s="5">
        <v>1960.02</v>
      </c>
      <c r="C277" s="5">
        <v>1955.73</v>
      </c>
      <c r="D277" s="5">
        <v>1955.5</v>
      </c>
      <c r="E277" s="5">
        <v>1977.58</v>
      </c>
      <c r="F277" s="8">
        <f ca="1"/>
        <v>0.2208</v>
      </c>
      <c r="G277" s="21">
        <f ca="1"/>
        <v>8.6099999999999996E-2</v>
      </c>
      <c r="H277" s="5">
        <v>18.541076589999999</v>
      </c>
      <c r="I277" s="5">
        <v>1928.645</v>
      </c>
      <c r="J277" s="5">
        <v>1953.7837999999999</v>
      </c>
      <c r="K277" s="5">
        <v>1875.8181</v>
      </c>
      <c r="L277" s="6">
        <f t="shared" ca="1" si="8"/>
        <v>3.2000000000000001E-2</v>
      </c>
      <c r="M277" s="6">
        <f ca="1"/>
        <v>5.0799999999999998E-2</v>
      </c>
      <c r="N277" s="7" t="str">
        <f t="shared" ca="1" si="9"/>
        <v>112 troy ounces</v>
      </c>
      <c r="O277" s="6">
        <f ca="1"/>
        <v>5.3699999999999998E-2</v>
      </c>
      <c r="P277" s="6">
        <f ca="1"/>
        <v>4.7400000000000005E-2</v>
      </c>
      <c r="Q277" s="6">
        <f ca="1"/>
        <v>5.0799999999999998E-2</v>
      </c>
      <c r="R277" s="5">
        <v>99.96</v>
      </c>
      <c r="S277" s="5">
        <v>4508.8599999999997</v>
      </c>
      <c r="T277" s="6">
        <f ca="1"/>
        <v>0.13780000000000001</v>
      </c>
      <c r="U277" s="5">
        <v>75.02</v>
      </c>
      <c r="X277" s="13"/>
      <c r="Y277" s="14"/>
      <c r="AA277" s="17"/>
      <c r="AB277" s="18"/>
    </row>
    <row r="278" spans="1:28" ht="26.25" customHeight="1">
      <c r="A278" s="4">
        <v>45787</v>
      </c>
      <c r="B278" s="5">
        <v>1957.8</v>
      </c>
      <c r="C278" s="5">
        <v>1960.02</v>
      </c>
      <c r="D278" s="5">
        <v>1955.73</v>
      </c>
      <c r="E278" s="5">
        <v>1955.5</v>
      </c>
      <c r="F278" s="8">
        <f ca="1"/>
        <v>-2.3E-3</v>
      </c>
      <c r="G278" s="21">
        <f ca="1"/>
        <v>3.5200000000000002E-2</v>
      </c>
      <c r="H278" s="5">
        <v>17.85309621</v>
      </c>
      <c r="I278" s="5">
        <v>1928.4949999999999</v>
      </c>
      <c r="J278" s="5">
        <v>1955.1007999999999</v>
      </c>
      <c r="K278" s="5">
        <v>1874.3920499999999</v>
      </c>
      <c r="L278" s="6">
        <f t="shared" ca="1" si="8"/>
        <v>3.2000000000000001E-2</v>
      </c>
      <c r="M278" s="6">
        <f ca="1"/>
        <v>5.0799999999999998E-2</v>
      </c>
      <c r="N278" s="7" t="str">
        <f t="shared" ca="1" si="9"/>
        <v>115 troy ounces</v>
      </c>
      <c r="O278" s="6">
        <f ca="1"/>
        <v>5.3699999999999998E-2</v>
      </c>
      <c r="P278" s="6">
        <f ca="1"/>
        <v>4.7400000000000005E-2</v>
      </c>
      <c r="Q278" s="6">
        <f ca="1"/>
        <v>5.0799999999999998E-2</v>
      </c>
      <c r="R278" s="5">
        <v>99.75</v>
      </c>
      <c r="S278" s="5">
        <v>4514.6099999999997</v>
      </c>
      <c r="T278" s="6">
        <f ca="1"/>
        <v>0.13720000000000002</v>
      </c>
      <c r="U278" s="5">
        <v>77.16</v>
      </c>
      <c r="X278" s="13"/>
      <c r="Y278" s="14"/>
      <c r="AA278" s="17"/>
      <c r="AB278" s="18"/>
    </row>
    <row r="279" spans="1:28" ht="26.25" customHeight="1">
      <c r="A279" s="4">
        <v>45788</v>
      </c>
      <c r="B279" s="5">
        <v>1933.34</v>
      </c>
      <c r="C279" s="5">
        <v>1957.8</v>
      </c>
      <c r="D279" s="5">
        <v>1960.02</v>
      </c>
      <c r="E279" s="5">
        <v>1955.73</v>
      </c>
      <c r="F279" s="8">
        <f ca="1"/>
        <v>-4.2900000000000001E-2</v>
      </c>
      <c r="G279" s="21">
        <f ca="1"/>
        <v>-0.12529999999999999</v>
      </c>
      <c r="H279" s="5">
        <v>16.43538354</v>
      </c>
      <c r="I279" s="5">
        <v>1928.6005</v>
      </c>
      <c r="J279" s="5">
        <v>1956.3235999999999</v>
      </c>
      <c r="K279" s="5">
        <v>1873.0869</v>
      </c>
      <c r="L279" s="6">
        <f t="shared" ca="1" si="8"/>
        <v>3.2000000000000001E-2</v>
      </c>
      <c r="M279" s="6">
        <f ca="1"/>
        <v>5.0799999999999998E-2</v>
      </c>
      <c r="N279" s="7" t="str">
        <f t="shared" ca="1" si="9"/>
        <v>122 troy ounces</v>
      </c>
      <c r="O279" s="6">
        <f ca="1"/>
        <v>5.3699999999999998E-2</v>
      </c>
      <c r="P279" s="6">
        <f ca="1"/>
        <v>4.5899999999999996E-2</v>
      </c>
      <c r="Q279" s="6">
        <f ca="1"/>
        <v>5.0799999999999998E-2</v>
      </c>
      <c r="R279" s="5">
        <v>100.52</v>
      </c>
      <c r="S279" s="5">
        <v>4491.5</v>
      </c>
      <c r="T279" s="6">
        <f ca="1"/>
        <v>0.13439999999999999</v>
      </c>
      <c r="U279" s="5">
        <v>75.849999999999994</v>
      </c>
      <c r="X279" s="13"/>
      <c r="Y279" s="14"/>
      <c r="AA279" s="17"/>
      <c r="AB279" s="18"/>
    </row>
    <row r="280" spans="1:28" ht="26.25" customHeight="1">
      <c r="A280" s="4">
        <v>45789</v>
      </c>
      <c r="B280" s="5">
        <v>1924.91</v>
      </c>
      <c r="C280" s="5">
        <v>1933.34</v>
      </c>
      <c r="D280" s="5">
        <v>1957.8</v>
      </c>
      <c r="E280" s="5">
        <v>1960.02</v>
      </c>
      <c r="F280" s="8">
        <f ca="1"/>
        <v>2.2200000000000001E-2</v>
      </c>
      <c r="G280" s="21">
        <f ca="1"/>
        <v>0.1431</v>
      </c>
      <c r="H280" s="5">
        <v>13.70628278</v>
      </c>
      <c r="I280" s="5">
        <v>1928.52</v>
      </c>
      <c r="J280" s="5">
        <v>1958.1228000000001</v>
      </c>
      <c r="K280" s="5">
        <v>1871.8458000000001</v>
      </c>
      <c r="L280" s="6">
        <f t="shared" ca="1" si="8"/>
        <v>3.2000000000000001E-2</v>
      </c>
      <c r="M280" s="6">
        <f ca="1"/>
        <v>5.0700000000000002E-2</v>
      </c>
      <c r="N280" s="7" t="str">
        <f t="shared" ca="1" si="9"/>
        <v>116 troy ounces</v>
      </c>
      <c r="O280" s="6">
        <f ca="1"/>
        <v>5.3600000000000002E-2</v>
      </c>
      <c r="P280" s="6">
        <f ca="1"/>
        <v>4.7199999999999999E-2</v>
      </c>
      <c r="Q280" s="6">
        <f ca="1"/>
        <v>5.0700000000000002E-2</v>
      </c>
      <c r="R280" s="5">
        <v>101.59</v>
      </c>
      <c r="S280" s="5">
        <v>4467.6899999999996</v>
      </c>
      <c r="T280" s="6">
        <f ca="1"/>
        <v>0.1482</v>
      </c>
      <c r="U280" s="5">
        <v>74.83</v>
      </c>
      <c r="X280" s="13"/>
      <c r="Y280" s="14"/>
      <c r="AA280" s="17"/>
      <c r="AB280" s="18"/>
    </row>
    <row r="281" spans="1:28" ht="26.25" customHeight="1">
      <c r="A281" s="4">
        <v>45790</v>
      </c>
      <c r="B281" s="5">
        <v>1925.89</v>
      </c>
      <c r="C281" s="5">
        <v>1924.91</v>
      </c>
      <c r="D281" s="5">
        <v>1933.34</v>
      </c>
      <c r="E281" s="5">
        <v>1957.8</v>
      </c>
      <c r="F281" s="8">
        <f ca="1"/>
        <v>0.24460000000000001</v>
      </c>
      <c r="G281" s="21">
        <f ca="1"/>
        <v>0.32100000000000001</v>
      </c>
      <c r="H281" s="5">
        <v>8.0496476799999996</v>
      </c>
      <c r="I281" s="5">
        <v>1927.8955000000001</v>
      </c>
      <c r="J281" s="5">
        <v>1960.0075999999999</v>
      </c>
      <c r="K281" s="5">
        <v>1870.64885</v>
      </c>
      <c r="L281" s="6">
        <f t="shared" ca="1" si="8"/>
        <v>3.2000000000000001E-2</v>
      </c>
      <c r="M281" s="6">
        <f ca="1"/>
        <v>5.0700000000000002E-2</v>
      </c>
      <c r="N281" s="7" t="str">
        <f t="shared" ca="1" si="9"/>
        <v>121 troy ounces</v>
      </c>
      <c r="O281" s="6">
        <f ca="1"/>
        <v>5.3499999999999999E-2</v>
      </c>
      <c r="P281" s="6">
        <f ca="1"/>
        <v>4.8799999999999996E-2</v>
      </c>
      <c r="Q281" s="6">
        <f ca="1"/>
        <v>5.0700000000000002E-2</v>
      </c>
      <c r="R281" s="5">
        <v>101.94</v>
      </c>
      <c r="S281" s="5">
        <v>4415.55</v>
      </c>
      <c r="T281" s="6">
        <f ca="1"/>
        <v>0.1502</v>
      </c>
      <c r="U281" s="5">
        <v>73.19</v>
      </c>
      <c r="X281" s="13"/>
      <c r="Y281" s="14"/>
      <c r="AA281" s="17"/>
      <c r="AB281" s="18"/>
    </row>
    <row r="282" spans="1:28" ht="26.25" customHeight="1">
      <c r="A282" s="4">
        <v>45791</v>
      </c>
      <c r="B282" s="5">
        <v>1911.76</v>
      </c>
      <c r="C282" s="5">
        <v>1925.89</v>
      </c>
      <c r="D282" s="5">
        <v>1924.91</v>
      </c>
      <c r="E282" s="5">
        <v>1933.34</v>
      </c>
      <c r="F282" s="8">
        <f ca="1"/>
        <v>8.43E-2</v>
      </c>
      <c r="G282" s="21">
        <f ca="1"/>
        <v>0.29630000000000001</v>
      </c>
      <c r="H282" s="5">
        <v>6.571996145</v>
      </c>
      <c r="I282" s="5">
        <v>1928.4280000000001</v>
      </c>
      <c r="J282" s="5">
        <v>1961.6608000000001</v>
      </c>
      <c r="K282" s="5">
        <v>1869.6104</v>
      </c>
      <c r="L282" s="6">
        <f t="shared" ca="1" si="8"/>
        <v>3.2000000000000001E-2</v>
      </c>
      <c r="M282" s="6">
        <f ca="1"/>
        <v>5.0700000000000002E-2</v>
      </c>
      <c r="N282" s="7" t="str">
        <f t="shared" ca="1" si="9"/>
        <v>125 troy ounces</v>
      </c>
      <c r="O282" s="6">
        <f ca="1"/>
        <v>5.3399999999999996E-2</v>
      </c>
      <c r="P282" s="6">
        <f ca="1"/>
        <v>4.8499999999999995E-2</v>
      </c>
      <c r="Q282" s="6">
        <f ca="1"/>
        <v>5.0700000000000002E-2</v>
      </c>
      <c r="R282" s="5">
        <v>102.29</v>
      </c>
      <c r="S282" s="5">
        <v>4394.2299999999996</v>
      </c>
      <c r="T282" s="6">
        <f ca="1"/>
        <v>0.16079999999999997</v>
      </c>
      <c r="U282" s="5">
        <v>73.86</v>
      </c>
      <c r="X282" s="13"/>
      <c r="Y282" s="14"/>
      <c r="AA282" s="17"/>
      <c r="AB282" s="18"/>
    </row>
    <row r="283" spans="1:28" ht="26.25" customHeight="1">
      <c r="A283" s="4">
        <v>45792</v>
      </c>
      <c r="B283" s="5">
        <v>1916.85</v>
      </c>
      <c r="C283" s="5">
        <v>1911.76</v>
      </c>
      <c r="D283" s="5">
        <v>1925.89</v>
      </c>
      <c r="E283" s="5">
        <v>1924.91</v>
      </c>
      <c r="F283" s="8">
        <f ca="1"/>
        <v>-9.7999999999999997E-3</v>
      </c>
      <c r="G283" s="21">
        <f ca="1"/>
        <v>0.35960000000000003</v>
      </c>
      <c r="H283" s="5">
        <v>6.3393256740000004</v>
      </c>
      <c r="I283" s="5">
        <v>1930.184</v>
      </c>
      <c r="J283" s="5">
        <v>1962.7888</v>
      </c>
      <c r="K283" s="5">
        <v>1868.49065</v>
      </c>
      <c r="L283" s="6">
        <f t="shared" ca="1" si="8"/>
        <v>3.2000000000000001E-2</v>
      </c>
      <c r="M283" s="6">
        <f ca="1"/>
        <v>5.0700000000000002E-2</v>
      </c>
      <c r="N283" s="7" t="str">
        <f t="shared" ca="1" si="9"/>
        <v>127 troy ounces</v>
      </c>
      <c r="O283" s="6">
        <f ca="1"/>
        <v>5.3200000000000004E-2</v>
      </c>
      <c r="P283" s="6">
        <f ca="1"/>
        <v>4.9400000000000006E-2</v>
      </c>
      <c r="Q283" s="6">
        <f ca="1"/>
        <v>5.0700000000000002E-2</v>
      </c>
      <c r="R283" s="5">
        <v>103.08</v>
      </c>
      <c r="S283" s="5">
        <v>4404.54</v>
      </c>
      <c r="T283" s="6">
        <f ca="1"/>
        <v>0.15970000000000001</v>
      </c>
      <c r="U283" s="5">
        <v>71.89</v>
      </c>
      <c r="X283" s="13"/>
      <c r="Y283" s="14"/>
      <c r="AA283" s="17"/>
      <c r="AB283" s="18"/>
    </row>
    <row r="284" spans="1:28" ht="26.25" customHeight="1">
      <c r="A284" s="4">
        <v>45793</v>
      </c>
      <c r="B284" s="5">
        <v>1926.39</v>
      </c>
      <c r="C284" s="5">
        <v>1916.85</v>
      </c>
      <c r="D284" s="5">
        <v>1911.76</v>
      </c>
      <c r="E284" s="5">
        <v>1925.89</v>
      </c>
      <c r="F284" s="8">
        <f ca="1"/>
        <v>0.14130000000000001</v>
      </c>
      <c r="G284" s="21">
        <f ca="1"/>
        <v>0.60460000000000003</v>
      </c>
      <c r="H284" s="5">
        <v>5.8264531809999998</v>
      </c>
      <c r="I284" s="5">
        <v>1931.9269999999999</v>
      </c>
      <c r="J284" s="5">
        <v>1964.0666000000001</v>
      </c>
      <c r="K284" s="5">
        <v>1867.1641999999999</v>
      </c>
      <c r="L284" s="6">
        <f t="shared" ca="1" si="8"/>
        <v>3.2000000000000001E-2</v>
      </c>
      <c r="M284" s="6">
        <f ca="1"/>
        <v>5.0700000000000002E-2</v>
      </c>
      <c r="N284" s="7" t="str">
        <f t="shared" ca="1" si="9"/>
        <v>119 troy ounces</v>
      </c>
      <c r="O284" s="6">
        <f ca="1"/>
        <v>5.3200000000000004E-2</v>
      </c>
      <c r="P284" s="6">
        <f ca="1"/>
        <v>4.99E-2</v>
      </c>
      <c r="Q284" s="6">
        <f ca="1"/>
        <v>5.0700000000000002E-2</v>
      </c>
      <c r="R284" s="5">
        <v>103.35</v>
      </c>
      <c r="S284" s="5">
        <v>4422.62</v>
      </c>
      <c r="T284" s="6">
        <f ca="1"/>
        <v>0.14849999999999999</v>
      </c>
      <c r="U284" s="5">
        <v>71.8</v>
      </c>
      <c r="X284" s="13"/>
      <c r="Y284" s="14"/>
      <c r="AA284" s="17"/>
      <c r="AB284" s="18"/>
    </row>
    <row r="285" spans="1:28" ht="26.25" customHeight="1">
      <c r="A285" s="4">
        <v>45794</v>
      </c>
      <c r="B285" s="5">
        <v>1921.31</v>
      </c>
      <c r="C285" s="5">
        <v>1926.39</v>
      </c>
      <c r="D285" s="5">
        <v>1916.85</v>
      </c>
      <c r="E285" s="5">
        <v>1911.76</v>
      </c>
      <c r="F285" s="8">
        <f ca="1"/>
        <v>-5.0900000000000001E-2</v>
      </c>
      <c r="G285" s="21">
        <f ca="1"/>
        <v>0.60939999999999994</v>
      </c>
      <c r="H285" s="5">
        <v>5.5871766870000004</v>
      </c>
      <c r="I285" s="5">
        <v>1934.6130000000001</v>
      </c>
      <c r="J285" s="5">
        <v>1965.5732</v>
      </c>
      <c r="K285" s="5">
        <v>1865.9274</v>
      </c>
      <c r="L285" s="6">
        <f t="shared" ca="1" si="8"/>
        <v>3.2000000000000001E-2</v>
      </c>
      <c r="M285" s="6">
        <f ca="1"/>
        <v>5.0700000000000002E-2</v>
      </c>
      <c r="N285" s="7" t="str">
        <f t="shared" ca="1" si="9"/>
        <v>123 troy ounces</v>
      </c>
      <c r="O285" s="6">
        <f ca="1"/>
        <v>5.28E-2</v>
      </c>
      <c r="P285" s="6">
        <f ca="1"/>
        <v>4.9400000000000006E-2</v>
      </c>
      <c r="Q285" s="6">
        <f ca="1"/>
        <v>5.0700000000000002E-2</v>
      </c>
      <c r="R285" s="5">
        <v>103.08</v>
      </c>
      <c r="S285" s="5">
        <v>4442.04</v>
      </c>
      <c r="T285" s="6">
        <f ca="1"/>
        <v>0.1419</v>
      </c>
      <c r="U285" s="5">
        <v>70.150000000000006</v>
      </c>
      <c r="X285" s="13"/>
      <c r="Y285" s="14"/>
      <c r="AA285" s="17"/>
      <c r="AB285" s="18"/>
    </row>
    <row r="286" spans="1:28" ht="26.25" customHeight="1">
      <c r="A286" s="4">
        <v>45795</v>
      </c>
      <c r="B286" s="5">
        <v>1919.54</v>
      </c>
      <c r="C286" s="5">
        <v>1921.31</v>
      </c>
      <c r="D286" s="5">
        <v>1926.39</v>
      </c>
      <c r="E286" s="5">
        <v>1916.85</v>
      </c>
      <c r="F286" s="8">
        <f ca="1"/>
        <v>-9.5399999999999985E-2</v>
      </c>
      <c r="G286" s="21">
        <f ca="1"/>
        <v>0.51190000000000002</v>
      </c>
      <c r="H286" s="5">
        <v>7.5662601949999999</v>
      </c>
      <c r="I286" s="5">
        <v>1935.9970000000001</v>
      </c>
      <c r="J286" s="5">
        <v>1967.07</v>
      </c>
      <c r="K286" s="5">
        <v>1864.62555</v>
      </c>
      <c r="L286" s="6">
        <f t="shared" ca="1" si="8"/>
        <v>3.2000000000000001E-2</v>
      </c>
      <c r="M286" s="6">
        <f ca="1"/>
        <v>5.0700000000000002E-2</v>
      </c>
      <c r="N286" s="7" t="str">
        <f t="shared" ca="1" si="9"/>
        <v>123 troy ounces</v>
      </c>
      <c r="O286" s="6">
        <f ca="1"/>
        <v>5.28E-2</v>
      </c>
      <c r="P286" s="6">
        <f ca="1"/>
        <v>4.9400000000000006E-2</v>
      </c>
      <c r="Q286" s="6">
        <f ca="1"/>
        <v>5.0700000000000002E-2</v>
      </c>
      <c r="R286" s="5">
        <v>102.92</v>
      </c>
      <c r="S286" s="5">
        <v>4450.4799999999996</v>
      </c>
      <c r="T286" s="6">
        <f ca="1"/>
        <v>0.13849999999999998</v>
      </c>
      <c r="U286" s="5">
        <v>70.45</v>
      </c>
      <c r="X286" s="13"/>
      <c r="Y286" s="14"/>
      <c r="AA286" s="17"/>
      <c r="AB286" s="18"/>
    </row>
    <row r="287" spans="1:28" ht="26.25" customHeight="1">
      <c r="A287" s="4">
        <v>45796</v>
      </c>
      <c r="B287" s="5">
        <v>1908.92</v>
      </c>
      <c r="C287" s="5">
        <v>1919.54</v>
      </c>
      <c r="D287" s="5">
        <v>1921.31</v>
      </c>
      <c r="E287" s="5">
        <v>1926.39</v>
      </c>
      <c r="F287" s="8">
        <f ca="1"/>
        <v>5.0799999999999998E-2</v>
      </c>
      <c r="G287" s="21">
        <f ca="1"/>
        <v>0.34189999999999998</v>
      </c>
      <c r="H287" s="5">
        <v>9.2900992099999993</v>
      </c>
      <c r="I287" s="5">
        <v>1937.8454999999999</v>
      </c>
      <c r="J287" s="5">
        <v>1968.5465999999999</v>
      </c>
      <c r="K287" s="5">
        <v>1863.1378</v>
      </c>
      <c r="L287" s="6">
        <f t="shared" ca="1" si="8"/>
        <v>3.2000000000000001E-2</v>
      </c>
      <c r="M287" s="6">
        <f ca="1"/>
        <v>5.0700000000000002E-2</v>
      </c>
      <c r="N287" s="7" t="str">
        <f t="shared" ca="1" si="9"/>
        <v>124 troy ounces</v>
      </c>
      <c r="O287" s="6">
        <f ca="1"/>
        <v>5.2699999999999997E-2</v>
      </c>
      <c r="P287" s="6">
        <f ca="1"/>
        <v>4.9400000000000006E-2</v>
      </c>
      <c r="Q287" s="6">
        <f ca="1"/>
        <v>5.0700000000000002E-2</v>
      </c>
      <c r="R287" s="5">
        <v>102.92</v>
      </c>
      <c r="S287" s="5">
        <v>4450.4799999999996</v>
      </c>
      <c r="T287" s="6">
        <f ca="1"/>
        <v>0.13849999999999998</v>
      </c>
      <c r="U287" s="5">
        <v>70.45</v>
      </c>
      <c r="X287" s="13"/>
      <c r="Y287" s="14"/>
      <c r="AA287" s="17"/>
      <c r="AB287" s="18"/>
    </row>
    <row r="288" spans="1:28" ht="26.25" customHeight="1">
      <c r="A288" s="4">
        <v>45797</v>
      </c>
      <c r="B288" s="5">
        <v>1909.84</v>
      </c>
      <c r="C288" s="5">
        <v>1908.92</v>
      </c>
      <c r="D288" s="5">
        <v>1919.54</v>
      </c>
      <c r="E288" s="5">
        <v>1921.31</v>
      </c>
      <c r="F288" s="8">
        <f ca="1"/>
        <v>1.77E-2</v>
      </c>
      <c r="G288" s="21">
        <f ca="1"/>
        <v>0.3619</v>
      </c>
      <c r="H288" s="5">
        <v>13.76236737</v>
      </c>
      <c r="I288" s="5">
        <v>1939.8485000000001</v>
      </c>
      <c r="J288" s="5">
        <v>1970.0306</v>
      </c>
      <c r="K288" s="5">
        <v>1861.671</v>
      </c>
      <c r="L288" s="6">
        <f t="shared" ca="1" si="8"/>
        <v>0.03</v>
      </c>
      <c r="M288" s="6">
        <f ca="1"/>
        <v>5.0799999999999998E-2</v>
      </c>
      <c r="N288" s="7" t="str">
        <f t="shared" ca="1" si="9"/>
        <v>97 troy ounces</v>
      </c>
      <c r="O288" s="6">
        <f ca="1"/>
        <v>5.2400000000000002E-2</v>
      </c>
      <c r="P288" s="6">
        <f ca="1"/>
        <v>4.87E-2</v>
      </c>
      <c r="Q288" s="6">
        <f ca="1"/>
        <v>5.0799999999999998E-2</v>
      </c>
      <c r="R288" s="5">
        <v>103.35</v>
      </c>
      <c r="S288" s="5">
        <v>4422.4399999999996</v>
      </c>
      <c r="T288" s="6">
        <f ca="1"/>
        <v>0.1351</v>
      </c>
      <c r="U288" s="5">
        <v>69.819999999999993</v>
      </c>
      <c r="X288" s="13"/>
      <c r="Y288" s="14"/>
      <c r="AA288" s="17"/>
      <c r="AB288" s="18"/>
    </row>
    <row r="289" spans="1:28" ht="26.25" customHeight="1">
      <c r="A289" s="4">
        <v>45798</v>
      </c>
      <c r="B289" s="5">
        <v>1915.59</v>
      </c>
      <c r="C289" s="5">
        <v>1909.84</v>
      </c>
      <c r="D289" s="5">
        <v>1908.92</v>
      </c>
      <c r="E289" s="5">
        <v>1919.54</v>
      </c>
      <c r="F289" s="8">
        <f ca="1"/>
        <v>0.10619999999999999</v>
      </c>
      <c r="G289" s="21">
        <f ca="1"/>
        <v>0.51100000000000001</v>
      </c>
      <c r="H289" s="5">
        <v>17.367261030000002</v>
      </c>
      <c r="I289" s="5">
        <v>1941.2815000000001</v>
      </c>
      <c r="J289" s="5">
        <v>1971.3037999999999</v>
      </c>
      <c r="K289" s="5">
        <v>1860.2927999999999</v>
      </c>
      <c r="L289" s="6">
        <f t="shared" ca="1" si="8"/>
        <v>0.03</v>
      </c>
      <c r="M289" s="6">
        <f ca="1"/>
        <v>5.0700000000000002E-2</v>
      </c>
      <c r="N289" s="7" t="str">
        <f t="shared" ca="1" si="9"/>
        <v>135 troy ounces</v>
      </c>
      <c r="O289" s="6">
        <f ca="1"/>
        <v>5.2499999999999998E-2</v>
      </c>
      <c r="P289" s="6">
        <f ca="1"/>
        <v>4.87E-2</v>
      </c>
      <c r="Q289" s="6">
        <f ca="1"/>
        <v>5.0700000000000002E-2</v>
      </c>
      <c r="R289" s="5">
        <v>102.96</v>
      </c>
      <c r="S289" s="5">
        <v>4374.9399999999996</v>
      </c>
      <c r="T289" s="6">
        <f ca="1"/>
        <v>0.13639999999999999</v>
      </c>
      <c r="U289" s="5">
        <v>69.25</v>
      </c>
      <c r="X289" s="13"/>
      <c r="Y289" s="14"/>
      <c r="AA289" s="17"/>
      <c r="AB289" s="18"/>
    </row>
    <row r="290" spans="1:28" ht="26.25" customHeight="1">
      <c r="A290" s="4">
        <v>45799</v>
      </c>
      <c r="B290" s="5">
        <v>1922.56</v>
      </c>
      <c r="C290" s="5">
        <v>1915.59</v>
      </c>
      <c r="D290" s="5">
        <v>1909.84</v>
      </c>
      <c r="E290" s="5">
        <v>1908.92</v>
      </c>
      <c r="F290" s="8">
        <f ca="1"/>
        <v>-9.1999999999999998E-3</v>
      </c>
      <c r="G290" s="21">
        <f ca="1"/>
        <v>0.47960000000000003</v>
      </c>
      <c r="H290" s="5">
        <v>18.52265847</v>
      </c>
      <c r="I290" s="5">
        <v>1944.6845000000001</v>
      </c>
      <c r="J290" s="5">
        <v>1973.2280000000001</v>
      </c>
      <c r="K290" s="5">
        <v>1859.1122</v>
      </c>
      <c r="L290" s="6">
        <f t="shared" ca="1" si="8"/>
        <v>0.03</v>
      </c>
      <c r="M290" s="6">
        <f ca="1"/>
        <v>5.0799999999999998E-2</v>
      </c>
      <c r="N290" s="7" t="str">
        <f t="shared" ca="1" si="9"/>
        <v>140 troy ounces</v>
      </c>
      <c r="O290" s="6">
        <f ca="1"/>
        <v>5.1699999999999996E-2</v>
      </c>
      <c r="P290" s="6">
        <f ca="1"/>
        <v>4.7100000000000003E-2</v>
      </c>
      <c r="Q290" s="6">
        <f ca="1"/>
        <v>5.0799999999999998E-2</v>
      </c>
      <c r="R290" s="5">
        <v>102.51</v>
      </c>
      <c r="S290" s="5">
        <v>4367.4799999999996</v>
      </c>
      <c r="T290" s="6">
        <f ca="1"/>
        <v>0.13900000000000001</v>
      </c>
      <c r="U290" s="5">
        <v>68.010000000000005</v>
      </c>
      <c r="X290" s="13"/>
      <c r="Y290" s="14"/>
      <c r="AA290" s="17"/>
      <c r="AB290" s="18"/>
    </row>
    <row r="291" spans="1:28" ht="26.25" customHeight="1">
      <c r="A291" s="4">
        <v>45800</v>
      </c>
      <c r="B291" s="5">
        <v>1921.11</v>
      </c>
      <c r="C291" s="5">
        <v>1922.56</v>
      </c>
      <c r="D291" s="5">
        <v>1915.59</v>
      </c>
      <c r="E291" s="5">
        <v>1909.84</v>
      </c>
      <c r="F291" s="8">
        <f ca="1"/>
        <v>-5.7500000000000002E-2</v>
      </c>
      <c r="G291" s="21">
        <f ca="1"/>
        <v>0.17749999999999999</v>
      </c>
      <c r="H291" s="5">
        <v>17.068168679999999</v>
      </c>
      <c r="I291" s="5">
        <v>1947.5160000000001</v>
      </c>
      <c r="J291" s="5">
        <v>1974.9054000000001</v>
      </c>
      <c r="K291" s="5">
        <v>1857.89915</v>
      </c>
      <c r="L291" s="6">
        <f t="shared" ca="1" si="8"/>
        <v>0.03</v>
      </c>
      <c r="M291" s="6">
        <f ca="1"/>
        <v>5.0799999999999998E-2</v>
      </c>
      <c r="N291" s="7" t="str">
        <f t="shared" ca="1" si="9"/>
        <v>132 troy ounces</v>
      </c>
      <c r="O291" s="6">
        <f ca="1"/>
        <v>5.1699999999999996E-2</v>
      </c>
      <c r="P291" s="6">
        <f ca="1"/>
        <v>4.7400000000000005E-2</v>
      </c>
      <c r="Q291" s="6">
        <f ca="1"/>
        <v>5.0799999999999998E-2</v>
      </c>
      <c r="R291" s="5">
        <v>102.74</v>
      </c>
      <c r="S291" s="5">
        <v>4337.3599999999997</v>
      </c>
      <c r="T291" s="6">
        <f ca="1"/>
        <v>0.1411</v>
      </c>
      <c r="U291" s="5">
        <v>69.489999999999995</v>
      </c>
      <c r="X291" s="13"/>
      <c r="Y291" s="14"/>
      <c r="AA291" s="17"/>
      <c r="AB291" s="18"/>
    </row>
    <row r="292" spans="1:28" ht="26.25" customHeight="1">
      <c r="A292" s="4">
        <v>45801</v>
      </c>
      <c r="B292" s="5">
        <v>1914.58</v>
      </c>
      <c r="C292" s="5">
        <v>1921.11</v>
      </c>
      <c r="D292" s="5">
        <v>1922.56</v>
      </c>
      <c r="E292" s="5">
        <v>1915.59</v>
      </c>
      <c r="F292" s="8">
        <f ca="1"/>
        <v>-6.9699999999999998E-2</v>
      </c>
      <c r="G292" s="21">
        <f ca="1"/>
        <v>2.35E-2</v>
      </c>
      <c r="H292" s="5">
        <v>15.610853199999999</v>
      </c>
      <c r="I292" s="5">
        <v>1949.674</v>
      </c>
      <c r="J292" s="5">
        <v>1976.7059999999999</v>
      </c>
      <c r="K292" s="5">
        <v>1856.65355</v>
      </c>
      <c r="L292" s="6">
        <f t="shared" ca="1" si="8"/>
        <v>0.03</v>
      </c>
      <c r="M292" s="6">
        <f ca="1"/>
        <v>5.0799999999999998E-2</v>
      </c>
      <c r="N292" s="7" t="str">
        <f t="shared" ca="1" si="9"/>
        <v>138 troy ounces</v>
      </c>
      <c r="O292" s="6">
        <f ca="1"/>
        <v>5.1699999999999996E-2</v>
      </c>
      <c r="P292" s="6">
        <f ca="1"/>
        <v>4.6500000000000007E-2</v>
      </c>
      <c r="Q292" s="6">
        <f ca="1"/>
        <v>5.0799999999999998E-2</v>
      </c>
      <c r="R292" s="5">
        <v>102.83</v>
      </c>
      <c r="S292" s="5">
        <v>4344.84</v>
      </c>
      <c r="T292" s="6">
        <f ca="1"/>
        <v>0.14429999999999998</v>
      </c>
      <c r="U292" s="5">
        <v>69.84</v>
      </c>
      <c r="X292" s="13"/>
      <c r="Y292" s="14"/>
      <c r="AA292" s="17"/>
      <c r="AB292" s="18"/>
    </row>
    <row r="293" spans="1:28" ht="26.25" customHeight="1">
      <c r="A293" s="4">
        <v>45802</v>
      </c>
      <c r="B293" s="5">
        <v>1933.92</v>
      </c>
      <c r="C293" s="5">
        <v>1914.58</v>
      </c>
      <c r="D293" s="5">
        <v>1921.11</v>
      </c>
      <c r="E293" s="5">
        <v>1922.56</v>
      </c>
      <c r="F293" s="8">
        <f ca="1"/>
        <v>1.4499999999999999E-2</v>
      </c>
      <c r="G293" s="21">
        <f ca="1"/>
        <v>4.7800000000000002E-2</v>
      </c>
      <c r="H293" s="5">
        <v>15.78734096</v>
      </c>
      <c r="I293" s="5">
        <v>1950.6310000000001</v>
      </c>
      <c r="J293" s="5">
        <v>1978.1346000000001</v>
      </c>
      <c r="K293" s="5">
        <v>1855.4202</v>
      </c>
      <c r="L293" s="6">
        <f t="shared" ca="1" si="8"/>
        <v>0.03</v>
      </c>
      <c r="M293" s="6">
        <f ca="1"/>
        <v>5.0799999999999998E-2</v>
      </c>
      <c r="N293" s="7" t="str">
        <f t="shared" ca="1" si="9"/>
        <v>135 troy ounces</v>
      </c>
      <c r="O293" s="6">
        <f ca="1"/>
        <v>5.1699999999999996E-2</v>
      </c>
      <c r="P293" s="6">
        <f ca="1"/>
        <v>4.7100000000000003E-2</v>
      </c>
      <c r="Q293" s="6">
        <f ca="1"/>
        <v>5.0799999999999998E-2</v>
      </c>
      <c r="R293" s="5">
        <v>102.38</v>
      </c>
      <c r="S293" s="5">
        <v>4354.17</v>
      </c>
      <c r="T293" s="6">
        <f ca="1"/>
        <v>0.13239999999999999</v>
      </c>
      <c r="U293" s="5">
        <v>69.53</v>
      </c>
      <c r="X293" s="13"/>
      <c r="Y293" s="14"/>
      <c r="AA293" s="17"/>
      <c r="AB293" s="18"/>
    </row>
    <row r="294" spans="1:28" ht="26.25" customHeight="1">
      <c r="A294" s="4">
        <v>45803</v>
      </c>
      <c r="B294" s="5">
        <v>1937.34</v>
      </c>
      <c r="C294" s="5">
        <v>1933.92</v>
      </c>
      <c r="D294" s="5">
        <v>1914.58</v>
      </c>
      <c r="E294" s="5">
        <v>1921.11</v>
      </c>
      <c r="F294" s="8">
        <f ca="1"/>
        <v>6.5299999999999997E-2</v>
      </c>
      <c r="G294" s="21">
        <f ca="1"/>
        <v>-2.8199999999999999E-2</v>
      </c>
      <c r="H294" s="5">
        <v>14.762267250000001</v>
      </c>
      <c r="I294" s="5">
        <v>1951.9090000000001</v>
      </c>
      <c r="J294" s="5">
        <v>1979.8004000000001</v>
      </c>
      <c r="K294" s="5">
        <v>1854.1908000000001</v>
      </c>
      <c r="L294" s="6">
        <f t="shared" ca="1" si="8"/>
        <v>0.03</v>
      </c>
      <c r="M294" s="6">
        <f ca="1"/>
        <v>5.0799999999999998E-2</v>
      </c>
      <c r="N294" s="7" t="str">
        <f t="shared" ca="1" si="9"/>
        <v>132 troy ounces</v>
      </c>
      <c r="O294" s="6">
        <f ca="1"/>
        <v>5.1799999999999999E-2</v>
      </c>
      <c r="P294" s="6">
        <f ca="1"/>
        <v>4.7699999999999992E-2</v>
      </c>
      <c r="Q294" s="6">
        <f ca="1"/>
        <v>5.0799999999999998E-2</v>
      </c>
      <c r="R294" s="5">
        <v>102.03</v>
      </c>
      <c r="S294" s="5">
        <v>4355.3999999999996</v>
      </c>
      <c r="T294" s="6">
        <f ca="1"/>
        <v>0.13880000000000001</v>
      </c>
      <c r="U294" s="5">
        <v>72.430000000000007</v>
      </c>
      <c r="X294" s="13"/>
      <c r="Y294" s="14"/>
      <c r="AA294" s="17"/>
      <c r="AB294" s="18"/>
    </row>
    <row r="295" spans="1:28" ht="26.25" customHeight="1">
      <c r="A295" s="4">
        <v>45804</v>
      </c>
      <c r="B295" s="5">
        <v>1952.5</v>
      </c>
      <c r="C295" s="5">
        <v>1937.34</v>
      </c>
      <c r="D295" s="5">
        <v>1933.92</v>
      </c>
      <c r="E295" s="5">
        <v>1914.58</v>
      </c>
      <c r="F295" s="8">
        <f ca="1"/>
        <v>-0.19339999999999999</v>
      </c>
      <c r="G295" s="21">
        <f ca="1"/>
        <v>-0.17069999999999999</v>
      </c>
      <c r="H295" s="5">
        <v>10.78555212</v>
      </c>
      <c r="I295" s="5">
        <v>1953.2070000000001</v>
      </c>
      <c r="J295" s="5">
        <v>1982.3081999999999</v>
      </c>
      <c r="K295" s="5">
        <v>1852.9305999999999</v>
      </c>
      <c r="L295" s="6">
        <f t="shared" ca="1" si="8"/>
        <v>0.03</v>
      </c>
      <c r="M295" s="6">
        <f ca="1"/>
        <v>5.0799999999999998E-2</v>
      </c>
      <c r="N295" s="7" t="str">
        <f t="shared" ca="1" si="9"/>
        <v>130 troy ounces</v>
      </c>
      <c r="O295" s="6">
        <f ca="1"/>
        <v>5.16E-2</v>
      </c>
      <c r="P295" s="6">
        <f ca="1"/>
        <v>4.6799999999999994E-2</v>
      </c>
      <c r="Q295" s="6">
        <f ca="1"/>
        <v>5.0799999999999998E-2</v>
      </c>
      <c r="R295" s="5">
        <v>102.5</v>
      </c>
      <c r="S295" s="5">
        <v>4380.01</v>
      </c>
      <c r="T295" s="6">
        <f ca="1"/>
        <v>0.13880000000000001</v>
      </c>
      <c r="U295" s="5">
        <v>70.900000000000006</v>
      </c>
      <c r="X295" s="13"/>
      <c r="Y295" s="14"/>
      <c r="AA295" s="17"/>
      <c r="AB295" s="18"/>
    </row>
    <row r="296" spans="1:28" ht="26.25" customHeight="1">
      <c r="A296" s="4">
        <v>45805</v>
      </c>
      <c r="B296" s="5">
        <v>1957.84</v>
      </c>
      <c r="C296" s="5">
        <v>1952.5</v>
      </c>
      <c r="D296" s="5">
        <v>1937.34</v>
      </c>
      <c r="E296" s="5">
        <v>1933.92</v>
      </c>
      <c r="F296" s="8">
        <f ca="1"/>
        <v>-3.4200000000000001E-2</v>
      </c>
      <c r="G296" s="21">
        <f ca="1"/>
        <v>-0.10949999999999999</v>
      </c>
      <c r="H296" s="5">
        <v>9.2736841529999996</v>
      </c>
      <c r="I296" s="5">
        <v>1954.5115000000001</v>
      </c>
      <c r="J296" s="5">
        <v>1983.9939999999999</v>
      </c>
      <c r="K296" s="5">
        <v>1851.7492500000001</v>
      </c>
      <c r="L296" s="6">
        <f t="shared" ca="1" si="8"/>
        <v>0.03</v>
      </c>
      <c r="M296" s="6">
        <f ca="1"/>
        <v>5.0799999999999998E-2</v>
      </c>
      <c r="N296" s="7" t="str">
        <f t="shared" ca="1" si="9"/>
        <v>134 troy ounces</v>
      </c>
      <c r="O296" s="6">
        <f ca="1"/>
        <v>5.1699999999999996E-2</v>
      </c>
      <c r="P296" s="6">
        <f ca="1"/>
        <v>4.6799999999999994E-2</v>
      </c>
      <c r="Q296" s="6">
        <f ca="1"/>
        <v>5.0799999999999998E-2</v>
      </c>
      <c r="R296" s="5">
        <v>102.48</v>
      </c>
      <c r="S296" s="5">
        <v>4396.1099999999997</v>
      </c>
      <c r="T296" s="6">
        <f ca="1"/>
        <v>0.14360000000000001</v>
      </c>
      <c r="U296" s="5">
        <v>71.45</v>
      </c>
      <c r="X296" s="13"/>
      <c r="Y296" s="14"/>
      <c r="AA296" s="17"/>
      <c r="AB296" s="18"/>
    </row>
    <row r="297" spans="1:28" ht="26.25" customHeight="1">
      <c r="A297" s="4">
        <v>45806</v>
      </c>
      <c r="B297" s="5">
        <v>1958.41</v>
      </c>
      <c r="C297" s="5">
        <v>1957.84</v>
      </c>
      <c r="D297" s="5">
        <v>1952.5</v>
      </c>
      <c r="E297" s="5">
        <v>1937.34</v>
      </c>
      <c r="F297" s="8">
        <f ca="1"/>
        <v>-0.15160000000000001</v>
      </c>
      <c r="G297" s="21">
        <f ca="1"/>
        <v>-0.31190000000000001</v>
      </c>
      <c r="H297" s="5">
        <v>8.0848294149999997</v>
      </c>
      <c r="I297" s="5">
        <v>1956.403</v>
      </c>
      <c r="J297" s="5">
        <v>1985.3424</v>
      </c>
      <c r="K297" s="5">
        <v>1850.5733499999999</v>
      </c>
      <c r="L297" s="6">
        <f t="shared" ca="1" si="8"/>
        <v>0.03</v>
      </c>
      <c r="M297" s="6">
        <f ca="1"/>
        <v>5.0799999999999998E-2</v>
      </c>
      <c r="N297" s="7" t="str">
        <f t="shared" ca="1" si="9"/>
        <v>132 troy ounces</v>
      </c>
      <c r="O297" s="6">
        <f ca="1"/>
        <v>5.1699999999999996E-2</v>
      </c>
      <c r="P297" s="6">
        <f ca="1"/>
        <v>4.6900000000000004E-2</v>
      </c>
      <c r="Q297" s="6">
        <f ca="1"/>
        <v>5.0799999999999998E-2</v>
      </c>
      <c r="R297" s="5">
        <v>102.12</v>
      </c>
      <c r="S297" s="5">
        <v>4440.95</v>
      </c>
      <c r="T297" s="6">
        <f ca="1"/>
        <v>0.1449</v>
      </c>
      <c r="U297" s="5">
        <v>70.55</v>
      </c>
      <c r="X297" s="13"/>
      <c r="Y297" s="14"/>
      <c r="AA297" s="17"/>
      <c r="AB297" s="18"/>
    </row>
    <row r="298" spans="1:28" ht="26.25" customHeight="1">
      <c r="A298" s="4">
        <v>45807</v>
      </c>
      <c r="B298" s="5">
        <v>1945.31</v>
      </c>
      <c r="C298" s="5">
        <v>1958.41</v>
      </c>
      <c r="D298" s="5">
        <v>1957.84</v>
      </c>
      <c r="E298" s="5">
        <v>1952.5</v>
      </c>
      <c r="F298" s="8">
        <f ca="1"/>
        <v>-5.3399999999999996E-2</v>
      </c>
      <c r="G298" s="21">
        <f ca="1"/>
        <v>-0.38299999999999995</v>
      </c>
      <c r="H298" s="5">
        <v>8.2383696470000007</v>
      </c>
      <c r="I298" s="5">
        <v>1957.2650000000001</v>
      </c>
      <c r="J298" s="5">
        <v>1986.1425999999999</v>
      </c>
      <c r="K298" s="5">
        <v>1849.43795</v>
      </c>
      <c r="L298" s="6">
        <f t="shared" ca="1" si="8"/>
        <v>0.03</v>
      </c>
      <c r="M298" s="6">
        <f ca="1"/>
        <v>5.0799999999999998E-2</v>
      </c>
      <c r="N298" s="7" t="str">
        <f t="shared" ca="1" si="9"/>
        <v>129 troy ounces</v>
      </c>
      <c r="O298" s="6">
        <f ca="1"/>
        <v>5.1799999999999999E-2</v>
      </c>
      <c r="P298" s="6">
        <f ca="1"/>
        <v>4.7E-2</v>
      </c>
      <c r="Q298" s="6">
        <f ca="1"/>
        <v>5.0799999999999998E-2</v>
      </c>
      <c r="R298" s="5">
        <v>102.12</v>
      </c>
      <c r="S298" s="5">
        <v>4440.95</v>
      </c>
      <c r="T298" s="6">
        <f ca="1"/>
        <v>0.1449</v>
      </c>
      <c r="U298" s="5">
        <v>70.55</v>
      </c>
      <c r="X298" s="13"/>
      <c r="Y298" s="14"/>
      <c r="AA298" s="17"/>
      <c r="AB298" s="18"/>
    </row>
    <row r="299" spans="1:28" ht="26.25" customHeight="1">
      <c r="A299" s="4">
        <v>45808</v>
      </c>
      <c r="B299" s="5">
        <v>1943.99</v>
      </c>
      <c r="C299" s="5">
        <v>1945.31</v>
      </c>
      <c r="D299" s="5">
        <v>1958.41</v>
      </c>
      <c r="E299" s="5">
        <v>1957.84</v>
      </c>
      <c r="F299" s="8">
        <f ca="1"/>
        <v>-5.6999999999999993E-3</v>
      </c>
      <c r="G299" s="21">
        <f ca="1"/>
        <v>-0.49490000000000001</v>
      </c>
      <c r="H299" s="5">
        <v>8.5703689149999995</v>
      </c>
      <c r="I299" s="5">
        <v>1958.2665</v>
      </c>
      <c r="J299" s="5">
        <v>1987.1392000000001</v>
      </c>
      <c r="K299" s="5">
        <v>1848.2353499999999</v>
      </c>
      <c r="L299" s="6">
        <f t="shared" ca="1" si="8"/>
        <v>0.03</v>
      </c>
      <c r="M299" s="6">
        <f ca="1"/>
        <v>5.0799999999999998E-2</v>
      </c>
      <c r="N299" s="7" t="str">
        <f t="shared" ca="1" si="9"/>
        <v>128 troy ounces</v>
      </c>
      <c r="O299" s="6">
        <f ca="1"/>
        <v>5.1799999999999999E-2</v>
      </c>
      <c r="P299" s="6">
        <f ca="1"/>
        <v>4.6199999999999998E-2</v>
      </c>
      <c r="Q299" s="6">
        <f ca="1"/>
        <v>5.0799999999999998E-2</v>
      </c>
      <c r="R299" s="5">
        <v>102.96</v>
      </c>
      <c r="S299" s="5">
        <v>4365.33</v>
      </c>
      <c r="T299" s="6">
        <f ca="1"/>
        <v>0.1409</v>
      </c>
      <c r="U299" s="5">
        <v>68.7</v>
      </c>
      <c r="X299" s="13"/>
      <c r="Y299" s="14"/>
      <c r="AA299" s="17"/>
      <c r="AB299" s="18"/>
    </row>
    <row r="300" spans="1:28" ht="26.25" customHeight="1">
      <c r="A300" s="4">
        <v>45809</v>
      </c>
      <c r="B300" s="5">
        <v>1960.03</v>
      </c>
      <c r="C300" s="5">
        <v>1943.99</v>
      </c>
      <c r="D300" s="5">
        <v>1945.31</v>
      </c>
      <c r="E300" s="5">
        <v>1958.41</v>
      </c>
      <c r="F300" s="8">
        <f ca="1"/>
        <v>0.13100000000000001</v>
      </c>
      <c r="G300" s="21">
        <f ca="1"/>
        <v>-0.35470000000000002</v>
      </c>
      <c r="H300" s="5">
        <v>11.018962439999999</v>
      </c>
      <c r="I300" s="5">
        <v>1958.269</v>
      </c>
      <c r="J300" s="5">
        <v>1988.1268</v>
      </c>
      <c r="K300" s="5">
        <v>1846.9970000000001</v>
      </c>
      <c r="L300" s="6">
        <f t="shared" ca="1" si="8"/>
        <v>0.03</v>
      </c>
      <c r="M300" s="6">
        <f ca="1"/>
        <v>5.0799999999999998E-2</v>
      </c>
      <c r="N300" s="7" t="str">
        <f t="shared" ca="1" si="9"/>
        <v>128 troy ounces</v>
      </c>
      <c r="O300" s="6">
        <f ca="1"/>
        <v>5.1799999999999999E-2</v>
      </c>
      <c r="P300" s="6">
        <f ca="1"/>
        <v>4.7400000000000005E-2</v>
      </c>
      <c r="Q300" s="6">
        <f ca="1"/>
        <v>5.0799999999999998E-2</v>
      </c>
      <c r="R300" s="5">
        <v>103.32</v>
      </c>
      <c r="S300" s="5">
        <v>4366.29</v>
      </c>
      <c r="T300" s="6">
        <f ca="1"/>
        <v>0.14480000000000001</v>
      </c>
      <c r="U300" s="5">
        <v>69.349999999999994</v>
      </c>
      <c r="X300" s="13"/>
      <c r="Y300" s="14"/>
      <c r="AA300" s="17"/>
      <c r="AB300" s="18"/>
    </row>
    <row r="301" spans="1:28" ht="26.25" customHeight="1">
      <c r="A301" s="4">
        <v>45810</v>
      </c>
      <c r="B301" s="5">
        <v>1960.75</v>
      </c>
      <c r="C301" s="5">
        <v>1960.03</v>
      </c>
      <c r="D301" s="5">
        <v>1943.99</v>
      </c>
      <c r="E301" s="5">
        <v>1945.31</v>
      </c>
      <c r="F301" s="8">
        <f ca="1"/>
        <v>1.32E-2</v>
      </c>
      <c r="G301" s="21">
        <f ca="1"/>
        <v>-0.28399999999999997</v>
      </c>
      <c r="H301" s="5">
        <v>10.54623703</v>
      </c>
      <c r="I301" s="5">
        <v>1960.1415</v>
      </c>
      <c r="J301" s="5">
        <v>1989.6282000000001</v>
      </c>
      <c r="K301" s="5">
        <v>1845.85365</v>
      </c>
      <c r="L301" s="6">
        <f t="shared" ca="1" si="8"/>
        <v>0.03</v>
      </c>
      <c r="M301" s="6">
        <f ca="1"/>
        <v>5.0799999999999998E-2</v>
      </c>
      <c r="N301" s="7" t="str">
        <f t="shared" ca="1" si="9"/>
        <v>131 troy ounces</v>
      </c>
      <c r="O301" s="6">
        <f ca="1"/>
        <v>5.1900000000000002E-2</v>
      </c>
      <c r="P301" s="6">
        <f ca="1"/>
        <v>4.6699999999999998E-2</v>
      </c>
      <c r="Q301" s="6">
        <f ca="1"/>
        <v>5.0799999999999998E-2</v>
      </c>
      <c r="R301" s="5">
        <v>103.58</v>
      </c>
      <c r="S301" s="5">
        <v>4352.6099999999997</v>
      </c>
      <c r="T301" s="6">
        <f ca="1"/>
        <v>0.14990000000000001</v>
      </c>
      <c r="U301" s="5">
        <v>67.31</v>
      </c>
      <c r="X301" s="13"/>
      <c r="Y301" s="14"/>
      <c r="AA301" s="17"/>
      <c r="AB301" s="18"/>
    </row>
    <row r="302" spans="1:28" ht="26.25" customHeight="1">
      <c r="A302" s="4">
        <v>45811</v>
      </c>
      <c r="B302" s="5">
        <v>1965.48</v>
      </c>
      <c r="C302" s="5">
        <v>1960.75</v>
      </c>
      <c r="D302" s="5">
        <v>1960.03</v>
      </c>
      <c r="E302" s="5">
        <v>1943.99</v>
      </c>
      <c r="F302" s="8">
        <f ca="1"/>
        <v>-0.16039999999999999</v>
      </c>
      <c r="G302" s="21">
        <f ca="1"/>
        <v>-0.37469999999999998</v>
      </c>
      <c r="H302" s="5">
        <v>9.1321188969999998</v>
      </c>
      <c r="I302" s="5">
        <v>1962.425</v>
      </c>
      <c r="J302" s="5">
        <v>1991.1836000000001</v>
      </c>
      <c r="K302" s="5">
        <v>1844.6512</v>
      </c>
      <c r="L302" s="6">
        <f t="shared" ca="1" si="8"/>
        <v>0.03</v>
      </c>
      <c r="M302" s="6">
        <f ca="1"/>
        <v>5.0799999999999998E-2</v>
      </c>
      <c r="N302" s="7" t="str">
        <f t="shared" ca="1" si="9"/>
        <v>134 troy ounces</v>
      </c>
      <c r="O302" s="6">
        <f ca="1"/>
        <v>5.2400000000000002E-2</v>
      </c>
      <c r="P302" s="6">
        <f ca="1"/>
        <v>4.5499999999999999E-2</v>
      </c>
      <c r="Q302" s="6">
        <f ca="1"/>
        <v>5.0799999999999998E-2</v>
      </c>
      <c r="R302" s="5">
        <v>103.55</v>
      </c>
      <c r="S302" s="5">
        <v>4308.32</v>
      </c>
      <c r="T302" s="6">
        <f ca="1"/>
        <v>0.1444</v>
      </c>
      <c r="U302" s="5">
        <v>70.27</v>
      </c>
      <c r="X302" s="13"/>
      <c r="Y302" s="14"/>
      <c r="AA302" s="17"/>
      <c r="AB302" s="18"/>
    </row>
    <row r="303" spans="1:28" ht="26.25" customHeight="1">
      <c r="A303" s="4">
        <v>45812</v>
      </c>
      <c r="B303" s="5">
        <v>1944.53</v>
      </c>
      <c r="C303" s="5">
        <v>1965.48</v>
      </c>
      <c r="D303" s="5">
        <v>1960.75</v>
      </c>
      <c r="E303" s="5">
        <v>1960.03</v>
      </c>
      <c r="F303" s="8">
        <f ca="1"/>
        <v>-7.1999999999999998E-3</v>
      </c>
      <c r="G303" s="21">
        <f ca="1"/>
        <v>-0.39640000000000003</v>
      </c>
      <c r="H303" s="5">
        <v>10.92170769</v>
      </c>
      <c r="I303" s="5">
        <v>1965.1479999999999</v>
      </c>
      <c r="J303" s="5">
        <v>1991.6815999999999</v>
      </c>
      <c r="K303" s="5">
        <v>1843.4211499999999</v>
      </c>
      <c r="L303" s="6">
        <f t="shared" ca="1" si="8"/>
        <v>0.03</v>
      </c>
      <c r="M303" s="6">
        <f ca="1"/>
        <v>5.0799999999999998E-2</v>
      </c>
      <c r="N303" s="7" t="str">
        <f t="shared" ca="1" si="9"/>
        <v>133 troy ounces</v>
      </c>
      <c r="O303" s="6">
        <f ca="1"/>
        <v>5.2499999999999998E-2</v>
      </c>
      <c r="P303" s="6">
        <f ca="1"/>
        <v>4.5899999999999996E-2</v>
      </c>
      <c r="Q303" s="6">
        <f ca="1"/>
        <v>5.0799999999999998E-2</v>
      </c>
      <c r="R303" s="5">
        <v>103.3</v>
      </c>
      <c r="S303" s="5">
        <v>4304.88</v>
      </c>
      <c r="T303" s="6">
        <f ca="1"/>
        <v>0.13780000000000001</v>
      </c>
      <c r="U303" s="5">
        <v>70.94</v>
      </c>
      <c r="X303" s="13"/>
      <c r="Y303" s="14"/>
      <c r="AA303" s="17"/>
      <c r="AB303" s="18"/>
    </row>
    <row r="304" spans="1:28" ht="26.25" customHeight="1">
      <c r="A304" s="4">
        <v>45813</v>
      </c>
      <c r="B304" s="5">
        <v>1963.36</v>
      </c>
      <c r="C304" s="5">
        <v>1944.53</v>
      </c>
      <c r="D304" s="5">
        <v>1965.48</v>
      </c>
      <c r="E304" s="5">
        <v>1960.75</v>
      </c>
      <c r="F304" s="8">
        <f ca="1"/>
        <v>-4.7300000000000002E-2</v>
      </c>
      <c r="G304" s="21">
        <f ca="1"/>
        <v>-0.50900000000000001</v>
      </c>
      <c r="H304" s="5">
        <v>11.527303290000001</v>
      </c>
      <c r="I304" s="5">
        <v>1967.663</v>
      </c>
      <c r="J304" s="5">
        <v>1991.8558</v>
      </c>
      <c r="K304" s="5">
        <v>1842.1799000000001</v>
      </c>
      <c r="L304" s="6">
        <f t="shared" ca="1" si="8"/>
        <v>0.03</v>
      </c>
      <c r="M304" s="6">
        <f ca="1"/>
        <v>5.0799999999999998E-2</v>
      </c>
      <c r="N304" s="7" t="str">
        <f t="shared" ca="1" si="9"/>
        <v>136 troy ounces</v>
      </c>
      <c r="O304" s="6">
        <f ca="1"/>
        <v>5.2499999999999998E-2</v>
      </c>
      <c r="P304" s="6">
        <f ca="1"/>
        <v>4.5199999999999997E-2</v>
      </c>
      <c r="Q304" s="6">
        <f ca="1"/>
        <v>5.0799999999999998E-2</v>
      </c>
      <c r="R304" s="5">
        <v>104.07</v>
      </c>
      <c r="S304" s="5">
        <v>4268.6899999999996</v>
      </c>
      <c r="T304" s="6">
        <f ca="1"/>
        <v>0.1414</v>
      </c>
      <c r="U304" s="5">
        <v>72.47</v>
      </c>
      <c r="X304" s="13"/>
      <c r="Y304" s="14"/>
      <c r="AA304" s="17"/>
      <c r="AB304" s="18"/>
    </row>
    <row r="305" spans="1:28" ht="26.25" customHeight="1">
      <c r="A305" s="4">
        <v>45814</v>
      </c>
      <c r="B305" s="5">
        <v>1961.37</v>
      </c>
      <c r="C305" s="5">
        <v>1963.36</v>
      </c>
      <c r="D305" s="5">
        <v>1944.53</v>
      </c>
      <c r="E305" s="5">
        <v>1965.48</v>
      </c>
      <c r="F305" s="8">
        <f ca="1"/>
        <v>0.20949999999999999</v>
      </c>
      <c r="G305" s="21">
        <f ca="1"/>
        <v>-0.1061</v>
      </c>
      <c r="H305" s="5">
        <v>12.24852467</v>
      </c>
      <c r="I305" s="5">
        <v>1970.2055</v>
      </c>
      <c r="J305" s="5">
        <v>1992.117</v>
      </c>
      <c r="K305" s="5">
        <v>1840.84</v>
      </c>
      <c r="L305" s="6">
        <f t="shared" ca="1" si="8"/>
        <v>0.03</v>
      </c>
      <c r="M305" s="6">
        <f ca="1"/>
        <v>5.0799999999999998E-2</v>
      </c>
      <c r="N305" s="7" t="str">
        <f t="shared" ca="1" si="9"/>
        <v>137 troy ounces</v>
      </c>
      <c r="O305" s="6">
        <f ca="1"/>
        <v>5.0700000000000002E-2</v>
      </c>
      <c r="P305" s="6">
        <f ca="1"/>
        <v>4.5599999999999995E-2</v>
      </c>
      <c r="Q305" s="6">
        <f ca="1"/>
        <v>5.0799999999999998E-2</v>
      </c>
      <c r="R305" s="5">
        <v>104.12</v>
      </c>
      <c r="S305" s="5">
        <v>4285.47</v>
      </c>
      <c r="T305" s="6">
        <f ca="1"/>
        <v>0.1414</v>
      </c>
      <c r="U305" s="5">
        <v>71.56</v>
      </c>
      <c r="X305" s="13"/>
      <c r="Y305" s="14"/>
      <c r="AA305" s="17"/>
      <c r="AB305" s="18"/>
    </row>
    <row r="306" spans="1:28" ht="26.25" customHeight="1">
      <c r="A306" s="4">
        <v>45815</v>
      </c>
      <c r="B306" s="5">
        <v>1948.2</v>
      </c>
      <c r="C306" s="5">
        <v>1961.37</v>
      </c>
      <c r="D306" s="5">
        <v>1963.36</v>
      </c>
      <c r="E306" s="5">
        <v>1944.53</v>
      </c>
      <c r="F306" s="8">
        <f ca="1"/>
        <v>-0.1883</v>
      </c>
      <c r="G306" s="21">
        <f ca="1"/>
        <v>-0.26019999999999999</v>
      </c>
      <c r="H306" s="5">
        <v>11.76709466</v>
      </c>
      <c r="I306" s="5">
        <v>1974.5535</v>
      </c>
      <c r="J306" s="5">
        <v>1992.4924000000001</v>
      </c>
      <c r="K306" s="5">
        <v>1839.66155</v>
      </c>
      <c r="L306" s="6">
        <f t="shared" ca="1" si="8"/>
        <v>0.03</v>
      </c>
      <c r="M306" s="6">
        <f ca="1"/>
        <v>5.0799999999999998E-2</v>
      </c>
      <c r="N306" s="7" t="str">
        <f t="shared" ca="1" si="9"/>
        <v>144 troy ounces</v>
      </c>
      <c r="O306" s="6">
        <f ca="1"/>
        <v>5.1500000000000004E-2</v>
      </c>
      <c r="P306" s="6">
        <f ca="1"/>
        <v>4.5100000000000001E-2</v>
      </c>
      <c r="Q306" s="6">
        <f ca="1"/>
        <v>5.0799999999999998E-2</v>
      </c>
      <c r="R306" s="5">
        <v>104.01</v>
      </c>
      <c r="S306" s="5">
        <v>4271.34</v>
      </c>
      <c r="T306" s="6">
        <f ca="1"/>
        <v>0.14910000000000001</v>
      </c>
      <c r="U306" s="5">
        <v>71.989999999999995</v>
      </c>
      <c r="X306" s="13"/>
      <c r="Y306" s="14"/>
      <c r="AA306" s="17"/>
      <c r="AB306" s="18"/>
    </row>
    <row r="307" spans="1:28" ht="26.25" customHeight="1">
      <c r="A307" s="4">
        <v>45816</v>
      </c>
      <c r="B307" s="5">
        <v>1976.98</v>
      </c>
      <c r="C307" s="5">
        <v>1948.2</v>
      </c>
      <c r="D307" s="5">
        <v>1961.37</v>
      </c>
      <c r="E307" s="5">
        <v>1963.36</v>
      </c>
      <c r="F307" s="8">
        <f ca="1"/>
        <v>1.9900000000000001E-2</v>
      </c>
      <c r="G307" s="21">
        <f ca="1"/>
        <v>-8.8699999999999987E-2</v>
      </c>
      <c r="H307" s="5">
        <v>13.063886780000001</v>
      </c>
      <c r="I307" s="5">
        <v>1978.2045000000001</v>
      </c>
      <c r="J307" s="5">
        <v>1992.665</v>
      </c>
      <c r="K307" s="5">
        <v>1838.4618</v>
      </c>
      <c r="L307" s="6">
        <f t="shared" ca="1" si="8"/>
        <v>0.03</v>
      </c>
      <c r="M307" s="6">
        <f ca="1"/>
        <v>5.0799999999999998E-2</v>
      </c>
      <c r="N307" s="7" t="str">
        <f t="shared" ca="1" si="9"/>
        <v>136 troy ounces</v>
      </c>
      <c r="O307" s="6">
        <f ca="1"/>
        <v>5.2499999999999998E-2</v>
      </c>
      <c r="P307" s="6">
        <f ca="1"/>
        <v>4.4600000000000001E-2</v>
      </c>
      <c r="Q307" s="6">
        <f ca="1"/>
        <v>5.0799999999999998E-2</v>
      </c>
      <c r="R307" s="5">
        <v>104.04</v>
      </c>
      <c r="S307" s="5">
        <v>4282.99</v>
      </c>
      <c r="T307" s="6">
        <f ca="1"/>
        <v>0.15279999999999999</v>
      </c>
      <c r="U307" s="5">
        <v>75.03</v>
      </c>
      <c r="X307" s="13"/>
      <c r="Y307" s="14"/>
      <c r="AA307" s="17"/>
      <c r="AB307" s="18"/>
    </row>
    <row r="308" spans="1:28" ht="26.25" customHeight="1">
      <c r="A308" s="4">
        <v>45817</v>
      </c>
      <c r="B308" s="5">
        <v>1966.47</v>
      </c>
      <c r="C308" s="5">
        <v>1976.98</v>
      </c>
      <c r="D308" s="5">
        <v>1948.2</v>
      </c>
      <c r="E308" s="5">
        <v>1961.37</v>
      </c>
      <c r="F308" s="8">
        <f ca="1"/>
        <v>0.13170000000000001</v>
      </c>
      <c r="G308" s="21">
        <f ca="1"/>
        <v>9.64E-2</v>
      </c>
      <c r="H308" s="5">
        <v>13.590771419999999</v>
      </c>
      <c r="I308" s="5">
        <v>1981.2035000000001</v>
      </c>
      <c r="J308" s="5">
        <v>1992.6010000000001</v>
      </c>
      <c r="K308" s="5">
        <v>1837.3535999999999</v>
      </c>
      <c r="L308" s="6">
        <f t="shared" ca="1" si="8"/>
        <v>0.03</v>
      </c>
      <c r="M308" s="6">
        <f ca="1"/>
        <v>5.0799999999999998E-2</v>
      </c>
      <c r="N308" s="7" t="str">
        <f t="shared" ca="1" si="9"/>
        <v>141 troy ounces</v>
      </c>
      <c r="O308" s="6">
        <f ca="1"/>
        <v>5.28E-2</v>
      </c>
      <c r="P308" s="6">
        <f ca="1"/>
        <v>4.4999999999999998E-2</v>
      </c>
      <c r="Q308" s="6">
        <f ca="1"/>
        <v>5.0799999999999998E-2</v>
      </c>
      <c r="R308" s="5">
        <v>103.56</v>
      </c>
      <c r="S308" s="5">
        <v>4241.01</v>
      </c>
      <c r="T308" s="6">
        <f ca="1"/>
        <v>0.1565</v>
      </c>
      <c r="U308" s="5">
        <v>70.209999999999994</v>
      </c>
      <c r="X308" s="13"/>
      <c r="Y308" s="14"/>
      <c r="AA308" s="17"/>
      <c r="AB308" s="18"/>
    </row>
    <row r="309" spans="1:28" ht="26.25" customHeight="1">
      <c r="A309" s="4">
        <v>45818</v>
      </c>
      <c r="B309" s="5">
        <v>1958.75</v>
      </c>
      <c r="C309" s="5">
        <v>1966.47</v>
      </c>
      <c r="D309" s="5">
        <v>1976.98</v>
      </c>
      <c r="E309" s="5">
        <v>1948.2</v>
      </c>
      <c r="F309" s="8">
        <f ca="1"/>
        <v>-0.2878</v>
      </c>
      <c r="G309" s="21">
        <f ca="1"/>
        <v>-0.1857</v>
      </c>
      <c r="H309" s="5">
        <v>14.32956074</v>
      </c>
      <c r="I309" s="5">
        <v>1984.6369999999999</v>
      </c>
      <c r="J309" s="5">
        <v>1993.212</v>
      </c>
      <c r="K309" s="5">
        <v>1836.3031000000001</v>
      </c>
      <c r="L309" s="6">
        <f t="shared" ca="1" si="8"/>
        <v>0.03</v>
      </c>
      <c r="M309" s="6">
        <f ca="1"/>
        <v>5.0799999999999998E-2</v>
      </c>
      <c r="N309" s="7" t="str">
        <f t="shared" ca="1" si="9"/>
        <v>131 troy ounces</v>
      </c>
      <c r="O309" s="6">
        <f ca="1"/>
        <v>5.2999999999999999E-2</v>
      </c>
      <c r="P309" s="6">
        <f ca="1"/>
        <v>4.3299999999999998E-2</v>
      </c>
      <c r="Q309" s="6">
        <f ca="1"/>
        <v>5.0799999999999998E-2</v>
      </c>
      <c r="R309" s="5">
        <v>104.15</v>
      </c>
      <c r="S309" s="5">
        <v>4183.03</v>
      </c>
      <c r="T309" s="6">
        <f ca="1"/>
        <v>0.1724</v>
      </c>
      <c r="U309" s="5">
        <v>67.599999999999994</v>
      </c>
      <c r="X309" s="13"/>
      <c r="Y309" s="14"/>
      <c r="AA309" s="17"/>
      <c r="AB309" s="18"/>
    </row>
    <row r="310" spans="1:28" ht="26.25" customHeight="1">
      <c r="A310" s="4">
        <v>45819</v>
      </c>
      <c r="B310" s="5">
        <v>1941.7</v>
      </c>
      <c r="C310" s="5">
        <v>1958.75</v>
      </c>
      <c r="D310" s="5">
        <v>1966.47</v>
      </c>
      <c r="E310" s="5">
        <v>1976.98</v>
      </c>
      <c r="F310" s="8">
        <f ca="1"/>
        <v>0.1051</v>
      </c>
      <c r="G310" s="21">
        <f ca="1"/>
        <v>-0.21160000000000001</v>
      </c>
      <c r="H310" s="5">
        <v>13.24665392</v>
      </c>
      <c r="I310" s="5">
        <v>1988.287</v>
      </c>
      <c r="J310" s="5">
        <v>1993.5006000000001</v>
      </c>
      <c r="K310" s="5">
        <v>1835.20165</v>
      </c>
      <c r="L310" s="6">
        <f t="shared" ca="1" si="8"/>
        <v>0.04</v>
      </c>
      <c r="M310" s="6">
        <f ca="1"/>
        <v>5.0799999999999998E-2</v>
      </c>
      <c r="N310" s="7" t="str">
        <f t="shared" ca="1" si="9"/>
        <v>118 troy ounces</v>
      </c>
      <c r="O310" s="6">
        <f ca="1"/>
        <v>5.28E-2</v>
      </c>
      <c r="P310" s="6">
        <f ca="1"/>
        <v>4.4000000000000004E-2</v>
      </c>
      <c r="Q310" s="6">
        <f ca="1"/>
        <v>5.0799999999999998E-2</v>
      </c>
      <c r="R310" s="5">
        <v>104.05</v>
      </c>
      <c r="S310" s="5">
        <v>4190.74</v>
      </c>
      <c r="T310" s="6">
        <f ca="1"/>
        <v>0.1804</v>
      </c>
      <c r="U310" s="5">
        <v>69.62</v>
      </c>
      <c r="X310" s="13"/>
      <c r="Y310" s="14"/>
      <c r="AA310" s="17"/>
      <c r="AB310" s="18"/>
    </row>
    <row r="311" spans="1:28" ht="26.25" customHeight="1">
      <c r="A311" s="4">
        <v>45820</v>
      </c>
      <c r="B311" s="5">
        <v>1946.67</v>
      </c>
      <c r="C311" s="5">
        <v>1941.7</v>
      </c>
      <c r="D311" s="5">
        <v>1958.75</v>
      </c>
      <c r="E311" s="5">
        <v>1966.47</v>
      </c>
      <c r="F311" s="8">
        <f ca="1"/>
        <v>7.7199999999999991E-2</v>
      </c>
      <c r="G311" s="21">
        <f ca="1"/>
        <v>-0.14760000000000001</v>
      </c>
      <c r="H311" s="5">
        <v>15.069973129999999</v>
      </c>
      <c r="I311" s="5">
        <v>1992.5654999999999</v>
      </c>
      <c r="J311" s="5">
        <v>1993.5650000000001</v>
      </c>
      <c r="K311" s="5">
        <v>1834.12465</v>
      </c>
      <c r="L311" s="6">
        <f t="shared" ca="1" si="8"/>
        <v>0.04</v>
      </c>
      <c r="M311" s="6">
        <f ca="1"/>
        <v>5.0799999999999998E-2</v>
      </c>
      <c r="N311" s="7" t="str">
        <f t="shared" ca="1" si="9"/>
        <v>127 troy ounces</v>
      </c>
      <c r="O311" s="6">
        <f ca="1"/>
        <v>5.3099999999999994E-2</v>
      </c>
      <c r="P311" s="6">
        <f ca="1"/>
        <v>4.4600000000000001E-2</v>
      </c>
      <c r="Q311" s="6">
        <f ca="1"/>
        <v>5.0799999999999998E-2</v>
      </c>
      <c r="R311" s="5">
        <v>104.3</v>
      </c>
      <c r="S311" s="5">
        <v>4226.71</v>
      </c>
      <c r="T311" s="6">
        <f ca="1"/>
        <v>0.17559999999999998</v>
      </c>
      <c r="U311" s="5">
        <v>73.23</v>
      </c>
      <c r="X311" s="13"/>
      <c r="Y311" s="14"/>
      <c r="AA311" s="17"/>
      <c r="AB311" s="18"/>
    </row>
    <row r="312" spans="1:28" ht="26.25" customHeight="1">
      <c r="A312" s="4">
        <v>45821</v>
      </c>
      <c r="B312" s="5">
        <v>1940.54</v>
      </c>
      <c r="C312" s="5">
        <v>1946.67</v>
      </c>
      <c r="D312" s="5">
        <v>1941.7</v>
      </c>
      <c r="E312" s="5">
        <v>1958.75</v>
      </c>
      <c r="F312" s="8">
        <f ca="1"/>
        <v>0.17050000000000001</v>
      </c>
      <c r="G312" s="21">
        <f ca="1"/>
        <v>0.18329999999999999</v>
      </c>
      <c r="H312" s="5">
        <v>17.49413603</v>
      </c>
      <c r="I312" s="5">
        <v>1995.4280000000001</v>
      </c>
      <c r="J312" s="5">
        <v>1993.249</v>
      </c>
      <c r="K312" s="5">
        <v>1833.0617</v>
      </c>
      <c r="L312" s="6">
        <f t="shared" ca="1" si="8"/>
        <v>0.04</v>
      </c>
      <c r="M312" s="6">
        <f ca="1"/>
        <v>5.0799999999999998E-2</v>
      </c>
      <c r="N312" s="7" t="str">
        <f t="shared" ca="1" si="9"/>
        <v>131 troy ounces</v>
      </c>
      <c r="O312" s="6">
        <f ca="1"/>
        <v>5.7300000000000004E-2</v>
      </c>
      <c r="P312" s="6">
        <f ca="1"/>
        <v>4.4999999999999998E-2</v>
      </c>
      <c r="Q312" s="6">
        <f ca="1"/>
        <v>5.0799999999999998E-2</v>
      </c>
      <c r="R312" s="5">
        <v>104.23</v>
      </c>
      <c r="S312" s="5">
        <v>4156.16</v>
      </c>
      <c r="T312" s="6">
        <f ca="1"/>
        <v>0.19070000000000001</v>
      </c>
      <c r="U312" s="5">
        <v>71.89</v>
      </c>
      <c r="X312" s="13"/>
      <c r="Y312" s="14"/>
      <c r="AA312" s="17"/>
      <c r="AB312" s="18"/>
    </row>
    <row r="313" spans="1:28" ht="26.25" customHeight="1">
      <c r="A313" s="4">
        <v>45822</v>
      </c>
      <c r="B313" s="5">
        <v>1960.01</v>
      </c>
      <c r="C313" s="5">
        <v>1940.54</v>
      </c>
      <c r="D313" s="5">
        <v>1946.67</v>
      </c>
      <c r="E313" s="5">
        <v>1941.7</v>
      </c>
      <c r="F313" s="8">
        <f ca="1"/>
        <v>-4.9699999999999994E-2</v>
      </c>
      <c r="G313" s="21">
        <f ca="1"/>
        <v>0.14080000000000001</v>
      </c>
      <c r="H313" s="5">
        <v>21.702419760000002</v>
      </c>
      <c r="I313" s="5">
        <v>1997.4085</v>
      </c>
      <c r="J313" s="5">
        <v>1993.9476</v>
      </c>
      <c r="K313" s="5">
        <v>1832.0298</v>
      </c>
      <c r="L313" s="6">
        <f t="shared" ca="1" si="8"/>
        <v>0.04</v>
      </c>
      <c r="M313" s="6">
        <f ca="1"/>
        <v>5.0799999999999998E-2</v>
      </c>
      <c r="N313" s="7" t="str">
        <f t="shared" ca="1" si="9"/>
        <v>136 troy ounces</v>
      </c>
      <c r="O313" s="6">
        <f ca="1"/>
        <v>6.0199999999999997E-2</v>
      </c>
      <c r="P313" s="6">
        <f ca="1"/>
        <v>4.5400000000000003E-2</v>
      </c>
      <c r="Q313" s="6">
        <f ca="1"/>
        <v>5.0799999999999998E-2</v>
      </c>
      <c r="R313" s="5">
        <v>104.23</v>
      </c>
      <c r="S313" s="5">
        <v>4156.16</v>
      </c>
      <c r="T313" s="6">
        <f ca="1"/>
        <v>0.19070000000000001</v>
      </c>
      <c r="U313" s="5">
        <v>71.89</v>
      </c>
      <c r="X313" s="13"/>
      <c r="Y313" s="14"/>
      <c r="AA313" s="17"/>
      <c r="AB313" s="18"/>
    </row>
    <row r="314" spans="1:28" ht="26.25" customHeight="1">
      <c r="A314" s="4">
        <v>45823</v>
      </c>
      <c r="B314" s="5">
        <v>1975.17</v>
      </c>
      <c r="C314" s="5">
        <v>1960.01</v>
      </c>
      <c r="D314" s="5">
        <v>1940.54</v>
      </c>
      <c r="E314" s="5">
        <v>1946.67</v>
      </c>
      <c r="F314" s="8">
        <f ca="1"/>
        <v>6.13E-2</v>
      </c>
      <c r="G314" s="21">
        <f ca="1"/>
        <v>0.24940000000000001</v>
      </c>
      <c r="H314" s="5">
        <v>23.015420559999999</v>
      </c>
      <c r="I314" s="5">
        <v>1999.5640000000001</v>
      </c>
      <c r="J314" s="5">
        <v>1994.7764</v>
      </c>
      <c r="K314" s="5">
        <v>1831.0314499999999</v>
      </c>
      <c r="L314" s="6">
        <f t="shared" ca="1" si="8"/>
        <v>0.04</v>
      </c>
      <c r="M314" s="6">
        <f ca="1"/>
        <v>5.0799999999999998E-2</v>
      </c>
      <c r="N314" s="7" t="str">
        <f t="shared" ca="1" si="9"/>
        <v>131 troy ounces</v>
      </c>
      <c r="O314" s="6">
        <f ca="1"/>
        <v>5.9500000000000004E-2</v>
      </c>
      <c r="P314" s="6">
        <f ca="1"/>
        <v>4.4999999999999998E-2</v>
      </c>
      <c r="Q314" s="6">
        <f ca="1"/>
        <v>5.0799999999999998E-2</v>
      </c>
      <c r="R314" s="5">
        <v>103.86</v>
      </c>
      <c r="S314" s="5">
        <v>4155.71</v>
      </c>
      <c r="T314" s="6">
        <f ca="1"/>
        <v>0.19539999999999999</v>
      </c>
      <c r="U314" s="5">
        <v>74.209999999999994</v>
      </c>
      <c r="X314" s="13"/>
      <c r="Y314" s="14"/>
      <c r="AA314" s="17"/>
      <c r="AB314" s="18"/>
    </row>
    <row r="315" spans="1:28" ht="26.25" customHeight="1">
      <c r="A315" s="4">
        <v>45824</v>
      </c>
      <c r="B315" s="5">
        <v>1969.74</v>
      </c>
      <c r="C315" s="5">
        <v>1975.17</v>
      </c>
      <c r="D315" s="5">
        <v>1960.01</v>
      </c>
      <c r="E315" s="5">
        <v>1940.54</v>
      </c>
      <c r="F315" s="8">
        <f ca="1"/>
        <v>-0.19469999999999998</v>
      </c>
      <c r="G315" s="21">
        <f ca="1"/>
        <v>-0.15479999999999999</v>
      </c>
      <c r="H315" s="5">
        <v>21.763120279999999</v>
      </c>
      <c r="I315" s="5">
        <v>2001.8915</v>
      </c>
      <c r="J315" s="5">
        <v>1994.3946000000001</v>
      </c>
      <c r="K315" s="5">
        <v>1830.1214500000001</v>
      </c>
      <c r="L315" s="6">
        <f t="shared" ca="1" si="8"/>
        <v>0.04</v>
      </c>
      <c r="M315" s="6">
        <f ca="1"/>
        <v>5.0799999999999998E-2</v>
      </c>
      <c r="N315" s="7" t="str">
        <f t="shared" ca="1" si="9"/>
        <v>126 troy ounces</v>
      </c>
      <c r="O315" s="6">
        <f ca="1"/>
        <v>5.7300000000000004E-2</v>
      </c>
      <c r="P315" s="6">
        <f ca="1"/>
        <v>4.3099999999999999E-2</v>
      </c>
      <c r="Q315" s="6">
        <f ca="1"/>
        <v>5.0799999999999998E-2</v>
      </c>
      <c r="R315" s="5">
        <v>103.54</v>
      </c>
      <c r="S315" s="5">
        <v>4132.96</v>
      </c>
      <c r="T315" s="6">
        <f ca="1"/>
        <v>0.188</v>
      </c>
      <c r="U315" s="5">
        <v>73.77</v>
      </c>
      <c r="X315" s="13"/>
      <c r="Y315" s="14"/>
      <c r="AA315" s="17"/>
      <c r="AB315" s="18"/>
    </row>
    <row r="316" spans="1:28" ht="26.25" customHeight="1">
      <c r="A316" s="4">
        <v>45825</v>
      </c>
      <c r="B316" s="5">
        <v>1977.87</v>
      </c>
      <c r="C316" s="5">
        <v>1969.74</v>
      </c>
      <c r="D316" s="5">
        <v>1975.17</v>
      </c>
      <c r="E316" s="5">
        <v>1960.01</v>
      </c>
      <c r="F316" s="8">
        <f ca="1"/>
        <v>-0.15160000000000001</v>
      </c>
      <c r="G316" s="21">
        <f ca="1"/>
        <v>-0.11810000000000001</v>
      </c>
      <c r="H316" s="5">
        <v>24.05868233</v>
      </c>
      <c r="I316" s="5">
        <v>2003.4755</v>
      </c>
      <c r="J316" s="5">
        <v>1993.6181999999999</v>
      </c>
      <c r="K316" s="5">
        <v>1829.1466</v>
      </c>
      <c r="L316" s="6">
        <f t="shared" ca="1" si="8"/>
        <v>0.04</v>
      </c>
      <c r="M316" s="6">
        <f ca="1"/>
        <v>5.0799999999999998E-2</v>
      </c>
      <c r="N316" s="7" t="str">
        <f t="shared" ca="1" si="9"/>
        <v>126 troy ounces</v>
      </c>
      <c r="O316" s="6">
        <f ca="1"/>
        <v>5.67E-2</v>
      </c>
      <c r="P316" s="6">
        <f ca="1"/>
        <v>4.2599999999999999E-2</v>
      </c>
      <c r="Q316" s="6">
        <f ca="1"/>
        <v>5.0799999999999998E-2</v>
      </c>
      <c r="R316" s="5">
        <v>103.27</v>
      </c>
      <c r="S316" s="5">
        <v>4176.8</v>
      </c>
      <c r="T316" s="6">
        <f ca="1"/>
        <v>0.17350000000000002</v>
      </c>
      <c r="U316" s="5">
        <v>72.099999999999994</v>
      </c>
      <c r="X316" s="13"/>
      <c r="Y316" s="14"/>
      <c r="AA316" s="17"/>
      <c r="AB316" s="18"/>
    </row>
    <row r="317" spans="1:28" ht="26.25" customHeight="1">
      <c r="A317" s="4">
        <v>45826</v>
      </c>
      <c r="B317" s="5">
        <v>1958.46</v>
      </c>
      <c r="C317" s="5">
        <v>1977.87</v>
      </c>
      <c r="D317" s="5">
        <v>1969.74</v>
      </c>
      <c r="E317" s="5">
        <v>1975.17</v>
      </c>
      <c r="F317" s="8">
        <f ca="1"/>
        <v>5.4299999999999994E-2</v>
      </c>
      <c r="G317" s="21">
        <f ca="1"/>
        <v>-8.3699999999999997E-2</v>
      </c>
      <c r="H317" s="5">
        <v>26.73971663</v>
      </c>
      <c r="I317" s="5">
        <v>2004.7280000000001</v>
      </c>
      <c r="J317" s="5">
        <v>1992.1777999999999</v>
      </c>
      <c r="K317" s="5">
        <v>1828.1485499999999</v>
      </c>
      <c r="L317" s="6">
        <f t="shared" ca="1" si="8"/>
        <v>0.04</v>
      </c>
      <c r="M317" s="6">
        <f ca="1"/>
        <v>5.0799999999999998E-2</v>
      </c>
      <c r="N317" s="7" t="str">
        <f t="shared" ca="1" si="9"/>
        <v>124 troy ounces</v>
      </c>
      <c r="O317" s="6">
        <f ca="1"/>
        <v>5.6900000000000006E-2</v>
      </c>
      <c r="P317" s="6">
        <f ca="1"/>
        <v>4.2900000000000001E-2</v>
      </c>
      <c r="Q317" s="6">
        <f ca="1"/>
        <v>5.0799999999999998E-2</v>
      </c>
      <c r="R317" s="5">
        <v>103.19</v>
      </c>
      <c r="S317" s="5">
        <v>4190.78</v>
      </c>
      <c r="T317" s="6">
        <f ca="1"/>
        <v>0.17449999999999999</v>
      </c>
      <c r="U317" s="5">
        <v>71.7</v>
      </c>
      <c r="X317" s="13"/>
      <c r="Y317" s="14"/>
      <c r="AA317" s="17"/>
      <c r="AB317" s="18"/>
    </row>
    <row r="318" spans="1:28" ht="26.25" customHeight="1">
      <c r="A318" s="4">
        <v>45827</v>
      </c>
      <c r="B318" s="5">
        <v>1982.76</v>
      </c>
      <c r="C318" s="5">
        <v>1958.46</v>
      </c>
      <c r="D318" s="5">
        <v>1977.87</v>
      </c>
      <c r="E318" s="5">
        <v>1969.74</v>
      </c>
      <c r="F318" s="8">
        <f ca="1"/>
        <v>-8.1300000000000011E-2</v>
      </c>
      <c r="G318" s="21">
        <f ca="1"/>
        <v>-0.29670000000000002</v>
      </c>
      <c r="H318" s="5">
        <v>25.452346850000001</v>
      </c>
      <c r="I318" s="5">
        <v>2006.0165</v>
      </c>
      <c r="J318" s="5">
        <v>1991.0283999999999</v>
      </c>
      <c r="K318" s="5">
        <v>1827.1927000000001</v>
      </c>
      <c r="L318" s="6">
        <f t="shared" ca="1" si="8"/>
        <v>0.04</v>
      </c>
      <c r="M318" s="6">
        <f ca="1"/>
        <v>5.0799999999999998E-2</v>
      </c>
      <c r="N318" s="7" t="str">
        <f t="shared" ca="1" si="9"/>
        <v>132 troy ounces</v>
      </c>
      <c r="O318" s="6">
        <f ca="1"/>
        <v>5.62E-2</v>
      </c>
      <c r="P318" s="6">
        <f ca="1"/>
        <v>4.2800000000000005E-2</v>
      </c>
      <c r="Q318" s="6">
        <f ca="1"/>
        <v>5.0799999999999998E-2</v>
      </c>
      <c r="R318" s="5">
        <v>103.51</v>
      </c>
      <c r="S318" s="5">
        <v>4204.1499999999996</v>
      </c>
      <c r="T318" s="6">
        <f ca="1"/>
        <v>0.1613</v>
      </c>
      <c r="U318" s="5">
        <v>71.94</v>
      </c>
      <c r="X318" s="13"/>
      <c r="Y318" s="14"/>
      <c r="AA318" s="17"/>
      <c r="AB318" s="18"/>
    </row>
    <row r="319" spans="1:28" ht="26.25" customHeight="1">
      <c r="A319" s="4">
        <v>45828</v>
      </c>
      <c r="B319" s="5">
        <v>1989.66</v>
      </c>
      <c r="C319" s="5">
        <v>1982.76</v>
      </c>
      <c r="D319" s="5">
        <v>1958.46</v>
      </c>
      <c r="E319" s="5">
        <v>1977.87</v>
      </c>
      <c r="F319" s="8">
        <f ca="1"/>
        <v>0.19409999999999999</v>
      </c>
      <c r="G319" s="21">
        <f ca="1"/>
        <v>0.1852</v>
      </c>
      <c r="H319" s="5">
        <v>23.94996089</v>
      </c>
      <c r="I319" s="5">
        <v>2006.2829999999999</v>
      </c>
      <c r="J319" s="5">
        <v>1988.817</v>
      </c>
      <c r="K319" s="5">
        <v>1826.3127999999999</v>
      </c>
      <c r="L319" s="6">
        <f t="shared" ca="1" si="8"/>
        <v>0.04</v>
      </c>
      <c r="M319" s="6">
        <f ca="1"/>
        <v>4.8300000000000003E-2</v>
      </c>
      <c r="N319" s="7" t="str">
        <f t="shared" ca="1" si="9"/>
        <v>127 troy ounces</v>
      </c>
      <c r="O319" s="6">
        <f ca="1"/>
        <v>5.5899999999999998E-2</v>
      </c>
      <c r="P319" s="6">
        <f ca="1"/>
        <v>4.24E-2</v>
      </c>
      <c r="Q319" s="6">
        <f ca="1"/>
        <v>4.8300000000000003E-2</v>
      </c>
      <c r="R319" s="5">
        <v>102.91</v>
      </c>
      <c r="S319" s="5">
        <v>4157.68</v>
      </c>
      <c r="T319" s="6">
        <f ca="1"/>
        <v>0.16920000000000002</v>
      </c>
      <c r="U319" s="5">
        <v>72.75</v>
      </c>
      <c r="X319" s="13"/>
      <c r="Y319" s="14"/>
      <c r="AA319" s="17"/>
      <c r="AB319" s="18"/>
    </row>
    <row r="320" spans="1:28" ht="26.25" customHeight="1">
      <c r="A320" s="4">
        <v>45829</v>
      </c>
      <c r="B320" s="5">
        <v>2014.49</v>
      </c>
      <c r="C320" s="5">
        <v>1989.66</v>
      </c>
      <c r="D320" s="5">
        <v>1982.76</v>
      </c>
      <c r="E320" s="5">
        <v>1958.46</v>
      </c>
      <c r="F320" s="8">
        <f ca="1"/>
        <v>-0.24299999999999999</v>
      </c>
      <c r="G320" s="21">
        <f ca="1"/>
        <v>-0.16289999999999999</v>
      </c>
      <c r="H320" s="5">
        <v>20.149871900000001</v>
      </c>
      <c r="I320" s="5">
        <v>2008.6165000000001</v>
      </c>
      <c r="J320" s="5">
        <v>1986.2782</v>
      </c>
      <c r="K320" s="5">
        <v>1825.4664499999999</v>
      </c>
      <c r="L320" s="6">
        <f t="shared" ca="1" si="8"/>
        <v>0.04</v>
      </c>
      <c r="M320" s="6">
        <f ca="1"/>
        <v>4.8300000000000003E-2</v>
      </c>
      <c r="N320" s="7" t="str">
        <f t="shared" ca="1" si="9"/>
        <v>130 troy ounces</v>
      </c>
      <c r="O320" s="6">
        <f ca="1"/>
        <v>5.5E-2</v>
      </c>
      <c r="P320" s="6">
        <f ca="1"/>
        <v>4.1200000000000001E-2</v>
      </c>
      <c r="Q320" s="6">
        <f ca="1"/>
        <v>4.8300000000000003E-2</v>
      </c>
      <c r="R320" s="5">
        <v>102.61</v>
      </c>
      <c r="S320" s="5">
        <v>4122.8500000000004</v>
      </c>
      <c r="T320" s="6">
        <f ca="1"/>
        <v>0.17960000000000001</v>
      </c>
      <c r="U320" s="5">
        <v>70.599999999999994</v>
      </c>
      <c r="X320" s="13"/>
      <c r="Y320" s="14"/>
      <c r="AA320" s="17"/>
      <c r="AB320" s="18"/>
    </row>
    <row r="321" spans="1:28" ht="26.25" customHeight="1">
      <c r="A321" s="4">
        <v>45830</v>
      </c>
      <c r="B321" s="5">
        <v>2011.05</v>
      </c>
      <c r="C321" s="5">
        <v>2014.49</v>
      </c>
      <c r="D321" s="5">
        <v>1989.66</v>
      </c>
      <c r="E321" s="5">
        <v>1982.76</v>
      </c>
      <c r="F321" s="8">
        <f ca="1"/>
        <v>-6.9000000000000006E-2</v>
      </c>
      <c r="G321" s="21">
        <f ca="1"/>
        <v>-0.30909999999999999</v>
      </c>
      <c r="H321" s="5">
        <v>18.928579330000002</v>
      </c>
      <c r="I321" s="5">
        <v>2009.164</v>
      </c>
      <c r="J321" s="5">
        <v>1982.9286</v>
      </c>
      <c r="K321" s="5">
        <v>1824.5115499999999</v>
      </c>
      <c r="L321" s="6">
        <f t="shared" ca="1" si="8"/>
        <v>0.04</v>
      </c>
      <c r="M321" s="6">
        <f ca="1"/>
        <v>4.8300000000000003E-2</v>
      </c>
      <c r="N321" s="7" t="str">
        <f t="shared" ca="1" si="9"/>
        <v>124 troy ounces</v>
      </c>
      <c r="O321" s="6">
        <f ca="1"/>
        <v>5.5800000000000002E-2</v>
      </c>
      <c r="P321" s="6">
        <f ca="1"/>
        <v>4.0599999999999997E-2</v>
      </c>
      <c r="Q321" s="6">
        <f ca="1"/>
        <v>4.8300000000000003E-2</v>
      </c>
      <c r="R321" s="5">
        <v>102.43</v>
      </c>
      <c r="S321" s="5">
        <v>4127.95</v>
      </c>
      <c r="T321" s="6">
        <f ca="1"/>
        <v>0.1754</v>
      </c>
      <c r="U321" s="5">
        <v>71.319999999999993</v>
      </c>
      <c r="X321" s="13"/>
      <c r="Y321" s="14"/>
      <c r="AA321" s="17"/>
      <c r="AB321" s="18"/>
    </row>
    <row r="322" spans="1:28" ht="26.25" customHeight="1">
      <c r="A322" s="4">
        <v>45831</v>
      </c>
      <c r="B322" s="5">
        <v>2016.33</v>
      </c>
      <c r="C322" s="5">
        <v>2011.05</v>
      </c>
      <c r="D322" s="5">
        <v>2014.49</v>
      </c>
      <c r="E322" s="5">
        <v>1989.66</v>
      </c>
      <c r="F322" s="8">
        <f ca="1"/>
        <v>-0.24829999999999999</v>
      </c>
      <c r="G322" s="21">
        <f ca="1"/>
        <v>-0.7279000000000001</v>
      </c>
      <c r="H322" s="5">
        <v>15.06246756</v>
      </c>
      <c r="I322" s="5">
        <v>2009.962</v>
      </c>
      <c r="J322" s="5">
        <v>1979.4148</v>
      </c>
      <c r="K322" s="5">
        <v>1823.53405</v>
      </c>
      <c r="L322" s="6">
        <f t="shared" ca="1" si="8"/>
        <v>0.04</v>
      </c>
      <c r="M322" s="6">
        <f ca="1"/>
        <v>4.8300000000000003E-2</v>
      </c>
      <c r="N322" s="7" t="str">
        <f t="shared" ca="1" si="9"/>
        <v>126 troy ounces</v>
      </c>
      <c r="O322" s="6">
        <f ca="1"/>
        <v>5.6399999999999999E-2</v>
      </c>
      <c r="P322" s="6">
        <f ca="1"/>
        <v>3.9900000000000005E-2</v>
      </c>
      <c r="Q322" s="6">
        <f ca="1"/>
        <v>4.8300000000000003E-2</v>
      </c>
      <c r="R322" s="5">
        <v>102.71</v>
      </c>
      <c r="S322" s="5">
        <v>4126.6499999999996</v>
      </c>
      <c r="T322" s="6">
        <f ca="1"/>
        <v>0.1744</v>
      </c>
      <c r="U322" s="5">
        <v>70.040000000000006</v>
      </c>
      <c r="X322" s="13"/>
      <c r="Y322" s="14"/>
      <c r="AA322" s="17"/>
      <c r="AB322" s="18"/>
    </row>
    <row r="323" spans="1:28" ht="26.25" customHeight="1">
      <c r="A323" s="4">
        <v>45832</v>
      </c>
      <c r="B323" s="5">
        <v>2031.49</v>
      </c>
      <c r="C323" s="5">
        <v>2016.33</v>
      </c>
      <c r="D323" s="5">
        <v>2011.05</v>
      </c>
      <c r="E323" s="5">
        <v>2014.49</v>
      </c>
      <c r="F323" s="8">
        <f ca="1"/>
        <v>3.44E-2</v>
      </c>
      <c r="G323" s="21">
        <f ca="1"/>
        <v>-0.64379999999999993</v>
      </c>
      <c r="H323" s="5">
        <v>20.645713570000002</v>
      </c>
      <c r="I323" s="5">
        <v>2008.9369999999999</v>
      </c>
      <c r="J323" s="5">
        <v>1976.0530000000001</v>
      </c>
      <c r="K323" s="5">
        <v>1822.4078999999999</v>
      </c>
      <c r="L323" s="6">
        <f t="shared" ref="L323:L386" ca="1" si="10">$L323/100</f>
        <v>0.04</v>
      </c>
      <c r="M323" s="6">
        <f ca="1"/>
        <v>4.8300000000000003E-2</v>
      </c>
      <c r="N323" s="7" t="str">
        <f t="shared" ref="N323:N386" ca="1" si="11">CONCATENATE($N323, " ", $Y323)</f>
        <v>124 troy ounces</v>
      </c>
      <c r="O323" s="6">
        <f ca="1"/>
        <v>5.79E-2</v>
      </c>
      <c r="P323" s="6">
        <f ca="1"/>
        <v>3.9800000000000002E-2</v>
      </c>
      <c r="Q323" s="6">
        <f ca="1"/>
        <v>4.8300000000000003E-2</v>
      </c>
      <c r="R323" s="5">
        <v>102.1</v>
      </c>
      <c r="S323" s="5">
        <v>4138.54</v>
      </c>
      <c r="T323" s="6">
        <f ca="1"/>
        <v>0.16829999999999998</v>
      </c>
      <c r="U323" s="5">
        <v>71.42</v>
      </c>
      <c r="X323" s="13"/>
      <c r="Y323" s="14"/>
      <c r="AA323" s="17"/>
      <c r="AB323" s="18"/>
    </row>
    <row r="324" spans="1:28" ht="26.25" customHeight="1">
      <c r="A324" s="4">
        <v>45833</v>
      </c>
      <c r="B324" s="5">
        <v>2036.38</v>
      </c>
      <c r="C324" s="5">
        <v>2031.49</v>
      </c>
      <c r="D324" s="5">
        <v>2016.33</v>
      </c>
      <c r="E324" s="5">
        <v>2011.05</v>
      </c>
      <c r="F324" s="8">
        <f ca="1"/>
        <v>-5.28E-2</v>
      </c>
      <c r="G324" s="21">
        <f ca="1"/>
        <v>-0.75790000000000002</v>
      </c>
      <c r="H324" s="5">
        <v>23.006388510000001</v>
      </c>
      <c r="I324" s="5">
        <v>2008.6044999999999</v>
      </c>
      <c r="J324" s="5">
        <v>1972.9394</v>
      </c>
      <c r="K324" s="5">
        <v>1821.2275</v>
      </c>
      <c r="L324" s="6">
        <f t="shared" ca="1" si="10"/>
        <v>0.04</v>
      </c>
      <c r="M324" s="6">
        <f ca="1"/>
        <v>4.8300000000000003E-2</v>
      </c>
      <c r="N324" s="7" t="str">
        <f t="shared" ca="1" si="11"/>
        <v>117 troy ounces</v>
      </c>
      <c r="O324" s="6">
        <f ca="1"/>
        <v>5.8099999999999999E-2</v>
      </c>
      <c r="P324" s="6">
        <f ca="1"/>
        <v>3.8900000000000004E-2</v>
      </c>
      <c r="Q324" s="6">
        <f ca="1"/>
        <v>4.8300000000000003E-2</v>
      </c>
      <c r="R324" s="5">
        <v>101.41</v>
      </c>
      <c r="S324" s="5">
        <v>4132.24</v>
      </c>
      <c r="T324" s="6">
        <f ca="1"/>
        <v>0.16800000000000001</v>
      </c>
      <c r="U324" s="5">
        <v>72.77</v>
      </c>
      <c r="X324" s="13"/>
      <c r="Y324" s="14"/>
      <c r="AA324" s="17"/>
      <c r="AB324" s="18"/>
    </row>
    <row r="325" spans="1:28" ht="26.25" customHeight="1">
      <c r="A325" s="4">
        <v>45834</v>
      </c>
      <c r="B325" s="5">
        <v>2021.35</v>
      </c>
      <c r="C325" s="5">
        <v>2036.38</v>
      </c>
      <c r="D325" s="5">
        <v>2031.49</v>
      </c>
      <c r="E325" s="5">
        <v>2016.33</v>
      </c>
      <c r="F325" s="8">
        <f ca="1"/>
        <v>-0.15160000000000001</v>
      </c>
      <c r="G325" s="21">
        <f ca="1"/>
        <v>-0.71479999999999999</v>
      </c>
      <c r="H325" s="5">
        <v>25.41909626</v>
      </c>
      <c r="I325" s="5">
        <v>2009.7864999999999</v>
      </c>
      <c r="J325" s="5">
        <v>1969.3694</v>
      </c>
      <c r="K325" s="5">
        <v>1820.1132</v>
      </c>
      <c r="L325" s="6">
        <f t="shared" ca="1" si="10"/>
        <v>0.04</v>
      </c>
      <c r="M325" s="6">
        <f ca="1"/>
        <v>4.8300000000000003E-2</v>
      </c>
      <c r="N325" s="7" t="str">
        <f t="shared" ca="1" si="11"/>
        <v>120 troy ounces</v>
      </c>
      <c r="O325" s="6">
        <f ca="1"/>
        <v>5.5E-2</v>
      </c>
      <c r="P325" s="6">
        <f ca="1"/>
        <v>3.9E-2</v>
      </c>
      <c r="Q325" s="6">
        <f ca="1"/>
        <v>4.8300000000000003E-2</v>
      </c>
      <c r="R325" s="5">
        <v>101.62</v>
      </c>
      <c r="S325" s="5">
        <v>4143.74</v>
      </c>
      <c r="T325" s="6">
        <f ca="1"/>
        <v>0.17579999999999998</v>
      </c>
      <c r="U325" s="5">
        <v>73.58</v>
      </c>
      <c r="X325" s="13"/>
      <c r="Y325" s="14"/>
      <c r="AA325" s="17"/>
      <c r="AB325" s="18"/>
    </row>
    <row r="326" spans="1:28" ht="26.25" customHeight="1">
      <c r="A326" s="4">
        <v>45835</v>
      </c>
      <c r="B326" s="5">
        <v>2016.87</v>
      </c>
      <c r="C326" s="5">
        <v>2021.35</v>
      </c>
      <c r="D326" s="5">
        <v>2036.38</v>
      </c>
      <c r="E326" s="5">
        <v>2031.49</v>
      </c>
      <c r="F326" s="8">
        <f ca="1"/>
        <v>-4.8899999999999999E-2</v>
      </c>
      <c r="G326" s="21">
        <f ca="1"/>
        <v>-0.61209999999999998</v>
      </c>
      <c r="H326" s="5">
        <v>26.215420590000001</v>
      </c>
      <c r="I326" s="5">
        <v>2009.1224999999999</v>
      </c>
      <c r="J326" s="5">
        <v>1965.4728</v>
      </c>
      <c r="K326" s="5">
        <v>1818.7743</v>
      </c>
      <c r="L326" s="6">
        <f t="shared" ca="1" si="10"/>
        <v>0.04</v>
      </c>
      <c r="M326" s="6">
        <f ca="1"/>
        <v>4.8300000000000003E-2</v>
      </c>
      <c r="N326" s="7" t="str">
        <f t="shared" ca="1" si="11"/>
        <v>112 troy ounces</v>
      </c>
      <c r="O326" s="6">
        <f ca="1"/>
        <v>5.5599999999999997E-2</v>
      </c>
      <c r="P326" s="6">
        <f ca="1"/>
        <v>4.0099999999999997E-2</v>
      </c>
      <c r="Q326" s="6">
        <f ca="1"/>
        <v>4.8300000000000003E-2</v>
      </c>
      <c r="R326" s="5">
        <v>101.4</v>
      </c>
      <c r="S326" s="5">
        <v>4124.25</v>
      </c>
      <c r="T326" s="6">
        <f ca="1"/>
        <v>0.1729</v>
      </c>
      <c r="U326" s="5">
        <v>72.84</v>
      </c>
      <c r="X326" s="13"/>
      <c r="Y326" s="14"/>
      <c r="AA326" s="17"/>
      <c r="AB326" s="18"/>
    </row>
    <row r="327" spans="1:28" ht="26.25" customHeight="1">
      <c r="A327" s="4">
        <v>45836</v>
      </c>
      <c r="B327" s="5">
        <v>2049.98</v>
      </c>
      <c r="C327" s="5">
        <v>2016.87</v>
      </c>
      <c r="D327" s="5">
        <v>2021.35</v>
      </c>
      <c r="E327" s="5">
        <v>2036.38</v>
      </c>
      <c r="F327" s="8">
        <f ca="1"/>
        <v>0.15029999999999999</v>
      </c>
      <c r="G327" s="21">
        <f ca="1"/>
        <v>-0.5161</v>
      </c>
      <c r="H327" s="5">
        <v>25.301540599999999</v>
      </c>
      <c r="I327" s="5">
        <v>2007.5415</v>
      </c>
      <c r="J327" s="5">
        <v>1961.2588000000001</v>
      </c>
      <c r="K327" s="5">
        <v>1817.3762999999999</v>
      </c>
      <c r="L327" s="6">
        <f t="shared" ca="1" si="10"/>
        <v>0.04</v>
      </c>
      <c r="M327" s="6">
        <f ca="1"/>
        <v>4.8300000000000003E-2</v>
      </c>
      <c r="N327" s="7" t="str">
        <f t="shared" ca="1" si="11"/>
        <v>111 troy ounces</v>
      </c>
      <c r="O327" s="6">
        <f ca="1"/>
        <v>5.5099999999999996E-2</v>
      </c>
      <c r="P327" s="6">
        <f ca="1"/>
        <v>0.04</v>
      </c>
      <c r="Q327" s="6">
        <f ca="1"/>
        <v>4.8300000000000003E-2</v>
      </c>
      <c r="R327" s="5">
        <v>101.28</v>
      </c>
      <c r="S327" s="5">
        <v>4136.9799999999996</v>
      </c>
      <c r="T327" s="6">
        <f ca="1"/>
        <v>0.17730000000000001</v>
      </c>
      <c r="U327" s="5">
        <v>71.349999999999994</v>
      </c>
      <c r="X327" s="13"/>
      <c r="Y327" s="14"/>
      <c r="AA327" s="17"/>
      <c r="AB327" s="18"/>
    </row>
    <row r="328" spans="1:28" ht="26.25" customHeight="1">
      <c r="A328" s="4">
        <v>45837</v>
      </c>
      <c r="B328" s="5">
        <v>2052.04</v>
      </c>
      <c r="C328" s="5">
        <v>2049.98</v>
      </c>
      <c r="D328" s="5">
        <v>2016.87</v>
      </c>
      <c r="E328" s="5">
        <v>2021.35</v>
      </c>
      <c r="F328" s="8">
        <f ca="1"/>
        <v>4.4800000000000006E-2</v>
      </c>
      <c r="G328" s="21">
        <f ca="1"/>
        <v>-0.39</v>
      </c>
      <c r="H328" s="5">
        <v>25.404706669999999</v>
      </c>
      <c r="I328" s="5">
        <v>2006.0995</v>
      </c>
      <c r="J328" s="5">
        <v>1957.1768</v>
      </c>
      <c r="K328" s="5">
        <v>1816.1301000000001</v>
      </c>
      <c r="L328" s="6">
        <f t="shared" ca="1" si="10"/>
        <v>0.04</v>
      </c>
      <c r="M328" s="6">
        <f ca="1"/>
        <v>4.8300000000000003E-2</v>
      </c>
      <c r="N328" s="7" t="str">
        <f t="shared" ca="1" si="11"/>
        <v>112 troy ounces</v>
      </c>
      <c r="O328" s="6">
        <f ca="1"/>
        <v>5.5899999999999998E-2</v>
      </c>
      <c r="P328" s="6">
        <f ca="1"/>
        <v>3.9199999999999999E-2</v>
      </c>
      <c r="Q328" s="6">
        <f ca="1"/>
        <v>4.8300000000000003E-2</v>
      </c>
      <c r="R328" s="5">
        <v>101.34</v>
      </c>
      <c r="S328" s="5">
        <v>4084.73</v>
      </c>
      <c r="T328" s="6">
        <f ca="1"/>
        <v>0.19500000000000001</v>
      </c>
      <c r="U328" s="5">
        <v>68.7</v>
      </c>
      <c r="X328" s="13"/>
      <c r="Y328" s="14"/>
      <c r="AA328" s="17"/>
      <c r="AB328" s="18"/>
    </row>
    <row r="329" spans="1:28" ht="26.25" customHeight="1">
      <c r="A329" s="4">
        <v>45838</v>
      </c>
      <c r="B329" s="5">
        <v>2016</v>
      </c>
      <c r="C329" s="5">
        <v>2052.04</v>
      </c>
      <c r="D329" s="5">
        <v>2049.98</v>
      </c>
      <c r="E329" s="5">
        <v>2016.87</v>
      </c>
      <c r="F329" s="8">
        <f ca="1"/>
        <v>-0.33110000000000001</v>
      </c>
      <c r="G329" s="21">
        <f ca="1"/>
        <v>-0.91520000000000001</v>
      </c>
      <c r="H329" s="5">
        <v>26.320435580000002</v>
      </c>
      <c r="I329" s="5">
        <v>2005.6395</v>
      </c>
      <c r="J329" s="5">
        <v>1953.0606</v>
      </c>
      <c r="K329" s="5">
        <v>1814.87655</v>
      </c>
      <c r="L329" s="6">
        <f t="shared" ca="1" si="10"/>
        <v>0.04</v>
      </c>
      <c r="M329" s="6">
        <f ca="1"/>
        <v>4.8300000000000003E-2</v>
      </c>
      <c r="N329" s="7" t="str">
        <f t="shared" ca="1" si="11"/>
        <v>114 troy ounces</v>
      </c>
      <c r="O329" s="6">
        <f ca="1"/>
        <v>5.7599999999999998E-2</v>
      </c>
      <c r="P329" s="6">
        <f ca="1"/>
        <v>3.7499999999999999E-2</v>
      </c>
      <c r="Q329" s="6">
        <f ca="1"/>
        <v>4.8300000000000003E-2</v>
      </c>
      <c r="R329" s="5">
        <v>101.2</v>
      </c>
      <c r="S329" s="5">
        <v>4082.55</v>
      </c>
      <c r="T329" s="6">
        <f ca="1"/>
        <v>0.19170000000000001</v>
      </c>
      <c r="U329" s="5">
        <v>68.16</v>
      </c>
      <c r="X329" s="13"/>
      <c r="Y329" s="14"/>
      <c r="AA329" s="17"/>
      <c r="AB329" s="18"/>
    </row>
    <row r="330" spans="1:28" ht="26.25" customHeight="1">
      <c r="A330" s="4">
        <v>45839</v>
      </c>
      <c r="B330" s="5">
        <v>1981.31</v>
      </c>
      <c r="C330" s="5">
        <v>2016</v>
      </c>
      <c r="D330" s="5">
        <v>2052.04</v>
      </c>
      <c r="E330" s="5">
        <v>2049.98</v>
      </c>
      <c r="F330" s="8">
        <f ca="1"/>
        <v>-2.06E-2</v>
      </c>
      <c r="G330" s="21">
        <f ca="1"/>
        <v>-0.69279999999999997</v>
      </c>
      <c r="H330" s="5">
        <v>21.034436339999999</v>
      </c>
      <c r="I330" s="5">
        <v>2003.53</v>
      </c>
      <c r="J330" s="5">
        <v>1948.5283999999999</v>
      </c>
      <c r="K330" s="5">
        <v>1813.4019000000001</v>
      </c>
      <c r="L330" s="6">
        <f t="shared" ca="1" si="10"/>
        <v>0.04</v>
      </c>
      <c r="M330" s="6">
        <f ca="1"/>
        <v>4.8300000000000003E-2</v>
      </c>
      <c r="N330" s="7" t="str">
        <f t="shared" ca="1" si="11"/>
        <v>115 troy ounces</v>
      </c>
      <c r="O330" s="6">
        <f ca="1"/>
        <v>4.7E-2</v>
      </c>
      <c r="P330" s="6">
        <f ca="1"/>
        <v>3.8900000000000004E-2</v>
      </c>
      <c r="Q330" s="6">
        <f ca="1"/>
        <v>4.8300000000000003E-2</v>
      </c>
      <c r="R330" s="5">
        <v>101.86</v>
      </c>
      <c r="S330" s="5">
        <v>4122.25</v>
      </c>
      <c r="T330" s="6">
        <f ca="1"/>
        <v>0.1782</v>
      </c>
      <c r="U330" s="5">
        <v>71.56</v>
      </c>
      <c r="X330" s="13"/>
      <c r="Y330" s="14"/>
      <c r="AA330" s="17"/>
      <c r="AB330" s="18"/>
    </row>
    <row r="331" spans="1:28" ht="26.25" customHeight="1">
      <c r="A331" s="4">
        <v>45840</v>
      </c>
      <c r="B331" s="5">
        <v>1989.78</v>
      </c>
      <c r="C331" s="5">
        <v>1981.31</v>
      </c>
      <c r="D331" s="5">
        <v>2016</v>
      </c>
      <c r="E331" s="5">
        <v>2052.04</v>
      </c>
      <c r="F331" s="8">
        <f ca="1"/>
        <v>0.3604</v>
      </c>
      <c r="G331" s="21">
        <f ca="1"/>
        <v>-0.26340000000000002</v>
      </c>
      <c r="H331" s="5">
        <v>10.520737410000001</v>
      </c>
      <c r="I331" s="5">
        <v>2001.9469999999999</v>
      </c>
      <c r="J331" s="5">
        <v>1943.9911999999999</v>
      </c>
      <c r="K331" s="5">
        <v>1811.8360499999999</v>
      </c>
      <c r="L331" s="6">
        <f t="shared" ca="1" si="10"/>
        <v>0.04</v>
      </c>
      <c r="M331" s="6">
        <f ca="1"/>
        <v>4.8300000000000003E-2</v>
      </c>
      <c r="N331" s="7" t="str">
        <f t="shared" ca="1" si="11"/>
        <v>118 troy ounces</v>
      </c>
      <c r="O331" s="6">
        <f ca="1"/>
        <v>4.5599999999999995E-2</v>
      </c>
      <c r="P331" s="6">
        <f ca="1"/>
        <v>3.9699999999999999E-2</v>
      </c>
      <c r="Q331" s="6">
        <f ca="1"/>
        <v>4.8300000000000003E-2</v>
      </c>
      <c r="R331" s="5">
        <v>102.15</v>
      </c>
      <c r="S331" s="5">
        <v>4164.1000000000004</v>
      </c>
      <c r="T331" s="6">
        <f ca="1"/>
        <v>0.16269999999999998</v>
      </c>
      <c r="U331" s="5">
        <v>75.760000000000005</v>
      </c>
      <c r="X331" s="13"/>
      <c r="Y331" s="14"/>
      <c r="AA331" s="17"/>
      <c r="AB331" s="18"/>
    </row>
    <row r="332" spans="1:28" ht="26.25" customHeight="1">
      <c r="A332" s="4">
        <v>45841</v>
      </c>
      <c r="B332" s="5">
        <v>1987.09</v>
      </c>
      <c r="C332" s="5">
        <v>1989.78</v>
      </c>
      <c r="D332" s="5">
        <v>1981.31</v>
      </c>
      <c r="E332" s="5">
        <v>2016</v>
      </c>
      <c r="F332" s="8">
        <f ca="1"/>
        <v>0.34689999999999999</v>
      </c>
      <c r="G332" s="21">
        <f ca="1"/>
        <v>0.33179999999999998</v>
      </c>
      <c r="H332" s="5">
        <v>8.4589192900000008</v>
      </c>
      <c r="I332" s="5">
        <v>2002.2349999999999</v>
      </c>
      <c r="J332" s="5">
        <v>1940.3843999999999</v>
      </c>
      <c r="K332" s="5">
        <v>1810.3461500000001</v>
      </c>
      <c r="L332" s="6">
        <f t="shared" ca="1" si="10"/>
        <v>0.04</v>
      </c>
      <c r="M332" s="6">
        <f ca="1"/>
        <v>4.8300000000000003E-2</v>
      </c>
      <c r="N332" s="7" t="str">
        <f t="shared" ca="1" si="11"/>
        <v>117 troy ounces</v>
      </c>
      <c r="O332" s="6">
        <f ca="1"/>
        <v>4.4900000000000002E-2</v>
      </c>
      <c r="P332" s="6">
        <f ca="1"/>
        <v>4.1399999999999999E-2</v>
      </c>
      <c r="Q332" s="6">
        <f ca="1"/>
        <v>4.8300000000000003E-2</v>
      </c>
      <c r="R332" s="5">
        <v>101.67</v>
      </c>
      <c r="S332" s="5">
        <v>4166.79</v>
      </c>
      <c r="T332" s="6">
        <f ca="1"/>
        <v>0.1641</v>
      </c>
      <c r="U332" s="5">
        <v>76.66</v>
      </c>
      <c r="X332" s="13"/>
      <c r="Y332" s="14"/>
      <c r="AA332" s="17"/>
      <c r="AB332" s="18"/>
    </row>
    <row r="333" spans="1:28" ht="26.25" customHeight="1">
      <c r="A333" s="4">
        <v>45842</v>
      </c>
      <c r="B333" s="5">
        <v>1991.69</v>
      </c>
      <c r="C333" s="5">
        <v>1987.09</v>
      </c>
      <c r="D333" s="5">
        <v>1989.78</v>
      </c>
      <c r="E333" s="5">
        <v>1981.31</v>
      </c>
      <c r="F333" s="8">
        <f ca="1"/>
        <v>-8.4700000000000011E-2</v>
      </c>
      <c r="G333" s="21">
        <f ca="1"/>
        <v>0.2127</v>
      </c>
      <c r="H333" s="5">
        <v>7.3330169630000004</v>
      </c>
      <c r="I333" s="5">
        <v>2002.4159999999999</v>
      </c>
      <c r="J333" s="5">
        <v>1937.5945999999999</v>
      </c>
      <c r="K333" s="5">
        <v>1809.0349000000001</v>
      </c>
      <c r="L333" s="6">
        <f t="shared" ca="1" si="10"/>
        <v>4.9000000000000002E-2</v>
      </c>
      <c r="M333" s="6">
        <f ca="1"/>
        <v>4.8300000000000003E-2</v>
      </c>
      <c r="N333" s="7" t="str">
        <f t="shared" ca="1" si="11"/>
        <v>113 troy ounces</v>
      </c>
      <c r="O333" s="6">
        <f ca="1"/>
        <v>4.3499999999999997E-2</v>
      </c>
      <c r="P333" s="6">
        <f ca="1"/>
        <v>4.0399999999999998E-2</v>
      </c>
      <c r="Q333" s="6">
        <f ca="1"/>
        <v>4.8300000000000003E-2</v>
      </c>
      <c r="R333" s="5">
        <v>101.47</v>
      </c>
      <c r="S333" s="5">
        <v>4129.63</v>
      </c>
      <c r="T333" s="6">
        <f ca="1"/>
        <v>0.1721</v>
      </c>
      <c r="U333" s="5">
        <v>74.91</v>
      </c>
      <c r="X333" s="13"/>
      <c r="Y333" s="14"/>
      <c r="AA333" s="17"/>
      <c r="AB333" s="18"/>
    </row>
    <row r="334" spans="1:28" ht="26.25" customHeight="1">
      <c r="A334" s="4">
        <v>45843</v>
      </c>
      <c r="B334" s="5">
        <v>2000.22</v>
      </c>
      <c r="C334" s="5">
        <v>1991.69</v>
      </c>
      <c r="D334" s="5">
        <v>1987.09</v>
      </c>
      <c r="E334" s="5">
        <v>1989.78</v>
      </c>
      <c r="F334" s="8">
        <f ca="1"/>
        <v>2.69E-2</v>
      </c>
      <c r="G334" s="21">
        <f ca="1"/>
        <v>0.29239999999999999</v>
      </c>
      <c r="H334" s="5">
        <v>7.7141056949999998</v>
      </c>
      <c r="I334" s="5">
        <v>2001.4</v>
      </c>
      <c r="J334" s="5">
        <v>1934.6518000000001</v>
      </c>
      <c r="K334" s="5">
        <v>1807.72325</v>
      </c>
      <c r="L334" s="6">
        <f t="shared" ca="1" si="10"/>
        <v>4.9000000000000002E-2</v>
      </c>
      <c r="M334" s="6">
        <f ca="1"/>
        <v>4.8300000000000003E-2</v>
      </c>
      <c r="N334" s="7" t="str">
        <f t="shared" ca="1" si="11"/>
        <v>119 troy ounces</v>
      </c>
      <c r="O334" s="6">
        <f ca="1"/>
        <v>4.2699999999999995E-2</v>
      </c>
      <c r="P334" s="6">
        <f ca="1"/>
        <v>4.07E-2</v>
      </c>
      <c r="Q334" s="6">
        <f ca="1"/>
        <v>4.8300000000000003E-2</v>
      </c>
      <c r="R334" s="5">
        <v>101.4</v>
      </c>
      <c r="S334" s="5">
        <v>4075.29</v>
      </c>
      <c r="T334" s="6">
        <f ca="1"/>
        <v>0.18429999999999999</v>
      </c>
      <c r="U334" s="5">
        <v>74.38</v>
      </c>
      <c r="X334" s="13"/>
      <c r="Y334" s="14"/>
      <c r="AA334" s="17"/>
      <c r="AB334" s="18"/>
    </row>
    <row r="335" spans="1:28" ht="26.25" customHeight="1">
      <c r="A335" s="4">
        <v>45844</v>
      </c>
      <c r="B335" s="5">
        <v>1995.51</v>
      </c>
      <c r="C335" s="5">
        <v>2000.22</v>
      </c>
      <c r="D335" s="5">
        <v>1991.69</v>
      </c>
      <c r="E335" s="5">
        <v>1987.09</v>
      </c>
      <c r="F335" s="8">
        <f ca="1"/>
        <v>-4.5999999999999999E-2</v>
      </c>
      <c r="G335" s="21">
        <f ca="1"/>
        <v>0.39799999999999996</v>
      </c>
      <c r="H335" s="5">
        <v>15.289748339999999</v>
      </c>
      <c r="I335" s="5">
        <v>2000.9725000000001</v>
      </c>
      <c r="J335" s="5">
        <v>1931.5978</v>
      </c>
      <c r="K335" s="5">
        <v>1806.3805500000001</v>
      </c>
      <c r="L335" s="6">
        <f t="shared" ca="1" si="10"/>
        <v>4.9000000000000002E-2</v>
      </c>
      <c r="M335" s="6">
        <f ca="1"/>
        <v>4.8300000000000003E-2</v>
      </c>
      <c r="N335" s="7" t="str">
        <f t="shared" ca="1" si="11"/>
        <v>115 troy ounces</v>
      </c>
      <c r="O335" s="6">
        <f ca="1"/>
        <v>3.9100000000000003E-2</v>
      </c>
      <c r="P335" s="6">
        <f ca="1"/>
        <v>3.9E-2</v>
      </c>
      <c r="Q335" s="6">
        <f ca="1"/>
        <v>4.8300000000000003E-2</v>
      </c>
      <c r="R335" s="5">
        <v>101.82</v>
      </c>
      <c r="S335" s="5">
        <v>4087.78</v>
      </c>
      <c r="T335" s="6">
        <f ca="1"/>
        <v>0.18659999999999999</v>
      </c>
      <c r="U335" s="5">
        <v>77.08</v>
      </c>
      <c r="X335" s="13"/>
      <c r="Y335" s="14"/>
      <c r="AA335" s="17"/>
      <c r="AB335" s="18"/>
    </row>
    <row r="336" spans="1:28" ht="26.25" customHeight="1">
      <c r="A336" s="4">
        <v>45845</v>
      </c>
      <c r="B336" s="5">
        <v>1983.2</v>
      </c>
      <c r="C336" s="5">
        <v>1995.51</v>
      </c>
      <c r="D336" s="5">
        <v>2000.22</v>
      </c>
      <c r="E336" s="5">
        <v>1991.69</v>
      </c>
      <c r="F336" s="8">
        <f ca="1"/>
        <v>-8.5299999999999987E-2</v>
      </c>
      <c r="G336" s="21">
        <f ca="1"/>
        <v>0.36159999999999998</v>
      </c>
      <c r="H336" s="5">
        <v>15.723015119999999</v>
      </c>
      <c r="I336" s="5">
        <v>1999.5530000000001</v>
      </c>
      <c r="J336" s="5">
        <v>1928.4962</v>
      </c>
      <c r="K336" s="5">
        <v>1804.8996</v>
      </c>
      <c r="L336" s="6">
        <f t="shared" ca="1" si="10"/>
        <v>4.9000000000000002E-2</v>
      </c>
      <c r="M336" s="6">
        <f ca="1"/>
        <v>4.8300000000000003E-2</v>
      </c>
      <c r="N336" s="7" t="str">
        <f t="shared" ca="1" si="11"/>
        <v>112 troy ounces</v>
      </c>
      <c r="O336" s="6">
        <f ca="1"/>
        <v>4.1100000000000005E-2</v>
      </c>
      <c r="P336" s="6">
        <f ca="1"/>
        <v>3.8599999999999995E-2</v>
      </c>
      <c r="Q336" s="6">
        <f ca="1"/>
        <v>4.8300000000000003E-2</v>
      </c>
      <c r="R336" s="5">
        <v>101.26</v>
      </c>
      <c r="S336" s="5">
        <v>4126.43</v>
      </c>
      <c r="T336" s="6">
        <f ca="1"/>
        <v>0.17620000000000002</v>
      </c>
      <c r="U336" s="5">
        <v>78.739999999999995</v>
      </c>
      <c r="X336" s="13"/>
      <c r="Y336" s="14"/>
      <c r="AA336" s="17"/>
      <c r="AB336" s="18"/>
    </row>
    <row r="337" spans="1:28" ht="26.25" customHeight="1">
      <c r="A337" s="4">
        <v>45846</v>
      </c>
      <c r="B337" s="5">
        <v>2005.13</v>
      </c>
      <c r="C337" s="5">
        <v>1983.2</v>
      </c>
      <c r="D337" s="5">
        <v>1995.51</v>
      </c>
      <c r="E337" s="5">
        <v>2000.22</v>
      </c>
      <c r="F337" s="8">
        <f ca="1"/>
        <v>4.7100000000000003E-2</v>
      </c>
      <c r="G337" s="21">
        <f ca="1"/>
        <v>0.25840000000000002</v>
      </c>
      <c r="H337" s="5">
        <v>15.6673163</v>
      </c>
      <c r="I337" s="5">
        <v>1998.1415</v>
      </c>
      <c r="J337" s="5">
        <v>1925.5925999999999</v>
      </c>
      <c r="K337" s="5">
        <v>1803.4485500000001</v>
      </c>
      <c r="L337" s="6">
        <f t="shared" ca="1" si="10"/>
        <v>4.9000000000000002E-2</v>
      </c>
      <c r="M337" s="6">
        <f ca="1"/>
        <v>4.8300000000000003E-2</v>
      </c>
      <c r="N337" s="7" t="str">
        <f t="shared" ca="1" si="11"/>
        <v>110 troy ounces</v>
      </c>
      <c r="O337" s="6">
        <f ca="1"/>
        <v>3.5400000000000001E-2</v>
      </c>
      <c r="P337" s="6">
        <f ca="1"/>
        <v>4.1200000000000001E-2</v>
      </c>
      <c r="Q337" s="6">
        <f ca="1"/>
        <v>4.8300000000000003E-2</v>
      </c>
      <c r="R337" s="5">
        <v>101.72</v>
      </c>
      <c r="S337" s="5">
        <v>4132.07</v>
      </c>
      <c r="T337" s="6">
        <f ca="1"/>
        <v>0.1822</v>
      </c>
      <c r="U337" s="5">
        <v>77.97</v>
      </c>
      <c r="X337" s="13"/>
      <c r="Y337" s="14"/>
      <c r="AA337" s="17"/>
      <c r="AB337" s="18"/>
    </row>
    <row r="338" spans="1:28" ht="26.25" customHeight="1">
      <c r="A338" s="4">
        <v>45847</v>
      </c>
      <c r="B338" s="5">
        <v>1993.71</v>
      </c>
      <c r="C338" s="5">
        <v>2005.13</v>
      </c>
      <c r="D338" s="5">
        <v>1983.2</v>
      </c>
      <c r="E338" s="5">
        <v>1995.51</v>
      </c>
      <c r="F338" s="8">
        <f ca="1"/>
        <v>0.1231</v>
      </c>
      <c r="G338" s="21">
        <f ca="1"/>
        <v>0.3367</v>
      </c>
      <c r="H338" s="5">
        <v>15.884734809999999</v>
      </c>
      <c r="I338" s="5">
        <v>1996.2745</v>
      </c>
      <c r="J338" s="5">
        <v>1922.7714000000001</v>
      </c>
      <c r="K338" s="5">
        <v>1802.0123000000001</v>
      </c>
      <c r="L338" s="6">
        <f t="shared" ca="1" si="10"/>
        <v>4.9000000000000002E-2</v>
      </c>
      <c r="M338" s="6">
        <f ca="1"/>
        <v>4.8300000000000003E-2</v>
      </c>
      <c r="N338" s="7" t="str">
        <f t="shared" ca="1" si="11"/>
        <v>114 troy ounces</v>
      </c>
      <c r="O338" s="6">
        <f ca="1"/>
        <v>3.3599999999999998E-2</v>
      </c>
      <c r="P338" s="6">
        <f ca="1"/>
        <v>4.1700000000000001E-2</v>
      </c>
      <c r="Q338" s="6">
        <f ca="1"/>
        <v>4.8300000000000003E-2</v>
      </c>
      <c r="R338" s="5">
        <v>101.8</v>
      </c>
      <c r="S338" s="5">
        <v>4132.1400000000003</v>
      </c>
      <c r="T338" s="6">
        <f ca="1"/>
        <v>0.17510000000000001</v>
      </c>
      <c r="U338" s="5">
        <v>77.13</v>
      </c>
      <c r="X338" s="13"/>
      <c r="Y338" s="14"/>
      <c r="AA338" s="17"/>
      <c r="AB338" s="18"/>
    </row>
    <row r="339" spans="1:28" ht="26.25" customHeight="1">
      <c r="A339" s="4">
        <v>45848</v>
      </c>
      <c r="B339" s="5">
        <v>2005.62</v>
      </c>
      <c r="C339" s="5">
        <v>1993.71</v>
      </c>
      <c r="D339" s="5">
        <v>2005.13</v>
      </c>
      <c r="E339" s="5">
        <v>1983.2</v>
      </c>
      <c r="F339" s="8">
        <f ca="1"/>
        <v>-0.21929999999999999</v>
      </c>
      <c r="G339" s="21">
        <f ca="1"/>
        <v>0.44850000000000001</v>
      </c>
      <c r="H339" s="5">
        <v>14.081244460000001</v>
      </c>
      <c r="I339" s="5">
        <v>1996.0519999999999</v>
      </c>
      <c r="J339" s="5">
        <v>1920.4176</v>
      </c>
      <c r="K339" s="5">
        <v>1800.63265</v>
      </c>
      <c r="L339" s="6">
        <f t="shared" ca="1" si="10"/>
        <v>4.9000000000000002E-2</v>
      </c>
      <c r="M339" s="6">
        <f ca="1"/>
        <v>4.8300000000000003E-2</v>
      </c>
      <c r="N339" s="7" t="str">
        <f t="shared" ca="1" si="11"/>
        <v>115 troy ounces</v>
      </c>
      <c r="O339" s="6">
        <f ca="1"/>
        <v>3.4000000000000002E-2</v>
      </c>
      <c r="P339" s="6">
        <f ca="1"/>
        <v>4.1399999999999999E-2</v>
      </c>
      <c r="Q339" s="6">
        <f ca="1"/>
        <v>4.8300000000000003E-2</v>
      </c>
      <c r="R339" s="5">
        <v>101.99</v>
      </c>
      <c r="S339" s="5">
        <v>4130.4799999999996</v>
      </c>
      <c r="T339" s="6">
        <f ca="1"/>
        <v>0.16850000000000001</v>
      </c>
      <c r="U339" s="5">
        <v>78.87</v>
      </c>
      <c r="X339" s="13"/>
      <c r="Y339" s="14"/>
      <c r="AA339" s="17"/>
      <c r="AB339" s="18"/>
    </row>
    <row r="340" spans="1:28" ht="26.25" customHeight="1">
      <c r="A340" s="4">
        <v>45849</v>
      </c>
      <c r="B340" s="5">
        <v>1993.99</v>
      </c>
      <c r="C340" s="5">
        <v>2005.62</v>
      </c>
      <c r="D340" s="5">
        <v>1993.71</v>
      </c>
      <c r="E340" s="5">
        <v>2005.13</v>
      </c>
      <c r="F340" s="8">
        <f ca="1"/>
        <v>0.1142</v>
      </c>
      <c r="G340" s="21">
        <f ca="1"/>
        <v>0.58329999999999993</v>
      </c>
      <c r="H340" s="5">
        <v>14.075576209999999</v>
      </c>
      <c r="I340" s="5">
        <v>1995.366</v>
      </c>
      <c r="J340" s="5">
        <v>1917.5624</v>
      </c>
      <c r="K340" s="5">
        <v>1799.1659</v>
      </c>
      <c r="L340" s="6">
        <f t="shared" ca="1" si="10"/>
        <v>4.9000000000000002E-2</v>
      </c>
      <c r="M340" s="6">
        <f ca="1"/>
        <v>4.8300000000000003E-2</v>
      </c>
      <c r="N340" s="7" t="str">
        <f t="shared" ca="1" si="11"/>
        <v>109 troy ounces</v>
      </c>
      <c r="O340" s="6">
        <f ca="1"/>
        <v>3.95E-2</v>
      </c>
      <c r="P340" s="6">
        <f ca="1"/>
        <v>4.24E-2</v>
      </c>
      <c r="Q340" s="6">
        <f ca="1"/>
        <v>4.8300000000000003E-2</v>
      </c>
      <c r="R340" s="5">
        <v>101.71</v>
      </c>
      <c r="S340" s="5">
        <v>4139.33</v>
      </c>
      <c r="T340" s="6">
        <f ca="1"/>
        <v>0.17300000000000001</v>
      </c>
      <c r="U340" s="5">
        <v>80.92</v>
      </c>
      <c r="X340" s="13"/>
      <c r="Y340" s="14"/>
      <c r="AA340" s="17"/>
      <c r="AB340" s="18"/>
    </row>
    <row r="341" spans="1:28" ht="26.25" customHeight="1">
      <c r="A341" s="4">
        <v>45850</v>
      </c>
      <c r="B341" s="5">
        <v>2004.4</v>
      </c>
      <c r="C341" s="5">
        <v>1993.99</v>
      </c>
      <c r="D341" s="5">
        <v>2005.62</v>
      </c>
      <c r="E341" s="5">
        <v>1993.71</v>
      </c>
      <c r="F341" s="8">
        <f ca="1"/>
        <v>-0.1191</v>
      </c>
      <c r="G341" s="21">
        <f ca="1"/>
        <v>0.1038</v>
      </c>
      <c r="H341" s="5">
        <v>13.83102631</v>
      </c>
      <c r="I341" s="5">
        <v>1994.165</v>
      </c>
      <c r="J341" s="5">
        <v>1915.1905999999999</v>
      </c>
      <c r="K341" s="5">
        <v>1797.8577499999999</v>
      </c>
      <c r="L341" s="6">
        <f t="shared" ca="1" si="10"/>
        <v>4.9000000000000002E-2</v>
      </c>
      <c r="M341" s="6">
        <f ca="1"/>
        <v>4.8300000000000003E-2</v>
      </c>
      <c r="N341" s="7" t="str">
        <f t="shared" ca="1" si="11"/>
        <v>112 troy ounces</v>
      </c>
      <c r="O341" s="6">
        <f ca="1"/>
        <v>3.8900000000000004E-2</v>
      </c>
      <c r="P341" s="6">
        <f ca="1"/>
        <v>4.1900000000000007E-2</v>
      </c>
      <c r="Q341" s="6">
        <f ca="1"/>
        <v>4.8300000000000003E-2</v>
      </c>
      <c r="R341" s="5">
        <v>102.1</v>
      </c>
      <c r="S341" s="5">
        <v>4164.26</v>
      </c>
      <c r="T341" s="6">
        <f ca="1"/>
        <v>0.16940000000000002</v>
      </c>
      <c r="U341" s="5">
        <v>81</v>
      </c>
      <c r="X341" s="13"/>
      <c r="Y341" s="14"/>
      <c r="AA341" s="17"/>
      <c r="AB341" s="18"/>
    </row>
    <row r="342" spans="1:28" ht="26.25" customHeight="1">
      <c r="A342" s="4">
        <v>45851</v>
      </c>
      <c r="B342" s="5">
        <v>2039.97</v>
      </c>
      <c r="C342" s="5">
        <v>2004.4</v>
      </c>
      <c r="D342" s="5">
        <v>1993.99</v>
      </c>
      <c r="E342" s="5">
        <v>2005.62</v>
      </c>
      <c r="F342" s="8">
        <f ca="1"/>
        <v>0.11630000000000001</v>
      </c>
      <c r="G342" s="21">
        <f ca="1"/>
        <v>-0.1268</v>
      </c>
      <c r="H342" s="5">
        <v>14.25915082</v>
      </c>
      <c r="I342" s="5">
        <v>1991.0315000000001</v>
      </c>
      <c r="J342" s="5">
        <v>1912.5396000000001</v>
      </c>
      <c r="K342" s="5">
        <v>1796.4567500000001</v>
      </c>
      <c r="L342" s="6">
        <f t="shared" ca="1" si="10"/>
        <v>4.9000000000000002E-2</v>
      </c>
      <c r="M342" s="6">
        <f ca="1"/>
        <v>4.8300000000000003E-2</v>
      </c>
      <c r="N342" s="7" t="str">
        <f t="shared" ca="1" si="11"/>
        <v>106 troy ounces</v>
      </c>
      <c r="O342" s="6">
        <f ca="1"/>
        <v>4.0899999999999999E-2</v>
      </c>
      <c r="P342" s="6">
        <f ca="1"/>
        <v>4.1799999999999997E-2</v>
      </c>
      <c r="Q342" s="6">
        <f ca="1"/>
        <v>4.8300000000000003E-2</v>
      </c>
      <c r="R342" s="5">
        <v>101.58</v>
      </c>
      <c r="S342" s="5">
        <v>4137.17</v>
      </c>
      <c r="T342" s="6">
        <f ca="1"/>
        <v>0.17579999999999998</v>
      </c>
      <c r="U342" s="5">
        <v>82.48</v>
      </c>
      <c r="X342" s="13"/>
      <c r="Y342" s="14"/>
      <c r="AA342" s="17"/>
      <c r="AB342" s="18"/>
    </row>
    <row r="343" spans="1:28" ht="26.25" customHeight="1">
      <c r="A343" s="4">
        <v>45852</v>
      </c>
      <c r="B343" s="5">
        <v>2018.21</v>
      </c>
      <c r="C343" s="5">
        <v>2039.97</v>
      </c>
      <c r="D343" s="5">
        <v>2004.4</v>
      </c>
      <c r="E343" s="5">
        <v>1993.99</v>
      </c>
      <c r="F343" s="8">
        <f ca="1"/>
        <v>-0.1041</v>
      </c>
      <c r="G343" s="21">
        <f ca="1"/>
        <v>-0.1462</v>
      </c>
      <c r="H343" s="5">
        <v>15.68656949</v>
      </c>
      <c r="I343" s="5">
        <v>1990.1635000000001</v>
      </c>
      <c r="J343" s="5">
        <v>1910.0309999999999</v>
      </c>
      <c r="K343" s="5">
        <v>1795.1537499999999</v>
      </c>
      <c r="L343" s="6">
        <f t="shared" ca="1" si="10"/>
        <v>4.9000000000000002E-2</v>
      </c>
      <c r="M343" s="6">
        <f ca="1"/>
        <v>4.8300000000000003E-2</v>
      </c>
      <c r="N343" s="7" t="str">
        <f t="shared" ca="1" si="11"/>
        <v>113 troy ounces</v>
      </c>
      <c r="O343" s="6">
        <f ca="1"/>
        <v>4.2900000000000001E-2</v>
      </c>
      <c r="P343" s="6">
        <f ca="1"/>
        <v>4.0800000000000003E-2</v>
      </c>
      <c r="Q343" s="6">
        <f ca="1"/>
        <v>4.8300000000000003E-2</v>
      </c>
      <c r="R343" s="5">
        <v>101</v>
      </c>
      <c r="S343" s="5">
        <v>4140.1099999999997</v>
      </c>
      <c r="T343" s="6">
        <f ca="1"/>
        <v>0.1794</v>
      </c>
      <c r="U343" s="5">
        <v>82.4</v>
      </c>
      <c r="X343" s="13"/>
      <c r="Y343" s="14"/>
      <c r="AA343" s="17"/>
      <c r="AB343" s="18"/>
    </row>
    <row r="344" spans="1:28" ht="26.25" customHeight="1">
      <c r="A344" s="4">
        <v>45853</v>
      </c>
      <c r="B344" s="5">
        <v>2004.76</v>
      </c>
      <c r="C344" s="5">
        <v>2018.21</v>
      </c>
      <c r="D344" s="5">
        <v>2039.97</v>
      </c>
      <c r="E344" s="5">
        <v>2004.4</v>
      </c>
      <c r="F344" s="8">
        <f ca="1"/>
        <v>-0.35570000000000002</v>
      </c>
      <c r="G344" s="21">
        <f ca="1"/>
        <v>-0.52880000000000005</v>
      </c>
      <c r="H344" s="5">
        <v>20.33414982</v>
      </c>
      <c r="I344" s="5">
        <v>1989.3489999999999</v>
      </c>
      <c r="J344" s="5">
        <v>1907.2618</v>
      </c>
      <c r="K344" s="5">
        <v>1793.8434999999999</v>
      </c>
      <c r="L344" s="6">
        <f t="shared" ca="1" si="10"/>
        <v>4.9000000000000002E-2</v>
      </c>
      <c r="M344" s="6">
        <f ca="1"/>
        <v>4.8300000000000003E-2</v>
      </c>
      <c r="N344" s="7" t="str">
        <f t="shared" ca="1" si="11"/>
        <v>109 troy ounces</v>
      </c>
      <c r="O344" s="6">
        <f ca="1"/>
        <v>4.0800000000000003E-2</v>
      </c>
      <c r="P344" s="6">
        <f ca="1"/>
        <v>3.9599999999999996E-2</v>
      </c>
      <c r="Q344" s="6">
        <f ca="1"/>
        <v>4.8300000000000003E-2</v>
      </c>
      <c r="R344" s="5">
        <v>101.47</v>
      </c>
      <c r="S344" s="5">
        <v>4100.04</v>
      </c>
      <c r="T344" s="6">
        <f ca="1"/>
        <v>0.1883</v>
      </c>
      <c r="U344" s="5">
        <v>83.22</v>
      </c>
      <c r="X344" s="13"/>
      <c r="Y344" s="14"/>
      <c r="AA344" s="17"/>
      <c r="AB344" s="18"/>
    </row>
    <row r="345" spans="1:28" ht="26.25" customHeight="1">
      <c r="A345" s="4">
        <v>45854</v>
      </c>
      <c r="B345" s="5">
        <v>1992.51</v>
      </c>
      <c r="C345" s="5">
        <v>2004.76</v>
      </c>
      <c r="D345" s="5">
        <v>2018.21</v>
      </c>
      <c r="E345" s="5">
        <v>2039.97</v>
      </c>
      <c r="F345" s="8">
        <f ca="1"/>
        <v>0.21760000000000002</v>
      </c>
      <c r="G345" s="21">
        <f ca="1"/>
        <v>-0.26519999999999999</v>
      </c>
      <c r="H345" s="5">
        <v>18.364920940000001</v>
      </c>
      <c r="I345" s="5">
        <v>1983.423</v>
      </c>
      <c r="J345" s="5">
        <v>1904.761</v>
      </c>
      <c r="K345" s="5">
        <v>1792.3533500000001</v>
      </c>
      <c r="L345" s="6">
        <f t="shared" ca="1" si="10"/>
        <v>4.9000000000000002E-2</v>
      </c>
      <c r="M345" s="6">
        <f ca="1"/>
        <v>4.8300000000000003E-2</v>
      </c>
      <c r="N345" s="7" t="str">
        <f t="shared" ca="1" si="11"/>
        <v>114 troy ounces</v>
      </c>
      <c r="O345" s="6">
        <f ca="1"/>
        <v>4.2699999999999995E-2</v>
      </c>
      <c r="P345" s="6">
        <f ca="1"/>
        <v>3.95E-2</v>
      </c>
      <c r="Q345" s="6">
        <f ca="1"/>
        <v>4.8300000000000003E-2</v>
      </c>
      <c r="R345" s="5">
        <v>102.13</v>
      </c>
      <c r="S345" s="5">
        <v>4121.72</v>
      </c>
      <c r="T345" s="6">
        <f ca="1"/>
        <v>0.1938</v>
      </c>
      <c r="U345" s="5">
        <v>81.44</v>
      </c>
      <c r="X345" s="13"/>
      <c r="Y345" s="14"/>
      <c r="AA345" s="17"/>
      <c r="AB345" s="18"/>
    </row>
    <row r="346" spans="1:28" ht="26.25" customHeight="1">
      <c r="A346" s="4">
        <v>45855</v>
      </c>
      <c r="B346" s="5">
        <v>2007.67</v>
      </c>
      <c r="C346" s="5">
        <v>1992.51</v>
      </c>
      <c r="D346" s="5">
        <v>2004.76</v>
      </c>
      <c r="E346" s="5">
        <v>2018.21</v>
      </c>
      <c r="F346" s="8">
        <f ca="1"/>
        <v>0.13449999999999998</v>
      </c>
      <c r="G346" s="21">
        <f ca="1"/>
        <v>-4.5400000000000003E-2</v>
      </c>
      <c r="H346" s="5">
        <v>20.589128200000001</v>
      </c>
      <c r="I346" s="5">
        <v>1978.5719999999999</v>
      </c>
      <c r="J346" s="5">
        <v>1903.4595999999999</v>
      </c>
      <c r="K346" s="5">
        <v>1790.9626000000001</v>
      </c>
      <c r="L346" s="6">
        <f t="shared" ca="1" si="10"/>
        <v>4.9000000000000002E-2</v>
      </c>
      <c r="M346" s="6">
        <f ca="1"/>
        <v>4.8300000000000003E-2</v>
      </c>
      <c r="N346" s="7" t="str">
        <f t="shared" ca="1" si="11"/>
        <v>108 troy ounces</v>
      </c>
      <c r="O346" s="6">
        <f ca="1"/>
        <v>4.2699999999999995E-2</v>
      </c>
      <c r="P346" s="6">
        <f ca="1"/>
        <v>4.0300000000000002E-2</v>
      </c>
      <c r="Q346" s="6">
        <f ca="1"/>
        <v>4.8300000000000003E-2</v>
      </c>
      <c r="R346" s="5">
        <v>102.52</v>
      </c>
      <c r="S346" s="5">
        <v>4110.29</v>
      </c>
      <c r="T346" s="6">
        <f ca="1"/>
        <v>0.19079999999999997</v>
      </c>
      <c r="U346" s="5">
        <v>79.88</v>
      </c>
      <c r="X346" s="13"/>
      <c r="Y346" s="14"/>
      <c r="AA346" s="17"/>
      <c r="AB346" s="18"/>
    </row>
    <row r="347" spans="1:28" ht="26.25" customHeight="1">
      <c r="A347" s="4">
        <v>45856</v>
      </c>
      <c r="B347" s="5">
        <v>2007.79</v>
      </c>
      <c r="C347" s="5">
        <v>2007.67</v>
      </c>
      <c r="D347" s="5">
        <v>1992.51</v>
      </c>
      <c r="E347" s="5">
        <v>2004.76</v>
      </c>
      <c r="F347" s="8">
        <f ca="1"/>
        <v>0.1225</v>
      </c>
      <c r="G347" s="21">
        <f ca="1"/>
        <v>0.03</v>
      </c>
      <c r="H347" s="5">
        <v>21.471517080000002</v>
      </c>
      <c r="I347" s="5">
        <v>1973.4915000000001</v>
      </c>
      <c r="J347" s="5">
        <v>1901.913</v>
      </c>
      <c r="K347" s="5">
        <v>1789.7862</v>
      </c>
      <c r="L347" s="6">
        <f t="shared" ca="1" si="10"/>
        <v>4.9000000000000002E-2</v>
      </c>
      <c r="M347" s="6">
        <f ca="1"/>
        <v>4.8300000000000003E-2</v>
      </c>
      <c r="N347" s="7" t="str">
        <f t="shared" ca="1" si="11"/>
        <v>106 troy ounces</v>
      </c>
      <c r="O347" s="6">
        <f ca="1"/>
        <v>4.53E-2</v>
      </c>
      <c r="P347" s="6">
        <f ca="1"/>
        <v>0.04</v>
      </c>
      <c r="Q347" s="6">
        <f ca="1"/>
        <v>4.8300000000000003E-2</v>
      </c>
      <c r="R347" s="5">
        <v>102.1</v>
      </c>
      <c r="S347" s="5">
        <v>4085.2</v>
      </c>
      <c r="T347" s="6">
        <f ca="1"/>
        <v>0.19390000000000002</v>
      </c>
      <c r="U347" s="5">
        <v>80.5</v>
      </c>
      <c r="X347" s="13"/>
      <c r="Y347" s="14"/>
      <c r="AA347" s="17"/>
      <c r="AB347" s="18"/>
    </row>
    <row r="348" spans="1:28" ht="26.25" customHeight="1">
      <c r="A348" s="4">
        <v>45857</v>
      </c>
      <c r="B348" s="5">
        <v>2020.38</v>
      </c>
      <c r="C348" s="5">
        <v>2007.79</v>
      </c>
      <c r="D348" s="5">
        <v>2007.67</v>
      </c>
      <c r="E348" s="5">
        <v>1992.51</v>
      </c>
      <c r="F348" s="8">
        <f ca="1"/>
        <v>-0.15160000000000001</v>
      </c>
      <c r="G348" s="21">
        <f ca="1"/>
        <v>-0.2447</v>
      </c>
      <c r="H348" s="5">
        <v>23.953775140000001</v>
      </c>
      <c r="I348" s="5">
        <v>1969.4794999999999</v>
      </c>
      <c r="J348" s="5">
        <v>1900.5070000000001</v>
      </c>
      <c r="K348" s="5">
        <v>1788.8694499999999</v>
      </c>
      <c r="L348" s="6">
        <f t="shared" ca="1" si="10"/>
        <v>4.9000000000000002E-2</v>
      </c>
      <c r="M348" s="6">
        <f ca="1"/>
        <v>4.8300000000000003E-2</v>
      </c>
      <c r="N348" s="7" t="str">
        <f t="shared" ca="1" si="11"/>
        <v>100 troy ounces</v>
      </c>
      <c r="O348" s="6">
        <f ca="1"/>
        <v>4.5599999999999995E-2</v>
      </c>
      <c r="P348" s="6">
        <f ca="1"/>
        <v>3.9699999999999999E-2</v>
      </c>
      <c r="Q348" s="6">
        <f ca="1"/>
        <v>4.8300000000000003E-2</v>
      </c>
      <c r="R348" s="5">
        <v>101.83</v>
      </c>
      <c r="S348" s="5">
        <v>4081.15</v>
      </c>
      <c r="T348" s="6">
        <f ca="1"/>
        <v>0.193</v>
      </c>
      <c r="U348" s="5">
        <v>80.37</v>
      </c>
      <c r="X348" s="13"/>
      <c r="Y348" s="14"/>
      <c r="AA348" s="17"/>
      <c r="AB348" s="18"/>
    </row>
    <row r="349" spans="1:28" ht="26.25" customHeight="1">
      <c r="A349" s="4">
        <v>45858</v>
      </c>
      <c r="B349" s="5">
        <v>2021.76</v>
      </c>
      <c r="C349" s="5">
        <v>2020.38</v>
      </c>
      <c r="D349" s="5">
        <v>2007.79</v>
      </c>
      <c r="E349" s="5">
        <v>2007.67</v>
      </c>
      <c r="F349" s="8">
        <f ca="1"/>
        <v>-1.1999999999999999E-3</v>
      </c>
      <c r="G349" s="21">
        <f ca="1"/>
        <v>-2.6600000000000002E-2</v>
      </c>
      <c r="H349" s="5">
        <v>23.09917076</v>
      </c>
      <c r="I349" s="5">
        <v>1962.461</v>
      </c>
      <c r="J349" s="5">
        <v>1898.913</v>
      </c>
      <c r="K349" s="5">
        <v>1787.8833999999999</v>
      </c>
      <c r="L349" s="6">
        <f t="shared" ca="1" si="10"/>
        <v>4.9000000000000002E-2</v>
      </c>
      <c r="M349" s="6">
        <f ca="1"/>
        <v>4.58E-2</v>
      </c>
      <c r="N349" s="7" t="str">
        <f t="shared" ca="1" si="11"/>
        <v>98 troy ounces</v>
      </c>
      <c r="O349" s="6">
        <f ca="1"/>
        <v>4.5700000000000005E-2</v>
      </c>
      <c r="P349" s="6">
        <f ca="1"/>
        <v>3.8199999999999998E-2</v>
      </c>
      <c r="Q349" s="6">
        <f ca="1"/>
        <v>4.58E-2</v>
      </c>
      <c r="R349" s="5">
        <v>101.83</v>
      </c>
      <c r="S349" s="5">
        <v>4081.15</v>
      </c>
      <c r="T349" s="6">
        <f ca="1"/>
        <v>0.193</v>
      </c>
      <c r="U349" s="5">
        <v>80.37</v>
      </c>
      <c r="X349" s="13"/>
      <c r="Y349" s="14"/>
      <c r="AA349" s="17"/>
      <c r="AB349" s="18"/>
    </row>
    <row r="350" spans="1:28" ht="26.25" customHeight="1">
      <c r="A350" s="4">
        <v>45859</v>
      </c>
      <c r="B350" s="5">
        <v>1984.93</v>
      </c>
      <c r="C350" s="5">
        <v>2021.76</v>
      </c>
      <c r="D350" s="5">
        <v>2020.38</v>
      </c>
      <c r="E350" s="5">
        <v>2007.79</v>
      </c>
      <c r="F350" s="8">
        <f ca="1"/>
        <v>-0.12590000000000001</v>
      </c>
      <c r="G350" s="21">
        <f ca="1"/>
        <v>-0.26669999999999999</v>
      </c>
      <c r="H350" s="5">
        <v>21.892738749999999</v>
      </c>
      <c r="I350" s="5">
        <v>1953.6475</v>
      </c>
      <c r="J350" s="5">
        <v>1897.3661999999999</v>
      </c>
      <c r="K350" s="5">
        <v>1786.8778</v>
      </c>
      <c r="L350" s="6">
        <f t="shared" ca="1" si="10"/>
        <v>4.9000000000000002E-2</v>
      </c>
      <c r="M350" s="6">
        <f ca="1"/>
        <v>4.58E-2</v>
      </c>
      <c r="N350" s="7" t="str">
        <f t="shared" ca="1" si="11"/>
        <v>102 troy ounces</v>
      </c>
      <c r="O350" s="6">
        <f ca="1"/>
        <v>4.6199999999999998E-2</v>
      </c>
      <c r="P350" s="6">
        <f ca="1"/>
        <v>3.7900000000000003E-2</v>
      </c>
      <c r="Q350" s="6">
        <f ca="1"/>
        <v>4.58E-2</v>
      </c>
      <c r="R350" s="5">
        <v>101.52</v>
      </c>
      <c r="S350" s="5">
        <v>4094.5</v>
      </c>
      <c r="T350" s="6">
        <f ca="1"/>
        <v>0.19420000000000001</v>
      </c>
      <c r="U350" s="5">
        <v>81.010000000000005</v>
      </c>
      <c r="X350" s="13"/>
      <c r="Y350" s="14"/>
      <c r="AA350" s="17"/>
      <c r="AB350" s="18"/>
    </row>
    <row r="351" spans="1:28" ht="26.25" customHeight="1">
      <c r="A351" s="4">
        <v>45860</v>
      </c>
      <c r="B351" s="5">
        <v>1969.46</v>
      </c>
      <c r="C351" s="5">
        <v>1984.93</v>
      </c>
      <c r="D351" s="5">
        <v>2021.76</v>
      </c>
      <c r="E351" s="5">
        <v>2020.38</v>
      </c>
      <c r="F351" s="8">
        <f ca="1"/>
        <v>-1.38E-2</v>
      </c>
      <c r="G351" s="21">
        <f ca="1"/>
        <v>-0.16140000000000002</v>
      </c>
      <c r="H351" s="5">
        <v>18.026743710000002</v>
      </c>
      <c r="I351" s="5">
        <v>1943.3924999999999</v>
      </c>
      <c r="J351" s="5">
        <v>1895.9274</v>
      </c>
      <c r="K351" s="5">
        <v>1785.8705500000001</v>
      </c>
      <c r="L351" s="6">
        <f t="shared" ca="1" si="10"/>
        <v>4.9000000000000002E-2</v>
      </c>
      <c r="M351" s="6">
        <f ca="1"/>
        <v>4.58E-2</v>
      </c>
      <c r="N351" s="7" t="str">
        <f t="shared" ca="1" si="11"/>
        <v>103 troy ounces</v>
      </c>
      <c r="O351" s="6">
        <f ca="1"/>
        <v>4.6600000000000003E-2</v>
      </c>
      <c r="P351" s="6">
        <f ca="1"/>
        <v>3.8399999999999997E-2</v>
      </c>
      <c r="Q351" s="6">
        <f ca="1"/>
        <v>4.58E-2</v>
      </c>
      <c r="R351" s="5">
        <v>102.01</v>
      </c>
      <c r="S351" s="5">
        <v>4128.03</v>
      </c>
      <c r="T351" s="6">
        <f ca="1"/>
        <v>0.18789999999999998</v>
      </c>
      <c r="U351" s="5">
        <v>80.44</v>
      </c>
      <c r="X351" s="13"/>
      <c r="Y351" s="14"/>
      <c r="AA351" s="17"/>
      <c r="AB351" s="18"/>
    </row>
    <row r="352" spans="1:28" ht="26.25" customHeight="1">
      <c r="A352" s="4">
        <v>45861</v>
      </c>
      <c r="B352" s="5">
        <v>1978.54</v>
      </c>
      <c r="C352" s="5">
        <v>1969.46</v>
      </c>
      <c r="D352" s="5">
        <v>1984.93</v>
      </c>
      <c r="E352" s="5">
        <v>2021.76</v>
      </c>
      <c r="F352" s="8">
        <f ca="1"/>
        <v>0.36829999999999996</v>
      </c>
      <c r="G352" s="21">
        <f ca="1"/>
        <v>9.06E-2</v>
      </c>
      <c r="H352" s="5">
        <v>13.91733807</v>
      </c>
      <c r="I352" s="5">
        <v>1933.0029999999999</v>
      </c>
      <c r="J352" s="5">
        <v>1894.2339999999999</v>
      </c>
      <c r="K352" s="5">
        <v>1784.8539499999999</v>
      </c>
      <c r="L352" s="6">
        <f t="shared" ca="1" si="10"/>
        <v>4.9000000000000002E-2</v>
      </c>
      <c r="M352" s="6">
        <f ca="1"/>
        <v>4.58E-2</v>
      </c>
      <c r="N352" s="7" t="str">
        <f t="shared" ca="1" si="11"/>
        <v>105 troy ounces</v>
      </c>
      <c r="O352" s="6">
        <f ca="1"/>
        <v>4.7E-2</v>
      </c>
      <c r="P352" s="6">
        <f ca="1"/>
        <v>3.9699999999999999E-2</v>
      </c>
      <c r="Q352" s="6">
        <f ca="1"/>
        <v>4.58E-2</v>
      </c>
      <c r="R352" s="5">
        <v>102.59</v>
      </c>
      <c r="S352" s="5">
        <v>4102.2</v>
      </c>
      <c r="T352" s="6">
        <f ca="1"/>
        <v>0.19789999999999999</v>
      </c>
      <c r="U352" s="5">
        <v>80.099999999999994</v>
      </c>
      <c r="X352" s="13"/>
      <c r="Y352" s="14"/>
      <c r="AA352" s="17"/>
      <c r="AB352" s="18"/>
    </row>
    <row r="353" spans="1:28" ht="26.25" customHeight="1">
      <c r="A353" s="4">
        <v>45862</v>
      </c>
      <c r="B353" s="5">
        <v>1963.3</v>
      </c>
      <c r="C353" s="5">
        <v>1978.54</v>
      </c>
      <c r="D353" s="5">
        <v>1969.46</v>
      </c>
      <c r="E353" s="5">
        <v>1984.93</v>
      </c>
      <c r="F353" s="8">
        <f ca="1"/>
        <v>0.1547</v>
      </c>
      <c r="G353" s="21">
        <f ca="1"/>
        <v>0.34939999999999999</v>
      </c>
      <c r="H353" s="5">
        <v>13.21887997</v>
      </c>
      <c r="I353" s="5">
        <v>1926.0764999999999</v>
      </c>
      <c r="J353" s="5">
        <v>1893.1628000000001</v>
      </c>
      <c r="K353" s="5">
        <v>1784.0473500000001</v>
      </c>
      <c r="L353" s="6">
        <f t="shared" ca="1" si="10"/>
        <v>0.05</v>
      </c>
      <c r="M353" s="6">
        <f ca="1"/>
        <v>4.58E-2</v>
      </c>
      <c r="N353" s="7" t="str">
        <f t="shared" ca="1" si="11"/>
        <v>86 troy ounces</v>
      </c>
      <c r="O353" s="6">
        <f ca="1"/>
        <v>4.7400000000000005E-2</v>
      </c>
      <c r="P353" s="6">
        <f ca="1"/>
        <v>4.0599999999999997E-2</v>
      </c>
      <c r="Q353" s="6">
        <f ca="1"/>
        <v>4.58E-2</v>
      </c>
      <c r="R353" s="5">
        <v>102.2</v>
      </c>
      <c r="S353" s="5">
        <v>4056.18</v>
      </c>
      <c r="T353" s="6">
        <f ca="1"/>
        <v>0.19210000000000002</v>
      </c>
      <c r="U353" s="5">
        <v>74.37</v>
      </c>
      <c r="X353" s="13"/>
      <c r="Y353" s="14"/>
      <c r="AA353" s="17"/>
      <c r="AB353" s="18"/>
    </row>
    <row r="354" spans="1:28" ht="26.25" customHeight="1">
      <c r="A354" s="4">
        <v>45863</v>
      </c>
      <c r="B354" s="5">
        <v>1971.99</v>
      </c>
      <c r="C354" s="5">
        <v>1963.3</v>
      </c>
      <c r="D354" s="5">
        <v>1978.54</v>
      </c>
      <c r="E354" s="5">
        <v>1969.46</v>
      </c>
      <c r="F354" s="8">
        <f ca="1"/>
        <v>-9.0800000000000006E-2</v>
      </c>
      <c r="G354" s="21">
        <f ca="1"/>
        <v>0.61429999999999996</v>
      </c>
      <c r="H354" s="5">
        <v>14.384511890000001</v>
      </c>
      <c r="I354" s="5">
        <v>1920.3720000000001</v>
      </c>
      <c r="J354" s="5">
        <v>1892.2952</v>
      </c>
      <c r="K354" s="5">
        <v>1783.3377499999999</v>
      </c>
      <c r="L354" s="6">
        <f t="shared" ca="1" si="10"/>
        <v>0.05</v>
      </c>
      <c r="M354" s="6">
        <f ca="1"/>
        <v>4.58E-2</v>
      </c>
      <c r="N354" s="7" t="str">
        <f t="shared" ca="1" si="11"/>
        <v>95 troy ounces</v>
      </c>
      <c r="O354" s="6">
        <f ca="1"/>
        <v>4.7400000000000005E-2</v>
      </c>
      <c r="P354" s="6">
        <f ca="1"/>
        <v>4.0999999999999995E-2</v>
      </c>
      <c r="Q354" s="6">
        <f ca="1"/>
        <v>4.58E-2</v>
      </c>
      <c r="R354" s="5">
        <v>102.62</v>
      </c>
      <c r="S354" s="5">
        <v>4046.74</v>
      </c>
      <c r="T354" s="6">
        <f ca="1"/>
        <v>0.19120000000000001</v>
      </c>
      <c r="U354" s="5">
        <v>72.98</v>
      </c>
      <c r="X354" s="13"/>
      <c r="Y354" s="14"/>
      <c r="AA354" s="17"/>
      <c r="AB354" s="18"/>
    </row>
    <row r="355" spans="1:28" ht="26.25" customHeight="1">
      <c r="A355" s="4">
        <v>45864</v>
      </c>
      <c r="B355" s="5">
        <v>1958.17</v>
      </c>
      <c r="C355" s="5">
        <v>1971.99</v>
      </c>
      <c r="D355" s="5">
        <v>1963.3</v>
      </c>
      <c r="E355" s="5">
        <v>1978.54</v>
      </c>
      <c r="F355" s="8">
        <f ca="1"/>
        <v>0.15240000000000001</v>
      </c>
      <c r="G355" s="21">
        <f ca="1"/>
        <v>0.54909999999999992</v>
      </c>
      <c r="H355" s="5">
        <v>21.196381899999999</v>
      </c>
      <c r="I355" s="5">
        <v>1913.3364999999999</v>
      </c>
      <c r="J355" s="5">
        <v>1891.3656000000001</v>
      </c>
      <c r="K355" s="5">
        <v>1782.56855</v>
      </c>
      <c r="L355" s="6">
        <f t="shared" ca="1" si="10"/>
        <v>0.05</v>
      </c>
      <c r="M355" s="6">
        <f ca="1"/>
        <v>4.58E-2</v>
      </c>
      <c r="N355" s="7" t="str">
        <f t="shared" ca="1" si="11"/>
        <v>97 troy ounces</v>
      </c>
      <c r="O355" s="6">
        <f ca="1"/>
        <v>4.3400000000000001E-2</v>
      </c>
      <c r="P355" s="6">
        <f ca="1"/>
        <v>4.0800000000000003E-2</v>
      </c>
      <c r="Q355" s="6">
        <f ca="1"/>
        <v>4.58E-2</v>
      </c>
      <c r="R355" s="5">
        <v>102.49</v>
      </c>
      <c r="S355" s="5">
        <v>3999.53</v>
      </c>
      <c r="T355" s="6">
        <f ca="1"/>
        <v>0.19390000000000002</v>
      </c>
      <c r="U355" s="5">
        <v>73.61</v>
      </c>
      <c r="X355" s="13"/>
      <c r="Y355" s="14"/>
      <c r="AA355" s="17"/>
      <c r="AB355" s="18"/>
    </row>
    <row r="356" spans="1:28" ht="26.25" customHeight="1">
      <c r="A356" s="4">
        <v>45865</v>
      </c>
      <c r="B356" s="5">
        <v>1978.75</v>
      </c>
      <c r="C356" s="5">
        <v>1958.17</v>
      </c>
      <c r="D356" s="5">
        <v>1971.99</v>
      </c>
      <c r="E356" s="5">
        <v>1963.3</v>
      </c>
      <c r="F356" s="8">
        <f ca="1"/>
        <v>-8.6899999999999991E-2</v>
      </c>
      <c r="G356" s="21">
        <f ca="1"/>
        <v>0.32770000000000005</v>
      </c>
      <c r="H356" s="5">
        <v>25.576756459999999</v>
      </c>
      <c r="I356" s="5">
        <v>1907.0045</v>
      </c>
      <c r="J356" s="5">
        <v>1890.2393999999999</v>
      </c>
      <c r="K356" s="5">
        <v>1781.9354000000001</v>
      </c>
      <c r="L356" s="6">
        <f t="shared" ca="1" si="10"/>
        <v>0.05</v>
      </c>
      <c r="M356" s="6">
        <f ca="1"/>
        <v>4.58E-2</v>
      </c>
      <c r="N356" s="7" t="str">
        <f t="shared" ca="1" si="11"/>
        <v>98 troy ounces</v>
      </c>
      <c r="O356" s="6">
        <f ca="1"/>
        <v>4.24E-2</v>
      </c>
      <c r="P356" s="6">
        <f ca="1"/>
        <v>4.0199999999999993E-2</v>
      </c>
      <c r="Q356" s="6">
        <f ca="1"/>
        <v>4.58E-2</v>
      </c>
      <c r="R356" s="5">
        <v>102.75</v>
      </c>
      <c r="S356" s="5">
        <v>3974.13</v>
      </c>
      <c r="T356" s="6">
        <f ca="1"/>
        <v>0.20530000000000001</v>
      </c>
      <c r="U356" s="5">
        <v>72.86</v>
      </c>
      <c r="X356" s="13"/>
      <c r="Y356" s="14"/>
      <c r="AA356" s="17"/>
      <c r="AB356" s="18"/>
    </row>
    <row r="357" spans="1:28" ht="26.25" customHeight="1">
      <c r="A357" s="4">
        <v>45866</v>
      </c>
      <c r="B357" s="5">
        <v>1991.41</v>
      </c>
      <c r="C357" s="5">
        <v>1978.75</v>
      </c>
      <c r="D357" s="5">
        <v>1958.17</v>
      </c>
      <c r="E357" s="5">
        <v>1971.99</v>
      </c>
      <c r="F357" s="8">
        <f ca="1"/>
        <v>0.13819999999999999</v>
      </c>
      <c r="G357" s="21">
        <f ca="1"/>
        <v>0.34340000000000004</v>
      </c>
      <c r="H357" s="5">
        <v>31.237163049999999</v>
      </c>
      <c r="I357" s="5">
        <v>1899.6890000000001</v>
      </c>
      <c r="J357" s="5">
        <v>1888.9757999999999</v>
      </c>
      <c r="K357" s="5">
        <v>1781.2324000000001</v>
      </c>
      <c r="L357" s="6">
        <f t="shared" ca="1" si="10"/>
        <v>0.05</v>
      </c>
      <c r="M357" s="6">
        <f ca="1"/>
        <v>4.5700000000000005E-2</v>
      </c>
      <c r="N357" s="7" t="str">
        <f t="shared" ca="1" si="11"/>
        <v>92 troy ounces</v>
      </c>
      <c r="O357" s="6">
        <f ca="1"/>
        <v>4.2199999999999994E-2</v>
      </c>
      <c r="P357" s="6">
        <f ca="1"/>
        <v>3.9399999999999998E-2</v>
      </c>
      <c r="Q357" s="6">
        <f ca="1"/>
        <v>4.5700000000000005E-2</v>
      </c>
      <c r="R357" s="5">
        <v>103.12</v>
      </c>
      <c r="S357" s="5">
        <v>3982.93</v>
      </c>
      <c r="T357" s="6">
        <f ca="1"/>
        <v>0.2205</v>
      </c>
      <c r="U357" s="5">
        <v>69.42</v>
      </c>
      <c r="X357" s="13"/>
      <c r="Y357" s="14"/>
      <c r="AA357" s="17"/>
      <c r="AB357" s="18"/>
    </row>
    <row r="358" spans="1:28" ht="26.25" customHeight="1">
      <c r="A358" s="4">
        <v>45867</v>
      </c>
      <c r="B358" s="5">
        <v>1969.69</v>
      </c>
      <c r="C358" s="5">
        <v>1991.41</v>
      </c>
      <c r="D358" s="5">
        <v>1978.75</v>
      </c>
      <c r="E358" s="5">
        <v>1958.17</v>
      </c>
      <c r="F358" s="8">
        <f ca="1"/>
        <v>-0.20579999999999998</v>
      </c>
      <c r="G358" s="21">
        <f ca="1"/>
        <v>0.28920000000000001</v>
      </c>
      <c r="H358" s="5">
        <v>33.994666580000001</v>
      </c>
      <c r="I358" s="5">
        <v>1892.643</v>
      </c>
      <c r="J358" s="5">
        <v>1888.1726000000001</v>
      </c>
      <c r="K358" s="5">
        <v>1780.6374000000001</v>
      </c>
      <c r="L358" s="6">
        <f t="shared" ca="1" si="10"/>
        <v>0.05</v>
      </c>
      <c r="M358" s="6">
        <f ca="1"/>
        <v>4.5700000000000005E-2</v>
      </c>
      <c r="N358" s="7" t="str">
        <f t="shared" ca="1" si="11"/>
        <v>92 troy ounces</v>
      </c>
      <c r="O358" s="6">
        <f ca="1"/>
        <v>4.2800000000000005E-2</v>
      </c>
      <c r="P358" s="6">
        <f ca="1"/>
        <v>3.7599999999999995E-2</v>
      </c>
      <c r="Q358" s="6">
        <f ca="1"/>
        <v>4.5700000000000005E-2</v>
      </c>
      <c r="R358" s="5">
        <v>102.6</v>
      </c>
      <c r="S358" s="5">
        <v>3939.21</v>
      </c>
      <c r="T358" s="6">
        <f ca="1"/>
        <v>0.22109999999999999</v>
      </c>
      <c r="U358" s="5">
        <v>69.510000000000005</v>
      </c>
      <c r="X358" s="13"/>
      <c r="Y358" s="14"/>
      <c r="AA358" s="17"/>
      <c r="AB358" s="18"/>
    </row>
    <row r="359" spans="1:28" ht="26.25" customHeight="1">
      <c r="A359" s="4">
        <v>45868</v>
      </c>
      <c r="B359" s="5">
        <v>1942.95</v>
      </c>
      <c r="C359" s="5">
        <v>1969.69</v>
      </c>
      <c r="D359" s="5">
        <v>1991.41</v>
      </c>
      <c r="E359" s="5">
        <v>1978.75</v>
      </c>
      <c r="F359" s="8">
        <f ca="1"/>
        <v>-0.12659999999999999</v>
      </c>
      <c r="G359" s="21">
        <f ca="1"/>
        <v>0.1638</v>
      </c>
      <c r="H359" s="5">
        <v>41.225905349999998</v>
      </c>
      <c r="I359" s="5">
        <v>1884.2584999999999</v>
      </c>
      <c r="J359" s="5">
        <v>1887.0054</v>
      </c>
      <c r="K359" s="5">
        <v>1779.9449</v>
      </c>
      <c r="L359" s="6">
        <f t="shared" ca="1" si="10"/>
        <v>0.05</v>
      </c>
      <c r="M359" s="6">
        <f ca="1"/>
        <v>4.5700000000000005E-2</v>
      </c>
      <c r="N359" s="7" t="str">
        <f t="shared" ca="1" si="11"/>
        <v>92 troy ounces</v>
      </c>
      <c r="O359" s="6">
        <f ca="1"/>
        <v>4.2599999999999999E-2</v>
      </c>
      <c r="P359" s="6">
        <f ca="1"/>
        <v>3.7599999999999995E-2</v>
      </c>
      <c r="Q359" s="6">
        <f ca="1"/>
        <v>4.5700000000000005E-2</v>
      </c>
      <c r="R359" s="5">
        <v>102.5</v>
      </c>
      <c r="S359" s="5">
        <v>3959.21</v>
      </c>
      <c r="T359" s="6">
        <f ca="1"/>
        <v>0.21539999999999998</v>
      </c>
      <c r="U359" s="5">
        <v>69.95</v>
      </c>
      <c r="X359" s="13"/>
      <c r="Y359" s="14"/>
      <c r="AA359" s="17"/>
      <c r="AB359" s="18"/>
    </row>
    <row r="360" spans="1:28" ht="26.25" customHeight="1">
      <c r="A360" s="4">
        <v>45869</v>
      </c>
      <c r="B360" s="5">
        <v>1976.63</v>
      </c>
      <c r="C360" s="5">
        <v>1942.95</v>
      </c>
      <c r="D360" s="5">
        <v>1969.69</v>
      </c>
      <c r="E360" s="5">
        <v>1991.41</v>
      </c>
      <c r="F360" s="8">
        <f ca="1"/>
        <v>0.21719999999999998</v>
      </c>
      <c r="G360" s="21">
        <f ca="1"/>
        <v>0.50690000000000002</v>
      </c>
      <c r="H360" s="5">
        <v>49.077656419999997</v>
      </c>
      <c r="I360" s="5">
        <v>1875.8565000000001</v>
      </c>
      <c r="J360" s="5">
        <v>1885.1396</v>
      </c>
      <c r="K360" s="5">
        <v>1779.2429</v>
      </c>
      <c r="L360" s="6">
        <f t="shared" ca="1" si="10"/>
        <v>0.05</v>
      </c>
      <c r="M360" s="6">
        <f ca="1"/>
        <v>4.5700000000000005E-2</v>
      </c>
      <c r="N360" s="7" t="str">
        <f t="shared" ca="1" si="11"/>
        <v>100 troy ounces</v>
      </c>
      <c r="O360" s="6">
        <f ca="1"/>
        <v>4.1599999999999998E-2</v>
      </c>
      <c r="P360" s="6">
        <f ca="1"/>
        <v>3.9599999999999996E-2</v>
      </c>
      <c r="Q360" s="6">
        <f ca="1"/>
        <v>4.5700000000000005E-2</v>
      </c>
      <c r="R360" s="5">
        <v>103.2</v>
      </c>
      <c r="S360" s="5">
        <v>4002.04</v>
      </c>
      <c r="T360" s="6">
        <f ca="1"/>
        <v>0.218</v>
      </c>
      <c r="U360" s="5">
        <v>69.48</v>
      </c>
      <c r="X360" s="13"/>
      <c r="Y360" s="14"/>
      <c r="AA360" s="17"/>
      <c r="AB360" s="18"/>
    </row>
    <row r="361" spans="1:28" ht="26.25" customHeight="1">
      <c r="A361" s="4">
        <v>45870</v>
      </c>
      <c r="B361" s="5">
        <v>1988.11</v>
      </c>
      <c r="C361" s="5">
        <v>1976.63</v>
      </c>
      <c r="D361" s="5">
        <v>1942.95</v>
      </c>
      <c r="E361" s="5">
        <v>1969.69</v>
      </c>
      <c r="F361" s="8">
        <f ca="1"/>
        <v>0.26739999999999997</v>
      </c>
      <c r="G361" s="21">
        <f ca="1"/>
        <v>0.78810000000000002</v>
      </c>
      <c r="H361" s="5">
        <v>56.616155970000001</v>
      </c>
      <c r="I361" s="5">
        <v>1868.6310000000001</v>
      </c>
      <c r="J361" s="5">
        <v>1883.2868000000001</v>
      </c>
      <c r="K361" s="5">
        <v>1778.56395</v>
      </c>
      <c r="L361" s="6">
        <f t="shared" ca="1" si="10"/>
        <v>0.05</v>
      </c>
      <c r="M361" s="6">
        <f ca="1"/>
        <v>4.5700000000000005E-2</v>
      </c>
      <c r="N361" s="7" t="str">
        <f t="shared" ca="1" si="11"/>
        <v>92 troy ounces</v>
      </c>
      <c r="O361" s="6">
        <f ca="1"/>
        <v>4.07E-2</v>
      </c>
      <c r="P361" s="6">
        <f ca="1"/>
        <v>4.1700000000000001E-2</v>
      </c>
      <c r="Q361" s="6">
        <f ca="1"/>
        <v>4.5700000000000005E-2</v>
      </c>
      <c r="R361" s="5">
        <v>103.31</v>
      </c>
      <c r="S361" s="5">
        <v>3975.89</v>
      </c>
      <c r="T361" s="6">
        <f ca="1"/>
        <v>0.24160000000000001</v>
      </c>
      <c r="U361" s="5">
        <v>67.62</v>
      </c>
      <c r="X361" s="13"/>
      <c r="Y361" s="14"/>
      <c r="AA361" s="17"/>
      <c r="AB361" s="18"/>
    </row>
    <row r="362" spans="1:28" ht="26.25" customHeight="1">
      <c r="A362" s="4">
        <v>45871</v>
      </c>
      <c r="B362" s="5">
        <v>1921.45</v>
      </c>
      <c r="C362" s="5">
        <v>1988.11</v>
      </c>
      <c r="D362" s="5">
        <v>1976.63</v>
      </c>
      <c r="E362" s="5">
        <v>1942.95</v>
      </c>
      <c r="F362" s="8">
        <f ca="1"/>
        <v>-0.33679999999999999</v>
      </c>
      <c r="G362" s="21">
        <f ca="1"/>
        <v>8.3000000000000004E-2</v>
      </c>
      <c r="H362" s="5">
        <v>62.183587520000003</v>
      </c>
      <c r="I362" s="5">
        <v>1863.2665</v>
      </c>
      <c r="J362" s="5">
        <v>1881.9734000000001</v>
      </c>
      <c r="K362" s="5">
        <v>1777.9041500000001</v>
      </c>
      <c r="L362" s="6">
        <f t="shared" ca="1" si="10"/>
        <v>0.05</v>
      </c>
      <c r="M362" s="6">
        <f ca="1"/>
        <v>4.5700000000000005E-2</v>
      </c>
      <c r="N362" s="7" t="str">
        <f t="shared" ca="1" si="11"/>
        <v>92 troy ounces</v>
      </c>
      <c r="O362" s="6">
        <f ca="1"/>
        <v>4.3400000000000001E-2</v>
      </c>
      <c r="P362" s="6">
        <f ca="1"/>
        <v>3.9199999999999999E-2</v>
      </c>
      <c r="Q362" s="6">
        <f ca="1"/>
        <v>4.5700000000000005E-2</v>
      </c>
      <c r="R362" s="5">
        <v>103.86</v>
      </c>
      <c r="S362" s="5">
        <v>3917.47</v>
      </c>
      <c r="T362" s="6">
        <f ca="1"/>
        <v>0.2777</v>
      </c>
      <c r="U362" s="5">
        <v>66.62</v>
      </c>
      <c r="X362" s="13"/>
      <c r="Y362" s="14"/>
      <c r="AA362" s="17"/>
      <c r="AB362" s="18"/>
    </row>
    <row r="363" spans="1:28" ht="26.25" customHeight="1">
      <c r="A363" s="4">
        <v>45872</v>
      </c>
      <c r="B363" s="5">
        <v>1921.19</v>
      </c>
      <c r="C363" s="5">
        <v>1921.45</v>
      </c>
      <c r="D363" s="5">
        <v>1988.11</v>
      </c>
      <c r="E363" s="5">
        <v>1976.63</v>
      </c>
      <c r="F363" s="8">
        <f ca="1"/>
        <v>-0.1148</v>
      </c>
      <c r="G363" s="21">
        <f ca="1"/>
        <v>-0.1865</v>
      </c>
      <c r="H363" s="5">
        <v>56.594429290000001</v>
      </c>
      <c r="I363" s="5">
        <v>1856.5260000000001</v>
      </c>
      <c r="J363" s="5">
        <v>1879.8504</v>
      </c>
      <c r="K363" s="5">
        <v>1777.1259</v>
      </c>
      <c r="L363" s="6">
        <f t="shared" ca="1" si="10"/>
        <v>0.05</v>
      </c>
      <c r="M363" s="6">
        <f ca="1"/>
        <v>4.5700000000000005E-2</v>
      </c>
      <c r="N363" s="7" t="str">
        <f t="shared" ca="1" si="11"/>
        <v>85 troy ounces</v>
      </c>
      <c r="O363" s="6">
        <f ca="1"/>
        <v>4.3099999999999999E-2</v>
      </c>
      <c r="P363" s="6">
        <f ca="1"/>
        <v>3.8100000000000002E-2</v>
      </c>
      <c r="Q363" s="6">
        <f ca="1"/>
        <v>4.5700000000000005E-2</v>
      </c>
      <c r="R363" s="5">
        <v>104.41</v>
      </c>
      <c r="S363" s="5">
        <v>3958.69</v>
      </c>
      <c r="T363" s="6">
        <f ca="1"/>
        <v>0.22920000000000001</v>
      </c>
      <c r="U363" s="5">
        <v>68.260000000000005</v>
      </c>
      <c r="X363" s="13"/>
      <c r="Y363" s="14"/>
      <c r="AA363" s="17"/>
      <c r="AB363" s="18"/>
    </row>
    <row r="364" spans="1:28" ht="26.25" customHeight="1">
      <c r="A364" s="4">
        <v>45873</v>
      </c>
      <c r="B364" s="5">
        <v>1903.15</v>
      </c>
      <c r="C364" s="5">
        <v>1921.19</v>
      </c>
      <c r="D364" s="5">
        <v>1921.45</v>
      </c>
      <c r="E364" s="5">
        <v>1988.11</v>
      </c>
      <c r="F364" s="8">
        <f ca="1"/>
        <v>0.66659999999999997</v>
      </c>
      <c r="G364" s="21">
        <f ca="1"/>
        <v>0.57090000000000007</v>
      </c>
      <c r="H364" s="5">
        <v>42.857891270000003</v>
      </c>
      <c r="I364" s="5">
        <v>1849.2525000000001</v>
      </c>
      <c r="J364" s="5">
        <v>1877.4108000000001</v>
      </c>
      <c r="K364" s="5">
        <v>1776.5434</v>
      </c>
      <c r="L364" s="6">
        <f t="shared" ca="1" si="10"/>
        <v>0.05</v>
      </c>
      <c r="M364" s="6">
        <f ca="1"/>
        <v>4.58E-2</v>
      </c>
      <c r="N364" s="7" t="str">
        <f t="shared" ca="1" si="11"/>
        <v>83 troy ounces</v>
      </c>
      <c r="O364" s="6">
        <f ca="1"/>
        <v>4.2199999999999994E-2</v>
      </c>
      <c r="P364" s="6">
        <f ca="1"/>
        <v>4.1399999999999999E-2</v>
      </c>
      <c r="Q364" s="6">
        <f ca="1"/>
        <v>4.58E-2</v>
      </c>
      <c r="R364" s="5">
        <v>104.62</v>
      </c>
      <c r="S364" s="5">
        <v>3878.93</v>
      </c>
      <c r="T364" s="6">
        <f ca="1"/>
        <v>0.26190000000000002</v>
      </c>
      <c r="U364" s="5">
        <v>68.22</v>
      </c>
      <c r="X364" s="13"/>
      <c r="Y364" s="14"/>
      <c r="AA364" s="17"/>
      <c r="AB364" s="18"/>
    </row>
    <row r="365" spans="1:28" ht="26.25" customHeight="1">
      <c r="A365" s="4">
        <v>45874</v>
      </c>
      <c r="B365" s="5">
        <v>1912.27</v>
      </c>
      <c r="C365" s="5">
        <v>1903.15</v>
      </c>
      <c r="D365" s="5">
        <v>1921.19</v>
      </c>
      <c r="E365" s="5">
        <v>1921.45</v>
      </c>
      <c r="F365" s="8">
        <f ca="1"/>
        <v>2.5999999999999999E-3</v>
      </c>
      <c r="G365" s="21">
        <f ca="1"/>
        <v>0.42109999999999997</v>
      </c>
      <c r="H365" s="5">
        <v>39.46504101</v>
      </c>
      <c r="I365" s="5">
        <v>1844.8995</v>
      </c>
      <c r="J365" s="5">
        <v>1875.6378</v>
      </c>
      <c r="K365" s="5">
        <v>1776.1715999999999</v>
      </c>
      <c r="L365" s="6">
        <f t="shared" ca="1" si="10"/>
        <v>0.05</v>
      </c>
      <c r="M365" s="6">
        <f ca="1"/>
        <v>4.5700000000000005E-2</v>
      </c>
      <c r="N365" s="7" t="str">
        <f t="shared" ca="1" si="11"/>
        <v>89 troy ounces</v>
      </c>
      <c r="O365" s="6">
        <f ca="1"/>
        <v>4.2300000000000004E-2</v>
      </c>
      <c r="P365" s="6">
        <f ca="1"/>
        <v>3.9300000000000002E-2</v>
      </c>
      <c r="Q365" s="6">
        <f ca="1"/>
        <v>4.5700000000000005E-2</v>
      </c>
      <c r="R365" s="5">
        <v>103.74</v>
      </c>
      <c r="S365" s="5">
        <v>3876.74</v>
      </c>
      <c r="T365" s="6">
        <f ca="1"/>
        <v>0.2321</v>
      </c>
      <c r="U365" s="5">
        <v>71.56</v>
      </c>
      <c r="X365" s="13"/>
      <c r="Y365" s="14"/>
      <c r="AA365" s="17"/>
      <c r="AB365" s="18"/>
    </row>
    <row r="366" spans="1:28" ht="26.25" customHeight="1">
      <c r="A366" s="4">
        <v>45875</v>
      </c>
      <c r="B366" s="5">
        <v>1867.3</v>
      </c>
      <c r="C366" s="5">
        <v>1912.27</v>
      </c>
      <c r="D366" s="5">
        <v>1903.15</v>
      </c>
      <c r="E366" s="5">
        <v>1921.19</v>
      </c>
      <c r="F366" s="8">
        <f ca="1"/>
        <v>0.1804</v>
      </c>
      <c r="G366" s="21">
        <f ca="1"/>
        <v>0.68840000000000001</v>
      </c>
      <c r="H366" s="5">
        <v>33.62500764</v>
      </c>
      <c r="I366" s="5">
        <v>1840.6704999999999</v>
      </c>
      <c r="J366" s="5">
        <v>1874.3140000000001</v>
      </c>
      <c r="K366" s="5">
        <v>1775.8297500000001</v>
      </c>
      <c r="L366" s="6">
        <f t="shared" ca="1" si="10"/>
        <v>0.05</v>
      </c>
      <c r="M366" s="6">
        <f ca="1"/>
        <v>4.5700000000000005E-2</v>
      </c>
      <c r="N366" s="7" t="str">
        <f t="shared" ca="1" si="11"/>
        <v>79 troy ounces</v>
      </c>
      <c r="O366" s="6">
        <f ca="1"/>
        <v>4.4699999999999997E-2</v>
      </c>
      <c r="P366" s="6">
        <f ca="1"/>
        <v>4.2000000000000003E-2</v>
      </c>
      <c r="Q366" s="6">
        <f ca="1"/>
        <v>4.5700000000000005E-2</v>
      </c>
      <c r="R366" s="5">
        <v>103.67</v>
      </c>
      <c r="S366" s="5">
        <v>3894.01</v>
      </c>
      <c r="T366" s="6">
        <f ca="1"/>
        <v>0.26850000000000002</v>
      </c>
      <c r="U366" s="5">
        <v>74.7</v>
      </c>
      <c r="X366" s="13"/>
      <c r="Y366" s="14"/>
      <c r="AA366" s="17"/>
      <c r="AB366" s="18"/>
    </row>
    <row r="367" spans="1:28" ht="26.25" customHeight="1">
      <c r="A367" s="4">
        <v>45876</v>
      </c>
      <c r="B367" s="5">
        <v>1831.52</v>
      </c>
      <c r="C367" s="5">
        <v>1867.3</v>
      </c>
      <c r="D367" s="5">
        <v>1912.27</v>
      </c>
      <c r="E367" s="5">
        <v>1903.15</v>
      </c>
      <c r="F367" s="8">
        <f ca="1"/>
        <v>-9.1199999999999989E-2</v>
      </c>
      <c r="G367" s="21">
        <f ca="1"/>
        <v>0.45899999999999996</v>
      </c>
      <c r="H367" s="5">
        <v>29.15124651</v>
      </c>
      <c r="I367" s="5">
        <v>1838.2650000000001</v>
      </c>
      <c r="J367" s="5">
        <v>1872.9836</v>
      </c>
      <c r="K367" s="5">
        <v>1775.5821000000001</v>
      </c>
      <c r="L367" s="6">
        <f t="shared" ca="1" si="10"/>
        <v>0.05</v>
      </c>
      <c r="M367" s="6">
        <f ca="1"/>
        <v>4.58E-2</v>
      </c>
      <c r="N367" s="7" t="str">
        <f t="shared" ca="1" si="11"/>
        <v>41 troy ounces</v>
      </c>
      <c r="O367" s="6">
        <f ca="1"/>
        <v>4.6199999999999998E-2</v>
      </c>
      <c r="P367" s="6">
        <f ca="1"/>
        <v>4.0300000000000002E-2</v>
      </c>
      <c r="Q367" s="6">
        <f ca="1"/>
        <v>4.58E-2</v>
      </c>
      <c r="R367" s="5">
        <v>104.39</v>
      </c>
      <c r="S367" s="5">
        <v>3835.12</v>
      </c>
      <c r="T367" s="6">
        <f ca="1"/>
        <v>0.24050000000000002</v>
      </c>
      <c r="U367" s="5">
        <v>76.599999999999994</v>
      </c>
      <c r="X367" s="13"/>
      <c r="Y367" s="14"/>
      <c r="AA367" s="17"/>
      <c r="AB367" s="18"/>
    </row>
    <row r="368" spans="1:28" ht="26.25" customHeight="1">
      <c r="A368" s="4">
        <v>45877</v>
      </c>
      <c r="B368" s="5">
        <v>1815.28</v>
      </c>
      <c r="C368" s="5">
        <v>1831.52</v>
      </c>
      <c r="D368" s="5">
        <v>1867.3</v>
      </c>
      <c r="E368" s="5">
        <v>1912.27</v>
      </c>
      <c r="F368" s="8">
        <f ca="1"/>
        <v>0.44969999999999999</v>
      </c>
      <c r="G368" s="21">
        <f ca="1"/>
        <v>1.1145</v>
      </c>
      <c r="H368" s="5">
        <v>17.7744362</v>
      </c>
      <c r="I368" s="5">
        <v>1835.374</v>
      </c>
      <c r="J368" s="5">
        <v>1871.3244</v>
      </c>
      <c r="K368" s="5">
        <v>1775.2189499999999</v>
      </c>
      <c r="L368" s="6">
        <f t="shared" ca="1" si="10"/>
        <v>0.05</v>
      </c>
      <c r="M368" s="6">
        <f ca="1"/>
        <v>4.58E-2</v>
      </c>
      <c r="N368" s="7" t="str">
        <f t="shared" ca="1" si="11"/>
        <v>81 troy ounces</v>
      </c>
      <c r="O368" s="6">
        <f ca="1"/>
        <v>4.8099999999999997E-2</v>
      </c>
      <c r="P368" s="6">
        <f ca="1"/>
        <v>4.5999999999999999E-2</v>
      </c>
      <c r="Q368" s="6">
        <f ca="1"/>
        <v>4.58E-2</v>
      </c>
      <c r="R368" s="5">
        <v>105.13</v>
      </c>
      <c r="S368" s="5">
        <v>3912.77</v>
      </c>
      <c r="T368" s="6">
        <f ca="1"/>
        <v>0.2334</v>
      </c>
      <c r="U368" s="5">
        <v>75.650000000000006</v>
      </c>
      <c r="X368" s="13"/>
      <c r="Y368" s="14"/>
      <c r="AA368" s="17"/>
      <c r="AB368" s="18"/>
    </row>
    <row r="369" spans="1:28" ht="26.25" customHeight="1">
      <c r="A369" s="4">
        <v>45878</v>
      </c>
      <c r="B369" s="5">
        <v>1813.97</v>
      </c>
      <c r="C369" s="5">
        <v>1815.28</v>
      </c>
      <c r="D369" s="5">
        <v>1831.52</v>
      </c>
      <c r="E369" s="5">
        <v>1867.3</v>
      </c>
      <c r="F369" s="8">
        <f ca="1"/>
        <v>0.35780000000000001</v>
      </c>
      <c r="G369" s="21">
        <f ca="1"/>
        <v>1.5988999999999998</v>
      </c>
      <c r="H369" s="5">
        <v>15.004057080000001</v>
      </c>
      <c r="I369" s="5">
        <v>1835.2845</v>
      </c>
      <c r="J369" s="5">
        <v>1870.4556</v>
      </c>
      <c r="K369" s="5">
        <v>1775.13795</v>
      </c>
      <c r="L369" s="6">
        <f t="shared" ca="1" si="10"/>
        <v>0.05</v>
      </c>
      <c r="M369" s="6">
        <f ca="1"/>
        <v>4.58E-2</v>
      </c>
      <c r="N369" s="7" t="str">
        <f t="shared" ca="1" si="11"/>
        <v>115 troy ounces</v>
      </c>
      <c r="O369" s="6">
        <f ca="1"/>
        <v>4.8300000000000003E-2</v>
      </c>
      <c r="P369" s="6">
        <f ca="1"/>
        <v>4.9000000000000002E-2</v>
      </c>
      <c r="Q369" s="6">
        <f ca="1"/>
        <v>4.58E-2</v>
      </c>
      <c r="R369" s="5">
        <v>105.62</v>
      </c>
      <c r="S369" s="5">
        <v>3998.66</v>
      </c>
      <c r="T369" s="6">
        <f ca="1"/>
        <v>0.19329999999999997</v>
      </c>
      <c r="U369" s="5">
        <v>76.5</v>
      </c>
      <c r="X369" s="13"/>
      <c r="Y369" s="14"/>
      <c r="AA369" s="17"/>
      <c r="AB369" s="18"/>
    </row>
    <row r="370" spans="1:28" ht="26.25" customHeight="1">
      <c r="A370" s="4">
        <v>45879</v>
      </c>
      <c r="B370" s="5">
        <v>1846.4</v>
      </c>
      <c r="C370" s="5">
        <v>1813.97</v>
      </c>
      <c r="D370" s="5">
        <v>1815.28</v>
      </c>
      <c r="E370" s="5">
        <v>1831.52</v>
      </c>
      <c r="F370" s="8">
        <f ca="1"/>
        <v>0.16239999999999999</v>
      </c>
      <c r="G370" s="21">
        <f ca="1"/>
        <v>1.5441</v>
      </c>
      <c r="H370" s="5">
        <v>15.07928089</v>
      </c>
      <c r="I370" s="5">
        <v>1836.827</v>
      </c>
      <c r="J370" s="5">
        <v>1870.1251999999999</v>
      </c>
      <c r="K370" s="5">
        <v>1775.3295499999999</v>
      </c>
      <c r="L370" s="6">
        <f t="shared" ca="1" si="10"/>
        <v>0.05</v>
      </c>
      <c r="M370" s="6">
        <f ca="1"/>
        <v>4.58E-2</v>
      </c>
      <c r="N370" s="7" t="str">
        <f t="shared" ca="1" si="11"/>
        <v>107 troy ounces</v>
      </c>
      <c r="O370" s="6">
        <f ca="1"/>
        <v>4.7699999999999992E-2</v>
      </c>
      <c r="P370" s="6">
        <f ca="1"/>
        <v>5.0499999999999996E-2</v>
      </c>
      <c r="Q370" s="6">
        <f ca="1"/>
        <v>4.58E-2</v>
      </c>
      <c r="R370" s="5">
        <v>105.67</v>
      </c>
      <c r="S370" s="5">
        <v>3987.55</v>
      </c>
      <c r="T370" s="6">
        <f ca="1"/>
        <v>0.1971</v>
      </c>
      <c r="U370" s="5">
        <v>77.319999999999993</v>
      </c>
      <c r="X370" s="13"/>
      <c r="Y370" s="14"/>
      <c r="AA370" s="17"/>
      <c r="AB370" s="18"/>
    </row>
    <row r="371" spans="1:28" ht="26.25" customHeight="1">
      <c r="A371" s="4">
        <v>45880</v>
      </c>
      <c r="B371" s="5">
        <v>1855.37</v>
      </c>
      <c r="C371" s="5">
        <v>1846.4</v>
      </c>
      <c r="D371" s="5">
        <v>1813.97</v>
      </c>
      <c r="E371" s="5">
        <v>1815.28</v>
      </c>
      <c r="F371" s="8">
        <f ca="1"/>
        <v>1.3100000000000001E-2</v>
      </c>
      <c r="G371" s="21">
        <f ca="1"/>
        <v>1.2897999999999998</v>
      </c>
      <c r="H371" s="5">
        <v>14.44196359</v>
      </c>
      <c r="I371" s="5">
        <v>1839.819</v>
      </c>
      <c r="J371" s="5">
        <v>1869.9367999999999</v>
      </c>
      <c r="K371" s="5">
        <v>1775.4834000000001</v>
      </c>
      <c r="L371" s="6">
        <f t="shared" ca="1" si="10"/>
        <v>0.05</v>
      </c>
      <c r="M371" s="6">
        <f ca="1"/>
        <v>4.58E-2</v>
      </c>
      <c r="N371" s="7" t="str">
        <f t="shared" ca="1" si="11"/>
        <v>118 troy ounces</v>
      </c>
      <c r="O371" s="6">
        <f ca="1"/>
        <v>4.8000000000000001E-2</v>
      </c>
      <c r="P371" s="6">
        <f ca="1"/>
        <v>0.05</v>
      </c>
      <c r="Q371" s="6">
        <f ca="1"/>
        <v>4.58E-2</v>
      </c>
      <c r="R371" s="5">
        <v>104.3</v>
      </c>
      <c r="S371" s="5">
        <v>4048.26</v>
      </c>
      <c r="T371" s="6">
        <f ca="1"/>
        <v>0.18640000000000001</v>
      </c>
      <c r="U371" s="5">
        <v>80.5</v>
      </c>
      <c r="X371" s="13"/>
      <c r="Y371" s="14"/>
      <c r="AA371" s="17"/>
      <c r="AB371" s="18"/>
    </row>
    <row r="372" spans="1:28" ht="26.25" customHeight="1">
      <c r="A372" s="4">
        <v>45881</v>
      </c>
      <c r="B372" s="5">
        <v>1837.83</v>
      </c>
      <c r="C372" s="5">
        <v>1855.37</v>
      </c>
      <c r="D372" s="5">
        <v>1846.4</v>
      </c>
      <c r="E372" s="5">
        <v>1813.97</v>
      </c>
      <c r="F372" s="8">
        <f ca="1"/>
        <v>-0.32429999999999998</v>
      </c>
      <c r="G372" s="21">
        <f ca="1"/>
        <v>1.3022999999999998</v>
      </c>
      <c r="H372" s="5">
        <v>13.484664710000001</v>
      </c>
      <c r="I372" s="5">
        <v>1842.7739999999999</v>
      </c>
      <c r="J372" s="5">
        <v>1869.9066</v>
      </c>
      <c r="K372" s="5">
        <v>1775.59575</v>
      </c>
      <c r="L372" s="6">
        <f t="shared" ca="1" si="10"/>
        <v>0.05</v>
      </c>
      <c r="M372" s="6">
        <f ca="1"/>
        <v>4.58E-2</v>
      </c>
      <c r="N372" s="7" t="str">
        <f t="shared" ca="1" si="11"/>
        <v>114 troy ounces</v>
      </c>
      <c r="O372" s="6">
        <f ca="1"/>
        <v>4.7500000000000001E-2</v>
      </c>
      <c r="P372" s="6">
        <f ca="1"/>
        <v>4.8899999999999999E-2</v>
      </c>
      <c r="Q372" s="6">
        <f ca="1"/>
        <v>4.58E-2</v>
      </c>
      <c r="R372" s="5">
        <v>104.53</v>
      </c>
      <c r="S372" s="5">
        <v>4055.15</v>
      </c>
      <c r="T372" s="6">
        <f ca="1"/>
        <v>0.1905</v>
      </c>
      <c r="U372" s="5">
        <v>79.92</v>
      </c>
      <c r="X372" s="13"/>
      <c r="Y372" s="14"/>
      <c r="AA372" s="17"/>
      <c r="AB372" s="18"/>
    </row>
    <row r="373" spans="1:28" ht="26.25" customHeight="1">
      <c r="A373" s="4">
        <v>45882</v>
      </c>
      <c r="B373" s="5">
        <v>1836.66</v>
      </c>
      <c r="C373" s="5">
        <v>1837.83</v>
      </c>
      <c r="D373" s="5">
        <v>1855.37</v>
      </c>
      <c r="E373" s="5">
        <v>1846.4</v>
      </c>
      <c r="F373" s="8">
        <f ca="1"/>
        <v>-8.9700000000000002E-2</v>
      </c>
      <c r="G373" s="21">
        <f ca="1"/>
        <v>1.3274000000000001</v>
      </c>
      <c r="H373" s="5">
        <v>12.98899432</v>
      </c>
      <c r="I373" s="5">
        <v>1843.8820000000001</v>
      </c>
      <c r="J373" s="5">
        <v>1869.0174</v>
      </c>
      <c r="K373" s="5">
        <v>1775.62635</v>
      </c>
      <c r="L373" s="6">
        <f t="shared" ca="1" si="10"/>
        <v>0.05</v>
      </c>
      <c r="M373" s="6">
        <f ca="1"/>
        <v>4.58E-2</v>
      </c>
      <c r="N373" s="7" t="str">
        <f t="shared" ca="1" si="11"/>
        <v>114 troy ounces</v>
      </c>
      <c r="O373" s="6">
        <f ca="1"/>
        <v>4.7500000000000001E-2</v>
      </c>
      <c r="P373" s="6">
        <f ca="1"/>
        <v>4.8600000000000004E-2</v>
      </c>
      <c r="Q373" s="6">
        <f ca="1"/>
        <v>4.58E-2</v>
      </c>
      <c r="R373" s="5">
        <v>104.94</v>
      </c>
      <c r="S373" s="5">
        <v>3998.02</v>
      </c>
      <c r="T373" s="6">
        <f ca="1"/>
        <v>0.19760000000000003</v>
      </c>
      <c r="U373" s="5">
        <v>77.89</v>
      </c>
      <c r="X373" s="13"/>
      <c r="Y373" s="14"/>
      <c r="AA373" s="17"/>
      <c r="AB373" s="18"/>
    </row>
    <row r="374" spans="1:28" ht="26.25" customHeight="1">
      <c r="A374" s="4">
        <v>45883</v>
      </c>
      <c r="B374" s="5">
        <v>1825.68</v>
      </c>
      <c r="C374" s="5">
        <v>1836.66</v>
      </c>
      <c r="D374" s="5">
        <v>1837.83</v>
      </c>
      <c r="E374" s="5">
        <v>1855.37</v>
      </c>
      <c r="F374" s="8">
        <f ca="1"/>
        <v>0.1754</v>
      </c>
      <c r="G374" s="21">
        <f ca="1"/>
        <v>0.83620000000000005</v>
      </c>
      <c r="H374" s="5">
        <v>10.767789670000001</v>
      </c>
      <c r="I374" s="5">
        <v>1844.4105</v>
      </c>
      <c r="J374" s="5">
        <v>1867.8815999999999</v>
      </c>
      <c r="K374" s="5">
        <v>1775.6169</v>
      </c>
      <c r="L374" s="6">
        <f t="shared" ca="1" si="10"/>
        <v>0.05</v>
      </c>
      <c r="M374" s="6">
        <f ca="1"/>
        <v>4.58E-2</v>
      </c>
      <c r="N374" s="7" t="str">
        <f t="shared" ca="1" si="11"/>
        <v>108 troy ounces</v>
      </c>
      <c r="O374" s="6">
        <f ca="1"/>
        <v>4.7500000000000001E-2</v>
      </c>
      <c r="P374" s="6">
        <f ca="1"/>
        <v>4.8899999999999999E-2</v>
      </c>
      <c r="Q374" s="6">
        <f ca="1"/>
        <v>4.58E-2</v>
      </c>
      <c r="R374" s="5">
        <v>104.39</v>
      </c>
      <c r="S374" s="5">
        <v>3938.68</v>
      </c>
      <c r="T374" s="6">
        <f ca="1"/>
        <v>0.21410000000000001</v>
      </c>
      <c r="U374" s="5">
        <v>77.739999999999995</v>
      </c>
      <c r="X374" s="13"/>
      <c r="Y374" s="14"/>
      <c r="AA374" s="17"/>
      <c r="AB374" s="18"/>
    </row>
    <row r="375" spans="1:28" ht="26.25" customHeight="1">
      <c r="A375" s="4">
        <v>45884</v>
      </c>
      <c r="B375" s="5">
        <v>1817.25</v>
      </c>
      <c r="C375" s="5">
        <v>1825.68</v>
      </c>
      <c r="D375" s="5">
        <v>1836.66</v>
      </c>
      <c r="E375" s="5">
        <v>1837.83</v>
      </c>
      <c r="F375" s="8">
        <f ca="1"/>
        <v>1.1699999999999999E-2</v>
      </c>
      <c r="G375" s="21">
        <f ca="1"/>
        <v>0.84530000000000005</v>
      </c>
      <c r="H375" s="5">
        <v>10.532102719999999</v>
      </c>
      <c r="I375" s="5">
        <v>1848.2655</v>
      </c>
      <c r="J375" s="5">
        <v>1866.991</v>
      </c>
      <c r="K375" s="5">
        <v>1775.6929500000001</v>
      </c>
      <c r="L375" s="6">
        <f t="shared" ca="1" si="10"/>
        <v>0.05</v>
      </c>
      <c r="M375" s="6">
        <f ca="1"/>
        <v>4.58E-2</v>
      </c>
      <c r="N375" s="7" t="str">
        <f t="shared" ca="1" si="11"/>
        <v>117 troy ounces</v>
      </c>
      <c r="O375" s="6">
        <f ca="1"/>
        <v>4.6699999999999998E-2</v>
      </c>
      <c r="P375" s="6">
        <f ca="1"/>
        <v>4.8899999999999999E-2</v>
      </c>
      <c r="Q375" s="6">
        <f ca="1"/>
        <v>4.58E-2</v>
      </c>
      <c r="R375" s="5">
        <v>105.04</v>
      </c>
      <c r="S375" s="5">
        <v>3963.34</v>
      </c>
      <c r="T375" s="6">
        <f ca="1"/>
        <v>0.2039</v>
      </c>
      <c r="U375" s="5">
        <v>76.849999999999994</v>
      </c>
      <c r="X375" s="13"/>
      <c r="Y375" s="14"/>
      <c r="AA375" s="17"/>
      <c r="AB375" s="18"/>
    </row>
    <row r="376" spans="1:28" ht="26.25" customHeight="1">
      <c r="A376" s="4">
        <v>45885</v>
      </c>
      <c r="B376" s="5">
        <v>1811.06</v>
      </c>
      <c r="C376" s="5">
        <v>1817.25</v>
      </c>
      <c r="D376" s="5">
        <v>1825.68</v>
      </c>
      <c r="E376" s="5">
        <v>1836.66</v>
      </c>
      <c r="F376" s="8">
        <f ca="1"/>
        <v>0.10980000000000001</v>
      </c>
      <c r="G376" s="21">
        <f ca="1"/>
        <v>0.77469999999999994</v>
      </c>
      <c r="H376" s="5">
        <v>10.52826904</v>
      </c>
      <c r="I376" s="5">
        <v>1854.0895</v>
      </c>
      <c r="J376" s="5">
        <v>1866.5565999999999</v>
      </c>
      <c r="K376" s="5">
        <v>1775.7800999999999</v>
      </c>
      <c r="L376" s="6">
        <f t="shared" ca="1" si="10"/>
        <v>0.06</v>
      </c>
      <c r="M376" s="6">
        <f ca="1"/>
        <v>4.58E-2</v>
      </c>
      <c r="N376" s="7" t="str">
        <f t="shared" ca="1" si="11"/>
        <v>103 troy ounces</v>
      </c>
      <c r="O376" s="6">
        <f ca="1"/>
        <v>4.6500000000000007E-2</v>
      </c>
      <c r="P376" s="6">
        <f ca="1"/>
        <v>4.8099999999999997E-2</v>
      </c>
      <c r="Q376" s="6">
        <f ca="1"/>
        <v>4.58E-2</v>
      </c>
      <c r="R376" s="5">
        <v>104.63</v>
      </c>
      <c r="S376" s="5">
        <v>3977.19</v>
      </c>
      <c r="T376" s="6">
        <f ca="1"/>
        <v>0.21299999999999999</v>
      </c>
      <c r="U376" s="5">
        <v>75.760000000000005</v>
      </c>
      <c r="X376" s="13"/>
      <c r="Y376" s="14"/>
      <c r="AA376" s="17"/>
      <c r="AB376" s="18"/>
    </row>
    <row r="377" spans="1:28" ht="26.25" customHeight="1">
      <c r="A377" s="4">
        <v>45886</v>
      </c>
      <c r="B377" s="5">
        <v>1823.37</v>
      </c>
      <c r="C377" s="5">
        <v>1811.06</v>
      </c>
      <c r="D377" s="5">
        <v>1817.25</v>
      </c>
      <c r="E377" s="5">
        <v>1825.68</v>
      </c>
      <c r="F377" s="8">
        <f ca="1"/>
        <v>8.43E-2</v>
      </c>
      <c r="G377" s="21">
        <f ca="1"/>
        <v>0.95019999999999993</v>
      </c>
      <c r="H377" s="5">
        <v>13.15280604</v>
      </c>
      <c r="I377" s="5">
        <v>1859.1769999999999</v>
      </c>
      <c r="J377" s="5">
        <v>1866.3886</v>
      </c>
      <c r="K377" s="5">
        <v>1775.9889000000001</v>
      </c>
      <c r="L377" s="6">
        <f t="shared" ca="1" si="10"/>
        <v>0.06</v>
      </c>
      <c r="M377" s="6">
        <f ca="1"/>
        <v>4.5700000000000005E-2</v>
      </c>
      <c r="N377" s="7" t="str">
        <f t="shared" ca="1" si="11"/>
        <v>108 troy ounces</v>
      </c>
      <c r="O377" s="6">
        <f ca="1"/>
        <v>4.6699999999999998E-2</v>
      </c>
      <c r="P377" s="6">
        <f ca="1"/>
        <v>4.7800000000000002E-2</v>
      </c>
      <c r="Q377" s="6">
        <f ca="1"/>
        <v>4.5700000000000005E-2</v>
      </c>
      <c r="R377" s="5">
        <v>105.26</v>
      </c>
      <c r="S377" s="5">
        <v>3992.36</v>
      </c>
      <c r="T377" s="6">
        <f ca="1"/>
        <v>0.21989999999999998</v>
      </c>
      <c r="U377" s="5">
        <v>76.42</v>
      </c>
      <c r="X377" s="13"/>
      <c r="Y377" s="14"/>
      <c r="AA377" s="17"/>
      <c r="AB377" s="18"/>
    </row>
    <row r="378" spans="1:28" ht="26.25" customHeight="1">
      <c r="A378" s="4">
        <v>45887</v>
      </c>
      <c r="B378" s="5">
        <v>1825.18</v>
      </c>
      <c r="C378" s="5">
        <v>1823.37</v>
      </c>
      <c r="D378" s="5">
        <v>1811.06</v>
      </c>
      <c r="E378" s="5">
        <v>1817.25</v>
      </c>
      <c r="F378" s="8">
        <f ca="1"/>
        <v>6.1900000000000004E-2</v>
      </c>
      <c r="G378" s="21">
        <f ca="1"/>
        <v>0.56240000000000001</v>
      </c>
      <c r="H378" s="5">
        <v>13.67298212</v>
      </c>
      <c r="I378" s="5">
        <v>1864.425</v>
      </c>
      <c r="J378" s="5">
        <v>1865.7901999999999</v>
      </c>
      <c r="K378" s="5">
        <v>1776.1723500000001</v>
      </c>
      <c r="L378" s="6">
        <f t="shared" ca="1" si="10"/>
        <v>0.06</v>
      </c>
      <c r="M378" s="6">
        <f ca="1"/>
        <v>4.58E-2</v>
      </c>
      <c r="N378" s="7" t="str">
        <f t="shared" ca="1" si="11"/>
        <v>109 troy ounces</v>
      </c>
      <c r="O378" s="6">
        <f ca="1"/>
        <v>4.6799999999999994E-2</v>
      </c>
      <c r="P378" s="6">
        <f ca="1"/>
        <v>4.7800000000000002E-2</v>
      </c>
      <c r="Q378" s="6">
        <f ca="1"/>
        <v>4.58E-2</v>
      </c>
      <c r="R378" s="5">
        <v>104.56</v>
      </c>
      <c r="S378" s="5">
        <v>3973.24</v>
      </c>
      <c r="T378" s="6">
        <f ca="1"/>
        <v>0.21350000000000002</v>
      </c>
      <c r="U378" s="5">
        <v>75.599999999999994</v>
      </c>
      <c r="X378" s="13"/>
      <c r="Y378" s="14"/>
      <c r="AA378" s="17"/>
      <c r="AB378" s="18"/>
    </row>
    <row r="379" spans="1:28" ht="26.25" customHeight="1">
      <c r="A379" s="4">
        <v>45888</v>
      </c>
      <c r="B379" s="5">
        <v>1835.66</v>
      </c>
      <c r="C379" s="5">
        <v>1825.18</v>
      </c>
      <c r="D379" s="5">
        <v>1823.37</v>
      </c>
      <c r="E379" s="5">
        <v>1811.06</v>
      </c>
      <c r="F379" s="8">
        <f ca="1"/>
        <v>-0.1231</v>
      </c>
      <c r="G379" s="21">
        <f ca="1"/>
        <v>8.1500000000000003E-2</v>
      </c>
      <c r="H379" s="5">
        <v>13.46812867</v>
      </c>
      <c r="I379" s="5">
        <v>1870.2705000000001</v>
      </c>
      <c r="J379" s="5">
        <v>1865.4315999999999</v>
      </c>
      <c r="K379" s="5">
        <v>1776.3497</v>
      </c>
      <c r="L379" s="6">
        <f t="shared" ca="1" si="10"/>
        <v>0.06</v>
      </c>
      <c r="M379" s="6">
        <f ca="1"/>
        <v>4.58E-2</v>
      </c>
      <c r="N379" s="7" t="str">
        <f t="shared" ca="1" si="11"/>
        <v>106 troy ounces</v>
      </c>
      <c r="O379" s="6">
        <f ca="1"/>
        <v>4.6600000000000003E-2</v>
      </c>
      <c r="P379" s="6">
        <f ca="1"/>
        <v>4.6600000000000003E-2</v>
      </c>
      <c r="Q379" s="6">
        <f ca="1"/>
        <v>4.58E-2</v>
      </c>
      <c r="R379" s="5">
        <v>104.5</v>
      </c>
      <c r="S379" s="5">
        <v>4018.6</v>
      </c>
      <c r="T379" s="6">
        <f ca="1"/>
        <v>0.21960000000000002</v>
      </c>
      <c r="U379" s="5">
        <v>73.92</v>
      </c>
      <c r="X379" s="13"/>
      <c r="Y379" s="14"/>
      <c r="AA379" s="17"/>
      <c r="AB379" s="18"/>
    </row>
    <row r="380" spans="1:28" ht="26.25" customHeight="1">
      <c r="A380" s="4">
        <v>45889</v>
      </c>
      <c r="B380" s="5">
        <v>1841.82</v>
      </c>
      <c r="C380" s="5">
        <v>1835.66</v>
      </c>
      <c r="D380" s="5">
        <v>1825.18</v>
      </c>
      <c r="E380" s="5">
        <v>1823.37</v>
      </c>
      <c r="F380" s="8">
        <f ca="1"/>
        <v>-1.8100000000000002E-2</v>
      </c>
      <c r="G380" s="21">
        <f ca="1"/>
        <v>-9.9000000000000005E-2</v>
      </c>
      <c r="H380" s="5">
        <v>13.290967739999999</v>
      </c>
      <c r="I380" s="5">
        <v>1875.6244999999999</v>
      </c>
      <c r="J380" s="5">
        <v>1864.4956</v>
      </c>
      <c r="K380" s="5">
        <v>1776.4437</v>
      </c>
      <c r="L380" s="6">
        <f t="shared" ca="1" si="10"/>
        <v>0.06</v>
      </c>
      <c r="M380" s="6">
        <f ca="1"/>
        <v>4.58E-2</v>
      </c>
      <c r="N380" s="7" t="str">
        <f t="shared" ca="1" si="11"/>
        <v>109 troy ounces</v>
      </c>
      <c r="O380" s="6">
        <f ca="1"/>
        <v>4.6199999999999998E-2</v>
      </c>
      <c r="P380" s="6">
        <f ca="1"/>
        <v>4.6600000000000003E-2</v>
      </c>
      <c r="Q380" s="6">
        <f ca="1"/>
        <v>4.58E-2</v>
      </c>
      <c r="R380" s="5">
        <v>104.13</v>
      </c>
      <c r="S380" s="5">
        <v>4001.83</v>
      </c>
      <c r="T380" s="6">
        <f ca="1"/>
        <v>0.2303</v>
      </c>
      <c r="U380" s="5">
        <v>76.11</v>
      </c>
      <c r="X380" s="13"/>
      <c r="Y380" s="14"/>
      <c r="AA380" s="17"/>
      <c r="AB380" s="18"/>
    </row>
    <row r="381" spans="1:28" ht="26.25" customHeight="1">
      <c r="A381" s="4">
        <v>45890</v>
      </c>
      <c r="B381" s="5">
        <v>1842.64</v>
      </c>
      <c r="C381" s="5">
        <v>1841.82</v>
      </c>
      <c r="D381" s="5">
        <v>1835.66</v>
      </c>
      <c r="E381" s="5">
        <v>1825.18</v>
      </c>
      <c r="F381" s="8">
        <f ca="1"/>
        <v>-0.1048</v>
      </c>
      <c r="G381" s="21">
        <f ca="1"/>
        <v>-0.21690000000000001</v>
      </c>
      <c r="H381" s="5">
        <v>14.21335088</v>
      </c>
      <c r="I381" s="5">
        <v>1881.7874999999999</v>
      </c>
      <c r="J381" s="5">
        <v>1864.1458</v>
      </c>
      <c r="K381" s="5">
        <v>1776.3987500000001</v>
      </c>
      <c r="L381" s="6">
        <f t="shared" ca="1" si="10"/>
        <v>0.06</v>
      </c>
      <c r="M381" s="6">
        <f ca="1"/>
        <v>4.58E-2</v>
      </c>
      <c r="N381" s="7" t="str">
        <f t="shared" ca="1" si="11"/>
        <v>100 troy ounces</v>
      </c>
      <c r="O381" s="6">
        <f ca="1"/>
        <v>4.6300000000000001E-2</v>
      </c>
      <c r="P381" s="6">
        <f ca="1"/>
        <v>4.6699999999999998E-2</v>
      </c>
      <c r="Q381" s="6">
        <f ca="1"/>
        <v>4.58E-2</v>
      </c>
      <c r="R381" s="5">
        <v>103.91</v>
      </c>
      <c r="S381" s="5">
        <v>4052.35</v>
      </c>
      <c r="T381" s="6">
        <f ca="1"/>
        <v>0.218</v>
      </c>
      <c r="U381" s="5">
        <v>76.53</v>
      </c>
      <c r="X381" s="13"/>
      <c r="Y381" s="14"/>
      <c r="AA381" s="17"/>
      <c r="AB381" s="18"/>
    </row>
    <row r="382" spans="1:28" ht="26.25" customHeight="1">
      <c r="A382" s="4">
        <v>45891</v>
      </c>
      <c r="B382" s="5">
        <v>1834.39</v>
      </c>
      <c r="C382" s="5">
        <v>1842.64</v>
      </c>
      <c r="D382" s="5">
        <v>1841.82</v>
      </c>
      <c r="E382" s="5">
        <v>1835.66</v>
      </c>
      <c r="F382" s="8">
        <f ca="1"/>
        <v>-6.1600000000000002E-2</v>
      </c>
      <c r="G382" s="21">
        <f ca="1"/>
        <v>4.58E-2</v>
      </c>
      <c r="H382" s="5">
        <v>14.824164059999999</v>
      </c>
      <c r="I382" s="5">
        <v>1886.8589999999999</v>
      </c>
      <c r="J382" s="5">
        <v>1863.627</v>
      </c>
      <c r="K382" s="5">
        <v>1776.2935500000001</v>
      </c>
      <c r="L382" s="6">
        <f t="shared" ca="1" si="10"/>
        <v>0.06</v>
      </c>
      <c r="M382" s="6">
        <f ca="1"/>
        <v>4.58E-2</v>
      </c>
      <c r="N382" s="7" t="str">
        <f t="shared" ca="1" si="11"/>
        <v>104 troy ounces</v>
      </c>
      <c r="O382" s="6">
        <f ca="1"/>
        <v>4.6300000000000001E-2</v>
      </c>
      <c r="P382" s="6">
        <f ca="1"/>
        <v>4.6300000000000001E-2</v>
      </c>
      <c r="Q382" s="6">
        <f ca="1"/>
        <v>4.58E-2</v>
      </c>
      <c r="R382" s="5">
        <v>104.2</v>
      </c>
      <c r="S382" s="5">
        <v>4077.39</v>
      </c>
      <c r="T382" s="6">
        <f ca="1"/>
        <v>0.2094</v>
      </c>
      <c r="U382" s="5">
        <v>78.069999999999993</v>
      </c>
      <c r="X382" s="13"/>
      <c r="Y382" s="14"/>
      <c r="AA382" s="17"/>
      <c r="AB382" s="18"/>
    </row>
    <row r="383" spans="1:28" ht="26.25" customHeight="1">
      <c r="A383" s="4">
        <v>45892</v>
      </c>
      <c r="B383" s="5">
        <v>1836.61</v>
      </c>
      <c r="C383" s="5">
        <v>1834.39</v>
      </c>
      <c r="D383" s="5">
        <v>1842.64</v>
      </c>
      <c r="E383" s="5">
        <v>1841.82</v>
      </c>
      <c r="F383" s="8">
        <f ca="1"/>
        <v>-8.199999999999999E-3</v>
      </c>
      <c r="G383" s="21">
        <f ca="1"/>
        <v>0.1273</v>
      </c>
      <c r="H383" s="5">
        <v>14.774174309999999</v>
      </c>
      <c r="I383" s="5">
        <v>1891.3364999999999</v>
      </c>
      <c r="J383" s="5">
        <v>1862.4328</v>
      </c>
      <c r="K383" s="5">
        <v>1776.2168999999999</v>
      </c>
      <c r="L383" s="6">
        <f t="shared" ca="1" si="10"/>
        <v>0.06</v>
      </c>
      <c r="M383" s="6">
        <f ca="1"/>
        <v>4.3299999999999998E-2</v>
      </c>
      <c r="N383" s="7" t="str">
        <f t="shared" ca="1" si="11"/>
        <v>107 troy ounces</v>
      </c>
      <c r="O383" s="6">
        <f ca="1"/>
        <v>4.6399999999999997E-2</v>
      </c>
      <c r="P383" s="6">
        <f ca="1"/>
        <v>4.5999999999999999E-2</v>
      </c>
      <c r="Q383" s="6">
        <f ca="1"/>
        <v>4.3299999999999998E-2</v>
      </c>
      <c r="R383" s="5">
        <v>104.2</v>
      </c>
      <c r="S383" s="5">
        <v>4077.39</v>
      </c>
      <c r="T383" s="6">
        <f ca="1"/>
        <v>0.2094</v>
      </c>
      <c r="U383" s="5">
        <v>78.069999999999993</v>
      </c>
      <c r="X383" s="13"/>
      <c r="Y383" s="14"/>
      <c r="AA383" s="17"/>
      <c r="AB383" s="18"/>
    </row>
    <row r="384" spans="1:28" ht="26.25" customHeight="1">
      <c r="A384" s="4">
        <v>45893</v>
      </c>
      <c r="B384" s="5">
        <v>1855.04</v>
      </c>
      <c r="C384" s="5">
        <v>1836.61</v>
      </c>
      <c r="D384" s="5">
        <v>1834.39</v>
      </c>
      <c r="E384" s="5">
        <v>1842.64</v>
      </c>
      <c r="F384" s="8">
        <f ca="1"/>
        <v>8.2500000000000004E-2</v>
      </c>
      <c r="G384" s="21">
        <f ca="1"/>
        <v>3.44E-2</v>
      </c>
      <c r="H384" s="5">
        <v>14.11992068</v>
      </c>
      <c r="I384" s="5">
        <v>1895.5084999999999</v>
      </c>
      <c r="J384" s="5">
        <v>1861.527</v>
      </c>
      <c r="K384" s="5">
        <v>1776.05915</v>
      </c>
      <c r="L384" s="6">
        <f t="shared" ca="1" si="10"/>
        <v>0.06</v>
      </c>
      <c r="M384" s="6">
        <f ca="1"/>
        <v>4.3299999999999998E-2</v>
      </c>
      <c r="N384" s="7" t="str">
        <f t="shared" ca="1" si="11"/>
        <v>105 troy ounces</v>
      </c>
      <c r="O384" s="6">
        <f ca="1"/>
        <v>4.6600000000000003E-2</v>
      </c>
      <c r="P384" s="6">
        <f ca="1"/>
        <v>4.6199999999999998E-2</v>
      </c>
      <c r="Q384" s="6">
        <f ca="1"/>
        <v>4.3299999999999998E-2</v>
      </c>
      <c r="R384" s="5">
        <v>103.88</v>
      </c>
      <c r="S384" s="5">
        <v>4114.75</v>
      </c>
      <c r="T384" s="6">
        <f ca="1"/>
        <v>0.18260000000000001</v>
      </c>
      <c r="U384" s="5">
        <v>78.540000000000006</v>
      </c>
      <c r="X384" s="13"/>
      <c r="Y384" s="14"/>
      <c r="AA384" s="17"/>
      <c r="AB384" s="18"/>
    </row>
    <row r="385" spans="1:28" ht="26.25" customHeight="1">
      <c r="A385" s="4">
        <v>45894</v>
      </c>
      <c r="B385" s="5">
        <v>1854.45</v>
      </c>
      <c r="C385" s="5">
        <v>1855.04</v>
      </c>
      <c r="D385" s="5">
        <v>1836.61</v>
      </c>
      <c r="E385" s="5">
        <v>1834.39</v>
      </c>
      <c r="F385" s="8">
        <f ca="1"/>
        <v>-2.2200000000000001E-2</v>
      </c>
      <c r="G385" s="21">
        <f ca="1"/>
        <v>5.0000000000000001E-4</v>
      </c>
      <c r="H385" s="5">
        <v>20.141495590000002</v>
      </c>
      <c r="I385" s="5">
        <v>1900.3920000000001</v>
      </c>
      <c r="J385" s="5">
        <v>1860.6258</v>
      </c>
      <c r="K385" s="5">
        <v>1775.9907000000001</v>
      </c>
      <c r="L385" s="6">
        <f t="shared" ca="1" si="10"/>
        <v>0.06</v>
      </c>
      <c r="M385" s="6">
        <f ca="1"/>
        <v>4.3299999999999998E-2</v>
      </c>
      <c r="N385" s="7" t="str">
        <f t="shared" ca="1" si="11"/>
        <v>111 troy ounces</v>
      </c>
      <c r="O385" s="6">
        <f ca="1"/>
        <v>4.6399999999999997E-2</v>
      </c>
      <c r="P385" s="6">
        <f ca="1"/>
        <v>4.6199999999999998E-2</v>
      </c>
      <c r="Q385" s="6">
        <f ca="1"/>
        <v>4.3299999999999998E-2</v>
      </c>
      <c r="R385" s="5">
        <v>103.21</v>
      </c>
      <c r="S385" s="5">
        <v>4119.5</v>
      </c>
      <c r="T385" s="6">
        <f ca="1"/>
        <v>0.19370000000000001</v>
      </c>
      <c r="U385" s="5">
        <v>78.83</v>
      </c>
      <c r="X385" s="13"/>
      <c r="Y385" s="14"/>
      <c r="AA385" s="17"/>
      <c r="AB385" s="18"/>
    </row>
    <row r="386" spans="1:28" ht="26.25" customHeight="1">
      <c r="A386" s="4">
        <v>45895</v>
      </c>
      <c r="B386" s="5">
        <v>1865.51</v>
      </c>
      <c r="C386" s="5">
        <v>1854.45</v>
      </c>
      <c r="D386" s="5">
        <v>1855.04</v>
      </c>
      <c r="E386" s="5">
        <v>1836.61</v>
      </c>
      <c r="F386" s="8">
        <f ca="1"/>
        <v>-0.18429999999999999</v>
      </c>
      <c r="G386" s="21">
        <f ca="1"/>
        <v>-0.29359999999999997</v>
      </c>
      <c r="H386" s="5">
        <v>31.184847479999998</v>
      </c>
      <c r="I386" s="5">
        <v>1903.9110000000001</v>
      </c>
      <c r="J386" s="5">
        <v>1859.6361999999999</v>
      </c>
      <c r="K386" s="5">
        <v>1776.07835</v>
      </c>
      <c r="L386" s="6">
        <f t="shared" ca="1" si="10"/>
        <v>0.06</v>
      </c>
      <c r="M386" s="6">
        <f ca="1"/>
        <v>4.3299999999999998E-2</v>
      </c>
      <c r="N386" s="7" t="str">
        <f t="shared" ca="1" si="11"/>
        <v>105 troy ounces</v>
      </c>
      <c r="O386" s="6">
        <f ca="1"/>
        <v>4.6300000000000001E-2</v>
      </c>
      <c r="P386" s="6">
        <f ca="1"/>
        <v>4.5999999999999999E-2</v>
      </c>
      <c r="Q386" s="6">
        <f ca="1"/>
        <v>4.3299999999999998E-2</v>
      </c>
      <c r="R386" s="5">
        <v>103.22</v>
      </c>
      <c r="S386" s="5">
        <v>4126.7</v>
      </c>
      <c r="T386" s="6">
        <f ca="1"/>
        <v>0.2072</v>
      </c>
      <c r="U386" s="5">
        <v>79.06</v>
      </c>
      <c r="X386" s="13"/>
      <c r="Y386" s="14"/>
      <c r="AA386" s="17"/>
      <c r="AB386" s="18"/>
    </row>
    <row r="387" spans="1:28" ht="26.25" customHeight="1">
      <c r="A387" s="4">
        <v>45896</v>
      </c>
      <c r="B387" s="5">
        <v>1862.37</v>
      </c>
      <c r="C387" s="5">
        <v>1865.51</v>
      </c>
      <c r="D387" s="5">
        <v>1854.45</v>
      </c>
      <c r="E387" s="5">
        <v>1855.04</v>
      </c>
      <c r="F387" s="8">
        <f ca="1"/>
        <v>5.8999999999999999E-3</v>
      </c>
      <c r="G387" s="21">
        <f ca="1"/>
        <v>-0.37200000000000005</v>
      </c>
      <c r="H387" s="5">
        <v>33.378100539999998</v>
      </c>
      <c r="I387" s="5">
        <v>1906.5995</v>
      </c>
      <c r="J387" s="5">
        <v>1857.9566</v>
      </c>
      <c r="K387" s="5">
        <v>1775.9713999999999</v>
      </c>
      <c r="L387" s="6">
        <f t="shared" ref="L387:L450" ca="1" si="12">$L387/100</f>
        <v>0.06</v>
      </c>
      <c r="M387" s="6">
        <f ca="1"/>
        <v>4.3299999999999998E-2</v>
      </c>
      <c r="N387" s="7" t="str">
        <f t="shared" ref="N387:N450" ca="1" si="13">CONCATENATE($N387, " ", $Y387)</f>
        <v>107 troy ounces</v>
      </c>
      <c r="O387" s="6">
        <f ca="1"/>
        <v>4.6600000000000003E-2</v>
      </c>
      <c r="P387" s="6">
        <f ca="1"/>
        <v>4.5199999999999997E-2</v>
      </c>
      <c r="Q387" s="6">
        <f ca="1"/>
        <v>4.3299999999999998E-2</v>
      </c>
      <c r="R387" s="5">
        <v>103.58</v>
      </c>
      <c r="S387" s="5">
        <v>4096.62</v>
      </c>
      <c r="T387" s="6">
        <f ca="1"/>
        <v>0.21660000000000001</v>
      </c>
      <c r="U387" s="5">
        <v>79.94</v>
      </c>
      <c r="X387" s="13"/>
      <c r="Y387" s="14"/>
      <c r="AA387" s="17"/>
      <c r="AB387" s="18"/>
    </row>
    <row r="388" spans="1:28" ht="26.25" customHeight="1">
      <c r="A388" s="4">
        <v>45897</v>
      </c>
      <c r="B388" s="5">
        <v>1875.12</v>
      </c>
      <c r="C388" s="5">
        <v>1862.37</v>
      </c>
      <c r="D388" s="5">
        <v>1865.51</v>
      </c>
      <c r="E388" s="5">
        <v>1854.45</v>
      </c>
      <c r="F388" s="8">
        <f ca="1"/>
        <v>-0.1106</v>
      </c>
      <c r="G388" s="21">
        <f ca="1"/>
        <v>-0.54449999999999998</v>
      </c>
      <c r="H388" s="5">
        <v>33.126778629999997</v>
      </c>
      <c r="I388" s="5">
        <v>1909.7774999999999</v>
      </c>
      <c r="J388" s="5">
        <v>1856.2532000000001</v>
      </c>
      <c r="K388" s="5">
        <v>1775.9728</v>
      </c>
      <c r="L388" s="6">
        <f t="shared" ca="1" si="12"/>
        <v>0.06</v>
      </c>
      <c r="M388" s="6">
        <f ca="1"/>
        <v>4.3299999999999998E-2</v>
      </c>
      <c r="N388" s="7" t="str">
        <f t="shared" ca="1" si="13"/>
        <v>112 troy ounces</v>
      </c>
      <c r="O388" s="6">
        <f ca="1"/>
        <v>4.6600000000000003E-2</v>
      </c>
      <c r="P388" s="6">
        <f ca="1"/>
        <v>4.4999999999999998E-2</v>
      </c>
      <c r="Q388" s="6">
        <f ca="1"/>
        <v>4.3299999999999998E-2</v>
      </c>
      <c r="R388" s="5">
        <v>103.26</v>
      </c>
      <c r="S388" s="5">
        <v>4068.92</v>
      </c>
      <c r="T388" s="6">
        <f ca="1"/>
        <v>0.20739999999999997</v>
      </c>
      <c r="U388" s="5">
        <v>77.680000000000007</v>
      </c>
      <c r="X388" s="13"/>
      <c r="Y388" s="14"/>
      <c r="AA388" s="17"/>
      <c r="AB388" s="18"/>
    </row>
    <row r="389" spans="1:28" ht="26.25" customHeight="1">
      <c r="A389" s="4">
        <v>45898</v>
      </c>
      <c r="B389" s="5">
        <v>1873.07</v>
      </c>
      <c r="C389" s="5">
        <v>1875.12</v>
      </c>
      <c r="D389" s="5">
        <v>1862.37</v>
      </c>
      <c r="E389" s="5">
        <v>1865.51</v>
      </c>
      <c r="F389" s="8">
        <f ca="1"/>
        <v>3.1400000000000004E-2</v>
      </c>
      <c r="G389" s="21">
        <f ca="1"/>
        <v>-0.39</v>
      </c>
      <c r="H389" s="5">
        <v>33.291662350000003</v>
      </c>
      <c r="I389" s="5">
        <v>1912.5215000000001</v>
      </c>
      <c r="J389" s="5">
        <v>1854.9036000000001</v>
      </c>
      <c r="K389" s="5">
        <v>1776.0645500000001</v>
      </c>
      <c r="L389" s="6">
        <f t="shared" ca="1" si="12"/>
        <v>0.06</v>
      </c>
      <c r="M389" s="6">
        <f ca="1"/>
        <v>4.3299999999999998E-2</v>
      </c>
      <c r="N389" s="7" t="str">
        <f t="shared" ca="1" si="13"/>
        <v>111 troy ounces</v>
      </c>
      <c r="O389" s="6">
        <f ca="1"/>
        <v>4.6600000000000003E-2</v>
      </c>
      <c r="P389" s="6">
        <f ca="1"/>
        <v>4.4800000000000006E-2</v>
      </c>
      <c r="Q389" s="6">
        <f ca="1"/>
        <v>4.3299999999999998E-2</v>
      </c>
      <c r="R389" s="5">
        <v>103.43</v>
      </c>
      <c r="S389" s="5">
        <v>4144.25</v>
      </c>
      <c r="T389" s="6">
        <f ca="1"/>
        <v>0.19239999999999999</v>
      </c>
      <c r="U389" s="5">
        <v>78.45</v>
      </c>
      <c r="X389" s="13"/>
      <c r="Y389" s="14"/>
      <c r="AA389" s="17"/>
      <c r="AB389" s="18"/>
    </row>
    <row r="390" spans="1:28" ht="26.25" customHeight="1">
      <c r="A390" s="4">
        <v>45899</v>
      </c>
      <c r="B390" s="5">
        <v>1868.56</v>
      </c>
      <c r="C390" s="5">
        <v>1873.07</v>
      </c>
      <c r="D390" s="5">
        <v>1875.12</v>
      </c>
      <c r="E390" s="5">
        <v>1862.37</v>
      </c>
      <c r="F390" s="8">
        <f ca="1"/>
        <v>-0.1275</v>
      </c>
      <c r="G390" s="21">
        <f ca="1"/>
        <v>-0.49939999999999996</v>
      </c>
      <c r="H390" s="5">
        <v>31.883109699999999</v>
      </c>
      <c r="I390" s="5">
        <v>1914.309</v>
      </c>
      <c r="J390" s="5">
        <v>1853.703</v>
      </c>
      <c r="K390" s="5">
        <v>1776.1247000000001</v>
      </c>
      <c r="L390" s="6">
        <f t="shared" ca="1" si="12"/>
        <v>0.06</v>
      </c>
      <c r="M390" s="6">
        <f ca="1"/>
        <v>4.3299999999999998E-2</v>
      </c>
      <c r="N390" s="7" t="str">
        <f t="shared" ca="1" si="13"/>
        <v>106 troy ounces</v>
      </c>
      <c r="O390" s="6">
        <f ca="1"/>
        <v>4.6399999999999997E-2</v>
      </c>
      <c r="P390" s="6">
        <f ca="1"/>
        <v>4.4500000000000005E-2</v>
      </c>
      <c r="Q390" s="6">
        <f ca="1"/>
        <v>4.3299999999999998E-2</v>
      </c>
      <c r="R390" s="5">
        <v>103.27</v>
      </c>
      <c r="S390" s="5">
        <v>4153.47</v>
      </c>
      <c r="T390" s="6">
        <f ca="1"/>
        <v>0.1888</v>
      </c>
      <c r="U390" s="5">
        <v>77.489999999999995</v>
      </c>
      <c r="X390" s="13"/>
      <c r="Y390" s="14"/>
      <c r="AA390" s="17"/>
      <c r="AB390" s="18"/>
    </row>
    <row r="391" spans="1:28" ht="26.25" customHeight="1">
      <c r="A391" s="4">
        <v>45900</v>
      </c>
      <c r="B391" s="5">
        <v>1865.94</v>
      </c>
      <c r="C391" s="5">
        <v>1868.56</v>
      </c>
      <c r="D391" s="5">
        <v>1873.07</v>
      </c>
      <c r="E391" s="5">
        <v>1875.12</v>
      </c>
      <c r="F391" s="8">
        <f ca="1"/>
        <v>2.0499999999999997E-2</v>
      </c>
      <c r="G391" s="21">
        <f ca="1"/>
        <v>-0.37409999999999999</v>
      </c>
      <c r="H391" s="5">
        <v>32.44841143</v>
      </c>
      <c r="I391" s="5">
        <v>1914.4055000000001</v>
      </c>
      <c r="J391" s="5">
        <v>1851.6702</v>
      </c>
      <c r="K391" s="5">
        <v>1776.2194999999999</v>
      </c>
      <c r="L391" s="6">
        <f t="shared" ca="1" si="12"/>
        <v>0.06</v>
      </c>
      <c r="M391" s="6">
        <f ca="1"/>
        <v>4.3299999999999998E-2</v>
      </c>
      <c r="N391" s="7" t="str">
        <f t="shared" ca="1" si="13"/>
        <v>103 troy ounces</v>
      </c>
      <c r="O391" s="6">
        <f ca="1"/>
        <v>4.6199999999999998E-2</v>
      </c>
      <c r="P391" s="6">
        <f ca="1"/>
        <v>4.4699999999999997E-2</v>
      </c>
      <c r="Q391" s="6">
        <f ca="1"/>
        <v>4.3299999999999998E-2</v>
      </c>
      <c r="R391" s="5">
        <v>103.54</v>
      </c>
      <c r="S391" s="5">
        <v>4105.3500000000004</v>
      </c>
      <c r="T391" s="6">
        <f ca="1"/>
        <v>0.19539999999999999</v>
      </c>
      <c r="U391" s="5">
        <v>74.569999999999993</v>
      </c>
      <c r="X391" s="13"/>
      <c r="Y391" s="14"/>
      <c r="AA391" s="17"/>
      <c r="AB391" s="18"/>
    </row>
    <row r="392" spans="1:28" ht="26.25" customHeight="1">
      <c r="A392" s="4">
        <v>45901</v>
      </c>
      <c r="B392" s="5">
        <v>1914.93</v>
      </c>
      <c r="C392" s="5">
        <v>1865.94</v>
      </c>
      <c r="D392" s="5">
        <v>1868.56</v>
      </c>
      <c r="E392" s="5">
        <v>1873.07</v>
      </c>
      <c r="F392" s="8">
        <f ca="1"/>
        <v>4.5100000000000001E-2</v>
      </c>
      <c r="G392" s="21">
        <f ca="1"/>
        <v>-0.26739999999999997</v>
      </c>
      <c r="H392" s="5">
        <v>29.8603439</v>
      </c>
      <c r="I392" s="5">
        <v>1914.616</v>
      </c>
      <c r="J392" s="5">
        <v>1849.1856</v>
      </c>
      <c r="K392" s="5">
        <v>1776.1965</v>
      </c>
      <c r="L392" s="6">
        <f t="shared" ca="1" si="12"/>
        <v>0.06</v>
      </c>
      <c r="M392" s="6">
        <f ca="1"/>
        <v>4.3299999999999998E-2</v>
      </c>
      <c r="N392" s="7" t="str">
        <f t="shared" ca="1" si="13"/>
        <v>99 troy ounces</v>
      </c>
      <c r="O392" s="6">
        <f ca="1"/>
        <v>4.6100000000000002E-2</v>
      </c>
      <c r="P392" s="6">
        <f ca="1"/>
        <v>4.4400000000000002E-2</v>
      </c>
      <c r="Q392" s="6">
        <f ca="1"/>
        <v>4.3299999999999998E-2</v>
      </c>
      <c r="R392" s="5">
        <v>103.01</v>
      </c>
      <c r="S392" s="5">
        <v>4119.57</v>
      </c>
      <c r="T392" s="6">
        <f ca="1"/>
        <v>0.1923</v>
      </c>
      <c r="U392" s="5">
        <v>73.23</v>
      </c>
      <c r="X392" s="13"/>
      <c r="Y392" s="14"/>
      <c r="AA392" s="17"/>
      <c r="AB392" s="18"/>
    </row>
    <row r="393" spans="1:28" ht="26.25" customHeight="1">
      <c r="A393" s="4">
        <v>45902</v>
      </c>
      <c r="B393" s="5">
        <v>1953.14</v>
      </c>
      <c r="C393" s="5">
        <v>1914.93</v>
      </c>
      <c r="D393" s="5">
        <v>1865.94</v>
      </c>
      <c r="E393" s="5">
        <v>1868.56</v>
      </c>
      <c r="F393" s="8">
        <f ca="1"/>
        <v>2.6200000000000001E-2</v>
      </c>
      <c r="G393" s="21">
        <f ca="1"/>
        <v>-0.23300000000000001</v>
      </c>
      <c r="H393" s="5">
        <v>23.94830778</v>
      </c>
      <c r="I393" s="5">
        <v>1914.712</v>
      </c>
      <c r="J393" s="5">
        <v>1846.6405999999999</v>
      </c>
      <c r="K393" s="5">
        <v>1776.1701</v>
      </c>
      <c r="L393" s="6">
        <f t="shared" ca="1" si="12"/>
        <v>0.06</v>
      </c>
      <c r="M393" s="6">
        <f ca="1"/>
        <v>4.3299999999999998E-2</v>
      </c>
      <c r="N393" s="7" t="str">
        <f t="shared" ca="1" si="13"/>
        <v>104 troy ounces</v>
      </c>
      <c r="O393" s="6">
        <f ca="1"/>
        <v>4.6100000000000002E-2</v>
      </c>
      <c r="P393" s="6">
        <f ca="1"/>
        <v>4.2999999999999997E-2</v>
      </c>
      <c r="Q393" s="6">
        <f ca="1"/>
        <v>4.3299999999999998E-2</v>
      </c>
      <c r="R393" s="5">
        <v>101.83</v>
      </c>
      <c r="S393" s="5">
        <v>4136.6899999999996</v>
      </c>
      <c r="T393" s="6">
        <f ca="1"/>
        <v>0.1857</v>
      </c>
      <c r="U393" s="5">
        <v>75.92</v>
      </c>
      <c r="X393" s="13"/>
      <c r="Y393" s="14"/>
      <c r="AA393" s="17"/>
      <c r="AB393" s="18"/>
    </row>
    <row r="394" spans="1:28" ht="26.25" customHeight="1">
      <c r="A394" s="4">
        <v>45903</v>
      </c>
      <c r="B394" s="5">
        <v>1927.43</v>
      </c>
      <c r="C394" s="5">
        <v>1953.14</v>
      </c>
      <c r="D394" s="5">
        <v>1914.93</v>
      </c>
      <c r="E394" s="5">
        <v>1865.94</v>
      </c>
      <c r="F394" s="8">
        <f ca="1"/>
        <v>-0.4899</v>
      </c>
      <c r="G394" s="21">
        <f ca="1"/>
        <v>-0.80540000000000012</v>
      </c>
      <c r="H394" s="5">
        <v>11.57200976</v>
      </c>
      <c r="I394" s="5">
        <v>1914.7215000000001</v>
      </c>
      <c r="J394" s="5">
        <v>1844.4138</v>
      </c>
      <c r="K394" s="5">
        <v>1776.3251499999999</v>
      </c>
      <c r="L394" s="6">
        <f t="shared" ca="1" si="12"/>
        <v>0.06</v>
      </c>
      <c r="M394" s="6">
        <f ca="1"/>
        <v>4.3299999999999998E-2</v>
      </c>
      <c r="N394" s="7" t="str">
        <f t="shared" ca="1" si="13"/>
        <v>99 troy ounces</v>
      </c>
      <c r="O394" s="6">
        <f ca="1"/>
        <v>4.6199999999999998E-2</v>
      </c>
      <c r="P394" s="6">
        <f ca="1"/>
        <v>4.0899999999999999E-2</v>
      </c>
      <c r="Q394" s="6">
        <f ca="1"/>
        <v>4.3299999999999998E-2</v>
      </c>
      <c r="R394" s="5">
        <v>100.85</v>
      </c>
      <c r="S394" s="5">
        <v>4158.68</v>
      </c>
      <c r="T394" s="6">
        <f ca="1"/>
        <v>0.17739999999999997</v>
      </c>
      <c r="U394" s="5">
        <v>76.790000000000006</v>
      </c>
      <c r="X394" s="13"/>
      <c r="Y394" s="14"/>
      <c r="AA394" s="17"/>
      <c r="AB394" s="18"/>
    </row>
    <row r="395" spans="1:28" ht="26.25" customHeight="1">
      <c r="A395" s="4">
        <v>45904</v>
      </c>
      <c r="B395" s="5">
        <v>1922.21</v>
      </c>
      <c r="C395" s="5">
        <v>1927.43</v>
      </c>
      <c r="D395" s="5">
        <v>1953.14</v>
      </c>
      <c r="E395" s="5">
        <v>1914.93</v>
      </c>
      <c r="F395" s="8">
        <f ca="1"/>
        <v>-0.3821</v>
      </c>
      <c r="G395" s="21">
        <f ca="1"/>
        <v>-1.1653</v>
      </c>
      <c r="H395" s="5">
        <v>9.9304628959999999</v>
      </c>
      <c r="I395" s="5">
        <v>1910.615</v>
      </c>
      <c r="J395" s="5">
        <v>1841.2257999999999</v>
      </c>
      <c r="K395" s="5">
        <v>1776.2284999999999</v>
      </c>
      <c r="L395" s="6">
        <f t="shared" ca="1" si="12"/>
        <v>0.06</v>
      </c>
      <c r="M395" s="6">
        <f ca="1"/>
        <v>4.3299999999999998E-2</v>
      </c>
      <c r="N395" s="7" t="str">
        <f t="shared" ca="1" si="13"/>
        <v>106 troy ounces</v>
      </c>
      <c r="O395" s="6">
        <f ca="1"/>
        <v>4.5899999999999996E-2</v>
      </c>
      <c r="P395" s="6">
        <f ca="1"/>
        <v>4.0899999999999999E-2</v>
      </c>
      <c r="Q395" s="6">
        <f ca="1"/>
        <v>4.3299999999999998E-2</v>
      </c>
      <c r="R395" s="5">
        <v>102.1</v>
      </c>
      <c r="S395" s="5">
        <v>4070.07</v>
      </c>
      <c r="T395" s="6">
        <f ca="1"/>
        <v>0.19620000000000001</v>
      </c>
      <c r="U395" s="5">
        <v>79.06</v>
      </c>
      <c r="X395" s="13"/>
      <c r="Y395" s="14"/>
      <c r="AA395" s="17"/>
      <c r="AB395" s="18"/>
    </row>
    <row r="396" spans="1:28" ht="26.25" customHeight="1">
      <c r="A396" s="4">
        <v>45905</v>
      </c>
      <c r="B396" s="5">
        <v>1927.97</v>
      </c>
      <c r="C396" s="5">
        <v>1922.21</v>
      </c>
      <c r="D396" s="5">
        <v>1927.43</v>
      </c>
      <c r="E396" s="5">
        <v>1953.14</v>
      </c>
      <c r="F396" s="8">
        <f ca="1"/>
        <v>0.2571</v>
      </c>
      <c r="G396" s="21">
        <f ca="1"/>
        <v>-0.72389999999999999</v>
      </c>
      <c r="H396" s="5">
        <v>10.55693711</v>
      </c>
      <c r="I396" s="5">
        <v>1905.7080000000001</v>
      </c>
      <c r="J396" s="5">
        <v>1837.2077999999999</v>
      </c>
      <c r="K396" s="5">
        <v>1775.8914500000001</v>
      </c>
      <c r="L396" s="6">
        <f t="shared" ca="1" si="12"/>
        <v>6.4000000000000001E-2</v>
      </c>
      <c r="M396" s="6">
        <f ca="1"/>
        <v>4.3299999999999998E-2</v>
      </c>
      <c r="N396" s="7" t="str">
        <f t="shared" ca="1" si="13"/>
        <v>98 troy ounces</v>
      </c>
      <c r="O396" s="6">
        <f ca="1"/>
        <v>4.58E-2</v>
      </c>
      <c r="P396" s="6">
        <f ca="1"/>
        <v>4.2099999999999999E-2</v>
      </c>
      <c r="Q396" s="6">
        <f ca="1"/>
        <v>4.3299999999999998E-2</v>
      </c>
      <c r="R396" s="5">
        <v>102.19</v>
      </c>
      <c r="S396" s="5">
        <v>4020.85</v>
      </c>
      <c r="T396" s="6">
        <f ca="1"/>
        <v>0.20120000000000002</v>
      </c>
      <c r="U396" s="5">
        <v>77.91</v>
      </c>
      <c r="X396" s="13"/>
      <c r="Y396" s="14"/>
      <c r="AA396" s="17"/>
      <c r="AB396" s="18"/>
    </row>
    <row r="397" spans="1:28" ht="26.25" customHeight="1">
      <c r="A397" s="4">
        <v>45906</v>
      </c>
      <c r="B397" s="5">
        <v>1930.45</v>
      </c>
      <c r="C397" s="5">
        <v>1927.97</v>
      </c>
      <c r="D397" s="5">
        <v>1922.21</v>
      </c>
      <c r="E397" s="5">
        <v>1927.43</v>
      </c>
      <c r="F397" s="8">
        <f ca="1"/>
        <v>5.2199999999999996E-2</v>
      </c>
      <c r="G397" s="21">
        <f ca="1"/>
        <v>-0.67760000000000009</v>
      </c>
      <c r="H397" s="5">
        <v>12.355278719999999</v>
      </c>
      <c r="I397" s="5">
        <v>1901.1679999999999</v>
      </c>
      <c r="J397" s="5">
        <v>1833.4834000000001</v>
      </c>
      <c r="K397" s="5">
        <v>1775.78745</v>
      </c>
      <c r="L397" s="6">
        <f t="shared" ca="1" si="12"/>
        <v>6.4000000000000001E-2</v>
      </c>
      <c r="M397" s="6">
        <f ca="1"/>
        <v>4.3299999999999998E-2</v>
      </c>
      <c r="N397" s="7" t="str">
        <f t="shared" ca="1" si="13"/>
        <v>109 troy ounces</v>
      </c>
      <c r="O397" s="6">
        <f ca="1"/>
        <v>4.5999999999999999E-2</v>
      </c>
      <c r="P397" s="6">
        <f ca="1"/>
        <v>4.2500000000000003E-2</v>
      </c>
      <c r="Q397" s="6">
        <f ca="1"/>
        <v>4.3299999999999998E-2</v>
      </c>
      <c r="R397" s="5">
        <v>101.92</v>
      </c>
      <c r="S397" s="5">
        <v>4049.27</v>
      </c>
      <c r="T397" s="6">
        <f ca="1"/>
        <v>0.19760000000000003</v>
      </c>
      <c r="U397" s="5">
        <v>80.040000000000006</v>
      </c>
      <c r="X397" s="13"/>
      <c r="Y397" s="14"/>
      <c r="AA397" s="17"/>
      <c r="AB397" s="18"/>
    </row>
    <row r="398" spans="1:28" ht="26.25" customHeight="1">
      <c r="A398" s="4">
        <v>45907</v>
      </c>
      <c r="B398" s="5">
        <v>1948.44</v>
      </c>
      <c r="C398" s="5">
        <v>1930.45</v>
      </c>
      <c r="D398" s="5">
        <v>1927.97</v>
      </c>
      <c r="E398" s="5">
        <v>1922.21</v>
      </c>
      <c r="F398" s="8">
        <f ca="1"/>
        <v>-5.7599999999999998E-2</v>
      </c>
      <c r="G398" s="21">
        <f ca="1"/>
        <v>-0.62460000000000004</v>
      </c>
      <c r="H398" s="5">
        <v>12.610502719999999</v>
      </c>
      <c r="I398" s="5">
        <v>1896.5229999999999</v>
      </c>
      <c r="J398" s="5">
        <v>1829.8106</v>
      </c>
      <c r="K398" s="5">
        <v>1775.6741</v>
      </c>
      <c r="L398" s="6">
        <f t="shared" ca="1" si="12"/>
        <v>6.4000000000000001E-2</v>
      </c>
      <c r="M398" s="6">
        <f ca="1"/>
        <v>4.3299999999999998E-2</v>
      </c>
      <c r="N398" s="7" t="str">
        <f t="shared" ca="1" si="13"/>
        <v>120 troy ounces</v>
      </c>
      <c r="O398" s="6">
        <f ca="1"/>
        <v>4.6100000000000002E-2</v>
      </c>
      <c r="P398" s="6">
        <f ca="1"/>
        <v>4.1900000000000007E-2</v>
      </c>
      <c r="Q398" s="6">
        <f ca="1"/>
        <v>4.3299999999999998E-2</v>
      </c>
      <c r="R398" s="5">
        <v>101.72</v>
      </c>
      <c r="S398" s="5">
        <v>4053.72</v>
      </c>
      <c r="T398" s="6">
        <f ca="1"/>
        <v>0.18899999999999997</v>
      </c>
      <c r="U398" s="5">
        <v>81.22</v>
      </c>
      <c r="X398" s="13"/>
      <c r="Y398" s="14"/>
      <c r="AA398" s="17"/>
      <c r="AB398" s="18"/>
    </row>
    <row r="399" spans="1:28" ht="26.25" customHeight="1">
      <c r="A399" s="4">
        <v>45908</v>
      </c>
      <c r="B399" s="5">
        <v>1937.09</v>
      </c>
      <c r="C399" s="5">
        <v>1948.44</v>
      </c>
      <c r="D399" s="5">
        <v>1930.45</v>
      </c>
      <c r="E399" s="5">
        <v>1927.97</v>
      </c>
      <c r="F399" s="8">
        <f ca="1"/>
        <v>-2.4799999999999999E-2</v>
      </c>
      <c r="G399" s="21">
        <f ca="1"/>
        <v>-0.68079999999999996</v>
      </c>
      <c r="H399" s="5">
        <v>12.754475859999999</v>
      </c>
      <c r="I399" s="5">
        <v>1891.3175000000001</v>
      </c>
      <c r="J399" s="5">
        <v>1826.2719999999999</v>
      </c>
      <c r="K399" s="5">
        <v>1775.6940500000001</v>
      </c>
      <c r="L399" s="6">
        <f t="shared" ca="1" si="12"/>
        <v>6.4000000000000001E-2</v>
      </c>
      <c r="M399" s="6">
        <f ca="1"/>
        <v>4.3299999999999998E-2</v>
      </c>
      <c r="N399" s="7" t="str">
        <f t="shared" ca="1" si="13"/>
        <v>113 troy ounces</v>
      </c>
      <c r="O399" s="6">
        <f ca="1"/>
        <v>4.6100000000000002E-2</v>
      </c>
      <c r="P399" s="6">
        <f ca="1"/>
        <v>4.1700000000000001E-2</v>
      </c>
      <c r="Q399" s="6">
        <f ca="1"/>
        <v>4.3299999999999998E-2</v>
      </c>
      <c r="R399" s="5">
        <v>101.58</v>
      </c>
      <c r="S399" s="5">
        <v>4036.08</v>
      </c>
      <c r="T399" s="6">
        <f ca="1"/>
        <v>0.1905</v>
      </c>
      <c r="U399" s="5">
        <v>80.48</v>
      </c>
      <c r="X399" s="13"/>
      <c r="Y399" s="14"/>
      <c r="AA399" s="17"/>
      <c r="AB399" s="18"/>
    </row>
    <row r="400" spans="1:28" ht="26.25" customHeight="1">
      <c r="A400" s="4">
        <v>45909</v>
      </c>
      <c r="B400" s="5">
        <v>1931.37</v>
      </c>
      <c r="C400" s="5">
        <v>1937.09</v>
      </c>
      <c r="D400" s="5">
        <v>1948.44</v>
      </c>
      <c r="E400" s="5">
        <v>1930.45</v>
      </c>
      <c r="F400" s="8">
        <f ca="1"/>
        <v>-0.17989999999999998</v>
      </c>
      <c r="G400" s="21">
        <f ca="1"/>
        <v>-0.73319999999999996</v>
      </c>
      <c r="H400" s="5">
        <v>15.329907009999999</v>
      </c>
      <c r="I400" s="5">
        <v>1885.5450000000001</v>
      </c>
      <c r="J400" s="5">
        <v>1822.8616</v>
      </c>
      <c r="K400" s="5">
        <v>1775.7981500000001</v>
      </c>
      <c r="L400" s="6">
        <f t="shared" ca="1" si="12"/>
        <v>6.4000000000000001E-2</v>
      </c>
      <c r="M400" s="6">
        <f ca="1"/>
        <v>4.3299999999999998E-2</v>
      </c>
      <c r="N400" s="7" t="str">
        <f t="shared" ca="1" si="13"/>
        <v>111 troy ounces</v>
      </c>
      <c r="O400" s="6">
        <f ca="1"/>
        <v>4.6699999999999998E-2</v>
      </c>
      <c r="P400" s="6">
        <f ca="1"/>
        <v>4.1100000000000005E-2</v>
      </c>
      <c r="Q400" s="6">
        <f ca="1"/>
        <v>4.3299999999999998E-2</v>
      </c>
      <c r="R400" s="5">
        <v>102.01</v>
      </c>
      <c r="S400" s="5">
        <v>3982.71</v>
      </c>
      <c r="T400" s="6">
        <f ca="1"/>
        <v>0.1956</v>
      </c>
      <c r="U400" s="5">
        <v>80.260000000000005</v>
      </c>
      <c r="X400" s="13"/>
      <c r="Y400" s="14"/>
      <c r="AA400" s="17"/>
      <c r="AB400" s="18"/>
    </row>
    <row r="401" spans="1:28" ht="26.25" customHeight="1">
      <c r="A401" s="4">
        <v>45910</v>
      </c>
      <c r="B401" s="5">
        <v>1926.08</v>
      </c>
      <c r="C401" s="5">
        <v>1931.37</v>
      </c>
      <c r="D401" s="5">
        <v>1937.09</v>
      </c>
      <c r="E401" s="5">
        <v>1948.44</v>
      </c>
      <c r="F401" s="8">
        <f ca="1"/>
        <v>0.11349999999999999</v>
      </c>
      <c r="G401" s="21">
        <f ca="1"/>
        <v>-0.64019999999999999</v>
      </c>
      <c r="H401" s="5">
        <v>18.35427958</v>
      </c>
      <c r="I401" s="5">
        <v>1878.4159999999999</v>
      </c>
      <c r="J401" s="5">
        <v>1819.3715999999999</v>
      </c>
      <c r="K401" s="5">
        <v>1775.8407</v>
      </c>
      <c r="L401" s="6">
        <f t="shared" ca="1" si="12"/>
        <v>6.4000000000000001E-2</v>
      </c>
      <c r="M401" s="6">
        <f ca="1"/>
        <v>4.3299999999999998E-2</v>
      </c>
      <c r="N401" s="7" t="str">
        <f t="shared" ca="1" si="13"/>
        <v>104 troy ounces</v>
      </c>
      <c r="O401" s="6">
        <f ca="1"/>
        <v>4.7E-2</v>
      </c>
      <c r="P401" s="6">
        <f ca="1"/>
        <v>4.1200000000000001E-2</v>
      </c>
      <c r="Q401" s="6">
        <f ca="1"/>
        <v>4.3299999999999998E-2</v>
      </c>
      <c r="R401" s="5">
        <v>101.99</v>
      </c>
      <c r="S401" s="5">
        <v>4001.74</v>
      </c>
      <c r="T401" s="6">
        <f ca="1"/>
        <v>0.19889999999999999</v>
      </c>
      <c r="U401" s="5">
        <v>81.62</v>
      </c>
      <c r="X401" s="13"/>
      <c r="Y401" s="14"/>
      <c r="AA401" s="17"/>
      <c r="AB401" s="18"/>
    </row>
    <row r="402" spans="1:28" ht="26.25" customHeight="1">
      <c r="A402" s="4">
        <v>45911</v>
      </c>
      <c r="B402" s="5">
        <v>1932.06</v>
      </c>
      <c r="C402" s="5">
        <v>1926.08</v>
      </c>
      <c r="D402" s="5">
        <v>1931.37</v>
      </c>
      <c r="E402" s="5">
        <v>1937.09</v>
      </c>
      <c r="F402" s="8">
        <f ca="1"/>
        <v>5.7200000000000001E-2</v>
      </c>
      <c r="G402" s="21">
        <f ca="1"/>
        <v>-0.62809999999999999</v>
      </c>
      <c r="H402" s="5">
        <v>20.22219913</v>
      </c>
      <c r="I402" s="5">
        <v>1872.1845000000001</v>
      </c>
      <c r="J402" s="5">
        <v>1816.2462</v>
      </c>
      <c r="K402" s="5">
        <v>1775.90455</v>
      </c>
      <c r="L402" s="6">
        <f t="shared" ca="1" si="12"/>
        <v>6.4000000000000001E-2</v>
      </c>
      <c r="M402" s="6">
        <f ca="1"/>
        <v>4.3299999999999998E-2</v>
      </c>
      <c r="N402" s="7" t="str">
        <f t="shared" ca="1" si="13"/>
        <v>96 troy ounces</v>
      </c>
      <c r="O402" s="6">
        <f ca="1"/>
        <v>4.6900000000000004E-2</v>
      </c>
      <c r="P402" s="6">
        <f ca="1"/>
        <v>4.2099999999999999E-2</v>
      </c>
      <c r="Q402" s="6">
        <f ca="1"/>
        <v>4.3299999999999998E-2</v>
      </c>
      <c r="R402" s="5">
        <v>101.99</v>
      </c>
      <c r="S402" s="5">
        <v>3978.14</v>
      </c>
      <c r="T402" s="6">
        <f ca="1"/>
        <v>0.2021</v>
      </c>
      <c r="U402" s="5">
        <v>81.790000000000006</v>
      </c>
      <c r="X402" s="13"/>
      <c r="Y402" s="14"/>
      <c r="AA402" s="17"/>
      <c r="AB402" s="18"/>
    </row>
    <row r="403" spans="1:28" ht="26.25" customHeight="1">
      <c r="A403" s="4">
        <v>45912</v>
      </c>
      <c r="B403" s="5">
        <v>1906.99</v>
      </c>
      <c r="C403" s="5">
        <v>1932.06</v>
      </c>
      <c r="D403" s="5">
        <v>1926.08</v>
      </c>
      <c r="E403" s="5">
        <v>1931.37</v>
      </c>
      <c r="F403" s="8">
        <f ca="1"/>
        <v>5.2900000000000003E-2</v>
      </c>
      <c r="G403" s="21">
        <f ca="1"/>
        <v>-0.60140000000000005</v>
      </c>
      <c r="H403" s="5">
        <v>22.03045067</v>
      </c>
      <c r="I403" s="5">
        <v>1865.713</v>
      </c>
      <c r="J403" s="5">
        <v>1813.0101999999999</v>
      </c>
      <c r="K403" s="5">
        <v>1776.1343999999999</v>
      </c>
      <c r="L403" s="6">
        <f t="shared" ca="1" si="12"/>
        <v>6.4000000000000001E-2</v>
      </c>
      <c r="M403" s="6">
        <f ca="1"/>
        <v>4.3299999999999998E-2</v>
      </c>
      <c r="N403" s="7" t="str">
        <f t="shared" ca="1" si="13"/>
        <v>99 troy ounces</v>
      </c>
      <c r="O403" s="6">
        <f ca="1"/>
        <v>4.6900000000000004E-2</v>
      </c>
      <c r="P403" s="6">
        <f ca="1"/>
        <v>4.1399999999999999E-2</v>
      </c>
      <c r="Q403" s="6">
        <f ca="1"/>
        <v>4.3299999999999998E-2</v>
      </c>
      <c r="R403" s="5">
        <v>102.08</v>
      </c>
      <c r="S403" s="5">
        <v>3909.04</v>
      </c>
      <c r="T403" s="6">
        <f ca="1"/>
        <v>0.20280000000000001</v>
      </c>
      <c r="U403" s="5">
        <v>80.599999999999994</v>
      </c>
      <c r="X403" s="13"/>
      <c r="Y403" s="14"/>
      <c r="AA403" s="17"/>
      <c r="AB403" s="18"/>
    </row>
    <row r="404" spans="1:28" ht="26.25" customHeight="1">
      <c r="A404" s="4">
        <v>45913</v>
      </c>
      <c r="B404" s="5">
        <v>1908.81</v>
      </c>
      <c r="C404" s="5">
        <v>1906.99</v>
      </c>
      <c r="D404" s="5">
        <v>1932.06</v>
      </c>
      <c r="E404" s="5">
        <v>1926.08</v>
      </c>
      <c r="F404" s="8">
        <f ca="1"/>
        <v>-5.9800000000000006E-2</v>
      </c>
      <c r="G404" s="21">
        <f ca="1"/>
        <v>-0.17129999999999998</v>
      </c>
      <c r="H404" s="5">
        <v>23.329914890000001</v>
      </c>
      <c r="I404" s="5">
        <v>1859.338</v>
      </c>
      <c r="J404" s="5">
        <v>1809.9041999999999</v>
      </c>
      <c r="K404" s="5">
        <v>1776.3779999999999</v>
      </c>
      <c r="L404" s="6">
        <f t="shared" ca="1" si="12"/>
        <v>6.4000000000000001E-2</v>
      </c>
      <c r="M404" s="6">
        <f ca="1"/>
        <v>4.3299999999999998E-2</v>
      </c>
      <c r="N404" s="7" t="str">
        <f t="shared" ca="1" si="13"/>
        <v>100 troy ounces</v>
      </c>
      <c r="O404" s="6">
        <f ca="1"/>
        <v>4.6900000000000004E-2</v>
      </c>
      <c r="P404" s="6">
        <f ca="1"/>
        <v>4.0899999999999999E-2</v>
      </c>
      <c r="Q404" s="6">
        <f ca="1"/>
        <v>4.3299999999999998E-2</v>
      </c>
      <c r="R404" s="5">
        <v>102.38</v>
      </c>
      <c r="S404" s="5">
        <v>3911.84</v>
      </c>
      <c r="T404" s="6">
        <f ca="1"/>
        <v>0.20430000000000001</v>
      </c>
      <c r="U404" s="5">
        <v>79.14</v>
      </c>
      <c r="X404" s="13"/>
      <c r="Y404" s="14"/>
      <c r="AA404" s="17"/>
      <c r="AB404" s="18"/>
    </row>
    <row r="405" spans="1:28" ht="26.25" customHeight="1">
      <c r="A405" s="4">
        <v>45914</v>
      </c>
      <c r="B405" s="5">
        <v>1918.01</v>
      </c>
      <c r="C405" s="5">
        <v>1908.81</v>
      </c>
      <c r="D405" s="5">
        <v>1906.99</v>
      </c>
      <c r="E405" s="5">
        <v>1932.06</v>
      </c>
      <c r="F405" s="8">
        <f ca="1"/>
        <v>0.25069999999999998</v>
      </c>
      <c r="G405" s="21">
        <f ca="1"/>
        <v>0.46149999999999997</v>
      </c>
      <c r="H405" s="5">
        <v>27.711527159999999</v>
      </c>
      <c r="I405" s="5">
        <v>1852.4</v>
      </c>
      <c r="J405" s="5">
        <v>1806.309</v>
      </c>
      <c r="K405" s="5">
        <v>1776.5842</v>
      </c>
      <c r="L405" s="6">
        <f t="shared" ca="1" si="12"/>
        <v>6.4000000000000001E-2</v>
      </c>
      <c r="M405" s="6">
        <f ca="1"/>
        <v>4.3299999999999998E-2</v>
      </c>
      <c r="N405" s="7" t="str">
        <f t="shared" ca="1" si="13"/>
        <v>106 troy ounces</v>
      </c>
      <c r="O405" s="6">
        <f ca="1"/>
        <v>4.5899999999999996E-2</v>
      </c>
      <c r="P405" s="6">
        <f ca="1"/>
        <v>4.0599999999999997E-2</v>
      </c>
      <c r="Q405" s="6">
        <f ca="1"/>
        <v>4.3299999999999998E-2</v>
      </c>
      <c r="R405" s="5">
        <v>102.47</v>
      </c>
      <c r="S405" s="5">
        <v>4002.25</v>
      </c>
      <c r="T405" s="6">
        <f ca="1"/>
        <v>0.1928</v>
      </c>
      <c r="U405" s="5">
        <v>80.97</v>
      </c>
      <c r="X405" s="13"/>
      <c r="Y405" s="14"/>
      <c r="AA405" s="17"/>
      <c r="AB405" s="18"/>
    </row>
    <row r="406" spans="1:28" ht="26.25" customHeight="1">
      <c r="A406" s="4">
        <v>45915</v>
      </c>
      <c r="B406" s="5">
        <v>1920.39</v>
      </c>
      <c r="C406" s="5">
        <v>1918.01</v>
      </c>
      <c r="D406" s="5">
        <v>1908.81</v>
      </c>
      <c r="E406" s="5">
        <v>1906.99</v>
      </c>
      <c r="F406" s="8">
        <f ca="1"/>
        <v>-1.8200000000000001E-2</v>
      </c>
      <c r="G406" s="21">
        <f ca="1"/>
        <v>0.1862</v>
      </c>
      <c r="H406" s="5">
        <v>28.535503049999999</v>
      </c>
      <c r="I406" s="5">
        <v>1847.7974999999999</v>
      </c>
      <c r="J406" s="5">
        <v>1802.3004000000001</v>
      </c>
      <c r="K406" s="5">
        <v>1776.9355</v>
      </c>
      <c r="L406" s="6">
        <f t="shared" ca="1" si="12"/>
        <v>6.4000000000000001E-2</v>
      </c>
      <c r="M406" s="6">
        <f ca="1"/>
        <v>4.3299999999999998E-2</v>
      </c>
      <c r="N406" s="7" t="str">
        <f t="shared" ca="1" si="13"/>
        <v>94 troy ounces</v>
      </c>
      <c r="O406" s="6">
        <f ca="1"/>
        <v>4.5999999999999999E-2</v>
      </c>
      <c r="P406" s="6">
        <f ca="1"/>
        <v>4.1799999999999997E-2</v>
      </c>
      <c r="Q406" s="6">
        <f ca="1"/>
        <v>4.3299999999999998E-2</v>
      </c>
      <c r="R406" s="5">
        <v>102.32</v>
      </c>
      <c r="S406" s="5">
        <v>3999.28</v>
      </c>
      <c r="T406" s="6">
        <f ca="1"/>
        <v>0.19889999999999999</v>
      </c>
      <c r="U406" s="5">
        <v>80.099999999999994</v>
      </c>
      <c r="X406" s="13"/>
      <c r="Y406" s="14"/>
      <c r="AA406" s="17"/>
      <c r="AB406" s="18"/>
    </row>
    <row r="407" spans="1:28" ht="26.25" customHeight="1">
      <c r="A407" s="4">
        <v>45916</v>
      </c>
      <c r="B407" s="5">
        <v>1898.12</v>
      </c>
      <c r="C407" s="5">
        <v>1920.39</v>
      </c>
      <c r="D407" s="5">
        <v>1918.01</v>
      </c>
      <c r="E407" s="5">
        <v>1908.81</v>
      </c>
      <c r="F407" s="8">
        <f ca="1"/>
        <v>-9.1999999999999998E-2</v>
      </c>
      <c r="G407" s="21">
        <f ca="1"/>
        <v>4.2000000000000003E-2</v>
      </c>
      <c r="H407" s="5">
        <v>30.195464139999999</v>
      </c>
      <c r="I407" s="5">
        <v>1843.221</v>
      </c>
      <c r="J407" s="5">
        <v>1798.3561999999999</v>
      </c>
      <c r="K407" s="5">
        <v>1777.22165</v>
      </c>
      <c r="L407" s="6">
        <f t="shared" ca="1" si="12"/>
        <v>6.4000000000000001E-2</v>
      </c>
      <c r="M407" s="6">
        <f ca="1"/>
        <v>4.3299999999999998E-2</v>
      </c>
      <c r="N407" s="7" t="str">
        <f t="shared" ca="1" si="13"/>
        <v>100 troy ounces</v>
      </c>
      <c r="O407" s="6">
        <f ca="1"/>
        <v>4.5899999999999996E-2</v>
      </c>
      <c r="P407" s="6">
        <f ca="1"/>
        <v>4.2000000000000003E-2</v>
      </c>
      <c r="Q407" s="6">
        <f ca="1"/>
        <v>4.3299999999999998E-2</v>
      </c>
      <c r="R407" s="5">
        <v>102.21</v>
      </c>
      <c r="S407" s="5">
        <v>3960.6</v>
      </c>
      <c r="T407" s="6">
        <f ca="1"/>
        <v>0.19</v>
      </c>
      <c r="U407" s="5">
        <v>78.319999999999993</v>
      </c>
      <c r="X407" s="13"/>
      <c r="Y407" s="14"/>
      <c r="AA407" s="17"/>
      <c r="AB407" s="18"/>
    </row>
    <row r="408" spans="1:28" ht="26.25" customHeight="1">
      <c r="A408" s="4">
        <v>45917</v>
      </c>
      <c r="B408" s="5">
        <v>1877.05</v>
      </c>
      <c r="C408" s="5">
        <v>1898.12</v>
      </c>
      <c r="D408" s="5">
        <v>1920.39</v>
      </c>
      <c r="E408" s="5">
        <v>1918.01</v>
      </c>
      <c r="F408" s="8">
        <f ca="1"/>
        <v>-2.3799999999999998E-2</v>
      </c>
      <c r="G408" s="21">
        <f ca="1"/>
        <v>7.5800000000000006E-2</v>
      </c>
      <c r="H408" s="5">
        <v>29.231585070000001</v>
      </c>
      <c r="I408" s="5">
        <v>1836.6869999999999</v>
      </c>
      <c r="J408" s="5">
        <v>1793.4880000000001</v>
      </c>
      <c r="K408" s="5">
        <v>1777.39645</v>
      </c>
      <c r="L408" s="6">
        <f t="shared" ca="1" si="12"/>
        <v>6.4000000000000001E-2</v>
      </c>
      <c r="M408" s="6">
        <f ca="1"/>
        <v>4.3299999999999998E-2</v>
      </c>
      <c r="N408" s="7" t="str">
        <f t="shared" ca="1" si="13"/>
        <v>110 troy ounces</v>
      </c>
      <c r="O408" s="6">
        <f ca="1"/>
        <v>4.58E-2</v>
      </c>
      <c r="P408" s="6">
        <f ca="1"/>
        <v>4.2199999999999994E-2</v>
      </c>
      <c r="Q408" s="6">
        <f ca="1"/>
        <v>4.3299999999999998E-2</v>
      </c>
      <c r="R408" s="5">
        <v>102.21</v>
      </c>
      <c r="S408" s="5">
        <v>3960.6</v>
      </c>
      <c r="T408" s="6">
        <f ca="1"/>
        <v>0.19</v>
      </c>
      <c r="U408" s="5">
        <v>78.319999999999993</v>
      </c>
      <c r="X408" s="13"/>
      <c r="Y408" s="14"/>
      <c r="AA408" s="17"/>
      <c r="AB408" s="18"/>
    </row>
    <row r="409" spans="1:28" ht="26.25" customHeight="1">
      <c r="A409" s="4">
        <v>45918</v>
      </c>
      <c r="B409" s="5">
        <v>1877.28</v>
      </c>
      <c r="C409" s="5">
        <v>1877.05</v>
      </c>
      <c r="D409" s="5">
        <v>1898.12</v>
      </c>
      <c r="E409" s="5">
        <v>1920.39</v>
      </c>
      <c r="F409" s="8">
        <f ca="1"/>
        <v>0.22270000000000001</v>
      </c>
      <c r="G409" s="21">
        <f ca="1"/>
        <v>0.32329999999999998</v>
      </c>
      <c r="H409" s="5">
        <v>25.02811672</v>
      </c>
      <c r="I409" s="5">
        <v>1830.3240000000001</v>
      </c>
      <c r="J409" s="5">
        <v>1788.7062000000001</v>
      </c>
      <c r="K409" s="5">
        <v>1777.53235</v>
      </c>
      <c r="L409" s="6">
        <f t="shared" ca="1" si="12"/>
        <v>6.4000000000000001E-2</v>
      </c>
      <c r="M409" s="6">
        <f ca="1"/>
        <v>4.3299999999999998E-2</v>
      </c>
      <c r="N409" s="7" t="str">
        <f t="shared" ca="1" si="13"/>
        <v>107 troy ounces</v>
      </c>
      <c r="O409" s="6">
        <f ca="1"/>
        <v>4.5700000000000005E-2</v>
      </c>
      <c r="P409" s="6">
        <f ca="1"/>
        <v>4.1200000000000001E-2</v>
      </c>
      <c r="Q409" s="6">
        <f ca="1"/>
        <v>4.3299999999999998E-2</v>
      </c>
      <c r="R409" s="5">
        <v>103.06</v>
      </c>
      <c r="S409" s="5">
        <v>3977.57</v>
      </c>
      <c r="T409" s="6">
        <f ca="1"/>
        <v>0.21559999999999999</v>
      </c>
      <c r="U409" s="5">
        <v>77.7</v>
      </c>
      <c r="X409" s="13"/>
      <c r="Y409" s="14"/>
      <c r="AA409" s="17"/>
      <c r="AB409" s="18"/>
    </row>
    <row r="410" spans="1:28" ht="26.25" customHeight="1">
      <c r="A410" s="4">
        <v>45919</v>
      </c>
      <c r="B410" s="5">
        <v>1870.48</v>
      </c>
      <c r="C410" s="5">
        <v>1877.28</v>
      </c>
      <c r="D410" s="5">
        <v>1877.05</v>
      </c>
      <c r="E410" s="5">
        <v>1898.12</v>
      </c>
      <c r="F410" s="8">
        <f ca="1"/>
        <v>0.2107</v>
      </c>
      <c r="G410" s="21">
        <f ca="1"/>
        <v>0.71389999999999998</v>
      </c>
      <c r="H410" s="5">
        <v>23.486136900000002</v>
      </c>
      <c r="I410" s="5">
        <v>1824.2465</v>
      </c>
      <c r="J410" s="5">
        <v>1783.3391999999999</v>
      </c>
      <c r="K410" s="5">
        <v>1777.70715</v>
      </c>
      <c r="L410" s="6">
        <f t="shared" ca="1" si="12"/>
        <v>6.4000000000000001E-2</v>
      </c>
      <c r="M410" s="6">
        <f ca="1"/>
        <v>4.3299999999999998E-2</v>
      </c>
      <c r="N410" s="7" t="str">
        <f t="shared" ca="1" si="13"/>
        <v>110 troy ounces</v>
      </c>
      <c r="O410" s="6">
        <f ca="1"/>
        <v>4.4199999999999996E-2</v>
      </c>
      <c r="P410" s="6">
        <f ca="1"/>
        <v>4.2000000000000003E-2</v>
      </c>
      <c r="Q410" s="6">
        <f ca="1"/>
        <v>4.3299999999999998E-2</v>
      </c>
      <c r="R410" s="5">
        <v>103.22</v>
      </c>
      <c r="S410" s="5">
        <v>3932.35</v>
      </c>
      <c r="T410" s="6">
        <f ca="1"/>
        <v>0.20800000000000002</v>
      </c>
      <c r="U410" s="5">
        <v>74.78</v>
      </c>
      <c r="X410" s="13"/>
      <c r="Y410" s="14"/>
      <c r="AA410" s="17"/>
      <c r="AB410" s="18"/>
    </row>
    <row r="411" spans="1:28" ht="26.25" customHeight="1">
      <c r="A411" s="4">
        <v>45920</v>
      </c>
      <c r="B411" s="5">
        <v>1866.13</v>
      </c>
      <c r="C411" s="5">
        <v>1870.48</v>
      </c>
      <c r="D411" s="5">
        <v>1877.28</v>
      </c>
      <c r="E411" s="5">
        <v>1877.05</v>
      </c>
      <c r="F411" s="8">
        <f ca="1"/>
        <v>-2.3E-3</v>
      </c>
      <c r="G411" s="21">
        <f ca="1"/>
        <v>0.59810000000000008</v>
      </c>
      <c r="H411" s="5">
        <v>24.585148289999999</v>
      </c>
      <c r="I411" s="5">
        <v>1820.7784999999999</v>
      </c>
      <c r="J411" s="5">
        <v>1778.4757999999999</v>
      </c>
      <c r="K411" s="5">
        <v>1777.94145</v>
      </c>
      <c r="L411" s="6">
        <f t="shared" ca="1" si="12"/>
        <v>6.4000000000000001E-2</v>
      </c>
      <c r="M411" s="6">
        <f ca="1"/>
        <v>4.3299999999999998E-2</v>
      </c>
      <c r="N411" s="7" t="str">
        <f t="shared" ca="1" si="13"/>
        <v>109 troy ounces</v>
      </c>
      <c r="O411" s="6">
        <f ca="1"/>
        <v>4.41E-2</v>
      </c>
      <c r="P411" s="6">
        <f ca="1"/>
        <v>4.24E-2</v>
      </c>
      <c r="Q411" s="6">
        <f ca="1"/>
        <v>4.3299999999999998E-2</v>
      </c>
      <c r="R411" s="5">
        <v>103.29</v>
      </c>
      <c r="S411" s="5">
        <v>3888.57</v>
      </c>
      <c r="T411" s="6">
        <f ca="1"/>
        <v>0.22219999999999998</v>
      </c>
      <c r="U411" s="5">
        <v>74.86</v>
      </c>
      <c r="X411" s="13"/>
      <c r="Y411" s="14"/>
      <c r="AA411" s="17"/>
      <c r="AB411" s="18"/>
    </row>
    <row r="412" spans="1:28" ht="26.25" customHeight="1">
      <c r="A412" s="4">
        <v>45921</v>
      </c>
      <c r="B412" s="5">
        <v>1832.8</v>
      </c>
      <c r="C412" s="5">
        <v>1866.13</v>
      </c>
      <c r="D412" s="5">
        <v>1870.48</v>
      </c>
      <c r="E412" s="5">
        <v>1877.28</v>
      </c>
      <c r="F412" s="8">
        <f ca="1"/>
        <v>6.8000000000000005E-2</v>
      </c>
      <c r="G412" s="21">
        <f ca="1"/>
        <v>0.6089</v>
      </c>
      <c r="H412" s="5">
        <v>22.4807597</v>
      </c>
      <c r="I412" s="5">
        <v>1817.4005</v>
      </c>
      <c r="J412" s="5">
        <v>1773.8676</v>
      </c>
      <c r="K412" s="5">
        <v>1778.1585</v>
      </c>
      <c r="L412" s="6">
        <f t="shared" ca="1" si="12"/>
        <v>6.4000000000000001E-2</v>
      </c>
      <c r="M412" s="6">
        <f ca="1"/>
        <v>4.3299999999999998E-2</v>
      </c>
      <c r="N412" s="7" t="str">
        <f t="shared" ca="1" si="13"/>
        <v>106 troy ounces</v>
      </c>
      <c r="O412" s="6">
        <f ca="1"/>
        <v>4.3700000000000003E-2</v>
      </c>
      <c r="P412" s="6">
        <f ca="1"/>
        <v>4.1900000000000007E-2</v>
      </c>
      <c r="Q412" s="6">
        <f ca="1"/>
        <v>4.3299999999999998E-2</v>
      </c>
      <c r="R412" s="5">
        <v>103.91</v>
      </c>
      <c r="S412" s="5">
        <v>3910.82</v>
      </c>
      <c r="T412" s="6">
        <f ca="1"/>
        <v>0.2175</v>
      </c>
      <c r="U412" s="5">
        <v>73.47</v>
      </c>
      <c r="X412" s="13"/>
      <c r="Y412" s="14"/>
      <c r="AA412" s="17"/>
      <c r="AB412" s="18"/>
    </row>
    <row r="413" spans="1:28" ht="26.25" customHeight="1">
      <c r="A413" s="4">
        <v>45922</v>
      </c>
      <c r="B413" s="5">
        <v>1855</v>
      </c>
      <c r="C413" s="5">
        <v>1832.8</v>
      </c>
      <c r="D413" s="5">
        <v>1866.13</v>
      </c>
      <c r="E413" s="5">
        <v>1870.48</v>
      </c>
      <c r="F413" s="8">
        <f ca="1"/>
        <v>4.3499999999999997E-2</v>
      </c>
      <c r="G413" s="21">
        <f ca="1"/>
        <v>0.59950000000000003</v>
      </c>
      <c r="H413" s="5">
        <v>20.760438579999999</v>
      </c>
      <c r="I413" s="5">
        <v>1812.982</v>
      </c>
      <c r="J413" s="5">
        <v>1769.1081999999999</v>
      </c>
      <c r="K413" s="5">
        <v>1778.46405</v>
      </c>
      <c r="L413" s="6">
        <f t="shared" ca="1" si="12"/>
        <v>6.4000000000000001E-2</v>
      </c>
      <c r="M413" s="6">
        <f ca="1"/>
        <v>4.3299999999999998E-2</v>
      </c>
      <c r="N413" s="7" t="str">
        <f t="shared" ca="1" si="13"/>
        <v>114 troy ounces</v>
      </c>
      <c r="O413" s="6">
        <f ca="1"/>
        <v>4.3200000000000002E-2</v>
      </c>
      <c r="P413" s="6">
        <f ca="1"/>
        <v>4.24E-2</v>
      </c>
      <c r="Q413" s="6">
        <f ca="1"/>
        <v>4.3299999999999998E-2</v>
      </c>
      <c r="R413" s="5">
        <v>105.05</v>
      </c>
      <c r="S413" s="5">
        <v>3823.37</v>
      </c>
      <c r="T413" s="6">
        <f ca="1"/>
        <v>0.22690000000000002</v>
      </c>
      <c r="U413" s="5">
        <v>73.97</v>
      </c>
      <c r="X413" s="13"/>
      <c r="Y413" s="14"/>
      <c r="AA413" s="17"/>
      <c r="AB413" s="18"/>
    </row>
    <row r="414" spans="1:28" ht="26.25" customHeight="1">
      <c r="A414" s="4">
        <v>45923</v>
      </c>
      <c r="B414" s="5">
        <v>1836.63</v>
      </c>
      <c r="C414" s="5">
        <v>1855</v>
      </c>
      <c r="D414" s="5">
        <v>1832.8</v>
      </c>
      <c r="E414" s="5">
        <v>1866.13</v>
      </c>
      <c r="F414" s="8">
        <f ca="1"/>
        <v>0.33329999999999999</v>
      </c>
      <c r="G414" s="21">
        <f ca="1"/>
        <v>0.99260000000000004</v>
      </c>
      <c r="H414" s="5">
        <v>17.703284190000002</v>
      </c>
      <c r="I414" s="5">
        <v>1809.5429999999999</v>
      </c>
      <c r="J414" s="5">
        <v>1764.6795999999999</v>
      </c>
      <c r="K414" s="5">
        <v>1778.7574</v>
      </c>
      <c r="L414" s="6">
        <f t="shared" ca="1" si="12"/>
        <v>6.4000000000000001E-2</v>
      </c>
      <c r="M414" s="6">
        <f ca="1"/>
        <v>4.3299999999999998E-2</v>
      </c>
      <c r="N414" s="7" t="str">
        <f t="shared" ca="1" si="13"/>
        <v>107 troy ounces</v>
      </c>
      <c r="O414" s="6">
        <f ca="1"/>
        <v>4.2999999999999997E-2</v>
      </c>
      <c r="P414" s="6">
        <f ca="1"/>
        <v>4.4500000000000005E-2</v>
      </c>
      <c r="Q414" s="6">
        <f ca="1"/>
        <v>4.3299999999999998E-2</v>
      </c>
      <c r="R414" s="5">
        <v>104.07</v>
      </c>
      <c r="S414" s="5">
        <v>3839.74</v>
      </c>
      <c r="T414" s="6">
        <f ca="1"/>
        <v>0.222</v>
      </c>
      <c r="U414" s="5">
        <v>73.25</v>
      </c>
      <c r="X414" s="13"/>
      <c r="Y414" s="14"/>
      <c r="AA414" s="17"/>
      <c r="AB414" s="18"/>
    </row>
    <row r="415" spans="1:28" ht="26.25" customHeight="1">
      <c r="A415" s="4">
        <v>45924</v>
      </c>
      <c r="B415" s="5">
        <v>1829.31</v>
      </c>
      <c r="C415" s="5">
        <v>1836.63</v>
      </c>
      <c r="D415" s="5">
        <v>1855</v>
      </c>
      <c r="E415" s="5">
        <v>1832.8</v>
      </c>
      <c r="F415" s="8">
        <f ca="1"/>
        <v>-0.222</v>
      </c>
      <c r="G415" s="21">
        <f ca="1"/>
        <v>0.51990000000000003</v>
      </c>
      <c r="H415" s="5">
        <v>19.160310370000001</v>
      </c>
      <c r="I415" s="5">
        <v>1807.3695</v>
      </c>
      <c r="J415" s="5">
        <v>1761.2614000000001</v>
      </c>
      <c r="K415" s="5">
        <v>1779.2773</v>
      </c>
      <c r="L415" s="6">
        <f t="shared" ca="1" si="12"/>
        <v>6.4000000000000001E-2</v>
      </c>
      <c r="M415" s="6">
        <f ca="1"/>
        <v>3.8300000000000001E-2</v>
      </c>
      <c r="N415" s="7" t="str">
        <f t="shared" ca="1" si="13"/>
        <v>108 troy ounces</v>
      </c>
      <c r="O415" s="6">
        <f ca="1"/>
        <v>4.2000000000000003E-2</v>
      </c>
      <c r="P415" s="6">
        <f ca="1"/>
        <v>4.36E-2</v>
      </c>
      <c r="Q415" s="6">
        <f ca="1"/>
        <v>3.8300000000000001E-2</v>
      </c>
      <c r="R415" s="5">
        <v>104.58</v>
      </c>
      <c r="S415" s="5">
        <v>3840.36</v>
      </c>
      <c r="T415" s="6">
        <f ca="1"/>
        <v>0.2293</v>
      </c>
      <c r="U415" s="5">
        <v>77.25</v>
      </c>
      <c r="X415" s="13"/>
      <c r="Y415" s="14"/>
      <c r="AA415" s="17"/>
      <c r="AB415" s="18"/>
    </row>
    <row r="416" spans="1:28" ht="26.25" customHeight="1">
      <c r="A416" s="4">
        <v>45925</v>
      </c>
      <c r="B416" s="5">
        <v>1823.86</v>
      </c>
      <c r="C416" s="5">
        <v>1829.31</v>
      </c>
      <c r="D416" s="5">
        <v>1836.63</v>
      </c>
      <c r="E416" s="5">
        <v>1855</v>
      </c>
      <c r="F416" s="8">
        <f ca="1"/>
        <v>0.1837</v>
      </c>
      <c r="G416" s="21">
        <f ca="1"/>
        <v>0.72180000000000011</v>
      </c>
      <c r="H416" s="5">
        <v>13.821737949999999</v>
      </c>
      <c r="I416" s="5">
        <v>1803.9760000000001</v>
      </c>
      <c r="J416" s="5">
        <v>1757.5072</v>
      </c>
      <c r="K416" s="5">
        <v>1779.6722</v>
      </c>
      <c r="L416" s="6">
        <f t="shared" ca="1" si="12"/>
        <v>6.4000000000000001E-2</v>
      </c>
      <c r="M416" s="6">
        <f ca="1"/>
        <v>3.8300000000000001E-2</v>
      </c>
      <c r="N416" s="7" t="str">
        <f t="shared" ca="1" si="13"/>
        <v>105 troy ounces</v>
      </c>
      <c r="O416" s="6">
        <f ca="1"/>
        <v>4.1700000000000001E-2</v>
      </c>
      <c r="P416" s="6">
        <f ca="1"/>
        <v>4.4000000000000004E-2</v>
      </c>
      <c r="Q416" s="6">
        <f ca="1"/>
        <v>3.8300000000000001E-2</v>
      </c>
      <c r="R416" s="5">
        <v>103.66</v>
      </c>
      <c r="S416" s="5">
        <v>3853.29</v>
      </c>
      <c r="T416" s="6">
        <f ca="1"/>
        <v>0.23089999999999999</v>
      </c>
      <c r="U416" s="5">
        <v>80.569999999999993</v>
      </c>
      <c r="X416" s="13"/>
      <c r="Y416" s="14"/>
      <c r="AA416" s="17"/>
      <c r="AB416" s="18"/>
    </row>
    <row r="417" spans="1:28" ht="26.25" customHeight="1">
      <c r="A417" s="4">
        <v>45926</v>
      </c>
      <c r="B417" s="5">
        <v>1815</v>
      </c>
      <c r="C417" s="5">
        <v>1823.86</v>
      </c>
      <c r="D417" s="5">
        <v>1829.31</v>
      </c>
      <c r="E417" s="5">
        <v>1836.63</v>
      </c>
      <c r="F417" s="8">
        <f ca="1"/>
        <v>7.3200000000000001E-2</v>
      </c>
      <c r="G417" s="21">
        <f ca="1"/>
        <v>0.88700000000000001</v>
      </c>
      <c r="H417" s="5">
        <v>11.299649990000001</v>
      </c>
      <c r="I417" s="5">
        <v>1800.6975</v>
      </c>
      <c r="J417" s="5">
        <v>1753.8309999999999</v>
      </c>
      <c r="K417" s="5">
        <v>1780.0714</v>
      </c>
      <c r="L417" s="6">
        <f t="shared" ca="1" si="12"/>
        <v>6.4000000000000001E-2</v>
      </c>
      <c r="M417" s="6">
        <f ca="1"/>
        <v>3.8300000000000001E-2</v>
      </c>
      <c r="N417" s="7" t="str">
        <f t="shared" ca="1" si="13"/>
        <v>95 troy ounces</v>
      </c>
      <c r="O417" s="6">
        <f ca="1"/>
        <v>4.1500000000000002E-2</v>
      </c>
      <c r="P417" s="6">
        <f ca="1"/>
        <v>4.4000000000000004E-2</v>
      </c>
      <c r="Q417" s="6">
        <f ca="1"/>
        <v>3.8300000000000001E-2</v>
      </c>
      <c r="R417" s="5">
        <v>103.95</v>
      </c>
      <c r="S417" s="5">
        <v>3829.06</v>
      </c>
      <c r="T417" s="6">
        <f ca="1"/>
        <v>0.21829999999999999</v>
      </c>
      <c r="U417" s="5">
        <v>78.73</v>
      </c>
      <c r="X417" s="13"/>
      <c r="Y417" s="14"/>
      <c r="AA417" s="17"/>
      <c r="AB417" s="18"/>
    </row>
    <row r="418" spans="1:28" ht="26.25" customHeight="1">
      <c r="A418" s="4">
        <v>45927</v>
      </c>
      <c r="B418" s="5">
        <v>1805.86</v>
      </c>
      <c r="C418" s="5">
        <v>1815</v>
      </c>
      <c r="D418" s="5">
        <v>1823.86</v>
      </c>
      <c r="E418" s="5">
        <v>1829.31</v>
      </c>
      <c r="F418" s="8">
        <f ca="1"/>
        <v>5.45E-2</v>
      </c>
      <c r="G418" s="21">
        <f ca="1"/>
        <v>0.96530000000000005</v>
      </c>
      <c r="H418" s="5">
        <v>11.638830840000001</v>
      </c>
      <c r="I418" s="5">
        <v>1797.6959999999999</v>
      </c>
      <c r="J418" s="5">
        <v>1750.2808</v>
      </c>
      <c r="K418" s="5">
        <v>1780.5455999999999</v>
      </c>
      <c r="L418" s="6">
        <f t="shared" ca="1" si="12"/>
        <v>6.5000000000000002E-2</v>
      </c>
      <c r="M418" s="6">
        <f ca="1"/>
        <v>3.8300000000000001E-2</v>
      </c>
      <c r="N418" s="7" t="str">
        <f t="shared" ca="1" si="13"/>
        <v>67 troy ounces</v>
      </c>
      <c r="O418" s="6">
        <f ca="1"/>
        <v>4.1200000000000001E-2</v>
      </c>
      <c r="P418" s="6">
        <f ca="1"/>
        <v>4.41E-2</v>
      </c>
      <c r="Q418" s="6">
        <f ca="1"/>
        <v>3.8300000000000001E-2</v>
      </c>
      <c r="R418" s="5">
        <v>103.95</v>
      </c>
      <c r="S418" s="5">
        <v>3829.06</v>
      </c>
      <c r="T418" s="6">
        <f ca="1"/>
        <v>0.21829999999999999</v>
      </c>
      <c r="U418" s="5">
        <v>78.73</v>
      </c>
      <c r="X418" s="13"/>
      <c r="Y418" s="14"/>
      <c r="AA418" s="17"/>
      <c r="AB418" s="18"/>
    </row>
    <row r="419" spans="1:28" ht="26.25" customHeight="1">
      <c r="A419" s="4">
        <v>45928</v>
      </c>
      <c r="B419" s="5">
        <v>1812.46</v>
      </c>
      <c r="C419" s="5">
        <v>1805.86</v>
      </c>
      <c r="D419" s="5">
        <v>1815</v>
      </c>
      <c r="E419" s="5">
        <v>1823.86</v>
      </c>
      <c r="F419" s="8">
        <f ca="1"/>
        <v>8.8599999999999998E-2</v>
      </c>
      <c r="G419" s="21">
        <f ca="1"/>
        <v>0.83120000000000005</v>
      </c>
      <c r="H419" s="5">
        <v>10.730153570000001</v>
      </c>
      <c r="I419" s="5">
        <v>1796.4045000000001</v>
      </c>
      <c r="J419" s="5">
        <v>1746.9556</v>
      </c>
      <c r="K419" s="5">
        <v>1781.2182499999999</v>
      </c>
      <c r="L419" s="6">
        <f t="shared" ca="1" si="12"/>
        <v>6.5000000000000002E-2</v>
      </c>
      <c r="M419" s="6">
        <f ca="1"/>
        <v>3.8300000000000001E-2</v>
      </c>
      <c r="N419" s="7" t="str">
        <f t="shared" ca="1" si="13"/>
        <v>94 troy ounces</v>
      </c>
      <c r="O419" s="6">
        <f ca="1"/>
        <v>4.0399999999999998E-2</v>
      </c>
      <c r="P419" s="6">
        <f ca="1"/>
        <v>4.3400000000000001E-2</v>
      </c>
      <c r="Q419" s="6">
        <f ca="1"/>
        <v>3.8300000000000001E-2</v>
      </c>
      <c r="R419" s="5">
        <v>104.37</v>
      </c>
      <c r="S419" s="5">
        <v>3805.45</v>
      </c>
      <c r="T419" s="6">
        <f ca="1"/>
        <v>0.2225</v>
      </c>
      <c r="U419" s="5">
        <v>78.819999999999993</v>
      </c>
      <c r="X419" s="13"/>
      <c r="Y419" s="14"/>
      <c r="AA419" s="17"/>
      <c r="AB419" s="18"/>
    </row>
    <row r="420" spans="1:28" ht="26.25" customHeight="1">
      <c r="A420" s="4">
        <v>45929</v>
      </c>
      <c r="B420" s="5">
        <v>1801.94</v>
      </c>
      <c r="C420" s="5">
        <v>1812.46</v>
      </c>
      <c r="D420" s="5">
        <v>1805.86</v>
      </c>
      <c r="E420" s="5">
        <v>1815</v>
      </c>
      <c r="F420" s="8">
        <f ca="1"/>
        <v>9.1400000000000009E-2</v>
      </c>
      <c r="G420" s="21">
        <f ca="1"/>
        <v>0.71189999999999998</v>
      </c>
      <c r="H420" s="5">
        <v>12.989571420000001</v>
      </c>
      <c r="I420" s="5">
        <v>1795.7715000000001</v>
      </c>
      <c r="J420" s="5">
        <v>1743.1964</v>
      </c>
      <c r="K420" s="5">
        <v>1781.9400499999999</v>
      </c>
      <c r="L420" s="6">
        <f t="shared" ca="1" si="12"/>
        <v>6.5000000000000002E-2</v>
      </c>
      <c r="M420" s="6">
        <f ca="1"/>
        <v>3.8300000000000001E-2</v>
      </c>
      <c r="N420" s="7" t="str">
        <f t="shared" ca="1" si="13"/>
        <v>99 troy ounces</v>
      </c>
      <c r="O420" s="6">
        <f ca="1"/>
        <v>3.8599999999999995E-2</v>
      </c>
      <c r="P420" s="6">
        <f ca="1"/>
        <v>4.3099999999999999E-2</v>
      </c>
      <c r="Q420" s="6">
        <f ca="1"/>
        <v>3.8300000000000001E-2</v>
      </c>
      <c r="R420" s="5">
        <v>104.33</v>
      </c>
      <c r="S420" s="5">
        <v>3829.56</v>
      </c>
      <c r="T420" s="6">
        <f ca="1"/>
        <v>0.2147</v>
      </c>
      <c r="U420" s="5">
        <v>79.89</v>
      </c>
      <c r="X420" s="13"/>
      <c r="Y420" s="14"/>
      <c r="AA420" s="17"/>
      <c r="AB420" s="18"/>
    </row>
    <row r="421" spans="1:28" ht="26.25" customHeight="1">
      <c r="A421" s="4">
        <v>45930</v>
      </c>
      <c r="B421" s="5">
        <v>1798.58</v>
      </c>
      <c r="C421" s="5">
        <v>1801.94</v>
      </c>
      <c r="D421" s="5">
        <v>1812.46</v>
      </c>
      <c r="E421" s="5">
        <v>1805.86</v>
      </c>
      <c r="F421" s="8">
        <f ca="1"/>
        <v>-6.6000000000000003E-2</v>
      </c>
      <c r="G421" s="21">
        <f ca="1"/>
        <v>0.64819999999999989</v>
      </c>
      <c r="H421" s="5">
        <v>13.091615470000001</v>
      </c>
      <c r="I421" s="5">
        <v>1794.1524999999999</v>
      </c>
      <c r="J421" s="5">
        <v>1739.6248000000001</v>
      </c>
      <c r="K421" s="5">
        <v>1782.6418000000001</v>
      </c>
      <c r="L421" s="6">
        <f t="shared" ca="1" si="12"/>
        <v>6.5000000000000002E-2</v>
      </c>
      <c r="M421" s="6">
        <f ca="1"/>
        <v>3.8300000000000001E-2</v>
      </c>
      <c r="N421" s="7" t="str">
        <f t="shared" ca="1" si="13"/>
        <v>109 troy ounces</v>
      </c>
      <c r="O421" s="6">
        <f ca="1"/>
        <v>3.8699999999999998E-2</v>
      </c>
      <c r="P421" s="6">
        <f ca="1"/>
        <v>4.3200000000000002E-2</v>
      </c>
      <c r="Q421" s="6">
        <f ca="1"/>
        <v>3.8300000000000001E-2</v>
      </c>
      <c r="R421" s="5">
        <v>104.12</v>
      </c>
      <c r="S421" s="5">
        <v>3843.34</v>
      </c>
      <c r="T421" s="6">
        <f ca="1"/>
        <v>0.2167</v>
      </c>
      <c r="U421" s="5">
        <v>79.900000000000006</v>
      </c>
      <c r="X421" s="13"/>
      <c r="Y421" s="14"/>
      <c r="AA421" s="17"/>
      <c r="AB421" s="18"/>
    </row>
    <row r="422" spans="1:28" ht="26.25" customHeight="1">
      <c r="A422" s="4">
        <v>45931</v>
      </c>
      <c r="B422" s="5">
        <v>1793.3</v>
      </c>
      <c r="C422" s="5">
        <v>1798.58</v>
      </c>
      <c r="D422" s="5">
        <v>1801.94</v>
      </c>
      <c r="E422" s="5">
        <v>1812.46</v>
      </c>
      <c r="F422" s="8">
        <f ca="1"/>
        <v>0.1052</v>
      </c>
      <c r="G422" s="21">
        <f ca="1"/>
        <v>0.68540000000000001</v>
      </c>
      <c r="H422" s="5">
        <v>12.83551566</v>
      </c>
      <c r="I422" s="5">
        <v>1790.9715000000001</v>
      </c>
      <c r="J422" s="5">
        <v>1736.424</v>
      </c>
      <c r="K422" s="5">
        <v>1783.1772000000001</v>
      </c>
      <c r="L422" s="6">
        <f t="shared" ca="1" si="12"/>
        <v>6.5000000000000002E-2</v>
      </c>
      <c r="M422" s="6">
        <f ca="1"/>
        <v>3.8300000000000001E-2</v>
      </c>
      <c r="N422" s="7" t="str">
        <f t="shared" ca="1" si="13"/>
        <v>108 troy ounces</v>
      </c>
      <c r="O422" s="6">
        <f ca="1"/>
        <v>3.85E-2</v>
      </c>
      <c r="P422" s="6">
        <f ca="1"/>
        <v>4.3099999999999999E-2</v>
      </c>
      <c r="Q422" s="6">
        <f ca="1"/>
        <v>3.8300000000000001E-2</v>
      </c>
      <c r="R422" s="5">
        <v>104.39</v>
      </c>
      <c r="S422" s="5">
        <v>3815.11</v>
      </c>
      <c r="T422" s="6">
        <f ca="1"/>
        <v>0.22170000000000001</v>
      </c>
      <c r="U422" s="5">
        <v>78.180000000000007</v>
      </c>
      <c r="X422" s="13"/>
      <c r="Y422" s="14"/>
      <c r="AA422" s="17"/>
      <c r="AB422" s="18"/>
    </row>
    <row r="423" spans="1:28" ht="26.25" customHeight="1">
      <c r="A423" s="4">
        <v>45932</v>
      </c>
      <c r="B423" s="5">
        <v>1814.94</v>
      </c>
      <c r="C423" s="5">
        <v>1793.3</v>
      </c>
      <c r="D423" s="5">
        <v>1798.58</v>
      </c>
      <c r="E423" s="5">
        <v>1801.94</v>
      </c>
      <c r="F423" s="8">
        <f ca="1"/>
        <v>3.3599999999999998E-2</v>
      </c>
      <c r="G423" s="21">
        <f ca="1"/>
        <v>0.67549999999999999</v>
      </c>
      <c r="H423" s="5">
        <v>13.99056607</v>
      </c>
      <c r="I423" s="5">
        <v>1787.94</v>
      </c>
      <c r="J423" s="5">
        <v>1733.3986</v>
      </c>
      <c r="K423" s="5">
        <v>1783.8451500000001</v>
      </c>
      <c r="L423" s="6">
        <f t="shared" ca="1" si="12"/>
        <v>6.5000000000000002E-2</v>
      </c>
      <c r="M423" s="6">
        <f ca="1"/>
        <v>3.8300000000000001E-2</v>
      </c>
      <c r="N423" s="7" t="str">
        <f t="shared" ca="1" si="13"/>
        <v>107 troy ounces</v>
      </c>
      <c r="O423" s="6">
        <f ca="1"/>
        <v>3.7999999999999999E-2</v>
      </c>
      <c r="P423" s="6">
        <f ca="1"/>
        <v>4.3099999999999999E-2</v>
      </c>
      <c r="Q423" s="6">
        <f ca="1"/>
        <v>3.8300000000000001E-2</v>
      </c>
      <c r="R423" s="5">
        <v>104.39</v>
      </c>
      <c r="S423" s="5">
        <v>3815.11</v>
      </c>
      <c r="T423" s="6">
        <f ca="1"/>
        <v>0.22170000000000001</v>
      </c>
      <c r="U423" s="5">
        <v>78.180000000000007</v>
      </c>
      <c r="X423" s="13"/>
      <c r="Y423" s="14"/>
      <c r="AA423" s="17"/>
      <c r="AB423" s="18"/>
    </row>
    <row r="424" spans="1:28" ht="26.25" customHeight="1">
      <c r="A424" s="4">
        <v>45933</v>
      </c>
      <c r="B424" s="5">
        <v>1817.28</v>
      </c>
      <c r="C424" s="5">
        <v>1814.94</v>
      </c>
      <c r="D424" s="5">
        <v>1793.3</v>
      </c>
      <c r="E424" s="5">
        <v>1798.58</v>
      </c>
      <c r="F424" s="8">
        <f ca="1"/>
        <v>5.28E-2</v>
      </c>
      <c r="G424" s="21">
        <f ca="1"/>
        <v>0.39500000000000002</v>
      </c>
      <c r="H424" s="5">
        <v>13.99094215</v>
      </c>
      <c r="I424" s="5">
        <v>1785.741</v>
      </c>
      <c r="J424" s="5">
        <v>1730.3101999999999</v>
      </c>
      <c r="K424" s="5">
        <v>1784.4597000000001</v>
      </c>
      <c r="L424" s="6">
        <f t="shared" ca="1" si="12"/>
        <v>6.5000000000000002E-2</v>
      </c>
      <c r="M424" s="6">
        <f ca="1"/>
        <v>3.8300000000000001E-2</v>
      </c>
      <c r="N424" s="7" t="str">
        <f t="shared" ca="1" si="13"/>
        <v>99 troy ounces</v>
      </c>
      <c r="O424" s="6">
        <f ca="1"/>
        <v>3.7999999999999999E-2</v>
      </c>
      <c r="P424" s="6">
        <f ca="1"/>
        <v>4.24E-2</v>
      </c>
      <c r="Q424" s="6">
        <f ca="1"/>
        <v>3.8300000000000001E-2</v>
      </c>
      <c r="R424" s="5">
        <v>104.22</v>
      </c>
      <c r="S424" s="5">
        <v>3853.26</v>
      </c>
      <c r="T424" s="6">
        <f ca="1"/>
        <v>0.20079999999999998</v>
      </c>
      <c r="U424" s="5">
        <v>78.430000000000007</v>
      </c>
      <c r="X424" s="13"/>
      <c r="Y424" s="14"/>
      <c r="AA424" s="17"/>
      <c r="AB424" s="18"/>
    </row>
    <row r="425" spans="1:28" ht="26.25" customHeight="1">
      <c r="A425" s="4">
        <v>45934</v>
      </c>
      <c r="B425" s="5">
        <v>1787.33</v>
      </c>
      <c r="C425" s="5">
        <v>1817.28</v>
      </c>
      <c r="D425" s="5">
        <v>1814.94</v>
      </c>
      <c r="E425" s="5">
        <v>1793.3</v>
      </c>
      <c r="F425" s="8">
        <f ca="1"/>
        <v>-0.21640000000000001</v>
      </c>
      <c r="G425" s="21">
        <f ca="1"/>
        <v>0.40060000000000001</v>
      </c>
      <c r="H425" s="5">
        <v>14.19217488</v>
      </c>
      <c r="I425" s="5">
        <v>1783.8525</v>
      </c>
      <c r="J425" s="5">
        <v>1727.7159999999999</v>
      </c>
      <c r="K425" s="5">
        <v>1785.21345</v>
      </c>
      <c r="L425" s="6">
        <f t="shared" ca="1" si="12"/>
        <v>6.5000000000000002E-2</v>
      </c>
      <c r="M425" s="6">
        <f ca="1"/>
        <v>3.8300000000000001E-2</v>
      </c>
      <c r="N425" s="7" t="str">
        <f t="shared" ca="1" si="13"/>
        <v>98 troy ounces</v>
      </c>
      <c r="O425" s="6">
        <f ca="1"/>
        <v>3.9E-2</v>
      </c>
      <c r="P425" s="6">
        <f ca="1"/>
        <v>4.2099999999999999E-2</v>
      </c>
      <c r="Q425" s="6">
        <f ca="1"/>
        <v>3.8300000000000001E-2</v>
      </c>
      <c r="R425" s="5">
        <v>103.95</v>
      </c>
      <c r="S425" s="5">
        <v>3839.49</v>
      </c>
      <c r="T425" s="6">
        <f ca="1"/>
        <v>0.21249999999999999</v>
      </c>
      <c r="U425" s="5">
        <v>75.989999999999995</v>
      </c>
      <c r="X425" s="13"/>
      <c r="Y425" s="14"/>
      <c r="AA425" s="17"/>
      <c r="AB425" s="18"/>
    </row>
    <row r="426" spans="1:28" ht="26.25" customHeight="1">
      <c r="A426" s="4">
        <v>45935</v>
      </c>
      <c r="B426" s="5">
        <v>1793.13</v>
      </c>
      <c r="C426" s="5">
        <v>1787.33</v>
      </c>
      <c r="D426" s="5">
        <v>1817.28</v>
      </c>
      <c r="E426" s="5">
        <v>1814.94</v>
      </c>
      <c r="F426" s="8">
        <f ca="1"/>
        <v>-2.3399999999999997E-2</v>
      </c>
      <c r="G426" s="21">
        <f ca="1"/>
        <v>0.19350000000000001</v>
      </c>
      <c r="H426" s="5">
        <v>13.086494480000001</v>
      </c>
      <c r="I426" s="5">
        <v>1780.7175</v>
      </c>
      <c r="J426" s="5">
        <v>1724.9072000000001</v>
      </c>
      <c r="K426" s="5">
        <v>1785.7736500000001</v>
      </c>
      <c r="L426" s="6">
        <f t="shared" ca="1" si="12"/>
        <v>6.5000000000000002E-2</v>
      </c>
      <c r="M426" s="6">
        <f ca="1"/>
        <v>3.8300000000000001E-2</v>
      </c>
      <c r="N426" s="7" t="str">
        <f t="shared" ca="1" si="13"/>
        <v>99 troy ounces</v>
      </c>
      <c r="O426" s="6">
        <f ca="1"/>
        <v>3.8900000000000004E-2</v>
      </c>
      <c r="P426" s="6">
        <f ca="1"/>
        <v>4.2500000000000003E-2</v>
      </c>
      <c r="Q426" s="6">
        <f ca="1"/>
        <v>3.8300000000000001E-2</v>
      </c>
      <c r="R426" s="5">
        <v>104.73</v>
      </c>
      <c r="S426" s="5">
        <v>3810.47</v>
      </c>
      <c r="T426" s="6">
        <f ca="1"/>
        <v>0.23170000000000002</v>
      </c>
      <c r="U426" s="5">
        <v>75.7</v>
      </c>
      <c r="X426" s="13"/>
      <c r="Y426" s="14"/>
      <c r="AA426" s="17"/>
      <c r="AB426" s="18"/>
    </row>
    <row r="427" spans="1:28" ht="26.25" customHeight="1">
      <c r="A427" s="4">
        <v>45936</v>
      </c>
      <c r="B427" s="5">
        <v>1776.57</v>
      </c>
      <c r="C427" s="5">
        <v>1793.13</v>
      </c>
      <c r="D427" s="5">
        <v>1787.33</v>
      </c>
      <c r="E427" s="5">
        <v>1817.28</v>
      </c>
      <c r="F427" s="8">
        <f ca="1"/>
        <v>0.29949999999999999</v>
      </c>
      <c r="G427" s="21">
        <f ca="1"/>
        <v>0.41979999999999995</v>
      </c>
      <c r="H427" s="5">
        <v>12.394387439999999</v>
      </c>
      <c r="I427" s="5">
        <v>1776.914</v>
      </c>
      <c r="J427" s="5">
        <v>1721.8412000000001</v>
      </c>
      <c r="K427" s="5">
        <v>1786.2788</v>
      </c>
      <c r="L427" s="6">
        <f t="shared" ca="1" si="12"/>
        <v>6.5000000000000002E-2</v>
      </c>
      <c r="M427" s="6">
        <f ca="1"/>
        <v>3.8300000000000001E-2</v>
      </c>
      <c r="N427" s="7" t="str">
        <f t="shared" ca="1" si="13"/>
        <v>91 troy ounces</v>
      </c>
      <c r="O427" s="6">
        <f ca="1"/>
        <v>3.95E-2</v>
      </c>
      <c r="P427" s="6">
        <f ca="1"/>
        <v>4.2500000000000003E-2</v>
      </c>
      <c r="Q427" s="6">
        <f ca="1"/>
        <v>3.8300000000000001E-2</v>
      </c>
      <c r="R427" s="5">
        <v>104.84</v>
      </c>
      <c r="S427" s="5">
        <v>3853.79</v>
      </c>
      <c r="T427" s="6">
        <f ca="1"/>
        <v>0.2263</v>
      </c>
      <c r="U427" s="5">
        <v>74.5</v>
      </c>
      <c r="X427" s="13"/>
      <c r="Y427" s="14"/>
      <c r="AA427" s="17"/>
      <c r="AB427" s="18"/>
    </row>
    <row r="428" spans="1:28" ht="26.25" customHeight="1">
      <c r="A428" s="4">
        <v>45937</v>
      </c>
      <c r="B428" s="5">
        <v>1807.69</v>
      </c>
      <c r="C428" s="5">
        <v>1776.57</v>
      </c>
      <c r="D428" s="5">
        <v>1793.13</v>
      </c>
      <c r="E428" s="5">
        <v>1787.33</v>
      </c>
      <c r="F428" s="8">
        <f ca="1"/>
        <v>-5.7999999999999996E-2</v>
      </c>
      <c r="G428" s="21">
        <f ca="1"/>
        <v>0.30730000000000002</v>
      </c>
      <c r="H428" s="5">
        <v>14.052769639999999</v>
      </c>
      <c r="I428" s="5">
        <v>1774.4760000000001</v>
      </c>
      <c r="J428" s="5">
        <v>1719.5003999999999</v>
      </c>
      <c r="K428" s="5">
        <v>1787.1039499999999</v>
      </c>
      <c r="L428" s="6">
        <f t="shared" ca="1" si="12"/>
        <v>6.5000000000000002E-2</v>
      </c>
      <c r="M428" s="6">
        <f ca="1"/>
        <v>3.8300000000000001E-2</v>
      </c>
      <c r="N428" s="7" t="str">
        <f t="shared" ca="1" si="13"/>
        <v>99 troy ounces</v>
      </c>
      <c r="O428" s="6">
        <f ca="1"/>
        <v>3.9399999999999998E-2</v>
      </c>
      <c r="P428" s="6">
        <f ca="1"/>
        <v>4.1700000000000001E-2</v>
      </c>
      <c r="Q428" s="6">
        <f ca="1"/>
        <v>3.8300000000000001E-2</v>
      </c>
      <c r="R428" s="5">
        <v>104.45</v>
      </c>
      <c r="S428" s="5">
        <v>3890.91</v>
      </c>
      <c r="T428" s="6">
        <f ca="1"/>
        <v>0.23260000000000003</v>
      </c>
      <c r="U428" s="5">
        <v>76.37</v>
      </c>
      <c r="X428" s="13"/>
      <c r="Y428" s="14"/>
      <c r="AA428" s="17"/>
      <c r="AB428" s="18"/>
    </row>
    <row r="429" spans="1:28" ht="26.25" customHeight="1">
      <c r="A429" s="4">
        <v>45938</v>
      </c>
      <c r="B429" s="5">
        <v>1809.72</v>
      </c>
      <c r="C429" s="5">
        <v>1807.69</v>
      </c>
      <c r="D429" s="5">
        <v>1776.57</v>
      </c>
      <c r="E429" s="5">
        <v>1793.13</v>
      </c>
      <c r="F429" s="8">
        <f ca="1"/>
        <v>0.1656</v>
      </c>
      <c r="G429" s="21">
        <f ca="1"/>
        <v>0.38429999999999997</v>
      </c>
      <c r="H429" s="5">
        <v>14.321326020000001</v>
      </c>
      <c r="I429" s="5">
        <v>1772.3715</v>
      </c>
      <c r="J429" s="5">
        <v>1717.5318</v>
      </c>
      <c r="K429" s="5">
        <v>1788.07825</v>
      </c>
      <c r="L429" s="6">
        <f t="shared" ca="1" si="12"/>
        <v>6.5000000000000002E-2</v>
      </c>
      <c r="M429" s="6">
        <f ca="1"/>
        <v>3.8300000000000001E-2</v>
      </c>
      <c r="N429" s="7" t="str">
        <f t="shared" ca="1" si="13"/>
        <v>104 troy ounces</v>
      </c>
      <c r="O429" s="6">
        <f ca="1"/>
        <v>3.95E-2</v>
      </c>
      <c r="P429" s="6">
        <f ca="1"/>
        <v>4.2300000000000004E-2</v>
      </c>
      <c r="Q429" s="6">
        <f ca="1"/>
        <v>3.8300000000000001E-2</v>
      </c>
      <c r="R429" s="5">
        <v>103.67</v>
      </c>
      <c r="S429" s="5">
        <v>3958.37</v>
      </c>
      <c r="T429" s="6">
        <f ca="1"/>
        <v>0.2152</v>
      </c>
      <c r="U429" s="5">
        <v>77.37</v>
      </c>
      <c r="X429" s="13"/>
      <c r="Y429" s="14"/>
      <c r="AA429" s="17"/>
      <c r="AB429" s="18"/>
    </row>
    <row r="430" spans="1:28" ht="26.25" customHeight="1">
      <c r="A430" s="4">
        <v>45939</v>
      </c>
      <c r="B430" s="5">
        <v>1782.11</v>
      </c>
      <c r="C430" s="5">
        <v>1809.72</v>
      </c>
      <c r="D430" s="5">
        <v>1807.69</v>
      </c>
      <c r="E430" s="5">
        <v>1776.57</v>
      </c>
      <c r="F430" s="8">
        <f ca="1"/>
        <v>-0.31120000000000003</v>
      </c>
      <c r="G430" s="21">
        <f ca="1"/>
        <v>-1.83E-2</v>
      </c>
      <c r="H430" s="5">
        <v>14.188654469999999</v>
      </c>
      <c r="I430" s="5">
        <v>1771.5395000000001</v>
      </c>
      <c r="J430" s="5">
        <v>1716.2364</v>
      </c>
      <c r="K430" s="5">
        <v>1789.17345</v>
      </c>
      <c r="L430" s="6">
        <f t="shared" ca="1" si="12"/>
        <v>6.5000000000000002E-2</v>
      </c>
      <c r="M430" s="6">
        <f ca="1"/>
        <v>3.8300000000000001E-2</v>
      </c>
      <c r="N430" s="7" t="str">
        <f t="shared" ca="1" si="13"/>
        <v>101 troy ounces</v>
      </c>
      <c r="O430" s="6">
        <f ca="1"/>
        <v>3.9100000000000003E-2</v>
      </c>
      <c r="P430" s="6">
        <f ca="1"/>
        <v>4.2300000000000004E-2</v>
      </c>
      <c r="Q430" s="6">
        <f ca="1"/>
        <v>3.8300000000000001E-2</v>
      </c>
      <c r="R430" s="5">
        <v>104.07</v>
      </c>
      <c r="S430" s="5">
        <v>4015.54</v>
      </c>
      <c r="T430" s="6">
        <f ca="1"/>
        <v>0.22829999999999998</v>
      </c>
      <c r="U430" s="5">
        <v>75.27</v>
      </c>
      <c r="X430" s="13"/>
      <c r="Y430" s="14"/>
      <c r="AA430" s="17"/>
      <c r="AB430" s="18"/>
    </row>
    <row r="431" spans="1:28" ht="26.25" customHeight="1">
      <c r="A431" s="4">
        <v>45940</v>
      </c>
      <c r="B431" s="5">
        <v>1797.35</v>
      </c>
      <c r="C431" s="5">
        <v>1782.11</v>
      </c>
      <c r="D431" s="5">
        <v>1809.72</v>
      </c>
      <c r="E431" s="5">
        <v>1807.69</v>
      </c>
      <c r="F431" s="8">
        <f ca="1"/>
        <v>-2.0299999999999999E-2</v>
      </c>
      <c r="G431" s="21">
        <f ca="1"/>
        <v>2.7400000000000001E-2</v>
      </c>
      <c r="H431" s="5">
        <v>13.94777884</v>
      </c>
      <c r="I431" s="5">
        <v>1769.8520000000001</v>
      </c>
      <c r="J431" s="5">
        <v>1714.4508000000001</v>
      </c>
      <c r="K431" s="5">
        <v>1790.0853999999999</v>
      </c>
      <c r="L431" s="6">
        <f t="shared" ca="1" si="12"/>
        <v>6.5000000000000002E-2</v>
      </c>
      <c r="M431" s="6">
        <f ca="1"/>
        <v>3.8300000000000001E-2</v>
      </c>
      <c r="N431" s="7" t="str">
        <f t="shared" ca="1" si="13"/>
        <v>100 troy ounces</v>
      </c>
      <c r="O431" s="6">
        <f ca="1"/>
        <v>3.8900000000000004E-2</v>
      </c>
      <c r="P431" s="6">
        <f ca="1"/>
        <v>4.2199999999999994E-2</v>
      </c>
      <c r="Q431" s="6">
        <f ca="1"/>
        <v>3.8300000000000001E-2</v>
      </c>
      <c r="R431" s="5">
        <v>104.99</v>
      </c>
      <c r="S431" s="5">
        <v>4069.38</v>
      </c>
      <c r="T431" s="6">
        <f ca="1"/>
        <v>0.25239999999999996</v>
      </c>
      <c r="U431" s="5">
        <v>73.290000000000006</v>
      </c>
      <c r="X431" s="13"/>
      <c r="Y431" s="14"/>
      <c r="AA431" s="17"/>
      <c r="AB431" s="18"/>
    </row>
    <row r="432" spans="1:28" ht="26.25" customHeight="1">
      <c r="A432" s="4">
        <v>45941</v>
      </c>
      <c r="B432" s="5">
        <v>1789.33</v>
      </c>
      <c r="C432" s="5">
        <v>1797.35</v>
      </c>
      <c r="D432" s="5">
        <v>1782.11</v>
      </c>
      <c r="E432" s="5">
        <v>1809.72</v>
      </c>
      <c r="F432" s="8">
        <f ca="1"/>
        <v>0.27610000000000001</v>
      </c>
      <c r="G432" s="21">
        <f ca="1"/>
        <v>0.19829999999999998</v>
      </c>
      <c r="H432" s="5">
        <v>16.465130330000001</v>
      </c>
      <c r="I432" s="5">
        <v>1768.4069999999999</v>
      </c>
      <c r="J432" s="5">
        <v>1712.7693999999999</v>
      </c>
      <c r="K432" s="5">
        <v>1791.25595</v>
      </c>
      <c r="L432" s="6">
        <f t="shared" ca="1" si="12"/>
        <v>6.5000000000000002E-2</v>
      </c>
      <c r="M432" s="6">
        <f ca="1"/>
        <v>3.8300000000000001E-2</v>
      </c>
      <c r="N432" s="7" t="str">
        <f t="shared" ca="1" si="13"/>
        <v>97 troy ounces</v>
      </c>
      <c r="O432" s="6">
        <f ca="1"/>
        <v>3.8599999999999995E-2</v>
      </c>
      <c r="P432" s="6">
        <f ca="1"/>
        <v>4.3899999999999995E-2</v>
      </c>
      <c r="Q432" s="6">
        <f ca="1"/>
        <v>3.8300000000000001E-2</v>
      </c>
      <c r="R432" s="5">
        <v>104.93</v>
      </c>
      <c r="S432" s="5">
        <v>3939.29</v>
      </c>
      <c r="T432" s="6">
        <f ca="1"/>
        <v>0.24399999999999999</v>
      </c>
      <c r="U432" s="5">
        <v>71.790000000000006</v>
      </c>
      <c r="X432" s="13"/>
      <c r="Y432" s="14"/>
      <c r="AA432" s="17"/>
      <c r="AB432" s="18"/>
    </row>
    <row r="433" spans="1:28" ht="26.25" customHeight="1">
      <c r="A433" s="4">
        <v>45942</v>
      </c>
      <c r="B433" s="5">
        <v>1787.13</v>
      </c>
      <c r="C433" s="5">
        <v>1789.33</v>
      </c>
      <c r="D433" s="5">
        <v>1797.35</v>
      </c>
      <c r="E433" s="5">
        <v>1782.11</v>
      </c>
      <c r="F433" s="8">
        <f ca="1"/>
        <v>-0.15240000000000001</v>
      </c>
      <c r="G433" s="21">
        <f ca="1"/>
        <v>1.23E-2</v>
      </c>
      <c r="H433" s="5">
        <v>20.871396300000001</v>
      </c>
      <c r="I433" s="5">
        <v>1767.78</v>
      </c>
      <c r="J433" s="5">
        <v>1711.1464000000001</v>
      </c>
      <c r="K433" s="5">
        <v>1792.33935</v>
      </c>
      <c r="L433" s="6">
        <f t="shared" ca="1" si="12"/>
        <v>6.5000000000000002E-2</v>
      </c>
      <c r="M433" s="6">
        <f ca="1"/>
        <v>3.8300000000000001E-2</v>
      </c>
      <c r="N433" s="7" t="str">
        <f t="shared" ca="1" si="13"/>
        <v>102 troy ounces</v>
      </c>
      <c r="O433" s="6">
        <f ca="1"/>
        <v>3.8100000000000002E-2</v>
      </c>
      <c r="P433" s="6">
        <f ca="1"/>
        <v>4.3299999999999998E-2</v>
      </c>
      <c r="Q433" s="6">
        <f ca="1"/>
        <v>3.8300000000000001E-2</v>
      </c>
      <c r="R433" s="5">
        <v>104.86</v>
      </c>
      <c r="S433" s="5">
        <v>3954.17</v>
      </c>
      <c r="T433" s="6">
        <f ca="1"/>
        <v>0.22550000000000001</v>
      </c>
      <c r="U433" s="5">
        <v>71.849999999999994</v>
      </c>
      <c r="X433" s="13"/>
      <c r="Y433" s="14"/>
      <c r="AA433" s="17"/>
      <c r="AB433" s="18"/>
    </row>
    <row r="434" spans="1:28" ht="26.25" customHeight="1">
      <c r="A434" s="4">
        <v>45943</v>
      </c>
      <c r="B434" s="5">
        <v>1771.06</v>
      </c>
      <c r="C434" s="5">
        <v>1787.13</v>
      </c>
      <c r="D434" s="5">
        <v>1789.33</v>
      </c>
      <c r="E434" s="5">
        <v>1797.35</v>
      </c>
      <c r="F434" s="8">
        <f ca="1"/>
        <v>8.0199999999999994E-2</v>
      </c>
      <c r="G434" s="21">
        <f ca="1"/>
        <v>3.9699999999999999E-2</v>
      </c>
      <c r="H434" s="5">
        <v>20.80357982</v>
      </c>
      <c r="I434" s="5">
        <v>1766.4514999999999</v>
      </c>
      <c r="J434" s="5">
        <v>1708.4114</v>
      </c>
      <c r="K434" s="5">
        <v>1793.2059999999999</v>
      </c>
      <c r="L434" s="6">
        <f t="shared" ca="1" si="12"/>
        <v>6.5000000000000002E-2</v>
      </c>
      <c r="M434" s="6">
        <f ca="1"/>
        <v>3.8300000000000001E-2</v>
      </c>
      <c r="N434" s="7" t="str">
        <f t="shared" ca="1" si="13"/>
        <v>99 troy ounces</v>
      </c>
      <c r="O434" s="6">
        <f ca="1"/>
        <v>3.7499999999999999E-2</v>
      </c>
      <c r="P434" s="6">
        <f ca="1"/>
        <v>4.3099999999999999E-2</v>
      </c>
      <c r="Q434" s="6">
        <f ca="1"/>
        <v>3.8300000000000001E-2</v>
      </c>
      <c r="R434" s="5">
        <v>105.2</v>
      </c>
      <c r="S434" s="5">
        <v>3947.79</v>
      </c>
      <c r="T434" s="6">
        <f ca="1"/>
        <v>0.2281</v>
      </c>
      <c r="U434" s="5">
        <v>72.38</v>
      </c>
      <c r="X434" s="13"/>
      <c r="Y434" s="14"/>
      <c r="AA434" s="17"/>
      <c r="AB434" s="18"/>
    </row>
    <row r="435" spans="1:28" ht="26.25" customHeight="1">
      <c r="A435" s="4">
        <v>45944</v>
      </c>
      <c r="B435" s="5">
        <v>1769.28</v>
      </c>
      <c r="C435" s="5">
        <v>1771.06</v>
      </c>
      <c r="D435" s="5">
        <v>1787.13</v>
      </c>
      <c r="E435" s="5">
        <v>1789.33</v>
      </c>
      <c r="F435" s="8">
        <f ca="1"/>
        <v>2.2000000000000002E-2</v>
      </c>
      <c r="G435" s="21">
        <f ca="1"/>
        <v>0.27810000000000001</v>
      </c>
      <c r="H435" s="5">
        <v>20.698610800000001</v>
      </c>
      <c r="I435" s="5">
        <v>1764.6</v>
      </c>
      <c r="J435" s="5">
        <v>1705.9128000000001</v>
      </c>
      <c r="K435" s="5">
        <v>1793.93415</v>
      </c>
      <c r="L435" s="6">
        <f t="shared" ca="1" si="12"/>
        <v>6.5000000000000002E-2</v>
      </c>
      <c r="M435" s="6">
        <f ca="1"/>
        <v>3.8300000000000001E-2</v>
      </c>
      <c r="N435" s="7" t="str">
        <f t="shared" ca="1" si="13"/>
        <v>103 troy ounces</v>
      </c>
      <c r="O435" s="6">
        <f ca="1"/>
        <v>3.7900000000000003E-2</v>
      </c>
      <c r="P435" s="6">
        <f ca="1"/>
        <v>4.2599999999999999E-2</v>
      </c>
      <c r="Q435" s="6">
        <f ca="1"/>
        <v>3.8300000000000001E-2</v>
      </c>
      <c r="R435" s="5">
        <v>105.63</v>
      </c>
      <c r="S435" s="5">
        <v>3933.28</v>
      </c>
      <c r="T435" s="6">
        <f ca="1"/>
        <v>0.22320000000000001</v>
      </c>
      <c r="U435" s="5">
        <v>74.55</v>
      </c>
      <c r="X435" s="13"/>
      <c r="Y435" s="14"/>
      <c r="AA435" s="17"/>
      <c r="AB435" s="18"/>
    </row>
    <row r="436" spans="1:28" ht="26.25" customHeight="1">
      <c r="A436" s="4">
        <v>45945</v>
      </c>
      <c r="B436" s="5">
        <v>1798.03</v>
      </c>
      <c r="C436" s="5">
        <v>1769.28</v>
      </c>
      <c r="D436" s="5">
        <v>1771.06</v>
      </c>
      <c r="E436" s="5">
        <v>1787.13</v>
      </c>
      <c r="F436" s="8">
        <f ca="1"/>
        <v>0.16070000000000001</v>
      </c>
      <c r="G436" s="21">
        <f ca="1"/>
        <v>0.4622</v>
      </c>
      <c r="H436" s="5">
        <v>20.459463150000001</v>
      </c>
      <c r="I436" s="5">
        <v>1760.5715</v>
      </c>
      <c r="J436" s="5">
        <v>1703.2998</v>
      </c>
      <c r="K436" s="5">
        <v>1794.6442999999999</v>
      </c>
      <c r="L436" s="6">
        <f t="shared" ca="1" si="12"/>
        <v>6.5000000000000002E-2</v>
      </c>
      <c r="M436" s="6">
        <f ca="1"/>
        <v>3.8300000000000001E-2</v>
      </c>
      <c r="N436" s="7" t="str">
        <f t="shared" ca="1" si="13"/>
        <v>110 troy ounces</v>
      </c>
      <c r="O436" s="6">
        <f ca="1"/>
        <v>3.8699999999999998E-2</v>
      </c>
      <c r="P436" s="6">
        <f ca="1"/>
        <v>4.3400000000000001E-2</v>
      </c>
      <c r="Q436" s="6">
        <f ca="1"/>
        <v>3.8300000000000001E-2</v>
      </c>
      <c r="R436" s="5">
        <v>105.16</v>
      </c>
      <c r="S436" s="5">
        <v>3996.63</v>
      </c>
      <c r="T436" s="6">
        <f ca="1"/>
        <v>0.2069</v>
      </c>
      <c r="U436" s="5">
        <v>77.349999999999994</v>
      </c>
      <c r="X436" s="13"/>
      <c r="Y436" s="14"/>
      <c r="AA436" s="17"/>
      <c r="AB436" s="18"/>
    </row>
    <row r="437" spans="1:28" ht="26.25" customHeight="1">
      <c r="A437" s="4">
        <v>45946</v>
      </c>
      <c r="B437" s="5">
        <v>1802.34</v>
      </c>
      <c r="C437" s="5">
        <v>1798.03</v>
      </c>
      <c r="D437" s="5">
        <v>1769.28</v>
      </c>
      <c r="E437" s="5">
        <v>1771.06</v>
      </c>
      <c r="F437" s="8">
        <f ca="1"/>
        <v>1.78E-2</v>
      </c>
      <c r="G437" s="21">
        <f ca="1"/>
        <v>0.18049999999999999</v>
      </c>
      <c r="H437" s="5">
        <v>21.876429829999999</v>
      </c>
      <c r="I437" s="5">
        <v>1757.5985000000001</v>
      </c>
      <c r="J437" s="5">
        <v>1700.4554000000001</v>
      </c>
      <c r="K437" s="5">
        <v>1795.5011500000001</v>
      </c>
      <c r="L437" s="6">
        <f t="shared" ca="1" si="12"/>
        <v>6.5000000000000002E-2</v>
      </c>
      <c r="M437" s="6">
        <f ca="1"/>
        <v>3.8300000000000001E-2</v>
      </c>
      <c r="N437" s="7" t="str">
        <f t="shared" ca="1" si="13"/>
        <v>107 troy ounces</v>
      </c>
      <c r="O437" s="6">
        <f ca="1"/>
        <v>3.9300000000000002E-2</v>
      </c>
      <c r="P437" s="6">
        <f ca="1"/>
        <v>4.41E-2</v>
      </c>
      <c r="Q437" s="6">
        <f ca="1"/>
        <v>3.8300000000000001E-2</v>
      </c>
      <c r="R437" s="5">
        <v>104.51</v>
      </c>
      <c r="S437" s="5">
        <v>4052.02</v>
      </c>
      <c r="T437" s="6">
        <f ca="1"/>
        <v>0.20300000000000001</v>
      </c>
      <c r="U437" s="5">
        <v>79.989999999999995</v>
      </c>
      <c r="X437" s="13"/>
      <c r="Y437" s="14"/>
      <c r="AA437" s="17"/>
      <c r="AB437" s="18"/>
    </row>
    <row r="438" spans="1:28" ht="26.25" customHeight="1">
      <c r="A438" s="4">
        <v>45947</v>
      </c>
      <c r="B438" s="5">
        <v>1773.48</v>
      </c>
      <c r="C438" s="5">
        <v>1802.34</v>
      </c>
      <c r="D438" s="5">
        <v>1798.03</v>
      </c>
      <c r="E438" s="5">
        <v>1769.28</v>
      </c>
      <c r="F438" s="8">
        <f ca="1"/>
        <v>-0.28749999999999998</v>
      </c>
      <c r="G438" s="21">
        <f ca="1"/>
        <v>-4.9000000000000002E-2</v>
      </c>
      <c r="H438" s="5">
        <v>23.123854569999999</v>
      </c>
      <c r="I438" s="5">
        <v>1752.8644999999999</v>
      </c>
      <c r="J438" s="5">
        <v>1697.6288</v>
      </c>
      <c r="K438" s="5">
        <v>1796.1867999999999</v>
      </c>
      <c r="L438" s="6">
        <f t="shared" ca="1" si="12"/>
        <v>6.5000000000000002E-2</v>
      </c>
      <c r="M438" s="6">
        <f ca="1"/>
        <v>3.8300000000000001E-2</v>
      </c>
      <c r="N438" s="7" t="str">
        <f t="shared" ca="1" si="13"/>
        <v>108 troy ounces</v>
      </c>
      <c r="O438" s="6">
        <f ca="1"/>
        <v>3.9100000000000003E-2</v>
      </c>
      <c r="P438" s="6">
        <f ca="1"/>
        <v>4.2800000000000005E-2</v>
      </c>
      <c r="Q438" s="6">
        <f ca="1"/>
        <v>3.8300000000000001E-2</v>
      </c>
      <c r="R438" s="5">
        <v>104.82</v>
      </c>
      <c r="S438" s="5">
        <v>4040.17</v>
      </c>
      <c r="T438" s="6">
        <f ca="1"/>
        <v>0.20420000000000002</v>
      </c>
      <c r="U438" s="5">
        <v>81.47</v>
      </c>
      <c r="X438" s="13"/>
      <c r="Y438" s="14"/>
      <c r="AA438" s="17"/>
      <c r="AB438" s="18"/>
    </row>
    <row r="439" spans="1:28" ht="26.25" customHeight="1">
      <c r="A439" s="4">
        <v>45948</v>
      </c>
      <c r="B439" s="5">
        <v>1748.84</v>
      </c>
      <c r="C439" s="5">
        <v>1773.48</v>
      </c>
      <c r="D439" s="5">
        <v>1802.34</v>
      </c>
      <c r="E439" s="5">
        <v>1798.03</v>
      </c>
      <c r="F439" s="8">
        <f ca="1"/>
        <v>-4.3099999999999999E-2</v>
      </c>
      <c r="G439" s="21">
        <f ca="1"/>
        <v>-0.25769999999999998</v>
      </c>
      <c r="H439" s="5">
        <v>19.100338099999998</v>
      </c>
      <c r="I439" s="5">
        <v>1747.028</v>
      </c>
      <c r="J439" s="5">
        <v>1694.5462</v>
      </c>
      <c r="K439" s="5">
        <v>1796.64255</v>
      </c>
      <c r="L439" s="6">
        <f t="shared" ca="1" si="12"/>
        <v>6.5000000000000002E-2</v>
      </c>
      <c r="M439" s="6">
        <f ca="1"/>
        <v>3.8300000000000001E-2</v>
      </c>
      <c r="N439" s="7" t="str">
        <f t="shared" ca="1" si="13"/>
        <v>99 troy ounces</v>
      </c>
      <c r="O439" s="6">
        <f ca="1"/>
        <v>4.0399999999999998E-2</v>
      </c>
      <c r="P439" s="6">
        <f ca="1"/>
        <v>4.2500000000000003E-2</v>
      </c>
      <c r="Q439" s="6">
        <f ca="1"/>
        <v>3.8300000000000001E-2</v>
      </c>
      <c r="R439" s="5">
        <v>105.7</v>
      </c>
      <c r="S439" s="5">
        <v>4087.14</v>
      </c>
      <c r="T439" s="6">
        <f ca="1"/>
        <v>0.20829999999999999</v>
      </c>
      <c r="U439" s="5">
        <v>80.400000000000006</v>
      </c>
      <c r="X439" s="13"/>
      <c r="Y439" s="14"/>
      <c r="AA439" s="17"/>
      <c r="AB439" s="18"/>
    </row>
    <row r="440" spans="1:28" ht="26.25" customHeight="1">
      <c r="A440" s="4">
        <v>45949</v>
      </c>
      <c r="B440" s="5">
        <v>1741.31</v>
      </c>
      <c r="C440" s="5">
        <v>1748.84</v>
      </c>
      <c r="D440" s="5">
        <v>1773.48</v>
      </c>
      <c r="E440" s="5">
        <v>1802.34</v>
      </c>
      <c r="F440" s="8">
        <f ca="1"/>
        <v>0.28859999999999997</v>
      </c>
      <c r="G440" s="21">
        <f ca="1"/>
        <v>0.34210000000000002</v>
      </c>
      <c r="H440" s="5">
        <v>10.35197163</v>
      </c>
      <c r="I440" s="5">
        <v>1738.3995</v>
      </c>
      <c r="J440" s="5">
        <v>1691.9554000000001</v>
      </c>
      <c r="K440" s="5">
        <v>1797.1631</v>
      </c>
      <c r="L440" s="6">
        <f t="shared" ca="1" si="12"/>
        <v>7.0999999999999994E-2</v>
      </c>
      <c r="M440" s="6">
        <f ca="1"/>
        <v>3.8300000000000001E-2</v>
      </c>
      <c r="N440" s="7" t="str">
        <f t="shared" ca="1" si="13"/>
        <v>92 troy ounces</v>
      </c>
      <c r="O440" s="6">
        <f ca="1"/>
        <v>4.07E-2</v>
      </c>
      <c r="P440" s="6">
        <f ca="1"/>
        <v>4.3799999999999999E-2</v>
      </c>
      <c r="Q440" s="6">
        <f ca="1"/>
        <v>3.8300000000000001E-2</v>
      </c>
      <c r="R440" s="5">
        <v>106.72</v>
      </c>
      <c r="S440" s="5">
        <v>3957.18</v>
      </c>
      <c r="T440" s="6">
        <f ca="1"/>
        <v>0.217</v>
      </c>
      <c r="U440" s="5">
        <v>79</v>
      </c>
      <c r="X440" s="13"/>
      <c r="Y440" s="14"/>
      <c r="AA440" s="17"/>
      <c r="AB440" s="18"/>
    </row>
    <row r="441" spans="1:28" ht="26.25" customHeight="1">
      <c r="A441" s="4">
        <v>45950</v>
      </c>
      <c r="B441" s="5">
        <v>1754.6</v>
      </c>
      <c r="C441" s="5">
        <v>1741.31</v>
      </c>
      <c r="D441" s="5">
        <v>1748.84</v>
      </c>
      <c r="E441" s="5">
        <v>1773.48</v>
      </c>
      <c r="F441" s="8">
        <f ca="1"/>
        <v>0.24640000000000001</v>
      </c>
      <c r="G441" s="21">
        <f ca="1"/>
        <v>0.60880000000000001</v>
      </c>
      <c r="H441" s="5">
        <v>10.46008758</v>
      </c>
      <c r="I441" s="5">
        <v>1731.4195</v>
      </c>
      <c r="J441" s="5">
        <v>1689.8304000000001</v>
      </c>
      <c r="K441" s="5">
        <v>1797.85</v>
      </c>
      <c r="L441" s="6">
        <f t="shared" ca="1" si="12"/>
        <v>7.0999999999999994E-2</v>
      </c>
      <c r="M441" s="6">
        <f ca="1"/>
        <v>3.8300000000000001E-2</v>
      </c>
      <c r="N441" s="7" t="str">
        <f t="shared" ca="1" si="13"/>
        <v>95 troy ounces</v>
      </c>
      <c r="O441" s="6">
        <f ca="1"/>
        <v>4.0800000000000003E-2</v>
      </c>
      <c r="P441" s="6">
        <f ca="1"/>
        <v>4.4800000000000006E-2</v>
      </c>
      <c r="Q441" s="6">
        <f ca="1"/>
        <v>3.8300000000000001E-2</v>
      </c>
      <c r="R441" s="5">
        <v>106.57</v>
      </c>
      <c r="S441" s="5">
        <v>3964.19</v>
      </c>
      <c r="T441" s="6">
        <f ca="1"/>
        <v>0.22089999999999999</v>
      </c>
      <c r="U441" s="5">
        <v>76.540000000000006</v>
      </c>
      <c r="X441" s="13"/>
      <c r="Y441" s="14"/>
      <c r="AA441" s="17"/>
      <c r="AB441" s="18"/>
    </row>
    <row r="442" spans="1:28" ht="26.25" customHeight="1">
      <c r="A442" s="4">
        <v>45951</v>
      </c>
      <c r="B442" s="5">
        <v>1755.53</v>
      </c>
      <c r="C442" s="5">
        <v>1754.6</v>
      </c>
      <c r="D442" s="5">
        <v>1741.31</v>
      </c>
      <c r="E442" s="5">
        <v>1748.84</v>
      </c>
      <c r="F442" s="8">
        <f ca="1"/>
        <v>7.5300000000000006E-2</v>
      </c>
      <c r="G442" s="21">
        <f ca="1"/>
        <v>0.40799999999999997</v>
      </c>
      <c r="H442" s="5">
        <v>13.827912550000001</v>
      </c>
      <c r="I442" s="5">
        <v>1726.3209999999999</v>
      </c>
      <c r="J442" s="5">
        <v>1688.183</v>
      </c>
      <c r="K442" s="5">
        <v>1798.5971500000001</v>
      </c>
      <c r="L442" s="6">
        <f t="shared" ca="1" si="12"/>
        <v>7.0999999999999994E-2</v>
      </c>
      <c r="M442" s="6">
        <f ca="1"/>
        <v>3.8300000000000001E-2</v>
      </c>
      <c r="N442" s="7" t="str">
        <f t="shared" ca="1" si="13"/>
        <v>97 troy ounces</v>
      </c>
      <c r="O442" s="6">
        <f ca="1"/>
        <v>4.1100000000000005E-2</v>
      </c>
      <c r="P442" s="6">
        <f ca="1"/>
        <v>4.4600000000000001E-2</v>
      </c>
      <c r="Q442" s="6">
        <f ca="1"/>
        <v>3.8300000000000001E-2</v>
      </c>
      <c r="R442" s="5">
        <v>106.06</v>
      </c>
      <c r="S442" s="5">
        <v>4005.36</v>
      </c>
      <c r="T442" s="6">
        <f ca="1"/>
        <v>0.22089999999999999</v>
      </c>
      <c r="U442" s="5">
        <v>75.930000000000007</v>
      </c>
      <c r="X442" s="13"/>
      <c r="Y442" s="14"/>
      <c r="AA442" s="17"/>
      <c r="AB442" s="18"/>
    </row>
    <row r="443" spans="1:28" ht="26.25" customHeight="1">
      <c r="A443" s="4">
        <v>45952</v>
      </c>
      <c r="B443" s="5">
        <v>1752.24</v>
      </c>
      <c r="C443" s="5">
        <v>1755.53</v>
      </c>
      <c r="D443" s="5">
        <v>1754.6</v>
      </c>
      <c r="E443" s="5">
        <v>1741.31</v>
      </c>
      <c r="F443" s="8">
        <f ca="1"/>
        <v>-0.13289999999999999</v>
      </c>
      <c r="G443" s="21">
        <f ca="1"/>
        <v>0.42749999999999999</v>
      </c>
      <c r="H443" s="5">
        <v>13.62385428</v>
      </c>
      <c r="I443" s="5">
        <v>1720.8810000000001</v>
      </c>
      <c r="J443" s="5">
        <v>1686.8746000000001</v>
      </c>
      <c r="K443" s="5">
        <v>1799.4382499999999</v>
      </c>
      <c r="L443" s="6">
        <f t="shared" ca="1" si="12"/>
        <v>7.0999999999999994E-2</v>
      </c>
      <c r="M443" s="6">
        <f ca="1"/>
        <v>3.0800000000000001E-2</v>
      </c>
      <c r="N443" s="7" t="str">
        <f t="shared" ca="1" si="13"/>
        <v>105 troy ounces</v>
      </c>
      <c r="O443" s="6">
        <f ca="1"/>
        <v>4.1599999999999998E-2</v>
      </c>
      <c r="P443" s="6">
        <f ca="1"/>
        <v>4.4199999999999996E-2</v>
      </c>
      <c r="Q443" s="6">
        <f ca="1"/>
        <v>3.0800000000000001E-2</v>
      </c>
      <c r="R443" s="5">
        <v>105.96</v>
      </c>
      <c r="S443" s="5">
        <v>4023.34</v>
      </c>
      <c r="T443" s="6">
        <f ca="1"/>
        <v>0.20610000000000001</v>
      </c>
      <c r="U443" s="5">
        <v>77.510000000000005</v>
      </c>
      <c r="X443" s="13"/>
      <c r="Y443" s="14"/>
      <c r="AA443" s="17"/>
      <c r="AB443" s="18"/>
    </row>
    <row r="444" spans="1:28" ht="26.25" customHeight="1">
      <c r="A444" s="4">
        <v>45953</v>
      </c>
      <c r="B444" s="5">
        <v>1741.21</v>
      </c>
      <c r="C444" s="5">
        <v>1752.24</v>
      </c>
      <c r="D444" s="5">
        <v>1755.53</v>
      </c>
      <c r="E444" s="5">
        <v>1754.6</v>
      </c>
      <c r="F444" s="8">
        <f ca="1"/>
        <v>-9.300000000000001E-3</v>
      </c>
      <c r="G444" s="21">
        <f ca="1"/>
        <v>0.33799999999999997</v>
      </c>
      <c r="H444" s="5">
        <v>14.15911803</v>
      </c>
      <c r="I444" s="5">
        <v>1715.386</v>
      </c>
      <c r="J444" s="5">
        <v>1685.2872</v>
      </c>
      <c r="K444" s="5">
        <v>1800.1520499999999</v>
      </c>
      <c r="L444" s="6">
        <f t="shared" ca="1" si="12"/>
        <v>7.0999999999999994E-2</v>
      </c>
      <c r="M444" s="6">
        <f ca="1"/>
        <v>3.0800000000000001E-2</v>
      </c>
      <c r="N444" s="7" t="str">
        <f t="shared" ca="1" si="13"/>
        <v>105 troy ounces</v>
      </c>
      <c r="O444" s="6">
        <f ca="1"/>
        <v>4.1399999999999999E-2</v>
      </c>
      <c r="P444" s="6">
        <f ca="1"/>
        <v>4.4400000000000002E-2</v>
      </c>
      <c r="Q444" s="6">
        <f ca="1"/>
        <v>3.0800000000000001E-2</v>
      </c>
      <c r="R444" s="5">
        <v>107.08</v>
      </c>
      <c r="S444" s="5">
        <v>4000.3</v>
      </c>
      <c r="T444" s="6">
        <f ca="1"/>
        <v>0.21489999999999998</v>
      </c>
      <c r="U444" s="5">
        <v>81.08</v>
      </c>
      <c r="X444" s="13"/>
      <c r="Y444" s="14"/>
      <c r="AA444" s="17"/>
      <c r="AB444" s="18"/>
    </row>
    <row r="445" spans="1:28" ht="26.25" customHeight="1">
      <c r="A445" s="4">
        <v>45954</v>
      </c>
      <c r="B445" s="5">
        <v>1738.57</v>
      </c>
      <c r="C445" s="5">
        <v>1741.21</v>
      </c>
      <c r="D445" s="5">
        <v>1752.24</v>
      </c>
      <c r="E445" s="5">
        <v>1755.53</v>
      </c>
      <c r="F445" s="8">
        <f ca="1"/>
        <v>3.2899999999999999E-2</v>
      </c>
      <c r="G445" s="21">
        <f ca="1"/>
        <v>0.34889999999999999</v>
      </c>
      <c r="H445" s="5">
        <v>14.29248598</v>
      </c>
      <c r="I445" s="5">
        <v>1710.704</v>
      </c>
      <c r="J445" s="5">
        <v>1683.4274</v>
      </c>
      <c r="K445" s="5">
        <v>1800.8748499999999</v>
      </c>
      <c r="L445" s="6">
        <f t="shared" ca="1" si="12"/>
        <v>7.0999999999999994E-2</v>
      </c>
      <c r="M445" s="6">
        <f ca="1"/>
        <v>3.0800000000000001E-2</v>
      </c>
      <c r="N445" s="7" t="str">
        <f t="shared" ca="1" si="13"/>
        <v>108 troy ounces</v>
      </c>
      <c r="O445" s="6">
        <f ca="1"/>
        <v>4.1200000000000001E-2</v>
      </c>
      <c r="P445" s="6">
        <f ca="1"/>
        <v>4.4600000000000001E-2</v>
      </c>
      <c r="Q445" s="6">
        <f ca="1"/>
        <v>3.0800000000000001E-2</v>
      </c>
      <c r="R445" s="5">
        <v>107.08</v>
      </c>
      <c r="S445" s="5">
        <v>4000.3</v>
      </c>
      <c r="T445" s="6">
        <f ca="1"/>
        <v>0.21489999999999998</v>
      </c>
      <c r="U445" s="5">
        <v>81.08</v>
      </c>
      <c r="X445" s="13"/>
      <c r="Y445" s="14"/>
      <c r="AA445" s="17"/>
      <c r="AB445" s="18"/>
    </row>
    <row r="446" spans="1:28" ht="26.25" customHeight="1">
      <c r="A446" s="4">
        <v>45955</v>
      </c>
      <c r="B446" s="5">
        <v>1751.04</v>
      </c>
      <c r="C446" s="5">
        <v>1738.57</v>
      </c>
      <c r="D446" s="5">
        <v>1741.21</v>
      </c>
      <c r="E446" s="5">
        <v>1752.24</v>
      </c>
      <c r="F446" s="8">
        <f ca="1"/>
        <v>0.1103</v>
      </c>
      <c r="G446" s="21">
        <f ca="1"/>
        <v>0.29849999999999999</v>
      </c>
      <c r="H446" s="5">
        <v>21.95379127</v>
      </c>
      <c r="I446" s="5">
        <v>1706.4565</v>
      </c>
      <c r="J446" s="5">
        <v>1682.3356000000001</v>
      </c>
      <c r="K446" s="5">
        <v>1801.4629</v>
      </c>
      <c r="L446" s="6">
        <f t="shared" ca="1" si="12"/>
        <v>7.0999999999999994E-2</v>
      </c>
      <c r="M446" s="6">
        <f ca="1"/>
        <v>3.0800000000000001E-2</v>
      </c>
      <c r="N446" s="7" t="str">
        <f t="shared" ca="1" si="13"/>
        <v>99 troy ounces</v>
      </c>
      <c r="O446" s="6">
        <f ca="1"/>
        <v>3.9699999999999999E-2</v>
      </c>
      <c r="P446" s="6">
        <f ca="1"/>
        <v>4.4699999999999997E-2</v>
      </c>
      <c r="Q446" s="6">
        <f ca="1"/>
        <v>3.0800000000000001E-2</v>
      </c>
      <c r="R446" s="5">
        <v>107.7</v>
      </c>
      <c r="S446" s="5">
        <v>3965.51</v>
      </c>
      <c r="T446" s="6">
        <f ca="1"/>
        <v>0.22589999999999999</v>
      </c>
      <c r="U446" s="5">
        <v>80.22</v>
      </c>
      <c r="X446" s="13"/>
      <c r="Y446" s="14"/>
      <c r="AA446" s="17"/>
      <c r="AB446" s="18"/>
    </row>
    <row r="447" spans="1:28" ht="26.25" customHeight="1">
      <c r="A447" s="4">
        <v>45956</v>
      </c>
      <c r="B447" s="5">
        <v>1759.93</v>
      </c>
      <c r="C447" s="5">
        <v>1751.04</v>
      </c>
      <c r="D447" s="5">
        <v>1738.57</v>
      </c>
      <c r="E447" s="5">
        <v>1741.21</v>
      </c>
      <c r="F447" s="8">
        <f ca="1"/>
        <v>2.64E-2</v>
      </c>
      <c r="G447" s="21">
        <f ca="1"/>
        <v>0.30709999999999998</v>
      </c>
      <c r="H447" s="5">
        <v>25.630218899999999</v>
      </c>
      <c r="I447" s="5">
        <v>1702.037</v>
      </c>
      <c r="J447" s="5">
        <v>1681.5545999999999</v>
      </c>
      <c r="K447" s="5">
        <v>1802.02225</v>
      </c>
      <c r="L447" s="6">
        <f t="shared" ca="1" si="12"/>
        <v>7.0999999999999994E-2</v>
      </c>
      <c r="M447" s="6">
        <f ca="1"/>
        <v>3.0800000000000001E-2</v>
      </c>
      <c r="N447" s="7" t="str">
        <f t="shared" ca="1" si="13"/>
        <v>94 troy ounces</v>
      </c>
      <c r="O447" s="6">
        <f ca="1"/>
        <v>3.9699999999999999E-2</v>
      </c>
      <c r="P447" s="6">
        <f ca="1"/>
        <v>4.4800000000000006E-2</v>
      </c>
      <c r="Q447" s="6">
        <f ca="1"/>
        <v>3.0800000000000001E-2</v>
      </c>
      <c r="R447" s="5">
        <v>106.97</v>
      </c>
      <c r="S447" s="5">
        <v>3956.23</v>
      </c>
      <c r="T447" s="6">
        <f ca="1"/>
        <v>0.24050000000000002</v>
      </c>
      <c r="U447" s="5">
        <v>80.3</v>
      </c>
      <c r="X447" s="13"/>
      <c r="Y447" s="14"/>
      <c r="AA447" s="17"/>
      <c r="AB447" s="18"/>
    </row>
    <row r="448" spans="1:28" ht="26.25" customHeight="1">
      <c r="A448" s="4">
        <v>45957</v>
      </c>
      <c r="B448" s="5">
        <v>1773.94</v>
      </c>
      <c r="C448" s="5">
        <v>1759.93</v>
      </c>
      <c r="D448" s="5">
        <v>1751.04</v>
      </c>
      <c r="E448" s="5">
        <v>1738.57</v>
      </c>
      <c r="F448" s="8">
        <f ca="1"/>
        <v>-0.12470000000000001</v>
      </c>
      <c r="G448" s="21">
        <f ca="1"/>
        <v>0.46990000000000004</v>
      </c>
      <c r="H448" s="5">
        <v>35.356579519999997</v>
      </c>
      <c r="I448" s="5">
        <v>1697.6985</v>
      </c>
      <c r="J448" s="5">
        <v>1681.2916</v>
      </c>
      <c r="K448" s="5">
        <v>1802.6851999999999</v>
      </c>
      <c r="L448" s="6">
        <f t="shared" ca="1" si="12"/>
        <v>7.0999999999999994E-2</v>
      </c>
      <c r="M448" s="6">
        <f ca="1"/>
        <v>3.0800000000000001E-2</v>
      </c>
      <c r="N448" s="7" t="str">
        <f t="shared" ca="1" si="13"/>
        <v>102 troy ounces</v>
      </c>
      <c r="O448" s="6">
        <f ca="1"/>
        <v>3.9300000000000002E-2</v>
      </c>
      <c r="P448" s="6">
        <f ca="1"/>
        <v>4.5100000000000001E-2</v>
      </c>
      <c r="Q448" s="6">
        <f ca="1"/>
        <v>3.0800000000000001E-2</v>
      </c>
      <c r="R448" s="5">
        <v>106.69</v>
      </c>
      <c r="S448" s="5">
        <v>3966.39</v>
      </c>
      <c r="T448" s="6">
        <f ca="1"/>
        <v>0.24030000000000001</v>
      </c>
      <c r="U448" s="5">
        <v>82.09</v>
      </c>
      <c r="X448" s="13"/>
      <c r="Y448" s="14"/>
      <c r="AA448" s="17"/>
      <c r="AB448" s="18"/>
    </row>
    <row r="449" spans="1:28" ht="26.25" customHeight="1">
      <c r="A449" s="4">
        <v>45958</v>
      </c>
      <c r="B449" s="5">
        <v>1780.82</v>
      </c>
      <c r="C449" s="5">
        <v>1773.94</v>
      </c>
      <c r="D449" s="5">
        <v>1759.93</v>
      </c>
      <c r="E449" s="5">
        <v>1751.04</v>
      </c>
      <c r="F449" s="8">
        <f ca="1"/>
        <v>-8.8900000000000007E-2</v>
      </c>
      <c r="G449" s="21">
        <f ca="1"/>
        <v>0.42409999999999998</v>
      </c>
      <c r="H449" s="5">
        <v>40.553848700000003</v>
      </c>
      <c r="I449" s="5">
        <v>1693.0264999999999</v>
      </c>
      <c r="J449" s="5">
        <v>1680.6171999999999</v>
      </c>
      <c r="K449" s="5">
        <v>1803.22345</v>
      </c>
      <c r="L449" s="6">
        <f t="shared" ca="1" si="12"/>
        <v>7.0999999999999994E-2</v>
      </c>
      <c r="M449" s="6">
        <f ca="1"/>
        <v>3.0800000000000001E-2</v>
      </c>
      <c r="N449" s="7" t="str">
        <f t="shared" ca="1" si="13"/>
        <v>99 troy ounces</v>
      </c>
      <c r="O449" s="6">
        <f ca="1"/>
        <v>3.9300000000000002E-2</v>
      </c>
      <c r="P449" s="6">
        <f ca="1"/>
        <v>4.4299999999999999E-2</v>
      </c>
      <c r="Q449" s="6">
        <f ca="1"/>
        <v>3.0800000000000001E-2</v>
      </c>
      <c r="R449" s="5">
        <v>106.27</v>
      </c>
      <c r="S449" s="5">
        <v>3919.26</v>
      </c>
      <c r="T449" s="6">
        <f ca="1"/>
        <v>0.24050000000000002</v>
      </c>
      <c r="U449" s="5">
        <v>85.22</v>
      </c>
      <c r="X449" s="13"/>
      <c r="Y449" s="14"/>
      <c r="AA449" s="17"/>
      <c r="AB449" s="18"/>
    </row>
    <row r="450" spans="1:28" ht="26.25" customHeight="1">
      <c r="A450" s="4">
        <v>45959</v>
      </c>
      <c r="B450" s="5">
        <v>1769.57</v>
      </c>
      <c r="C450" s="5">
        <v>1780.82</v>
      </c>
      <c r="D450" s="5">
        <v>1773.94</v>
      </c>
      <c r="E450" s="5">
        <v>1759.93</v>
      </c>
      <c r="F450" s="8">
        <f ca="1"/>
        <v>-0.1401</v>
      </c>
      <c r="G450" s="21">
        <f ca="1"/>
        <v>-4.5999999999999999E-3</v>
      </c>
      <c r="H450" s="5">
        <v>52.043381519999997</v>
      </c>
      <c r="I450" s="5">
        <v>1686.3820000000001</v>
      </c>
      <c r="J450" s="5">
        <v>1679.6333999999999</v>
      </c>
      <c r="K450" s="5">
        <v>1803.5583999999999</v>
      </c>
      <c r="L450" s="6">
        <f t="shared" ca="1" si="12"/>
        <v>7.0999999999999994E-2</v>
      </c>
      <c r="M450" s="6">
        <f ca="1"/>
        <v>3.0800000000000001E-2</v>
      </c>
      <c r="N450" s="7" t="str">
        <f t="shared" ca="1" si="13"/>
        <v>98 troy ounces</v>
      </c>
      <c r="O450" s="6">
        <f ca="1"/>
        <v>3.8100000000000002E-2</v>
      </c>
      <c r="P450" s="6">
        <f ca="1"/>
        <v>4.3499999999999997E-2</v>
      </c>
      <c r="Q450" s="6">
        <f ca="1"/>
        <v>3.0800000000000001E-2</v>
      </c>
      <c r="R450" s="5">
        <v>106.58</v>
      </c>
      <c r="S450" s="5">
        <v>3976.82</v>
      </c>
      <c r="T450" s="6">
        <f ca="1"/>
        <v>0.2429</v>
      </c>
      <c r="U450" s="5">
        <v>86.89</v>
      </c>
      <c r="X450" s="13"/>
      <c r="Y450" s="14"/>
      <c r="AA450" s="17"/>
      <c r="AB450" s="18"/>
    </row>
    <row r="451" spans="1:28" ht="26.25" customHeight="1">
      <c r="A451" s="4">
        <v>45960</v>
      </c>
      <c r="B451" s="5">
        <v>1770.78</v>
      </c>
      <c r="C451" s="5">
        <v>1769.57</v>
      </c>
      <c r="D451" s="5">
        <v>1780.82</v>
      </c>
      <c r="E451" s="5">
        <v>1773.94</v>
      </c>
      <c r="F451" s="8">
        <f ca="1"/>
        <v>-6.88E-2</v>
      </c>
      <c r="G451" s="21">
        <f ca="1"/>
        <v>-0.31980000000000003</v>
      </c>
      <c r="H451" s="5">
        <v>56.132192549999999</v>
      </c>
      <c r="I451" s="5">
        <v>1679.049</v>
      </c>
      <c r="J451" s="5">
        <v>1678.4874</v>
      </c>
      <c r="K451" s="5">
        <v>1803.8524500000001</v>
      </c>
      <c r="L451" s="6">
        <f t="shared" ref="L451:L514" ca="1" si="14">$L451/100</f>
        <v>7.0999999999999994E-2</v>
      </c>
      <c r="M451" s="6">
        <f ca="1"/>
        <v>3.0800000000000001E-2</v>
      </c>
      <c r="N451" s="7" t="str">
        <f t="shared" ref="N451:N514" ca="1" si="15">CONCATENATE($N451, " ", $Y451)</f>
        <v>97 troy ounces</v>
      </c>
      <c r="O451" s="6">
        <f ca="1"/>
        <v>3.7699999999999997E-2</v>
      </c>
      <c r="P451" s="6">
        <f ca="1"/>
        <v>4.3700000000000003E-2</v>
      </c>
      <c r="Q451" s="6">
        <f ca="1"/>
        <v>3.0800000000000001E-2</v>
      </c>
      <c r="R451" s="5">
        <v>107</v>
      </c>
      <c r="S451" s="5">
        <v>4006.41</v>
      </c>
      <c r="T451" s="6">
        <f ca="1"/>
        <v>0.23769999999999999</v>
      </c>
      <c r="U451" s="5">
        <v>85.25</v>
      </c>
      <c r="X451" s="13"/>
      <c r="Y451" s="14"/>
      <c r="AA451" s="17"/>
      <c r="AB451" s="18"/>
    </row>
    <row r="452" spans="1:28" ht="26.25" customHeight="1">
      <c r="A452" s="4">
        <v>45961</v>
      </c>
      <c r="B452" s="5">
        <v>1752.3</v>
      </c>
      <c r="C452" s="5">
        <v>1770.78</v>
      </c>
      <c r="D452" s="5">
        <v>1769.57</v>
      </c>
      <c r="E452" s="5">
        <v>1780.82</v>
      </c>
      <c r="F452" s="8">
        <f ca="1"/>
        <v>0.1125</v>
      </c>
      <c r="G452" s="21">
        <f ca="1"/>
        <v>-0.28260000000000002</v>
      </c>
      <c r="H452" s="5">
        <v>53.57506034</v>
      </c>
      <c r="I452" s="5">
        <v>1672.6289999999999</v>
      </c>
      <c r="J452" s="5">
        <v>1676.941</v>
      </c>
      <c r="K452" s="5">
        <v>1804.0782999999999</v>
      </c>
      <c r="L452" s="6">
        <f t="shared" ca="1" si="14"/>
        <v>7.0999999999999994E-2</v>
      </c>
      <c r="M452" s="6">
        <f ca="1"/>
        <v>3.0800000000000001E-2</v>
      </c>
      <c r="N452" s="7" t="str">
        <f t="shared" ca="1" si="15"/>
        <v>99 troy ounces</v>
      </c>
      <c r="O452" s="6">
        <f ca="1"/>
        <v>3.7200000000000004E-2</v>
      </c>
      <c r="P452" s="6">
        <f ca="1"/>
        <v>4.4000000000000004E-2</v>
      </c>
      <c r="Q452" s="6">
        <f ca="1"/>
        <v>3.0800000000000001E-2</v>
      </c>
      <c r="R452" s="5">
        <v>106.48</v>
      </c>
      <c r="S452" s="5">
        <v>3977.97</v>
      </c>
      <c r="T452" s="6">
        <f ca="1"/>
        <v>0.23989999999999997</v>
      </c>
      <c r="U452" s="5">
        <v>89.02</v>
      </c>
      <c r="X452" s="13"/>
      <c r="Y452" s="14"/>
      <c r="AA452" s="17"/>
      <c r="AB452" s="18"/>
    </row>
    <row r="453" spans="1:28" ht="26.25" customHeight="1">
      <c r="A453" s="4">
        <v>45962</v>
      </c>
      <c r="B453" s="5">
        <v>1706.56</v>
      </c>
      <c r="C453" s="5">
        <v>1752.3</v>
      </c>
      <c r="D453" s="5">
        <v>1770.78</v>
      </c>
      <c r="E453" s="5">
        <v>1769.57</v>
      </c>
      <c r="F453" s="8">
        <f ca="1"/>
        <v>-1.21E-2</v>
      </c>
      <c r="G453" s="21">
        <f ca="1"/>
        <v>-0.1618</v>
      </c>
      <c r="H453" s="5">
        <v>50.601694539999997</v>
      </c>
      <c r="I453" s="5">
        <v>1666.684</v>
      </c>
      <c r="J453" s="5">
        <v>1675.83</v>
      </c>
      <c r="K453" s="5">
        <v>1804.34095</v>
      </c>
      <c r="L453" s="6">
        <f t="shared" ca="1" si="14"/>
        <v>7.0999999999999994E-2</v>
      </c>
      <c r="M453" s="6">
        <f ca="1"/>
        <v>3.0800000000000001E-2</v>
      </c>
      <c r="N453" s="7" t="str">
        <f t="shared" ca="1" si="15"/>
        <v>98 troy ounces</v>
      </c>
      <c r="O453" s="6">
        <f ca="1"/>
        <v>3.7200000000000004E-2</v>
      </c>
      <c r="P453" s="6">
        <f ca="1"/>
        <v>4.36E-2</v>
      </c>
      <c r="Q453" s="6">
        <f ca="1"/>
        <v>3.0800000000000001E-2</v>
      </c>
      <c r="R453" s="5">
        <v>108.24</v>
      </c>
      <c r="S453" s="5">
        <v>3963.72</v>
      </c>
      <c r="T453" s="6">
        <f ca="1"/>
        <v>0.2389</v>
      </c>
      <c r="U453" s="5">
        <v>86.27</v>
      </c>
      <c r="X453" s="13"/>
      <c r="Y453" s="14"/>
      <c r="AA453" s="17"/>
      <c r="AB453" s="18"/>
    </row>
    <row r="454" spans="1:28" ht="26.25" customHeight="1">
      <c r="A454" s="4">
        <v>45963</v>
      </c>
      <c r="B454" s="5">
        <v>1711.6</v>
      </c>
      <c r="C454" s="5">
        <v>1706.56</v>
      </c>
      <c r="D454" s="5">
        <v>1752.3</v>
      </c>
      <c r="E454" s="5">
        <v>1770.78</v>
      </c>
      <c r="F454" s="8">
        <f ca="1"/>
        <v>0.18479999999999999</v>
      </c>
      <c r="G454" s="21">
        <f ca="1"/>
        <v>3.2300000000000002E-2</v>
      </c>
      <c r="H454" s="5">
        <v>41.4637393</v>
      </c>
      <c r="I454" s="5">
        <v>1660.3530000000001</v>
      </c>
      <c r="J454" s="5">
        <v>1674.6643999999999</v>
      </c>
      <c r="K454" s="5">
        <v>1804.5268000000001</v>
      </c>
      <c r="L454" s="6">
        <f t="shared" ca="1" si="14"/>
        <v>7.0999999999999994E-2</v>
      </c>
      <c r="M454" s="6">
        <f ca="1"/>
        <v>3.0800000000000001E-2</v>
      </c>
      <c r="N454" s="7" t="str">
        <f t="shared" ca="1" si="15"/>
        <v>97 troy ounces</v>
      </c>
      <c r="O454" s="6">
        <f ca="1"/>
        <v>3.7100000000000001E-2</v>
      </c>
      <c r="P454" s="6">
        <f ca="1"/>
        <v>4.3400000000000001E-2</v>
      </c>
      <c r="Q454" s="6">
        <f ca="1"/>
        <v>3.0800000000000001E-2</v>
      </c>
      <c r="R454" s="5">
        <v>110.3</v>
      </c>
      <c r="S454" s="5">
        <v>3859.89</v>
      </c>
      <c r="T454" s="6">
        <f ca="1"/>
        <v>0.2651</v>
      </c>
      <c r="U454" s="5">
        <v>85.85</v>
      </c>
      <c r="X454" s="13"/>
      <c r="Y454" s="14"/>
      <c r="AA454" s="17"/>
      <c r="AB454" s="18"/>
    </row>
    <row r="455" spans="1:28" ht="26.25" customHeight="1">
      <c r="A455" s="4">
        <v>45964</v>
      </c>
      <c r="B455" s="5">
        <v>1674.6</v>
      </c>
      <c r="C455" s="5">
        <v>1711.6</v>
      </c>
      <c r="D455" s="5">
        <v>1706.56</v>
      </c>
      <c r="E455" s="5">
        <v>1752.3</v>
      </c>
      <c r="F455" s="8">
        <f ca="1"/>
        <v>0.45740000000000003</v>
      </c>
      <c r="G455" s="21">
        <f ca="1"/>
        <v>0.45679999999999998</v>
      </c>
      <c r="H455" s="5">
        <v>30.190204000000001</v>
      </c>
      <c r="I455" s="5">
        <v>1655.9175</v>
      </c>
      <c r="J455" s="5">
        <v>1673.5684000000001</v>
      </c>
      <c r="K455" s="5">
        <v>1804.7941000000001</v>
      </c>
      <c r="L455" s="6">
        <f t="shared" ca="1" si="14"/>
        <v>7.0999999999999994E-2</v>
      </c>
      <c r="M455" s="6">
        <f ca="1"/>
        <v>3.0800000000000001E-2</v>
      </c>
      <c r="N455" s="7" t="str">
        <f t="shared" ca="1" si="15"/>
        <v>100 troy ounces</v>
      </c>
      <c r="O455" s="6">
        <f ca="1"/>
        <v>3.6499999999999998E-2</v>
      </c>
      <c r="P455" s="6">
        <f ca="1"/>
        <v>4.6100000000000002E-2</v>
      </c>
      <c r="Q455" s="6">
        <f ca="1"/>
        <v>3.0800000000000001E-2</v>
      </c>
      <c r="R455" s="5">
        <v>109.65</v>
      </c>
      <c r="S455" s="5">
        <v>3810.94</v>
      </c>
      <c r="T455" s="6">
        <f ca="1"/>
        <v>0.25340000000000001</v>
      </c>
      <c r="U455" s="5">
        <v>88.57</v>
      </c>
      <c r="X455" s="13"/>
      <c r="Y455" s="14"/>
      <c r="AA455" s="17"/>
      <c r="AB455" s="18"/>
    </row>
    <row r="456" spans="1:28" ht="26.25" customHeight="1">
      <c r="A456" s="4">
        <v>45965</v>
      </c>
      <c r="B456" s="5">
        <v>1681.3</v>
      </c>
      <c r="C456" s="5">
        <v>1674.6</v>
      </c>
      <c r="D456" s="5">
        <v>1711.6</v>
      </c>
      <c r="E456" s="5">
        <v>1706.56</v>
      </c>
      <c r="F456" s="8">
        <f ca="1"/>
        <v>-5.04E-2</v>
      </c>
      <c r="G456" s="21">
        <f ca="1"/>
        <v>0.29609999999999997</v>
      </c>
      <c r="H456" s="5">
        <v>26.077056089999999</v>
      </c>
      <c r="I456" s="5">
        <v>1654.3145</v>
      </c>
      <c r="J456" s="5">
        <v>1673.614</v>
      </c>
      <c r="K456" s="5">
        <v>1805.3008</v>
      </c>
      <c r="L456" s="6">
        <f t="shared" ca="1" si="14"/>
        <v>7.0999999999999994E-2</v>
      </c>
      <c r="M456" s="6">
        <f ca="1"/>
        <v>3.0800000000000001E-2</v>
      </c>
      <c r="N456" s="7" t="str">
        <f t="shared" ca="1" si="15"/>
        <v>101 troy ounces</v>
      </c>
      <c r="O456" s="6">
        <f ca="1"/>
        <v>3.6600000000000001E-2</v>
      </c>
      <c r="P456" s="6">
        <f ca="1"/>
        <v>4.6699999999999998E-2</v>
      </c>
      <c r="Q456" s="6">
        <f ca="1"/>
        <v>3.0800000000000001E-2</v>
      </c>
      <c r="R456" s="5">
        <v>110.06</v>
      </c>
      <c r="S456" s="5">
        <v>3817.02</v>
      </c>
      <c r="T456" s="6">
        <f ca="1"/>
        <v>0.24710000000000001</v>
      </c>
      <c r="U456" s="5">
        <v>91.87</v>
      </c>
      <c r="X456" s="13"/>
      <c r="Y456" s="14"/>
      <c r="AA456" s="17"/>
      <c r="AB456" s="18"/>
    </row>
    <row r="457" spans="1:28" ht="26.25" customHeight="1">
      <c r="A457" s="4">
        <v>45966</v>
      </c>
      <c r="B457" s="5">
        <v>1629.77</v>
      </c>
      <c r="C457" s="5">
        <v>1681.3</v>
      </c>
      <c r="D457" s="5">
        <v>1674.6</v>
      </c>
      <c r="E457" s="5">
        <v>1711.6</v>
      </c>
      <c r="F457" s="8">
        <f ca="1"/>
        <v>0.37</v>
      </c>
      <c r="G457" s="21">
        <f ca="1"/>
        <v>0.63969999999999994</v>
      </c>
      <c r="H457" s="5">
        <v>18.197445519999999</v>
      </c>
      <c r="I457" s="5">
        <v>1651.9335000000001</v>
      </c>
      <c r="J457" s="5">
        <v>1673.8502000000001</v>
      </c>
      <c r="K457" s="5">
        <v>1805.74665</v>
      </c>
      <c r="L457" s="6">
        <f t="shared" ca="1" si="14"/>
        <v>7.0999999999999994E-2</v>
      </c>
      <c r="M457" s="6">
        <f ca="1"/>
        <v>3.0800000000000001E-2</v>
      </c>
      <c r="N457" s="7" t="str">
        <f t="shared" ca="1" si="15"/>
        <v>99 troy ounces</v>
      </c>
      <c r="O457" s="6">
        <f ca="1"/>
        <v>3.78E-2</v>
      </c>
      <c r="P457" s="6">
        <f ca="1"/>
        <v>4.7199999999999999E-2</v>
      </c>
      <c r="Q457" s="6">
        <f ca="1"/>
        <v>3.0800000000000001E-2</v>
      </c>
      <c r="R457" s="5">
        <v>110.79</v>
      </c>
      <c r="S457" s="5">
        <v>3780.71</v>
      </c>
      <c r="T457" s="6">
        <f ca="1"/>
        <v>0.25670000000000004</v>
      </c>
      <c r="U457" s="5">
        <v>91</v>
      </c>
      <c r="X457" s="13"/>
      <c r="Y457" s="14"/>
      <c r="AA457" s="17"/>
      <c r="AB457" s="18"/>
    </row>
    <row r="458" spans="1:28" ht="26.25" customHeight="1">
      <c r="A458" s="4">
        <v>45967</v>
      </c>
      <c r="B458" s="5">
        <v>1633.88</v>
      </c>
      <c r="C458" s="5">
        <v>1629.77</v>
      </c>
      <c r="D458" s="5">
        <v>1681.3</v>
      </c>
      <c r="E458" s="5">
        <v>1674.6</v>
      </c>
      <c r="F458" s="8">
        <f ca="1"/>
        <v>-6.7000000000000004E-2</v>
      </c>
      <c r="G458" s="21">
        <f ca="1"/>
        <v>0.69739999999999991</v>
      </c>
      <c r="H458" s="5">
        <v>16.476555770000001</v>
      </c>
      <c r="I458" s="5">
        <v>1651.7180000000001</v>
      </c>
      <c r="J458" s="5">
        <v>1675.1528000000001</v>
      </c>
      <c r="K458" s="5">
        <v>1806.3632500000001</v>
      </c>
      <c r="L458" s="6">
        <f t="shared" ca="1" si="14"/>
        <v>7.0999999999999994E-2</v>
      </c>
      <c r="M458" s="6">
        <f ca="1"/>
        <v>3.0800000000000001E-2</v>
      </c>
      <c r="N458" s="7" t="str">
        <f t="shared" ca="1" si="15"/>
        <v>105 troy ounces</v>
      </c>
      <c r="O458" s="6">
        <f ca="1"/>
        <v>3.73E-2</v>
      </c>
      <c r="P458" s="6">
        <f ca="1"/>
        <v>4.6600000000000003E-2</v>
      </c>
      <c r="Q458" s="6">
        <f ca="1"/>
        <v>3.0800000000000001E-2</v>
      </c>
      <c r="R458" s="5">
        <v>112.97</v>
      </c>
      <c r="S458" s="5">
        <v>3766.98</v>
      </c>
      <c r="T458" s="6">
        <f ca="1"/>
        <v>0.25629999999999997</v>
      </c>
      <c r="U458" s="5">
        <v>87.9</v>
      </c>
      <c r="X458" s="13"/>
      <c r="Y458" s="14"/>
      <c r="AA458" s="17"/>
      <c r="AB458" s="18"/>
    </row>
    <row r="459" spans="1:28" ht="26.25" customHeight="1">
      <c r="A459" s="4">
        <v>45968</v>
      </c>
      <c r="B459" s="5">
        <v>1646.87</v>
      </c>
      <c r="C459" s="5">
        <v>1633.88</v>
      </c>
      <c r="D459" s="5">
        <v>1629.77</v>
      </c>
      <c r="E459" s="5">
        <v>1681.3</v>
      </c>
      <c r="F459" s="8">
        <f ca="1"/>
        <v>0.51529999999999998</v>
      </c>
      <c r="G459" s="21">
        <f ca="1"/>
        <v>1.3015999999999999</v>
      </c>
      <c r="H459" s="5">
        <v>12.81755398</v>
      </c>
      <c r="I459" s="5">
        <v>1652.3879999999999</v>
      </c>
      <c r="J459" s="5">
        <v>1676.2888</v>
      </c>
      <c r="K459" s="5">
        <v>1806.9173000000001</v>
      </c>
      <c r="L459" s="6">
        <f t="shared" ca="1" si="14"/>
        <v>7.0999999999999994E-2</v>
      </c>
      <c r="M459" s="6">
        <f ca="1"/>
        <v>3.0800000000000001E-2</v>
      </c>
      <c r="N459" s="7" t="str">
        <f t="shared" ca="1" si="15"/>
        <v>97 troy ounces</v>
      </c>
      <c r="O459" s="6">
        <f ca="1"/>
        <v>3.7499999999999999E-2</v>
      </c>
      <c r="P459" s="6">
        <f ca="1"/>
        <v>4.7100000000000003E-2</v>
      </c>
      <c r="Q459" s="6">
        <f ca="1"/>
        <v>3.0800000000000001E-2</v>
      </c>
      <c r="R459" s="5">
        <v>112.17</v>
      </c>
      <c r="S459" s="5">
        <v>3733.25</v>
      </c>
      <c r="T459" s="6">
        <f ca="1"/>
        <v>0.25980000000000003</v>
      </c>
      <c r="U459" s="5">
        <v>89.35</v>
      </c>
      <c r="X459" s="13"/>
      <c r="Y459" s="14"/>
      <c r="AA459" s="17"/>
      <c r="AB459" s="18"/>
    </row>
    <row r="460" spans="1:28" ht="26.25" customHeight="1">
      <c r="A460" s="4">
        <v>45969</v>
      </c>
      <c r="B460" s="5">
        <v>1632.51</v>
      </c>
      <c r="C460" s="5">
        <v>1646.87</v>
      </c>
      <c r="D460" s="5">
        <v>1633.88</v>
      </c>
      <c r="E460" s="5">
        <v>1629.77</v>
      </c>
      <c r="F460" s="8">
        <f ca="1"/>
        <v>-4.1100000000000005E-2</v>
      </c>
      <c r="G460" s="21">
        <f ca="1"/>
        <v>1.4006000000000001</v>
      </c>
      <c r="H460" s="5">
        <v>13.26807195</v>
      </c>
      <c r="I460" s="5">
        <v>1656.4894999999999</v>
      </c>
      <c r="J460" s="5">
        <v>1678.8271999999999</v>
      </c>
      <c r="K460" s="5">
        <v>1807.75505</v>
      </c>
      <c r="L460" s="6">
        <f t="shared" ca="1" si="14"/>
        <v>7.0999999999999994E-2</v>
      </c>
      <c r="M460" s="6">
        <f ca="1"/>
        <v>3.0800000000000001E-2</v>
      </c>
      <c r="N460" s="7" t="str">
        <f t="shared" ca="1" si="15"/>
        <v>103 troy ounces</v>
      </c>
      <c r="O460" s="6">
        <f ca="1"/>
        <v>3.7000000000000005E-2</v>
      </c>
      <c r="P460" s="6">
        <f ca="1"/>
        <v>4.6100000000000002E-2</v>
      </c>
      <c r="Q460" s="6">
        <f ca="1"/>
        <v>3.0800000000000001E-2</v>
      </c>
      <c r="R460" s="5">
        <v>111.54</v>
      </c>
      <c r="S460" s="5">
        <v>3852.9</v>
      </c>
      <c r="T460" s="6">
        <f ca="1"/>
        <v>0.26039999999999996</v>
      </c>
      <c r="U460" s="5">
        <v>88.62</v>
      </c>
      <c r="X460" s="13"/>
      <c r="Y460" s="14"/>
      <c r="AA460" s="17"/>
      <c r="AB460" s="18"/>
    </row>
    <row r="461" spans="1:28" ht="26.25" customHeight="1">
      <c r="A461" s="4">
        <v>45970</v>
      </c>
      <c r="B461" s="5">
        <v>1644.7</v>
      </c>
      <c r="C461" s="5">
        <v>1632.51</v>
      </c>
      <c r="D461" s="5">
        <v>1646.87</v>
      </c>
      <c r="E461" s="5">
        <v>1633.88</v>
      </c>
      <c r="F461" s="8">
        <f ca="1"/>
        <v>-0.12990000000000002</v>
      </c>
      <c r="G461" s="21">
        <f ca="1"/>
        <v>1.3394999999999999</v>
      </c>
      <c r="H461" s="5">
        <v>14.162593920000001</v>
      </c>
      <c r="I461" s="5">
        <v>1660.7159999999999</v>
      </c>
      <c r="J461" s="5">
        <v>1681.171</v>
      </c>
      <c r="K461" s="5">
        <v>1808.6957</v>
      </c>
      <c r="L461" s="6">
        <f t="shared" ca="1" si="14"/>
        <v>7.0999999999999994E-2</v>
      </c>
      <c r="M461" s="6">
        <f ca="1"/>
        <v>3.0800000000000001E-2</v>
      </c>
      <c r="N461" s="7" t="str">
        <f t="shared" ca="1" si="15"/>
        <v>108 troy ounces</v>
      </c>
      <c r="O461" s="6">
        <f ca="1"/>
        <v>3.7200000000000004E-2</v>
      </c>
      <c r="P461" s="6">
        <f ca="1"/>
        <v>4.5400000000000003E-2</v>
      </c>
      <c r="Q461" s="6">
        <f ca="1"/>
        <v>3.0800000000000001E-2</v>
      </c>
      <c r="R461" s="5">
        <v>111.52</v>
      </c>
      <c r="S461" s="5">
        <v>3901.79</v>
      </c>
      <c r="T461" s="6">
        <f ca="1"/>
        <v>0.2596</v>
      </c>
      <c r="U461" s="5">
        <v>86.43</v>
      </c>
      <c r="X461" s="13"/>
      <c r="Y461" s="14"/>
      <c r="AA461" s="17"/>
      <c r="AB461" s="18"/>
    </row>
    <row r="462" spans="1:28" ht="26.25" customHeight="1">
      <c r="A462" s="4">
        <v>45971</v>
      </c>
      <c r="B462" s="5">
        <v>1661.89</v>
      </c>
      <c r="C462" s="5">
        <v>1644.7</v>
      </c>
      <c r="D462" s="5">
        <v>1632.51</v>
      </c>
      <c r="E462" s="5">
        <v>1646.87</v>
      </c>
      <c r="F462" s="8">
        <f ca="1"/>
        <v>0.14360000000000001</v>
      </c>
      <c r="G462" s="21">
        <f ca="1"/>
        <v>1.3706</v>
      </c>
      <c r="H462" s="5">
        <v>14.266171529999999</v>
      </c>
      <c r="I462" s="5">
        <v>1664.655</v>
      </c>
      <c r="J462" s="5">
        <v>1683.1568</v>
      </c>
      <c r="K462" s="5">
        <v>1809.70975</v>
      </c>
      <c r="L462" s="6">
        <f t="shared" ca="1" si="14"/>
        <v>7.6999999999999999E-2</v>
      </c>
      <c r="M462" s="6">
        <f ca="1"/>
        <v>3.0800000000000001E-2</v>
      </c>
      <c r="N462" s="7" t="str">
        <f t="shared" ca="1" si="15"/>
        <v>82 troy ounces</v>
      </c>
      <c r="O462" s="6">
        <f ca="1"/>
        <v>3.73E-2</v>
      </c>
      <c r="P462" s="6">
        <f ca="1"/>
        <v>4.5100000000000001E-2</v>
      </c>
      <c r="Q462" s="6">
        <f ca="1"/>
        <v>3.0800000000000001E-2</v>
      </c>
      <c r="R462" s="5">
        <v>110.67</v>
      </c>
      <c r="S462" s="5">
        <v>3881.85</v>
      </c>
      <c r="T462" s="6">
        <f ca="1"/>
        <v>0.26910000000000001</v>
      </c>
      <c r="U462" s="5">
        <v>88.39</v>
      </c>
      <c r="X462" s="13"/>
      <c r="Y462" s="14"/>
      <c r="AA462" s="17"/>
      <c r="AB462" s="18"/>
    </row>
    <row r="463" spans="1:28" ht="26.25" customHeight="1">
      <c r="A463" s="4">
        <v>45972</v>
      </c>
      <c r="B463" s="5">
        <v>1667.29</v>
      </c>
      <c r="C463" s="5">
        <v>1661.89</v>
      </c>
      <c r="D463" s="5">
        <v>1644.7</v>
      </c>
      <c r="E463" s="5">
        <v>1632.51</v>
      </c>
      <c r="F463" s="8">
        <f ca="1"/>
        <v>-0.12189999999999999</v>
      </c>
      <c r="G463" s="21">
        <f ca="1"/>
        <v>1.2607999999999999</v>
      </c>
      <c r="H463" s="5">
        <v>13.261522830000001</v>
      </c>
      <c r="I463" s="5">
        <v>1668.0775000000001</v>
      </c>
      <c r="J463" s="5">
        <v>1685.213</v>
      </c>
      <c r="K463" s="5">
        <v>1810.76505</v>
      </c>
      <c r="L463" s="6">
        <f t="shared" ca="1" si="14"/>
        <v>7.6999999999999999E-2</v>
      </c>
      <c r="M463" s="6">
        <f ca="1"/>
        <v>3.0800000000000001E-2</v>
      </c>
      <c r="N463" s="7" t="str">
        <f t="shared" ca="1" si="15"/>
        <v>107 troy ounces</v>
      </c>
      <c r="O463" s="6">
        <f ca="1"/>
        <v>3.7499999999999999E-2</v>
      </c>
      <c r="P463" s="6">
        <f ca="1"/>
        <v>4.41E-2</v>
      </c>
      <c r="Q463" s="6">
        <f ca="1"/>
        <v>3.0800000000000001E-2</v>
      </c>
      <c r="R463" s="5">
        <v>110.5</v>
      </c>
      <c r="S463" s="5">
        <v>3808.26</v>
      </c>
      <c r="T463" s="6">
        <f ca="1"/>
        <v>0.27429999999999999</v>
      </c>
      <c r="U463" s="5">
        <v>88.67</v>
      </c>
      <c r="X463" s="13"/>
      <c r="Y463" s="14"/>
      <c r="AA463" s="17"/>
      <c r="AB463" s="18"/>
    </row>
    <row r="464" spans="1:28" ht="26.25" customHeight="1">
      <c r="A464" s="4">
        <v>45973</v>
      </c>
      <c r="B464" s="5">
        <v>1652.82</v>
      </c>
      <c r="C464" s="5">
        <v>1667.29</v>
      </c>
      <c r="D464" s="5">
        <v>1661.89</v>
      </c>
      <c r="E464" s="5">
        <v>1644.7</v>
      </c>
      <c r="F464" s="8">
        <f ca="1"/>
        <v>-0.17190000000000003</v>
      </c>
      <c r="G464" s="21">
        <f ca="1"/>
        <v>0.90410000000000001</v>
      </c>
      <c r="H464" s="5">
        <v>13.28364663</v>
      </c>
      <c r="I464" s="5">
        <v>1668.8724999999999</v>
      </c>
      <c r="J464" s="5">
        <v>1687.259</v>
      </c>
      <c r="K464" s="5">
        <v>1811.7144499999999</v>
      </c>
      <c r="L464" s="6">
        <f t="shared" ca="1" si="14"/>
        <v>7.6999999999999999E-2</v>
      </c>
      <c r="M464" s="6">
        <f ca="1"/>
        <v>3.0800000000000001E-2</v>
      </c>
      <c r="N464" s="7" t="str">
        <f t="shared" ca="1" si="15"/>
        <v>103 troy ounces</v>
      </c>
      <c r="O464" s="6">
        <f ca="1"/>
        <v>3.7599999999999995E-2</v>
      </c>
      <c r="P464" s="6">
        <f ca="1"/>
        <v>4.2999999999999997E-2</v>
      </c>
      <c r="Q464" s="6">
        <f ca="1"/>
        <v>3.0800000000000001E-2</v>
      </c>
      <c r="R464" s="5">
        <v>109.62</v>
      </c>
      <c r="S464" s="5">
        <v>3834.69</v>
      </c>
      <c r="T464" s="6">
        <f ca="1"/>
        <v>0.27510000000000001</v>
      </c>
      <c r="U464" s="5">
        <v>88.26</v>
      </c>
      <c r="X464" s="13"/>
      <c r="Y464" s="14"/>
      <c r="AA464" s="17"/>
      <c r="AB464" s="18"/>
    </row>
    <row r="465" spans="1:28" ht="26.25" customHeight="1">
      <c r="A465" s="4">
        <v>45974</v>
      </c>
      <c r="B465" s="5">
        <v>1651.8</v>
      </c>
      <c r="C465" s="5">
        <v>1652.82</v>
      </c>
      <c r="D465" s="5">
        <v>1667.29</v>
      </c>
      <c r="E465" s="5">
        <v>1661.89</v>
      </c>
      <c r="F465" s="8">
        <f ca="1"/>
        <v>-5.4000000000000006E-2</v>
      </c>
      <c r="G465" s="21">
        <f ca="1"/>
        <v>0.39270000000000005</v>
      </c>
      <c r="H465" s="5">
        <v>13.47225383</v>
      </c>
      <c r="I465" s="5">
        <v>1668.998</v>
      </c>
      <c r="J465" s="5">
        <v>1689.192</v>
      </c>
      <c r="K465" s="5">
        <v>1812.60005</v>
      </c>
      <c r="L465" s="6">
        <f t="shared" ca="1" si="14"/>
        <v>7.6999999999999999E-2</v>
      </c>
      <c r="M465" s="6">
        <f ca="1"/>
        <v>3.0800000000000001E-2</v>
      </c>
      <c r="N465" s="7" t="str">
        <f t="shared" ca="1" si="15"/>
        <v>99 troy ounces</v>
      </c>
      <c r="O465" s="6">
        <f ca="1"/>
        <v>3.5400000000000001E-2</v>
      </c>
      <c r="P465" s="6">
        <f ca="1"/>
        <v>4.3899999999999995E-2</v>
      </c>
      <c r="Q465" s="6">
        <f ca="1"/>
        <v>3.0800000000000001E-2</v>
      </c>
      <c r="R465" s="5">
        <v>110.96</v>
      </c>
      <c r="S465" s="5">
        <v>3825.97</v>
      </c>
      <c r="T465" s="6">
        <f ca="1"/>
        <v>0.28439999999999999</v>
      </c>
      <c r="U465" s="5">
        <v>85.07</v>
      </c>
      <c r="X465" s="13"/>
      <c r="Y465" s="14"/>
      <c r="AA465" s="17"/>
      <c r="AB465" s="18"/>
    </row>
    <row r="466" spans="1:28" ht="26.25" customHeight="1">
      <c r="A466" s="4">
        <v>45975</v>
      </c>
      <c r="B466" s="5">
        <v>1657.6</v>
      </c>
      <c r="C466" s="5">
        <v>1651.8</v>
      </c>
      <c r="D466" s="5">
        <v>1652.82</v>
      </c>
      <c r="E466" s="5">
        <v>1667.29</v>
      </c>
      <c r="F466" s="8">
        <f ca="1"/>
        <v>0.1447</v>
      </c>
      <c r="G466" s="21">
        <f ca="1"/>
        <v>0.58779999999999999</v>
      </c>
      <c r="H466" s="5">
        <v>14.671620219999999</v>
      </c>
      <c r="I466" s="5">
        <v>1668.4575</v>
      </c>
      <c r="J466" s="5">
        <v>1691.1469999999999</v>
      </c>
      <c r="K466" s="5">
        <v>1813.4565</v>
      </c>
      <c r="L466" s="6">
        <f t="shared" ca="1" si="14"/>
        <v>7.6999999999999999E-2</v>
      </c>
      <c r="M466" s="6">
        <f ca="1"/>
        <v>3.0800000000000001E-2</v>
      </c>
      <c r="N466" s="7" t="str">
        <f t="shared" ca="1" si="15"/>
        <v>103 troy ounces</v>
      </c>
      <c r="O466" s="6">
        <f ca="1"/>
        <v>3.56E-2</v>
      </c>
      <c r="P466" s="6">
        <f ca="1"/>
        <v>4.4199999999999996E-2</v>
      </c>
      <c r="Q466" s="6">
        <f ca="1"/>
        <v>3.0800000000000001E-2</v>
      </c>
      <c r="R466" s="5">
        <v>111.82</v>
      </c>
      <c r="S466" s="5">
        <v>3799.44</v>
      </c>
      <c r="T466" s="6">
        <f ca="1"/>
        <v>0.29799999999999999</v>
      </c>
      <c r="U466" s="5">
        <v>84.88</v>
      </c>
      <c r="X466" s="13"/>
      <c r="Y466" s="14"/>
      <c r="AA466" s="17"/>
      <c r="AB466" s="18"/>
    </row>
    <row r="467" spans="1:28" ht="26.25" customHeight="1">
      <c r="A467" s="4">
        <v>45976</v>
      </c>
      <c r="B467" s="5">
        <v>1627.04</v>
      </c>
      <c r="C467" s="5">
        <v>1657.6</v>
      </c>
      <c r="D467" s="5">
        <v>1651.8</v>
      </c>
      <c r="E467" s="5">
        <v>1652.82</v>
      </c>
      <c r="F467" s="8">
        <f ca="1"/>
        <v>1.0200000000000001E-2</v>
      </c>
      <c r="G467" s="21">
        <f ca="1"/>
        <v>0.22800000000000001</v>
      </c>
      <c r="H467" s="5">
        <v>15.3048476</v>
      </c>
      <c r="I467" s="5">
        <v>1667.2584999999999</v>
      </c>
      <c r="J467" s="5">
        <v>1693.6017999999999</v>
      </c>
      <c r="K467" s="5">
        <v>1814.26405</v>
      </c>
      <c r="L467" s="6">
        <f t="shared" ca="1" si="14"/>
        <v>7.6999999999999999E-2</v>
      </c>
      <c r="M467" s="6">
        <f ca="1"/>
        <v>3.0800000000000001E-2</v>
      </c>
      <c r="N467" s="7" t="str">
        <f t="shared" ca="1" si="15"/>
        <v>99 troy ounces</v>
      </c>
      <c r="O467" s="6">
        <f ca="1"/>
        <v>3.5699999999999996E-2</v>
      </c>
      <c r="P467" s="6">
        <f ca="1"/>
        <v>4.4999999999999998E-2</v>
      </c>
      <c r="Q467" s="6">
        <f ca="1"/>
        <v>3.0800000000000001E-2</v>
      </c>
      <c r="R467" s="5">
        <v>111.88</v>
      </c>
      <c r="S467" s="5">
        <v>3762.01</v>
      </c>
      <c r="T467" s="6">
        <f ca="1"/>
        <v>0.30649999999999999</v>
      </c>
      <c r="U467" s="5">
        <v>85.24</v>
      </c>
      <c r="X467" s="13"/>
      <c r="Y467" s="14"/>
      <c r="AA467" s="17"/>
      <c r="AB467" s="18"/>
    </row>
    <row r="468" spans="1:28" ht="26.25" customHeight="1">
      <c r="A468" s="4">
        <v>45977</v>
      </c>
      <c r="B468" s="5">
        <v>1627.28</v>
      </c>
      <c r="C468" s="5">
        <v>1627.04</v>
      </c>
      <c r="D468" s="5">
        <v>1657.6</v>
      </c>
      <c r="E468" s="5">
        <v>1651.8</v>
      </c>
      <c r="F468" s="8">
        <f ca="1"/>
        <v>-5.7999999999999996E-2</v>
      </c>
      <c r="G468" s="21">
        <f ca="1"/>
        <v>0.23699999999999999</v>
      </c>
      <c r="H468" s="5">
        <v>16.445801249999999</v>
      </c>
      <c r="I468" s="5">
        <v>1666.066</v>
      </c>
      <c r="J468" s="5">
        <v>1696.1371999999999</v>
      </c>
      <c r="K468" s="5">
        <v>1815.10115</v>
      </c>
      <c r="L468" s="6">
        <f t="shared" ca="1" si="14"/>
        <v>7.6999999999999999E-2</v>
      </c>
      <c r="M468" s="6">
        <f ca="1"/>
        <v>3.0800000000000001E-2</v>
      </c>
      <c r="N468" s="7" t="str">
        <f t="shared" ca="1" si="15"/>
        <v>99 troy ounces</v>
      </c>
      <c r="O468" s="6">
        <f ca="1"/>
        <v>3.5499999999999997E-2</v>
      </c>
      <c r="P468" s="6">
        <f ca="1"/>
        <v>4.4900000000000002E-2</v>
      </c>
      <c r="Q468" s="6">
        <f ca="1"/>
        <v>3.0800000000000001E-2</v>
      </c>
      <c r="R468" s="5">
        <v>112.94</v>
      </c>
      <c r="S468" s="5">
        <v>3657.1</v>
      </c>
      <c r="T468" s="6">
        <f ca="1"/>
        <v>0.30210000000000004</v>
      </c>
      <c r="U468" s="5">
        <v>85.07</v>
      </c>
      <c r="X468" s="13"/>
      <c r="Y468" s="14"/>
      <c r="AA468" s="17"/>
      <c r="AB468" s="18"/>
    </row>
    <row r="469" spans="1:28" ht="26.25" customHeight="1">
      <c r="A469" s="4">
        <v>45978</v>
      </c>
      <c r="B469" s="5">
        <v>1652.42</v>
      </c>
      <c r="C469" s="5">
        <v>1627.28</v>
      </c>
      <c r="D469" s="5">
        <v>1627.04</v>
      </c>
      <c r="E469" s="5">
        <v>1657.6</v>
      </c>
      <c r="F469" s="8">
        <f ca="1"/>
        <v>0.30559999999999998</v>
      </c>
      <c r="G469" s="21">
        <f ca="1"/>
        <v>2.7300000000000001E-2</v>
      </c>
      <c r="H469" s="5">
        <v>21.089533500000002</v>
      </c>
      <c r="I469" s="5">
        <v>1665.3810000000001</v>
      </c>
      <c r="J469" s="5">
        <v>1699.0229999999999</v>
      </c>
      <c r="K469" s="5">
        <v>1815.9003</v>
      </c>
      <c r="L469" s="6">
        <f t="shared" ca="1" si="14"/>
        <v>7.6999999999999999E-2</v>
      </c>
      <c r="M469" s="6">
        <f ca="1"/>
        <v>3.0800000000000001E-2</v>
      </c>
      <c r="N469" s="7" t="str">
        <f t="shared" ca="1" si="15"/>
        <v>92 troy ounces</v>
      </c>
      <c r="O469" s="6">
        <f ca="1"/>
        <v>3.5799999999999998E-2</v>
      </c>
      <c r="P469" s="6">
        <f ca="1"/>
        <v>4.6199999999999998E-2</v>
      </c>
      <c r="Q469" s="6">
        <f ca="1"/>
        <v>3.0800000000000001E-2</v>
      </c>
      <c r="R469" s="5">
        <v>112.99</v>
      </c>
      <c r="S469" s="5">
        <v>3689.05</v>
      </c>
      <c r="T469" s="6">
        <f ca="1"/>
        <v>0.313</v>
      </c>
      <c r="U469" s="5">
        <v>85.94</v>
      </c>
      <c r="X469" s="13"/>
      <c r="Y469" s="14"/>
      <c r="AA469" s="17"/>
      <c r="AB469" s="18"/>
    </row>
    <row r="470" spans="1:28" ht="26.25" customHeight="1">
      <c r="A470" s="4">
        <v>45979</v>
      </c>
      <c r="B470" s="5">
        <v>1650.67</v>
      </c>
      <c r="C470" s="5">
        <v>1652.42</v>
      </c>
      <c r="D470" s="5">
        <v>1627.28</v>
      </c>
      <c r="E470" s="5">
        <v>1627.04</v>
      </c>
      <c r="F470" s="8">
        <f ca="1"/>
        <v>-2.3999999999999998E-3</v>
      </c>
      <c r="G470" s="21">
        <f ca="1"/>
        <v>6.6000000000000003E-2</v>
      </c>
      <c r="H470" s="5">
        <v>24.52471019</v>
      </c>
      <c r="I470" s="5">
        <v>1667.6690000000001</v>
      </c>
      <c r="J470" s="5">
        <v>1702.2660000000001</v>
      </c>
      <c r="K470" s="5">
        <v>1816.8708999999999</v>
      </c>
      <c r="L470" s="6">
        <f t="shared" ca="1" si="14"/>
        <v>7.6999999999999999E-2</v>
      </c>
      <c r="M470" s="6">
        <f ca="1"/>
        <v>3.0800000000000001E-2</v>
      </c>
      <c r="N470" s="7" t="str">
        <f t="shared" ca="1" si="15"/>
        <v>104 troy ounces</v>
      </c>
      <c r="O470" s="6">
        <f ca="1"/>
        <v>3.3099999999999997E-2</v>
      </c>
      <c r="P470" s="6">
        <f ca="1"/>
        <v>4.5499999999999999E-2</v>
      </c>
      <c r="Q470" s="6">
        <f ca="1"/>
        <v>3.0800000000000001E-2</v>
      </c>
      <c r="R470" s="5">
        <v>111.92</v>
      </c>
      <c r="S470" s="5">
        <v>3703.11</v>
      </c>
      <c r="T470" s="6">
        <f ca="1"/>
        <v>0.30940000000000001</v>
      </c>
      <c r="U470" s="5">
        <v>83.69</v>
      </c>
      <c r="X470" s="13"/>
      <c r="Y470" s="14"/>
      <c r="AA470" s="17"/>
      <c r="AB470" s="18"/>
    </row>
    <row r="471" spans="1:28" ht="26.25" customHeight="1">
      <c r="A471" s="4">
        <v>45980</v>
      </c>
      <c r="B471" s="5">
        <v>1644.16</v>
      </c>
      <c r="C471" s="5">
        <v>1650.67</v>
      </c>
      <c r="D471" s="5">
        <v>1652.42</v>
      </c>
      <c r="E471" s="5">
        <v>1627.28</v>
      </c>
      <c r="F471" s="8">
        <f ca="1"/>
        <v>-0.25140000000000001</v>
      </c>
      <c r="G471" s="21">
        <f ca="1"/>
        <v>-5.5500000000000001E-2</v>
      </c>
      <c r="H471" s="5">
        <v>25.713655169999999</v>
      </c>
      <c r="I471" s="5">
        <v>1669.6665</v>
      </c>
      <c r="J471" s="5">
        <v>1705.556</v>
      </c>
      <c r="K471" s="5">
        <v>1817.8613</v>
      </c>
      <c r="L471" s="6">
        <f t="shared" ca="1" si="14"/>
        <v>7.6999999999999999E-2</v>
      </c>
      <c r="M471" s="6">
        <f ca="1"/>
        <v>3.0800000000000001E-2</v>
      </c>
      <c r="N471" s="7" t="str">
        <f t="shared" ca="1" si="15"/>
        <v>103 troy ounces</v>
      </c>
      <c r="O471" s="6">
        <f ca="1"/>
        <v>3.2500000000000001E-2</v>
      </c>
      <c r="P471" s="6">
        <f ca="1"/>
        <v>4.4299999999999999E-2</v>
      </c>
      <c r="Q471" s="6">
        <f ca="1"/>
        <v>3.0800000000000001E-2</v>
      </c>
      <c r="R471" s="5">
        <v>112.07</v>
      </c>
      <c r="S471" s="5">
        <v>3746.26</v>
      </c>
      <c r="T471" s="6">
        <f ca="1"/>
        <v>0.311</v>
      </c>
      <c r="U471" s="5">
        <v>85.7</v>
      </c>
      <c r="X471" s="13"/>
      <c r="Y471" s="14"/>
      <c r="AA471" s="17"/>
      <c r="AB471" s="18"/>
    </row>
    <row r="472" spans="1:28" ht="26.25" customHeight="1">
      <c r="A472" s="4">
        <v>45981</v>
      </c>
      <c r="B472" s="5">
        <v>1663.59</v>
      </c>
      <c r="C472" s="5">
        <v>1644.16</v>
      </c>
      <c r="D472" s="5">
        <v>1650.67</v>
      </c>
      <c r="E472" s="5">
        <v>1652.42</v>
      </c>
      <c r="F472" s="8">
        <f ca="1"/>
        <v>1.7500000000000002E-2</v>
      </c>
      <c r="G472" s="21">
        <f ca="1"/>
        <v>-0.18160000000000001</v>
      </c>
      <c r="H472" s="5">
        <v>28.964137690000001</v>
      </c>
      <c r="I472" s="5">
        <v>1670.3689999999999</v>
      </c>
      <c r="J472" s="5">
        <v>1708.3907999999999</v>
      </c>
      <c r="K472" s="5">
        <v>1818.7036000000001</v>
      </c>
      <c r="L472" s="6">
        <f t="shared" ca="1" si="14"/>
        <v>7.6999999999999999E-2</v>
      </c>
      <c r="M472" s="6">
        <f ca="1"/>
        <v>2.3300000000000001E-2</v>
      </c>
      <c r="N472" s="7" t="str">
        <f t="shared" ca="1" si="15"/>
        <v>103 troy ounces</v>
      </c>
      <c r="O472" s="6">
        <f ca="1"/>
        <v>3.3000000000000002E-2</v>
      </c>
      <c r="P472" s="6">
        <f ca="1"/>
        <v>4.4500000000000005E-2</v>
      </c>
      <c r="Q472" s="6">
        <f ca="1"/>
        <v>2.3300000000000001E-2</v>
      </c>
      <c r="R472" s="5">
        <v>113.22</v>
      </c>
      <c r="S472" s="5">
        <v>3638.65</v>
      </c>
      <c r="T472" s="6">
        <f ca="1"/>
        <v>0.32270000000000004</v>
      </c>
      <c r="U472" s="5">
        <v>85.59</v>
      </c>
      <c r="X472" s="13"/>
      <c r="Y472" s="14"/>
      <c r="AA472" s="17"/>
      <c r="AB472" s="18"/>
    </row>
    <row r="473" spans="1:28" ht="26.25" customHeight="1">
      <c r="A473" s="4">
        <v>45982</v>
      </c>
      <c r="B473" s="5">
        <v>1674.5</v>
      </c>
      <c r="C473" s="5">
        <v>1663.59</v>
      </c>
      <c r="D473" s="5">
        <v>1644.16</v>
      </c>
      <c r="E473" s="5">
        <v>1650.67</v>
      </c>
      <c r="F473" s="8">
        <f ca="1"/>
        <v>6.5099999999999991E-2</v>
      </c>
      <c r="G473" s="21">
        <f ca="1"/>
        <v>5.4000000000000003E-3</v>
      </c>
      <c r="H473" s="5">
        <v>27.280286409999999</v>
      </c>
      <c r="I473" s="5">
        <v>1671.63</v>
      </c>
      <c r="J473" s="5">
        <v>1711.1626000000001</v>
      </c>
      <c r="K473" s="5">
        <v>1819.45785</v>
      </c>
      <c r="L473" s="6">
        <f t="shared" ca="1" si="14"/>
        <v>7.6999999999999999E-2</v>
      </c>
      <c r="M473" s="6">
        <f ca="1"/>
        <v>2.3300000000000001E-2</v>
      </c>
      <c r="N473" s="7" t="str">
        <f t="shared" ca="1" si="15"/>
        <v>110 troy ounces</v>
      </c>
      <c r="O473" s="6">
        <f ca="1"/>
        <v>3.3000000000000002E-2</v>
      </c>
      <c r="P473" s="6">
        <f ca="1"/>
        <v>4.4800000000000006E-2</v>
      </c>
      <c r="Q473" s="6">
        <f ca="1"/>
        <v>2.3300000000000001E-2</v>
      </c>
      <c r="R473" s="5">
        <v>112.47</v>
      </c>
      <c r="S473" s="5">
        <v>3690.41</v>
      </c>
      <c r="T473" s="6">
        <f ca="1"/>
        <v>0.31890000000000002</v>
      </c>
      <c r="U473" s="5">
        <v>89.27</v>
      </c>
      <c r="X473" s="13"/>
      <c r="Y473" s="14"/>
      <c r="AA473" s="17"/>
      <c r="AB473" s="18"/>
    </row>
    <row r="474" spans="1:28" ht="26.25" customHeight="1">
      <c r="A474" s="4">
        <v>45983</v>
      </c>
      <c r="B474" s="5">
        <v>1663.98</v>
      </c>
      <c r="C474" s="5">
        <v>1674.5</v>
      </c>
      <c r="D474" s="5">
        <v>1663.59</v>
      </c>
      <c r="E474" s="5">
        <v>1644.16</v>
      </c>
      <c r="F474" s="8">
        <f ca="1"/>
        <v>-0.1943</v>
      </c>
      <c r="G474" s="21">
        <f ca="1"/>
        <v>-1.7000000000000001E-2</v>
      </c>
      <c r="H474" s="5">
        <v>24.808237340000002</v>
      </c>
      <c r="I474" s="5">
        <v>1673.1835000000001</v>
      </c>
      <c r="J474" s="5">
        <v>1713.7788</v>
      </c>
      <c r="K474" s="5">
        <v>1820.2191</v>
      </c>
      <c r="L474" s="6">
        <f t="shared" ca="1" si="14"/>
        <v>7.6999999999999999E-2</v>
      </c>
      <c r="M474" s="6">
        <f ca="1"/>
        <v>2.3300000000000001E-2</v>
      </c>
      <c r="N474" s="7" t="str">
        <f t="shared" ca="1" si="15"/>
        <v>106 troy ounces</v>
      </c>
      <c r="O474" s="6">
        <f ca="1"/>
        <v>3.3500000000000002E-2</v>
      </c>
      <c r="P474" s="6">
        <f ca="1"/>
        <v>4.4699999999999997E-2</v>
      </c>
      <c r="Q474" s="6">
        <f ca="1"/>
        <v>2.3300000000000001E-2</v>
      </c>
      <c r="R474" s="5">
        <v>113.24</v>
      </c>
      <c r="S474" s="5">
        <v>3520.37</v>
      </c>
      <c r="T474" s="6">
        <f ca="1"/>
        <v>0.33600000000000002</v>
      </c>
      <c r="U474" s="5">
        <v>87.08</v>
      </c>
      <c r="X474" s="13"/>
      <c r="Y474" s="14"/>
      <c r="AA474" s="17"/>
      <c r="AB474" s="18"/>
    </row>
    <row r="475" spans="1:28" ht="26.25" customHeight="1">
      <c r="A475" s="4">
        <v>45984</v>
      </c>
      <c r="B475" s="5">
        <v>1670.29</v>
      </c>
      <c r="C475" s="5">
        <v>1663.98</v>
      </c>
      <c r="D475" s="5">
        <v>1674.5</v>
      </c>
      <c r="E475" s="5">
        <v>1663.59</v>
      </c>
      <c r="F475" s="8">
        <f ca="1"/>
        <v>-0.1091</v>
      </c>
      <c r="G475" s="21">
        <f ca="1"/>
        <v>-7.2099999999999997E-2</v>
      </c>
      <c r="H475" s="5">
        <v>24.719219450000001</v>
      </c>
      <c r="I475" s="5">
        <v>1673.1310000000001</v>
      </c>
      <c r="J475" s="5">
        <v>1716.3764000000001</v>
      </c>
      <c r="K475" s="5">
        <v>1820.8592000000001</v>
      </c>
      <c r="L475" s="6">
        <f t="shared" ca="1" si="14"/>
        <v>7.6999999999999999E-2</v>
      </c>
      <c r="M475" s="6">
        <f ca="1"/>
        <v>2.3300000000000001E-2</v>
      </c>
      <c r="N475" s="7" t="str">
        <f t="shared" ca="1" si="15"/>
        <v>110 troy ounces</v>
      </c>
      <c r="O475" s="6">
        <f ca="1"/>
        <v>3.0699999999999998E-2</v>
      </c>
      <c r="P475" s="6">
        <f ca="1"/>
        <v>4.2800000000000005E-2</v>
      </c>
      <c r="Q475" s="6">
        <f ca="1"/>
        <v>2.3300000000000001E-2</v>
      </c>
      <c r="R475" s="5">
        <v>113.31</v>
      </c>
      <c r="S475" s="5">
        <v>3590.83</v>
      </c>
      <c r="T475" s="6">
        <f ca="1"/>
        <v>0.33539999999999998</v>
      </c>
      <c r="U475" s="5">
        <v>88.67</v>
      </c>
      <c r="X475" s="13"/>
      <c r="Y475" s="14"/>
      <c r="AA475" s="17"/>
      <c r="AB475" s="18"/>
    </row>
    <row r="476" spans="1:28" ht="26.25" customHeight="1">
      <c r="A476" s="4">
        <v>45985</v>
      </c>
      <c r="B476" s="5">
        <v>1694.7</v>
      </c>
      <c r="C476" s="5">
        <v>1670.29</v>
      </c>
      <c r="D476" s="5">
        <v>1663.98</v>
      </c>
      <c r="E476" s="5">
        <v>1674.5</v>
      </c>
      <c r="F476" s="8">
        <f ca="1"/>
        <v>0.1052</v>
      </c>
      <c r="G476" s="21">
        <f ca="1"/>
        <v>-0.1116</v>
      </c>
      <c r="H476" s="5">
        <v>26.45165781</v>
      </c>
      <c r="I476" s="5">
        <v>1674.2885000000001</v>
      </c>
      <c r="J476" s="5">
        <v>1718.1605999999999</v>
      </c>
      <c r="K476" s="5">
        <v>1821.5381</v>
      </c>
      <c r="L476" s="6">
        <f t="shared" ca="1" si="14"/>
        <v>7.6999999999999999E-2</v>
      </c>
      <c r="M476" s="6">
        <f ca="1"/>
        <v>2.3300000000000001E-2</v>
      </c>
      <c r="N476" s="7" t="str">
        <f t="shared" ca="1" si="15"/>
        <v>104 troy ounces</v>
      </c>
      <c r="O476" s="6">
        <f ca="1"/>
        <v>3.0699999999999998E-2</v>
      </c>
      <c r="P476" s="6">
        <f ca="1"/>
        <v>4.2999999999999997E-2</v>
      </c>
      <c r="Q476" s="6">
        <f ca="1"/>
        <v>2.3300000000000001E-2</v>
      </c>
      <c r="R476" s="5">
        <v>113.08</v>
      </c>
      <c r="S476" s="5">
        <v>3595.86</v>
      </c>
      <c r="T476" s="6">
        <f ca="1"/>
        <v>0.33560000000000001</v>
      </c>
      <c r="U476" s="5">
        <v>91.14</v>
      </c>
      <c r="X476" s="13"/>
      <c r="Y476" s="14"/>
      <c r="AA476" s="17"/>
      <c r="AB476" s="18"/>
    </row>
    <row r="477" spans="1:28" ht="26.25" customHeight="1">
      <c r="A477" s="4">
        <v>45986</v>
      </c>
      <c r="B477" s="5">
        <v>1711.8</v>
      </c>
      <c r="C477" s="5">
        <v>1694.7</v>
      </c>
      <c r="D477" s="5">
        <v>1670.29</v>
      </c>
      <c r="E477" s="5">
        <v>1663.98</v>
      </c>
      <c r="F477" s="8">
        <f ca="1"/>
        <v>-6.3099999999999989E-2</v>
      </c>
      <c r="G477" s="21">
        <f ca="1"/>
        <v>-0.18489999999999998</v>
      </c>
      <c r="H477" s="5">
        <v>31.635438300000001</v>
      </c>
      <c r="I477" s="5">
        <v>1676.1975</v>
      </c>
      <c r="J477" s="5">
        <v>1720.0165999999999</v>
      </c>
      <c r="K477" s="5">
        <v>1822.2876000000001</v>
      </c>
      <c r="L477" s="6">
        <f t="shared" ca="1" si="14"/>
        <v>7.6999999999999999E-2</v>
      </c>
      <c r="M477" s="6">
        <f ca="1"/>
        <v>2.3300000000000001E-2</v>
      </c>
      <c r="N477" s="7" t="str">
        <f t="shared" ca="1" si="15"/>
        <v>108 troy ounces</v>
      </c>
      <c r="O477" s="6">
        <f ca="1"/>
        <v>3.04E-2</v>
      </c>
      <c r="P477" s="6">
        <f ca="1"/>
        <v>4.2999999999999997E-2</v>
      </c>
      <c r="Q477" s="6">
        <f ca="1"/>
        <v>2.3300000000000001E-2</v>
      </c>
      <c r="R477" s="5">
        <v>112.75</v>
      </c>
      <c r="S477" s="5">
        <v>3647.51</v>
      </c>
      <c r="T477" s="6">
        <f ca="1"/>
        <v>0.32929999999999998</v>
      </c>
      <c r="U477" s="5">
        <v>93.48</v>
      </c>
      <c r="X477" s="13"/>
      <c r="Y477" s="14"/>
      <c r="AA477" s="17"/>
      <c r="AB477" s="18"/>
    </row>
    <row r="478" spans="1:28" ht="26.25" customHeight="1">
      <c r="A478" s="4">
        <v>45987</v>
      </c>
      <c r="B478" s="5">
        <v>1718.41</v>
      </c>
      <c r="C478" s="5">
        <v>1711.8</v>
      </c>
      <c r="D478" s="5">
        <v>1694.7</v>
      </c>
      <c r="E478" s="5">
        <v>1670.29</v>
      </c>
      <c r="F478" s="8">
        <f ca="1"/>
        <v>-0.24410000000000001</v>
      </c>
      <c r="G478" s="21">
        <f ca="1"/>
        <v>-0.371</v>
      </c>
      <c r="H478" s="5">
        <v>36.078519759999999</v>
      </c>
      <c r="I478" s="5">
        <v>1678.954</v>
      </c>
      <c r="J478" s="5">
        <v>1722.0530000000001</v>
      </c>
      <c r="K478" s="5">
        <v>1822.9575</v>
      </c>
      <c r="L478" s="6">
        <f t="shared" ca="1" si="14"/>
        <v>7.6999999999999999E-2</v>
      </c>
      <c r="M478" s="6">
        <f ca="1"/>
        <v>2.3300000000000001E-2</v>
      </c>
      <c r="N478" s="7" t="str">
        <f t="shared" ca="1" si="15"/>
        <v>113 troy ounces</v>
      </c>
      <c r="O478" s="6">
        <f ca="1"/>
        <v>3.0299999999999997E-2</v>
      </c>
      <c r="P478" s="6">
        <f ca="1"/>
        <v>4.2999999999999997E-2</v>
      </c>
      <c r="Q478" s="6">
        <f ca="1"/>
        <v>2.3300000000000001E-2</v>
      </c>
      <c r="R478" s="5">
        <v>112.25</v>
      </c>
      <c r="S478" s="5">
        <v>3706.74</v>
      </c>
      <c r="T478" s="6">
        <f ca="1"/>
        <v>0.30370000000000003</v>
      </c>
      <c r="U478" s="5">
        <v>88.93</v>
      </c>
      <c r="X478" s="13"/>
      <c r="Y478" s="14"/>
      <c r="AA478" s="17"/>
      <c r="AB478" s="18"/>
    </row>
    <row r="479" spans="1:28" ht="26.25" customHeight="1">
      <c r="A479" s="4">
        <v>45988</v>
      </c>
      <c r="B479" s="5">
        <v>1725.65</v>
      </c>
      <c r="C479" s="5">
        <v>1718.41</v>
      </c>
      <c r="D479" s="5">
        <v>1711.8</v>
      </c>
      <c r="E479" s="5">
        <v>1694.7</v>
      </c>
      <c r="F479" s="8">
        <f ca="1"/>
        <v>-0.17100000000000001</v>
      </c>
      <c r="G479" s="21">
        <f ca="1"/>
        <v>-0.84760000000000002</v>
      </c>
      <c r="H479" s="5">
        <v>37.178635880000002</v>
      </c>
      <c r="I479" s="5">
        <v>1680.085</v>
      </c>
      <c r="J479" s="5">
        <v>1723.4821999999999</v>
      </c>
      <c r="K479" s="5">
        <v>1814.4839999999999</v>
      </c>
      <c r="L479" s="6">
        <f t="shared" ca="1" si="14"/>
        <v>7.6999999999999999E-2</v>
      </c>
      <c r="M479" s="6">
        <f ca="1"/>
        <v>2.3300000000000001E-2</v>
      </c>
      <c r="N479" s="7" t="str">
        <f t="shared" ca="1" si="15"/>
        <v>109 troy ounces</v>
      </c>
      <c r="O479" s="6">
        <f ca="1"/>
        <v>3.0499999999999999E-2</v>
      </c>
      <c r="P479" s="6">
        <f ca="1"/>
        <v>4.2300000000000004E-2</v>
      </c>
      <c r="Q479" s="6">
        <f ca="1"/>
        <v>2.3300000000000001E-2</v>
      </c>
      <c r="R479" s="5">
        <v>111.02</v>
      </c>
      <c r="S479" s="5">
        <v>3771.97</v>
      </c>
      <c r="T479" s="6">
        <f ca="1"/>
        <v>0.28600000000000003</v>
      </c>
      <c r="U479" s="5">
        <v>88.08</v>
      </c>
      <c r="X479" s="13"/>
      <c r="Y479" s="14"/>
      <c r="AA479" s="17"/>
      <c r="AB479" s="18"/>
    </row>
    <row r="480" spans="1:28" ht="26.25" customHeight="1">
      <c r="A480" s="4">
        <v>45989</v>
      </c>
      <c r="B480" s="5">
        <v>1700.96</v>
      </c>
      <c r="C480" s="5">
        <v>1725.65</v>
      </c>
      <c r="D480" s="5">
        <v>1718.41</v>
      </c>
      <c r="E480" s="5">
        <v>1711.8</v>
      </c>
      <c r="F480" s="8">
        <f ca="1"/>
        <v>-6.6100000000000006E-2</v>
      </c>
      <c r="G480" s="21">
        <f ca="1"/>
        <v>-0.9113</v>
      </c>
      <c r="H480" s="5">
        <v>34.725720039999999</v>
      </c>
      <c r="I480" s="5">
        <v>1680.0319999999999</v>
      </c>
      <c r="J480" s="5">
        <v>1724.3471999999999</v>
      </c>
      <c r="K480" s="5">
        <v>1805.925</v>
      </c>
      <c r="L480" s="6">
        <f t="shared" ca="1" si="14"/>
        <v>7.6999999999999999E-2</v>
      </c>
      <c r="M480" s="6">
        <f ca="1"/>
        <v>2.3300000000000001E-2</v>
      </c>
      <c r="N480" s="7" t="str">
        <f t="shared" ca="1" si="15"/>
        <v>104 troy ounces</v>
      </c>
      <c r="O480" s="6">
        <f ca="1"/>
        <v>2.8900000000000002E-2</v>
      </c>
      <c r="P480" s="6">
        <f ca="1"/>
        <v>4.1500000000000002E-2</v>
      </c>
      <c r="Q480" s="6">
        <f ca="1"/>
        <v>2.3300000000000001E-2</v>
      </c>
      <c r="R480" s="5">
        <v>110.23</v>
      </c>
      <c r="S480" s="5">
        <v>3753.25</v>
      </c>
      <c r="T480" s="6">
        <f ca="1"/>
        <v>0.29359999999999997</v>
      </c>
      <c r="U480" s="5">
        <v>86.37</v>
      </c>
      <c r="X480" s="13"/>
      <c r="Y480" s="14"/>
      <c r="AA480" s="17"/>
      <c r="AB480" s="18"/>
    </row>
    <row r="481" spans="1:28" ht="26.25" customHeight="1">
      <c r="A481" s="4">
        <v>45990</v>
      </c>
      <c r="B481" s="5">
        <v>1660.6</v>
      </c>
      <c r="C481" s="5">
        <v>1700.96</v>
      </c>
      <c r="D481" s="5">
        <v>1725.65</v>
      </c>
      <c r="E481" s="5">
        <v>1718.41</v>
      </c>
      <c r="F481" s="8">
        <f ca="1"/>
        <v>-7.2400000000000006E-2</v>
      </c>
      <c r="G481" s="21">
        <f ca="1"/>
        <v>-0.73230000000000006</v>
      </c>
      <c r="H481" s="5">
        <v>30.285647300000001</v>
      </c>
      <c r="I481" s="5">
        <v>1679.9435000000001</v>
      </c>
      <c r="J481" s="5">
        <v>1724.7564</v>
      </c>
      <c r="K481" s="5">
        <v>1797.33295</v>
      </c>
      <c r="L481" s="6">
        <f t="shared" ca="1" si="14"/>
        <v>7.6999999999999999E-2</v>
      </c>
      <c r="M481" s="6">
        <f ca="1"/>
        <v>2.3300000000000001E-2</v>
      </c>
      <c r="N481" s="7" t="str">
        <f t="shared" ca="1" si="15"/>
        <v>107 troy ounces</v>
      </c>
      <c r="O481" s="6">
        <f ca="1"/>
        <v>2.9100000000000001E-2</v>
      </c>
      <c r="P481" s="6">
        <f ca="1"/>
        <v>4.0999999999999995E-2</v>
      </c>
      <c r="Q481" s="6">
        <f ca="1"/>
        <v>2.3300000000000001E-2</v>
      </c>
      <c r="R481" s="5">
        <v>111.59</v>
      </c>
      <c r="S481" s="5">
        <v>3726.46</v>
      </c>
      <c r="T481" s="6">
        <f ca="1"/>
        <v>0.29520000000000002</v>
      </c>
      <c r="U481" s="5">
        <v>83.22</v>
      </c>
      <c r="X481" s="13"/>
      <c r="Y481" s="14"/>
      <c r="AA481" s="17"/>
      <c r="AB481" s="18"/>
    </row>
    <row r="482" spans="1:28" ht="26.25" customHeight="1">
      <c r="A482" s="4">
        <v>45991</v>
      </c>
      <c r="B482" s="5">
        <v>1664.4</v>
      </c>
      <c r="C482" s="5">
        <v>1660.6</v>
      </c>
      <c r="D482" s="5">
        <v>1700.96</v>
      </c>
      <c r="E482" s="5">
        <v>1725.65</v>
      </c>
      <c r="F482" s="8">
        <f ca="1"/>
        <v>0.24690000000000001</v>
      </c>
      <c r="G482" s="21">
        <f ca="1"/>
        <v>-0.50290000000000001</v>
      </c>
      <c r="H482" s="5">
        <v>21.639496319999999</v>
      </c>
      <c r="I482" s="5">
        <v>1678.836</v>
      </c>
      <c r="J482" s="5">
        <v>1724.6038000000001</v>
      </c>
      <c r="K482" s="5">
        <v>1788.7047</v>
      </c>
      <c r="L482" s="6">
        <f t="shared" ca="1" si="14"/>
        <v>7.6999999999999999E-2</v>
      </c>
      <c r="M482" s="6">
        <f ca="1"/>
        <v>2.3300000000000001E-2</v>
      </c>
      <c r="N482" s="7" t="str">
        <f t="shared" ca="1" si="15"/>
        <v>115 troy ounces</v>
      </c>
      <c r="O482" s="6">
        <f ca="1"/>
        <v>2.87E-2</v>
      </c>
      <c r="P482" s="6">
        <f ca="1"/>
        <v>4.1200000000000001E-2</v>
      </c>
      <c r="Q482" s="6">
        <f ca="1"/>
        <v>2.3300000000000001E-2</v>
      </c>
      <c r="R482" s="5">
        <v>112.17</v>
      </c>
      <c r="S482" s="5">
        <v>3609.78</v>
      </c>
      <c r="T482" s="6">
        <f ca="1"/>
        <v>0.33</v>
      </c>
      <c r="U482" s="5">
        <v>81.02</v>
      </c>
      <c r="X482" s="13"/>
      <c r="Y482" s="14"/>
      <c r="AA482" s="17"/>
      <c r="AB482" s="18"/>
    </row>
    <row r="483" spans="1:28" ht="26.25" customHeight="1">
      <c r="A483" s="4">
        <v>45992</v>
      </c>
      <c r="B483" s="5">
        <v>1656.48</v>
      </c>
      <c r="C483" s="5">
        <v>1664.4</v>
      </c>
      <c r="D483" s="5">
        <v>1660.6</v>
      </c>
      <c r="E483" s="5">
        <v>1700.96</v>
      </c>
      <c r="F483" s="8">
        <f ca="1"/>
        <v>0.40360000000000001</v>
      </c>
      <c r="G483" s="21">
        <f ca="1"/>
        <v>-0.16440000000000002</v>
      </c>
      <c r="H483" s="5">
        <v>17.23799112</v>
      </c>
      <c r="I483" s="5">
        <v>1679.489</v>
      </c>
      <c r="J483" s="5">
        <v>1724.9657999999999</v>
      </c>
      <c r="K483" s="5">
        <v>1780.1999000000001</v>
      </c>
      <c r="L483" s="6">
        <f t="shared" ca="1" si="14"/>
        <v>8.199999999999999E-2</v>
      </c>
      <c r="M483" s="6">
        <f ca="1"/>
        <v>2.3300000000000001E-2</v>
      </c>
      <c r="N483" s="7" t="str">
        <f t="shared" ca="1" si="15"/>
        <v>90 troy ounces</v>
      </c>
      <c r="O483" s="6">
        <f ca="1"/>
        <v>2.7900000000000001E-2</v>
      </c>
      <c r="P483" s="6">
        <f ca="1"/>
        <v>4.2199999999999994E-2</v>
      </c>
      <c r="Q483" s="6">
        <f ca="1"/>
        <v>2.3300000000000001E-2</v>
      </c>
      <c r="R483" s="5">
        <v>111.75</v>
      </c>
      <c r="S483" s="5">
        <v>3633.48</v>
      </c>
      <c r="T483" s="6">
        <f ca="1"/>
        <v>0.31609999999999999</v>
      </c>
      <c r="U483" s="5">
        <v>81.739999999999995</v>
      </c>
      <c r="X483" s="13"/>
      <c r="Y483" s="14"/>
      <c r="AA483" s="17"/>
      <c r="AB483" s="18"/>
    </row>
    <row r="484" spans="1:28" ht="26.25" customHeight="1">
      <c r="A484" s="4">
        <v>45993</v>
      </c>
      <c r="B484" s="5">
        <v>1628.84</v>
      </c>
      <c r="C484" s="5">
        <v>1656.48</v>
      </c>
      <c r="D484" s="5">
        <v>1664.4</v>
      </c>
      <c r="E484" s="5">
        <v>1660.6</v>
      </c>
      <c r="F484" s="8">
        <f ca="1"/>
        <v>-3.7999999999999999E-2</v>
      </c>
      <c r="G484" s="21">
        <f ca="1"/>
        <v>-8.1000000000000013E-3</v>
      </c>
      <c r="H484" s="5">
        <v>18.22154308</v>
      </c>
      <c r="I484" s="5">
        <v>1682.0840000000001</v>
      </c>
      <c r="J484" s="5">
        <v>1726.3027999999999</v>
      </c>
      <c r="K484" s="5">
        <v>1771.8969</v>
      </c>
      <c r="L484" s="6">
        <f t="shared" ca="1" si="14"/>
        <v>8.199999999999999E-2</v>
      </c>
      <c r="M484" s="6">
        <f ca="1"/>
        <v>2.3300000000000001E-2</v>
      </c>
      <c r="N484" s="7" t="str">
        <f t="shared" ca="1" si="15"/>
        <v>103 troy ounces</v>
      </c>
      <c r="O484" s="6">
        <f ca="1"/>
        <v>2.7799999999999998E-2</v>
      </c>
      <c r="P484" s="6">
        <f ca="1"/>
        <v>4.1599999999999998E-2</v>
      </c>
      <c r="Q484" s="6">
        <f ca="1"/>
        <v>2.3300000000000001E-2</v>
      </c>
      <c r="R484" s="5">
        <v>113.01</v>
      </c>
      <c r="S484" s="5">
        <v>3687.01</v>
      </c>
      <c r="T484" s="6">
        <f ca="1"/>
        <v>0.31670000000000004</v>
      </c>
      <c r="U484" s="5">
        <v>81.900000000000006</v>
      </c>
      <c r="X484" s="13"/>
      <c r="Y484" s="14"/>
      <c r="AA484" s="17"/>
      <c r="AB484" s="18"/>
    </row>
    <row r="485" spans="1:28" ht="26.25" customHeight="1">
      <c r="A485" s="4">
        <v>45994</v>
      </c>
      <c r="B485" s="5">
        <v>1627.95</v>
      </c>
      <c r="C485" s="5">
        <v>1628.84</v>
      </c>
      <c r="D485" s="5">
        <v>1656.48</v>
      </c>
      <c r="E485" s="5">
        <v>1664.4</v>
      </c>
      <c r="F485" s="8">
        <f ca="1"/>
        <v>7.9199999999999993E-2</v>
      </c>
      <c r="G485" s="21">
        <f ca="1"/>
        <v>0.1802</v>
      </c>
      <c r="H485" s="5">
        <v>18.157416640000001</v>
      </c>
      <c r="I485" s="5">
        <v>1683.739</v>
      </c>
      <c r="J485" s="5">
        <v>1727.3858</v>
      </c>
      <c r="K485" s="5">
        <v>1763.5749000000001</v>
      </c>
      <c r="L485" s="6">
        <f t="shared" ca="1" si="14"/>
        <v>8.199999999999999E-2</v>
      </c>
      <c r="M485" s="6">
        <f ca="1"/>
        <v>2.3300000000000001E-2</v>
      </c>
      <c r="N485" s="7" t="str">
        <f t="shared" ca="1" si="15"/>
        <v>110 troy ounces</v>
      </c>
      <c r="O485" s="6">
        <f ca="1"/>
        <v>2.63E-2</v>
      </c>
      <c r="P485" s="6">
        <f ca="1"/>
        <v>4.07E-2</v>
      </c>
      <c r="Q485" s="6">
        <f ca="1"/>
        <v>2.3300000000000001E-2</v>
      </c>
      <c r="R485" s="5">
        <v>114.19</v>
      </c>
      <c r="S485" s="5">
        <v>3651.94</v>
      </c>
      <c r="T485" s="6">
        <f ca="1"/>
        <v>0.34499999999999997</v>
      </c>
      <c r="U485" s="5">
        <v>78.08</v>
      </c>
      <c r="X485" s="13"/>
      <c r="Y485" s="14"/>
      <c r="AA485" s="17"/>
      <c r="AB485" s="18"/>
    </row>
    <row r="486" spans="1:28" ht="26.25" customHeight="1">
      <c r="A486" s="4">
        <v>45995</v>
      </c>
      <c r="B486" s="5">
        <v>1643.9</v>
      </c>
      <c r="C486" s="5">
        <v>1627.95</v>
      </c>
      <c r="D486" s="5">
        <v>1628.84</v>
      </c>
      <c r="E486" s="5">
        <v>1656.48</v>
      </c>
      <c r="F486" s="8">
        <f ca="1"/>
        <v>0.27639999999999998</v>
      </c>
      <c r="G486" s="21">
        <f ca="1"/>
        <v>0.35139999999999999</v>
      </c>
      <c r="H486" s="5">
        <v>22.084499340000001</v>
      </c>
      <c r="I486" s="5">
        <v>1686.357</v>
      </c>
      <c r="J486" s="5">
        <v>1728.1661999999999</v>
      </c>
      <c r="K486" s="5">
        <v>1755.2925</v>
      </c>
      <c r="L486" s="6">
        <f t="shared" ca="1" si="14"/>
        <v>8.199999999999999E-2</v>
      </c>
      <c r="M486" s="6">
        <f ca="1"/>
        <v>2.3300000000000001E-2</v>
      </c>
      <c r="N486" s="7" t="str">
        <f t="shared" ca="1" si="15"/>
        <v>111 troy ounces</v>
      </c>
      <c r="O486" s="6">
        <f ca="1"/>
        <v>2.7099999999999999E-2</v>
      </c>
      <c r="P486" s="6">
        <f ca="1"/>
        <v>4.2999999999999997E-2</v>
      </c>
      <c r="Q486" s="6">
        <f ca="1"/>
        <v>2.3300000000000001E-2</v>
      </c>
      <c r="R486" s="5">
        <v>114.02</v>
      </c>
      <c r="S486" s="5">
        <v>3686.44</v>
      </c>
      <c r="T486" s="6">
        <f ca="1"/>
        <v>0.312</v>
      </c>
      <c r="U486" s="5">
        <v>76.47</v>
      </c>
      <c r="X486" s="13"/>
      <c r="Y486" s="14"/>
      <c r="AA486" s="17"/>
      <c r="AB486" s="18"/>
    </row>
    <row r="487" spans="1:28" ht="26.25" customHeight="1">
      <c r="A487" s="4">
        <v>45996</v>
      </c>
      <c r="B487" s="5">
        <v>1672.8</v>
      </c>
      <c r="C487" s="5">
        <v>1643.9</v>
      </c>
      <c r="D487" s="5">
        <v>1627.95</v>
      </c>
      <c r="E487" s="5">
        <v>1628.84</v>
      </c>
      <c r="F487" s="8">
        <f ca="1"/>
        <v>8.8999999999999999E-3</v>
      </c>
      <c r="G487" s="21">
        <f ca="1"/>
        <v>0.42340000000000005</v>
      </c>
      <c r="H487" s="5">
        <v>22.07859637</v>
      </c>
      <c r="I487" s="5">
        <v>1691.0854999999999</v>
      </c>
      <c r="J487" s="5">
        <v>1729.7896000000001</v>
      </c>
      <c r="K487" s="5">
        <v>1747.1483000000001</v>
      </c>
      <c r="L487" s="6">
        <f t="shared" ca="1" si="14"/>
        <v>8.199999999999999E-2</v>
      </c>
      <c r="M487" s="6">
        <f ca="1"/>
        <v>2.3300000000000001E-2</v>
      </c>
      <c r="N487" s="7" t="str">
        <f t="shared" ca="1" si="15"/>
        <v>111 troy ounces</v>
      </c>
      <c r="O487" s="6">
        <f ca="1"/>
        <v>2.7300000000000001E-2</v>
      </c>
      <c r="P487" s="6">
        <f ca="1"/>
        <v>4.2699999999999995E-2</v>
      </c>
      <c r="Q487" s="6">
        <f ca="1"/>
        <v>2.3300000000000001E-2</v>
      </c>
      <c r="R487" s="5">
        <v>113.02</v>
      </c>
      <c r="S487" s="5">
        <v>3682.72</v>
      </c>
      <c r="T487" s="6">
        <f ca="1"/>
        <v>0.31739999999999996</v>
      </c>
      <c r="U487" s="5">
        <v>79.23</v>
      </c>
      <c r="X487" s="13"/>
      <c r="Y487" s="14"/>
      <c r="AA487" s="17"/>
      <c r="AB487" s="18"/>
    </row>
    <row r="488" spans="1:28" ht="26.25" customHeight="1">
      <c r="A488" s="4">
        <v>45997</v>
      </c>
      <c r="B488" s="5">
        <v>1667.23</v>
      </c>
      <c r="C488" s="5">
        <v>1672.8</v>
      </c>
      <c r="D488" s="5">
        <v>1643.9</v>
      </c>
      <c r="E488" s="5">
        <v>1627.95</v>
      </c>
      <c r="F488" s="8">
        <f ca="1"/>
        <v>-0.1595</v>
      </c>
      <c r="G488" s="21">
        <f ca="1"/>
        <v>0.50800000000000001</v>
      </c>
      <c r="H488" s="5">
        <v>23.332796399999999</v>
      </c>
      <c r="I488" s="5">
        <v>1696.6745000000001</v>
      </c>
      <c r="J488" s="5">
        <v>1731.3958</v>
      </c>
      <c r="K488" s="5">
        <v>1739.00855</v>
      </c>
      <c r="L488" s="6">
        <f t="shared" ca="1" si="14"/>
        <v>8.199999999999999E-2</v>
      </c>
      <c r="M488" s="6">
        <f ca="1"/>
        <v>2.3300000000000001E-2</v>
      </c>
      <c r="N488" s="7" t="str">
        <f t="shared" ca="1" si="15"/>
        <v>109 troy ounces</v>
      </c>
      <c r="O488" s="6">
        <f ca="1"/>
        <v>2.6699999999999998E-2</v>
      </c>
      <c r="P488" s="6">
        <f ca="1"/>
        <v>4.2000000000000003E-2</v>
      </c>
      <c r="Q488" s="6">
        <f ca="1"/>
        <v>2.3300000000000001E-2</v>
      </c>
      <c r="R488" s="5">
        <v>111.24</v>
      </c>
      <c r="S488" s="5">
        <v>3727.14</v>
      </c>
      <c r="T488" s="6">
        <f ca="1"/>
        <v>0.27679999999999999</v>
      </c>
      <c r="U488" s="5">
        <v>83.54</v>
      </c>
      <c r="X488" s="13"/>
      <c r="Y488" s="14"/>
      <c r="AA488" s="17"/>
      <c r="AB488" s="18"/>
    </row>
    <row r="489" spans="1:28" ht="26.25" customHeight="1">
      <c r="A489" s="4">
        <v>45998</v>
      </c>
      <c r="B489" s="5">
        <v>1666.47</v>
      </c>
      <c r="C489" s="5">
        <v>1667.23</v>
      </c>
      <c r="D489" s="5">
        <v>1672.8</v>
      </c>
      <c r="E489" s="5">
        <v>1643.9</v>
      </c>
      <c r="F489" s="8">
        <f ca="1"/>
        <v>-0.28899999999999998</v>
      </c>
      <c r="G489" s="21">
        <f ca="1"/>
        <v>0.39</v>
      </c>
      <c r="H489" s="5">
        <v>22.626343769999998</v>
      </c>
      <c r="I489" s="5">
        <v>1701.3844999999999</v>
      </c>
      <c r="J489" s="5">
        <v>1732.6632</v>
      </c>
      <c r="K489" s="5">
        <v>1730.7890500000001</v>
      </c>
      <c r="L489" s="6">
        <f t="shared" ca="1" si="14"/>
        <v>8.199999999999999E-2</v>
      </c>
      <c r="M489" s="6">
        <f ca="1"/>
        <v>2.3300000000000001E-2</v>
      </c>
      <c r="N489" s="7" t="str">
        <f t="shared" ca="1" si="15"/>
        <v>99 troy ounces</v>
      </c>
      <c r="O489" s="6">
        <f ca="1"/>
        <v>2.7300000000000001E-2</v>
      </c>
      <c r="P489" s="6">
        <f ca="1"/>
        <v>4.1100000000000005E-2</v>
      </c>
      <c r="Q489" s="6">
        <f ca="1"/>
        <v>2.3300000000000001E-2</v>
      </c>
      <c r="R489" s="5">
        <v>111.48</v>
      </c>
      <c r="S489" s="5">
        <v>3782.36</v>
      </c>
      <c r="T489" s="6">
        <f ca="1"/>
        <v>0.28160000000000002</v>
      </c>
      <c r="U489" s="5">
        <v>83.07</v>
      </c>
      <c r="X489" s="13"/>
      <c r="Y489" s="14"/>
      <c r="AA489" s="17"/>
      <c r="AB489" s="18"/>
    </row>
    <row r="490" spans="1:28" ht="26.25" customHeight="1">
      <c r="A490" s="4">
        <v>45999</v>
      </c>
      <c r="B490" s="5">
        <v>1675.89</v>
      </c>
      <c r="C490" s="5">
        <v>1666.47</v>
      </c>
      <c r="D490" s="5">
        <v>1667.23</v>
      </c>
      <c r="E490" s="5">
        <v>1672.8</v>
      </c>
      <c r="F490" s="8">
        <f ca="1"/>
        <v>5.57E-2</v>
      </c>
      <c r="G490" s="21">
        <f ca="1"/>
        <v>0.51180000000000003</v>
      </c>
      <c r="H490" s="5">
        <v>23.28777135</v>
      </c>
      <c r="I490" s="5">
        <v>1705.579</v>
      </c>
      <c r="J490" s="5">
        <v>1733.4428</v>
      </c>
      <c r="K490" s="5">
        <v>1722.4250500000001</v>
      </c>
      <c r="L490" s="6">
        <f t="shared" ca="1" si="14"/>
        <v>8.199999999999999E-2</v>
      </c>
      <c r="M490" s="6">
        <f ca="1"/>
        <v>2.3300000000000001E-2</v>
      </c>
      <c r="N490" s="7" t="str">
        <f t="shared" ca="1" si="15"/>
        <v>99 troy ounces</v>
      </c>
      <c r="O490" s="6">
        <f ca="1"/>
        <v>2.5899999999999999E-2</v>
      </c>
      <c r="P490" s="6">
        <f ca="1"/>
        <v>4.0199999999999993E-2</v>
      </c>
      <c r="Q490" s="6">
        <f ca="1"/>
        <v>2.3300000000000001E-2</v>
      </c>
      <c r="R490" s="5">
        <v>110.16</v>
      </c>
      <c r="S490" s="5">
        <v>3871.4</v>
      </c>
      <c r="T490" s="6">
        <f ca="1"/>
        <v>0.28029999999999999</v>
      </c>
      <c r="U490" s="5">
        <v>84.25</v>
      </c>
      <c r="X490" s="13"/>
      <c r="Y490" s="14"/>
      <c r="AA490" s="17"/>
      <c r="AB490" s="18"/>
    </row>
    <row r="491" spans="1:28" ht="26.25" customHeight="1">
      <c r="A491" s="4">
        <v>46000</v>
      </c>
      <c r="B491" s="5">
        <v>1675.23</v>
      </c>
      <c r="C491" s="5">
        <v>1675.89</v>
      </c>
      <c r="D491" s="5">
        <v>1666.47</v>
      </c>
      <c r="E491" s="5">
        <v>1667.23</v>
      </c>
      <c r="F491" s="8">
        <f ca="1"/>
        <v>7.6E-3</v>
      </c>
      <c r="G491" s="21">
        <f ca="1"/>
        <v>0.59179999999999999</v>
      </c>
      <c r="H491" s="5">
        <v>23.14577293</v>
      </c>
      <c r="I491" s="5">
        <v>1709.771</v>
      </c>
      <c r="J491" s="5">
        <v>1734.7398000000001</v>
      </c>
      <c r="K491" s="5">
        <v>1714.0889</v>
      </c>
      <c r="L491" s="6">
        <f t="shared" ca="1" si="14"/>
        <v>8.199999999999999E-2</v>
      </c>
      <c r="M491" s="6">
        <f ca="1"/>
        <v>2.3300000000000001E-2</v>
      </c>
      <c r="N491" s="7" t="str">
        <f t="shared" ca="1" si="15"/>
        <v>91 troy ounces</v>
      </c>
      <c r="O491" s="6">
        <f ca="1"/>
        <v>2.5699999999999997E-2</v>
      </c>
      <c r="P491" s="6">
        <f ca="1"/>
        <v>3.9599999999999996E-2</v>
      </c>
      <c r="Q491" s="6">
        <f ca="1"/>
        <v>2.3300000000000001E-2</v>
      </c>
      <c r="R491" s="5">
        <v>109.58</v>
      </c>
      <c r="S491" s="5">
        <v>3875.23</v>
      </c>
      <c r="T491" s="6">
        <f ca="1"/>
        <v>0.25650000000000001</v>
      </c>
      <c r="U491" s="5">
        <v>85.61</v>
      </c>
      <c r="X491" s="13"/>
      <c r="Y491" s="14"/>
      <c r="AA491" s="17"/>
      <c r="AB491" s="18"/>
    </row>
    <row r="492" spans="1:28" ht="26.25" customHeight="1">
      <c r="A492" s="4">
        <v>46001</v>
      </c>
      <c r="B492" s="5">
        <v>1662.54</v>
      </c>
      <c r="C492" s="5">
        <v>1675.23</v>
      </c>
      <c r="D492" s="5">
        <v>1675.89</v>
      </c>
      <c r="E492" s="5">
        <v>1666.47</v>
      </c>
      <c r="F492" s="8">
        <f ca="1"/>
        <v>-9.4200000000000006E-2</v>
      </c>
      <c r="G492" s="21">
        <f ca="1"/>
        <v>0.25069999999999998</v>
      </c>
      <c r="H492" s="5">
        <v>20.929150029999999</v>
      </c>
      <c r="I492" s="5">
        <v>1713.7555</v>
      </c>
      <c r="J492" s="5">
        <v>1735.9187999999999</v>
      </c>
      <c r="K492" s="5">
        <v>1705.7565500000001</v>
      </c>
      <c r="L492" s="6">
        <f t="shared" ca="1" si="14"/>
        <v>8.199999999999999E-2</v>
      </c>
      <c r="M492" s="6">
        <f ca="1"/>
        <v>2.3300000000000001E-2</v>
      </c>
      <c r="N492" s="7" t="str">
        <f t="shared" ca="1" si="15"/>
        <v>93 troy ounces</v>
      </c>
      <c r="O492" s="6">
        <f ca="1"/>
        <v>2.6200000000000001E-2</v>
      </c>
      <c r="P492" s="6">
        <f ca="1"/>
        <v>3.95E-2</v>
      </c>
      <c r="Q492" s="6">
        <f ca="1"/>
        <v>2.3300000000000001E-2</v>
      </c>
      <c r="R492" s="5">
        <v>109.64</v>
      </c>
      <c r="S492" s="5">
        <v>3849.91</v>
      </c>
      <c r="T492" s="6">
        <f ca="1"/>
        <v>0.27690000000000003</v>
      </c>
      <c r="U492" s="5">
        <v>85.21</v>
      </c>
      <c r="X492" s="13"/>
      <c r="Y492" s="14"/>
      <c r="AA492" s="17"/>
      <c r="AB492" s="18"/>
    </row>
    <row r="493" spans="1:28" ht="26.25" customHeight="1">
      <c r="A493" s="4">
        <v>46002</v>
      </c>
      <c r="B493" s="5">
        <v>1697.65</v>
      </c>
      <c r="C493" s="5">
        <v>1662.54</v>
      </c>
      <c r="D493" s="5">
        <v>1675.23</v>
      </c>
      <c r="E493" s="5">
        <v>1675.89</v>
      </c>
      <c r="F493" s="8">
        <f ca="1"/>
        <v>6.6E-3</v>
      </c>
      <c r="G493" s="21">
        <f ca="1"/>
        <v>-0.14630000000000001</v>
      </c>
      <c r="H493" s="5">
        <v>19.750089060000001</v>
      </c>
      <c r="I493" s="5">
        <v>1716.7270000000001</v>
      </c>
      <c r="J493" s="5">
        <v>1737.0688</v>
      </c>
      <c r="K493" s="5">
        <v>1697.3770999999999</v>
      </c>
      <c r="L493" s="6">
        <f t="shared" ca="1" si="14"/>
        <v>8.199999999999999E-2</v>
      </c>
      <c r="M493" s="6">
        <f ca="1"/>
        <v>2.3300000000000001E-2</v>
      </c>
      <c r="N493" s="7" t="str">
        <f t="shared" ca="1" si="15"/>
        <v>96 troy ounces</v>
      </c>
      <c r="O493" s="6">
        <f ca="1"/>
        <v>2.6800000000000001E-2</v>
      </c>
      <c r="P493" s="6">
        <f ca="1"/>
        <v>3.85E-2</v>
      </c>
      <c r="Q493" s="6">
        <f ca="1"/>
        <v>2.3300000000000001E-2</v>
      </c>
      <c r="R493" s="5">
        <v>109.8</v>
      </c>
      <c r="S493" s="5">
        <v>3880.95</v>
      </c>
      <c r="T493" s="6">
        <f ca="1"/>
        <v>0.2747</v>
      </c>
      <c r="U493" s="5">
        <v>85.16</v>
      </c>
      <c r="X493" s="13"/>
      <c r="Y493" s="14"/>
      <c r="AA493" s="17"/>
      <c r="AB493" s="18"/>
    </row>
    <row r="494" spans="1:28" ht="26.25" customHeight="1">
      <c r="A494" s="4">
        <v>46003</v>
      </c>
      <c r="B494" s="5">
        <v>1702.16</v>
      </c>
      <c r="C494" s="5">
        <v>1697.65</v>
      </c>
      <c r="D494" s="5">
        <v>1662.54</v>
      </c>
      <c r="E494" s="5">
        <v>1675.23</v>
      </c>
      <c r="F494" s="8">
        <f ca="1"/>
        <v>0.12689999999999999</v>
      </c>
      <c r="G494" s="21">
        <f ca="1"/>
        <v>1.8600000000000002E-2</v>
      </c>
      <c r="H494" s="5">
        <v>17.40496765</v>
      </c>
      <c r="I494" s="5">
        <v>1720.3154999999999</v>
      </c>
      <c r="J494" s="5">
        <v>1738.4112</v>
      </c>
      <c r="K494" s="5">
        <v>1689.0009500000001</v>
      </c>
      <c r="L494" s="6">
        <f t="shared" ca="1" si="14"/>
        <v>8.199999999999999E-2</v>
      </c>
      <c r="M494" s="6">
        <f ca="1"/>
        <v>2.3300000000000001E-2</v>
      </c>
      <c r="N494" s="7" t="str">
        <f t="shared" ca="1" si="15"/>
        <v>96 troy ounces</v>
      </c>
      <c r="O494" s="6">
        <f ca="1"/>
        <v>2.76E-2</v>
      </c>
      <c r="P494" s="6">
        <f ca="1"/>
        <v>3.8699999999999998E-2</v>
      </c>
      <c r="Q494" s="6">
        <f ca="1"/>
        <v>2.3300000000000001E-2</v>
      </c>
      <c r="R494" s="5">
        <v>109.61</v>
      </c>
      <c r="S494" s="5">
        <v>3932.41</v>
      </c>
      <c r="T494" s="6">
        <f ca="1"/>
        <v>0.26100000000000001</v>
      </c>
      <c r="U494" s="5">
        <v>88.91</v>
      </c>
      <c r="X494" s="13"/>
      <c r="Y494" s="14"/>
      <c r="AA494" s="17"/>
      <c r="AB494" s="18"/>
    </row>
    <row r="495" spans="1:28" ht="26.25" customHeight="1">
      <c r="A495" s="4">
        <v>46004</v>
      </c>
      <c r="B495" s="5">
        <v>1725.42</v>
      </c>
      <c r="C495" s="5">
        <v>1702.16</v>
      </c>
      <c r="D495" s="5">
        <v>1697.65</v>
      </c>
      <c r="E495" s="5">
        <v>1662.54</v>
      </c>
      <c r="F495" s="8">
        <f ca="1"/>
        <v>-0.35109999999999997</v>
      </c>
      <c r="G495" s="21">
        <f ca="1"/>
        <v>-0.41170000000000001</v>
      </c>
      <c r="H495" s="5">
        <v>9.2510915269999998</v>
      </c>
      <c r="I495" s="5">
        <v>1725.1155000000001</v>
      </c>
      <c r="J495" s="5">
        <v>1739.9992</v>
      </c>
      <c r="K495" s="5">
        <v>1680.6882499999999</v>
      </c>
      <c r="L495" s="6">
        <f t="shared" ca="1" si="14"/>
        <v>8.199999999999999E-2</v>
      </c>
      <c r="M495" s="6">
        <f ca="1"/>
        <v>2.3300000000000001E-2</v>
      </c>
      <c r="N495" s="7" t="str">
        <f t="shared" ca="1" si="15"/>
        <v>95 troy ounces</v>
      </c>
      <c r="O495" s="6">
        <f ca="1"/>
        <v>2.5399999999999999E-2</v>
      </c>
      <c r="P495" s="6">
        <f ca="1"/>
        <v>3.78E-2</v>
      </c>
      <c r="Q495" s="6">
        <f ca="1"/>
        <v>2.3300000000000001E-2</v>
      </c>
      <c r="R495" s="5">
        <v>109.93</v>
      </c>
      <c r="S495" s="5">
        <v>3940.73</v>
      </c>
      <c r="T495" s="6">
        <f ca="1"/>
        <v>0.26729999999999998</v>
      </c>
      <c r="U495" s="5">
        <v>87.94</v>
      </c>
      <c r="X495" s="13"/>
      <c r="Y495" s="14"/>
      <c r="AA495" s="17"/>
      <c r="AB495" s="18"/>
    </row>
    <row r="496" spans="1:28" ht="26.25" customHeight="1">
      <c r="A496" s="4">
        <v>46005</v>
      </c>
      <c r="B496" s="5">
        <v>1717.32</v>
      </c>
      <c r="C496" s="5">
        <v>1725.42</v>
      </c>
      <c r="D496" s="5">
        <v>1702.16</v>
      </c>
      <c r="E496" s="5">
        <v>1697.65</v>
      </c>
      <c r="F496" s="8">
        <f ca="1"/>
        <v>-4.5100000000000001E-2</v>
      </c>
      <c r="G496" s="21">
        <f ca="1"/>
        <v>-0.73319999999999996</v>
      </c>
      <c r="H496" s="5">
        <v>8.2479131369999994</v>
      </c>
      <c r="I496" s="5">
        <v>1728.4849999999999</v>
      </c>
      <c r="J496" s="5">
        <v>1740.8474000000001</v>
      </c>
      <c r="K496" s="5">
        <v>1672.2</v>
      </c>
      <c r="L496" s="6">
        <f t="shared" ca="1" si="14"/>
        <v>8.199999999999999E-2</v>
      </c>
      <c r="M496" s="6">
        <f ca="1"/>
        <v>2.3300000000000001E-2</v>
      </c>
      <c r="N496" s="7" t="str">
        <f t="shared" ca="1" si="15"/>
        <v>94 troy ounces</v>
      </c>
      <c r="O496" s="6">
        <f ca="1"/>
        <v>2.5499999999999998E-2</v>
      </c>
      <c r="P496" s="6">
        <f ca="1"/>
        <v>3.7499999999999999E-2</v>
      </c>
      <c r="Q496" s="6">
        <f ca="1"/>
        <v>2.3300000000000001E-2</v>
      </c>
      <c r="R496" s="5">
        <v>108.23</v>
      </c>
      <c r="S496" s="5">
        <v>4037.12</v>
      </c>
      <c r="T496" s="6">
        <f ca="1"/>
        <v>0.23670000000000002</v>
      </c>
      <c r="U496" s="5">
        <v>88.09</v>
      </c>
      <c r="X496" s="13"/>
      <c r="Y496" s="14"/>
      <c r="AA496" s="17"/>
      <c r="AB496" s="18"/>
    </row>
    <row r="497" spans="1:28" ht="26.25" customHeight="1">
      <c r="A497" s="4">
        <v>46006</v>
      </c>
      <c r="B497" s="5">
        <v>1710.74</v>
      </c>
      <c r="C497" s="5">
        <v>1717.32</v>
      </c>
      <c r="D497" s="5">
        <v>1725.42</v>
      </c>
      <c r="E497" s="5">
        <v>1702.16</v>
      </c>
      <c r="F497" s="8">
        <f ca="1"/>
        <v>-0.23260000000000003</v>
      </c>
      <c r="G497" s="21">
        <f ca="1"/>
        <v>-0.97470000000000001</v>
      </c>
      <c r="H497" s="5">
        <v>8.4901177190000006</v>
      </c>
      <c r="I497" s="5">
        <v>1732.155</v>
      </c>
      <c r="J497" s="5">
        <v>1742.1938</v>
      </c>
      <c r="K497" s="5">
        <v>1663.6892</v>
      </c>
      <c r="L497" s="6">
        <f t="shared" ca="1" si="14"/>
        <v>8.199999999999999E-2</v>
      </c>
      <c r="M497" s="6">
        <f ca="1"/>
        <v>2.3300000000000001E-2</v>
      </c>
      <c r="N497" s="7" t="str">
        <f t="shared" ca="1" si="15"/>
        <v>93 troy ounces</v>
      </c>
      <c r="O497" s="6">
        <f ca="1"/>
        <v>2.6200000000000001E-2</v>
      </c>
      <c r="P497" s="6">
        <f ca="1"/>
        <v>3.5799999999999998E-2</v>
      </c>
      <c r="Q497" s="6">
        <f ca="1"/>
        <v>2.3300000000000001E-2</v>
      </c>
      <c r="R497" s="5">
        <v>108.6</v>
      </c>
      <c r="S497" s="5">
        <v>4083.67</v>
      </c>
      <c r="T497" s="6">
        <f ca="1"/>
        <v>0.23579999999999998</v>
      </c>
      <c r="U497" s="5">
        <v>86.25</v>
      </c>
      <c r="X497" s="13"/>
      <c r="Y497" s="14"/>
      <c r="AA497" s="17"/>
      <c r="AB497" s="18"/>
    </row>
    <row r="498" spans="1:28" ht="26.25" customHeight="1">
      <c r="A498" s="4">
        <v>46007</v>
      </c>
      <c r="B498" s="5">
        <v>1716.64</v>
      </c>
      <c r="C498" s="5">
        <v>1710.74</v>
      </c>
      <c r="D498" s="5">
        <v>1717.32</v>
      </c>
      <c r="E498" s="5">
        <v>1725.42</v>
      </c>
      <c r="F498" s="8">
        <f ca="1"/>
        <v>8.1000000000000003E-2</v>
      </c>
      <c r="G498" s="21">
        <f ca="1"/>
        <v>-0.73419999999999996</v>
      </c>
      <c r="H498" s="5">
        <v>11.493053939999999</v>
      </c>
      <c r="I498" s="5">
        <v>1734.8125</v>
      </c>
      <c r="J498" s="5">
        <v>1743.8686</v>
      </c>
      <c r="K498" s="5">
        <v>1655.0621000000001</v>
      </c>
      <c r="L498" s="6">
        <f t="shared" ca="1" si="14"/>
        <v>8.199999999999999E-2</v>
      </c>
      <c r="M498" s="6">
        <f ca="1"/>
        <v>2.3300000000000001E-2</v>
      </c>
      <c r="N498" s="7" t="str">
        <f t="shared" ca="1" si="15"/>
        <v>101 troy ounces</v>
      </c>
      <c r="O498" s="6">
        <f ca="1"/>
        <v>2.5699999999999997E-2</v>
      </c>
      <c r="P498" s="6">
        <f ca="1"/>
        <v>3.56E-2</v>
      </c>
      <c r="Q498" s="6">
        <f ca="1"/>
        <v>2.3300000000000001E-2</v>
      </c>
      <c r="R498" s="5">
        <v>109.54</v>
      </c>
      <c r="S498" s="5">
        <v>4022.94</v>
      </c>
      <c r="T498" s="6">
        <f ca="1"/>
        <v>0.2349</v>
      </c>
      <c r="U498" s="5">
        <v>82.8</v>
      </c>
      <c r="X498" s="13"/>
      <c r="Y498" s="14"/>
      <c r="AA498" s="17"/>
      <c r="AB498" s="18"/>
    </row>
    <row r="499" spans="1:28" ht="26.25" customHeight="1">
      <c r="A499" s="4">
        <v>46008</v>
      </c>
      <c r="B499" s="5">
        <v>1703.5</v>
      </c>
      <c r="C499" s="5">
        <v>1716.64</v>
      </c>
      <c r="D499" s="5">
        <v>1710.74</v>
      </c>
      <c r="E499" s="5">
        <v>1717.32</v>
      </c>
      <c r="F499" s="8">
        <f ca="1"/>
        <v>6.5799999999999997E-2</v>
      </c>
      <c r="G499" s="21">
        <f ca="1"/>
        <v>-0.37939999999999996</v>
      </c>
      <c r="H499" s="5">
        <v>13.73545356</v>
      </c>
      <c r="I499" s="5">
        <v>1739.0409999999999</v>
      </c>
      <c r="J499" s="5">
        <v>1745.7313999999999</v>
      </c>
      <c r="K499" s="5">
        <v>1646.4755</v>
      </c>
      <c r="L499" s="6">
        <f t="shared" ca="1" si="14"/>
        <v>8.199999999999999E-2</v>
      </c>
      <c r="M499" s="6">
        <f ca="1"/>
        <v>2.3300000000000001E-2</v>
      </c>
      <c r="N499" s="7" t="str">
        <f t="shared" ca="1" si="15"/>
        <v>94 troy ounces</v>
      </c>
      <c r="O499" s="6">
        <f ca="1"/>
        <v>2.5699999999999997E-2</v>
      </c>
      <c r="P499" s="6">
        <f ca="1"/>
        <v>3.4799999999999998E-2</v>
      </c>
      <c r="Q499" s="6">
        <f ca="1"/>
        <v>2.3300000000000001E-2</v>
      </c>
      <c r="R499" s="5">
        <v>109.67</v>
      </c>
      <c r="S499" s="5">
        <v>3959.94</v>
      </c>
      <c r="T499" s="6">
        <f ca="1"/>
        <v>0.247</v>
      </c>
      <c r="U499" s="5">
        <v>81.91</v>
      </c>
      <c r="X499" s="13"/>
      <c r="Y499" s="14"/>
      <c r="AA499" s="17"/>
      <c r="AB499" s="18"/>
    </row>
    <row r="500" spans="1:28" ht="26.25" customHeight="1">
      <c r="A500" s="4">
        <v>46009</v>
      </c>
      <c r="B500" s="5">
        <v>1714.02</v>
      </c>
      <c r="C500" s="5">
        <v>1703.5</v>
      </c>
      <c r="D500" s="5">
        <v>1716.64</v>
      </c>
      <c r="E500" s="5">
        <v>1710.74</v>
      </c>
      <c r="F500" s="8">
        <f ca="1"/>
        <v>-5.9000000000000004E-2</v>
      </c>
      <c r="G500" s="21">
        <f ca="1"/>
        <v>-0.49409999999999998</v>
      </c>
      <c r="H500" s="5">
        <v>18.4663845</v>
      </c>
      <c r="I500" s="5">
        <v>1742.9635000000001</v>
      </c>
      <c r="J500" s="5">
        <v>1747.65</v>
      </c>
      <c r="K500" s="5">
        <v>1637.9218000000001</v>
      </c>
      <c r="L500" s="6">
        <f t="shared" ca="1" si="14"/>
        <v>8.199999999999999E-2</v>
      </c>
      <c r="M500" s="6">
        <f ca="1"/>
        <v>2.3300000000000001E-2</v>
      </c>
      <c r="N500" s="7" t="str">
        <f t="shared" ca="1" si="15"/>
        <v>97 troy ounces</v>
      </c>
      <c r="O500" s="6">
        <f ca="1"/>
        <v>2.3E-2</v>
      </c>
      <c r="P500" s="6">
        <f ca="1"/>
        <v>3.4500000000000003E-2</v>
      </c>
      <c r="Q500" s="6">
        <f ca="1"/>
        <v>2.3300000000000001E-2</v>
      </c>
      <c r="R500" s="5">
        <v>110.32</v>
      </c>
      <c r="S500" s="5">
        <v>3909.43</v>
      </c>
      <c r="T500" s="6">
        <f ca="1"/>
        <v>0.26929999999999998</v>
      </c>
      <c r="U500" s="5">
        <v>86.93</v>
      </c>
      <c r="X500" s="13"/>
      <c r="Y500" s="14"/>
      <c r="AA500" s="17"/>
      <c r="AB500" s="18"/>
    </row>
    <row r="501" spans="1:28" ht="26.25" customHeight="1">
      <c r="A501" s="4">
        <v>46010</v>
      </c>
      <c r="B501" s="5">
        <v>1712.5</v>
      </c>
      <c r="C501" s="5">
        <v>1714.02</v>
      </c>
      <c r="D501" s="5">
        <v>1703.5</v>
      </c>
      <c r="E501" s="5">
        <v>1716.64</v>
      </c>
      <c r="F501" s="8">
        <f ca="1"/>
        <v>0.13140000000000002</v>
      </c>
      <c r="G501" s="21">
        <f ca="1"/>
        <v>-0.37030000000000002</v>
      </c>
      <c r="H501" s="5">
        <v>20.627153190000001</v>
      </c>
      <c r="I501" s="5">
        <v>1746.7204999999999</v>
      </c>
      <c r="J501" s="5">
        <v>1749.6958</v>
      </c>
      <c r="K501" s="5">
        <v>1629.3386</v>
      </c>
      <c r="L501" s="6">
        <f t="shared" ca="1" si="14"/>
        <v>8.199999999999999E-2</v>
      </c>
      <c r="M501" s="6">
        <f ca="1"/>
        <v>2.3300000000000001E-2</v>
      </c>
      <c r="N501" s="7" t="str">
        <f t="shared" ca="1" si="15"/>
        <v>94 troy ounces</v>
      </c>
      <c r="O501" s="6">
        <f ca="1"/>
        <v>2.4399999999999998E-2</v>
      </c>
      <c r="P501" s="6">
        <f ca="1"/>
        <v>3.5000000000000003E-2</v>
      </c>
      <c r="Q501" s="6">
        <f ca="1"/>
        <v>2.3300000000000001E-2</v>
      </c>
      <c r="R501" s="5">
        <v>109.6</v>
      </c>
      <c r="S501" s="5">
        <v>3930.89</v>
      </c>
      <c r="T501" s="6">
        <f ca="1"/>
        <v>0.25459999999999999</v>
      </c>
      <c r="U501" s="5">
        <v>86.84</v>
      </c>
      <c r="X501" s="13"/>
      <c r="Y501" s="14"/>
      <c r="AA501" s="17"/>
      <c r="AB501" s="18"/>
    </row>
    <row r="502" spans="1:28" ht="26.25" customHeight="1">
      <c r="A502" s="4">
        <v>46011</v>
      </c>
      <c r="B502" s="5">
        <v>1697.5</v>
      </c>
      <c r="C502" s="5">
        <v>1712.5</v>
      </c>
      <c r="D502" s="5">
        <v>1714.02</v>
      </c>
      <c r="E502" s="5">
        <v>1703.5</v>
      </c>
      <c r="F502" s="8">
        <f ca="1"/>
        <v>-0.1052</v>
      </c>
      <c r="G502" s="21">
        <f ca="1"/>
        <v>-0.38130000000000003</v>
      </c>
      <c r="H502" s="5">
        <v>20.200141800000001</v>
      </c>
      <c r="I502" s="5">
        <v>1751.2535</v>
      </c>
      <c r="J502" s="5">
        <v>1751.9946</v>
      </c>
      <c r="K502" s="5">
        <v>1620.8210999999999</v>
      </c>
      <c r="L502" s="6">
        <f t="shared" ca="1" si="14"/>
        <v>8.199999999999999E-2</v>
      </c>
      <c r="M502" s="6">
        <f ca="1"/>
        <v>2.3300000000000001E-2</v>
      </c>
      <c r="N502" s="7" t="str">
        <f t="shared" ca="1" si="15"/>
        <v>97 troy ounces</v>
      </c>
      <c r="O502" s="6">
        <f ca="1"/>
        <v>2.4700000000000003E-2</v>
      </c>
      <c r="P502" s="6">
        <f ca="1"/>
        <v>3.4500000000000003E-2</v>
      </c>
      <c r="Q502" s="6">
        <f ca="1"/>
        <v>2.3300000000000001E-2</v>
      </c>
      <c r="R502" s="5">
        <v>109.64</v>
      </c>
      <c r="S502" s="5">
        <v>3994.66</v>
      </c>
      <c r="T502" s="6">
        <f ca="1"/>
        <v>0.25509999999999999</v>
      </c>
      <c r="U502" s="5">
        <v>86.56</v>
      </c>
      <c r="X502" s="13"/>
      <c r="Y502" s="14"/>
      <c r="AA502" s="17"/>
      <c r="AB502" s="18"/>
    </row>
    <row r="503" spans="1:28" ht="26.25" customHeight="1">
      <c r="A503" s="4">
        <v>46012</v>
      </c>
      <c r="B503" s="5">
        <v>1708.84</v>
      </c>
      <c r="C503" s="5">
        <v>1697.5</v>
      </c>
      <c r="D503" s="5">
        <v>1712.5</v>
      </c>
      <c r="E503" s="5">
        <v>1714.02</v>
      </c>
      <c r="F503" s="8">
        <f ca="1"/>
        <v>1.52E-2</v>
      </c>
      <c r="G503" s="21">
        <f ca="1"/>
        <v>-0.37270000000000003</v>
      </c>
      <c r="H503" s="5">
        <v>19.581792449999998</v>
      </c>
      <c r="I503" s="5">
        <v>1755.0155</v>
      </c>
      <c r="J503" s="5">
        <v>1754.1864</v>
      </c>
      <c r="K503" s="5">
        <v>1612.251</v>
      </c>
      <c r="L503" s="6">
        <f t="shared" ca="1" si="14"/>
        <v>8.199999999999999E-2</v>
      </c>
      <c r="M503" s="6">
        <f ca="1"/>
        <v>2.3300000000000001E-2</v>
      </c>
      <c r="N503" s="7" t="str">
        <f t="shared" ca="1" si="15"/>
        <v>100 troy ounces</v>
      </c>
      <c r="O503" s="6">
        <f ca="1"/>
        <v>2.4900000000000002E-2</v>
      </c>
      <c r="P503" s="6">
        <f ca="1"/>
        <v>3.4000000000000002E-2</v>
      </c>
      <c r="Q503" s="6">
        <f ca="1"/>
        <v>2.3300000000000001E-2</v>
      </c>
      <c r="R503" s="5">
        <v>109.64</v>
      </c>
      <c r="S503" s="5">
        <v>3994.66</v>
      </c>
      <c r="T503" s="6">
        <f ca="1"/>
        <v>0.25509999999999999</v>
      </c>
      <c r="U503" s="5">
        <v>86.56</v>
      </c>
      <c r="X503" s="13"/>
      <c r="Y503" s="14"/>
      <c r="AA503" s="17"/>
      <c r="AB503" s="18"/>
    </row>
    <row r="504" spans="1:28" ht="26.25" customHeight="1">
      <c r="A504" s="4">
        <v>46013</v>
      </c>
      <c r="B504" s="5">
        <v>1723.41</v>
      </c>
      <c r="C504" s="5">
        <v>1708.84</v>
      </c>
      <c r="D504" s="5">
        <v>1697.5</v>
      </c>
      <c r="E504" s="5">
        <v>1712.5</v>
      </c>
      <c r="F504" s="8">
        <f ca="1"/>
        <v>0.15</v>
      </c>
      <c r="G504" s="21">
        <f ca="1"/>
        <v>-0.34960000000000002</v>
      </c>
      <c r="H504" s="5">
        <v>19.004199419999999</v>
      </c>
      <c r="I504" s="5">
        <v>1758.1389999999999</v>
      </c>
      <c r="J504" s="5">
        <v>1756.4872</v>
      </c>
      <c r="K504" s="5">
        <v>1603.6885</v>
      </c>
      <c r="L504" s="6">
        <f t="shared" ca="1" si="14"/>
        <v>8.199999999999999E-2</v>
      </c>
      <c r="M504" s="6">
        <f ca="1"/>
        <v>2.3300000000000001E-2</v>
      </c>
      <c r="N504" s="7" t="str">
        <f t="shared" ca="1" si="15"/>
        <v>100 troy ounces</v>
      </c>
      <c r="O504" s="6">
        <f ca="1"/>
        <v>2.53E-2</v>
      </c>
      <c r="P504" s="6">
        <f ca="1"/>
        <v>3.5099999999999999E-2</v>
      </c>
      <c r="Q504" s="6">
        <f ca="1"/>
        <v>2.3300000000000001E-2</v>
      </c>
      <c r="R504" s="5">
        <v>108.84</v>
      </c>
      <c r="S504" s="5">
        <v>3936.73</v>
      </c>
      <c r="T504" s="6">
        <f ca="1"/>
        <v>0.26879999999999998</v>
      </c>
      <c r="U504" s="5">
        <v>88.83</v>
      </c>
      <c r="X504" s="13"/>
      <c r="Y504" s="14"/>
      <c r="AA504" s="17"/>
      <c r="AB504" s="18"/>
    </row>
    <row r="505" spans="1:28" ht="26.25" customHeight="1">
      <c r="A505" s="4">
        <v>46014</v>
      </c>
      <c r="B505" s="5">
        <v>1739.73</v>
      </c>
      <c r="C505" s="5">
        <v>1723.41</v>
      </c>
      <c r="D505" s="5">
        <v>1708.84</v>
      </c>
      <c r="E505" s="5">
        <v>1697.5</v>
      </c>
      <c r="F505" s="8">
        <f ca="1"/>
        <v>-0.1134</v>
      </c>
      <c r="G505" s="21">
        <f ca="1"/>
        <v>-0.1119</v>
      </c>
      <c r="H505" s="5">
        <v>15.27952603</v>
      </c>
      <c r="I505" s="5">
        <v>1762.9375</v>
      </c>
      <c r="J505" s="5">
        <v>1759.0311999999999</v>
      </c>
      <c r="K505" s="5">
        <v>1595.201</v>
      </c>
      <c r="L505" s="6">
        <f t="shared" ca="1" si="14"/>
        <v>8.3000000000000004E-2</v>
      </c>
      <c r="M505" s="6">
        <f ca="1"/>
        <v>2.3300000000000001E-2</v>
      </c>
      <c r="N505" s="7" t="str">
        <f t="shared" ca="1" si="15"/>
        <v>86 troy ounces</v>
      </c>
      <c r="O505" s="6">
        <f ca="1"/>
        <v>2.4E-2</v>
      </c>
      <c r="P505" s="6">
        <f ca="1"/>
        <v>3.4500000000000003E-2</v>
      </c>
      <c r="Q505" s="6">
        <f ca="1"/>
        <v>2.3300000000000001E-2</v>
      </c>
      <c r="R505" s="5">
        <v>108.75</v>
      </c>
      <c r="S505" s="5">
        <v>4000.67</v>
      </c>
      <c r="T505" s="6">
        <f ca="1"/>
        <v>0.2586</v>
      </c>
      <c r="U505" s="5">
        <v>92.31</v>
      </c>
      <c r="X505" s="13"/>
      <c r="Y505" s="14"/>
      <c r="AA505" s="17"/>
      <c r="AB505" s="18"/>
    </row>
    <row r="506" spans="1:28" ht="26.25" customHeight="1">
      <c r="A506" s="4">
        <v>46015</v>
      </c>
      <c r="B506" s="5">
        <v>1738.1</v>
      </c>
      <c r="C506" s="5">
        <v>1739.73</v>
      </c>
      <c r="D506" s="5">
        <v>1723.41</v>
      </c>
      <c r="E506" s="5">
        <v>1708.84</v>
      </c>
      <c r="F506" s="8">
        <f ca="1"/>
        <v>-0.1457</v>
      </c>
      <c r="G506" s="21">
        <f ca="1"/>
        <v>-0.21249999999999999</v>
      </c>
      <c r="H506" s="5">
        <v>12.4130793</v>
      </c>
      <c r="I506" s="5">
        <v>1765.681</v>
      </c>
      <c r="J506" s="5">
        <v>1761.5878</v>
      </c>
      <c r="K506" s="5">
        <v>1586.6568</v>
      </c>
      <c r="L506" s="6">
        <f t="shared" ca="1" si="14"/>
        <v>8.3000000000000004E-2</v>
      </c>
      <c r="M506" s="6">
        <f ca="1"/>
        <v>2.3300000000000001E-2</v>
      </c>
      <c r="N506" s="7" t="str">
        <f t="shared" ca="1" si="15"/>
        <v>90 troy ounces</v>
      </c>
      <c r="O506" s="6">
        <f ca="1"/>
        <v>2.4300000000000002E-2</v>
      </c>
      <c r="P506" s="6">
        <f ca="1"/>
        <v>3.4599999999999999E-2</v>
      </c>
      <c r="Q506" s="6">
        <f ca="1"/>
        <v>2.3300000000000001E-2</v>
      </c>
      <c r="R506" s="5">
        <v>108.7</v>
      </c>
      <c r="S506" s="5">
        <v>4041.25</v>
      </c>
      <c r="T506" s="6">
        <f ca="1"/>
        <v>0.25750000000000001</v>
      </c>
      <c r="U506" s="5">
        <v>96.9</v>
      </c>
      <c r="X506" s="13"/>
      <c r="Y506" s="14"/>
      <c r="AA506" s="17"/>
      <c r="AB506" s="18"/>
    </row>
    <row r="507" spans="1:28" ht="26.25" customHeight="1">
      <c r="A507" s="4">
        <v>46016</v>
      </c>
      <c r="B507" s="5">
        <v>1756.69</v>
      </c>
      <c r="C507" s="5">
        <v>1738.1</v>
      </c>
      <c r="D507" s="5">
        <v>1739.73</v>
      </c>
      <c r="E507" s="5">
        <v>1723.41</v>
      </c>
      <c r="F507" s="8">
        <f ca="1"/>
        <v>-0.16320000000000001</v>
      </c>
      <c r="G507" s="21">
        <f ca="1"/>
        <v>-0.1431</v>
      </c>
      <c r="H507" s="5">
        <v>12.768138690000001</v>
      </c>
      <c r="I507" s="5">
        <v>1767.3495</v>
      </c>
      <c r="J507" s="5">
        <v>1763.7474</v>
      </c>
      <c r="K507" s="5">
        <v>1578.0397499999999</v>
      </c>
      <c r="L507" s="6">
        <f t="shared" ca="1" si="14"/>
        <v>8.3000000000000004E-2</v>
      </c>
      <c r="M507" s="6">
        <f ca="1"/>
        <v>2.3300000000000001E-2</v>
      </c>
      <c r="N507" s="7" t="str">
        <f t="shared" ca="1" si="15"/>
        <v>89 troy ounces</v>
      </c>
      <c r="O507" s="6">
        <f ca="1"/>
        <v>2.4500000000000001E-2</v>
      </c>
      <c r="P507" s="6">
        <f ca="1"/>
        <v>3.4200000000000001E-2</v>
      </c>
      <c r="Q507" s="6">
        <f ca="1"/>
        <v>2.3300000000000001E-2</v>
      </c>
      <c r="R507" s="5">
        <v>108.84</v>
      </c>
      <c r="S507" s="5">
        <v>4034.58</v>
      </c>
      <c r="T507" s="6">
        <f ca="1"/>
        <v>0.26860000000000001</v>
      </c>
      <c r="U507" s="5">
        <v>92.96</v>
      </c>
      <c r="X507" s="13"/>
      <c r="Y507" s="14"/>
      <c r="AA507" s="17"/>
      <c r="AB507" s="18"/>
    </row>
    <row r="508" spans="1:28" ht="26.25" customHeight="1">
      <c r="A508" s="4">
        <v>46017</v>
      </c>
      <c r="B508" s="5">
        <v>1751.07</v>
      </c>
      <c r="C508" s="5">
        <v>1756.69</v>
      </c>
      <c r="D508" s="5">
        <v>1738.1</v>
      </c>
      <c r="E508" s="5">
        <v>1739.73</v>
      </c>
      <c r="F508" s="8">
        <f ca="1"/>
        <v>1.6299999999999999E-2</v>
      </c>
      <c r="G508" s="21">
        <f ca="1"/>
        <v>-0.20780000000000001</v>
      </c>
      <c r="H508" s="5">
        <v>14.62315686</v>
      </c>
      <c r="I508" s="5">
        <v>1768.9684999999999</v>
      </c>
      <c r="J508" s="5">
        <v>1765.7362000000001</v>
      </c>
      <c r="K508" s="5">
        <v>1569.3411000000001</v>
      </c>
      <c r="L508" s="6">
        <f t="shared" ca="1" si="14"/>
        <v>8.3000000000000004E-2</v>
      </c>
      <c r="M508" s="6">
        <f ca="1"/>
        <v>2.3300000000000001E-2</v>
      </c>
      <c r="N508" s="7" t="str">
        <f t="shared" ca="1" si="15"/>
        <v>98 troy ounces</v>
      </c>
      <c r="O508" s="6">
        <f ca="1"/>
        <v>2.3900000000000001E-2</v>
      </c>
      <c r="P508" s="6">
        <f ca="1"/>
        <v>3.3700000000000001E-2</v>
      </c>
      <c r="Q508" s="6">
        <f ca="1"/>
        <v>2.3300000000000001E-2</v>
      </c>
      <c r="R508" s="5">
        <v>108.47</v>
      </c>
      <c r="S508" s="5">
        <v>4198.74</v>
      </c>
      <c r="T508" s="6">
        <f ca="1"/>
        <v>0.22070000000000001</v>
      </c>
      <c r="U508" s="5">
        <v>93.06</v>
      </c>
      <c r="X508" s="13"/>
      <c r="Y508" s="14"/>
      <c r="AA508" s="17"/>
      <c r="AB508" s="18"/>
    </row>
    <row r="509" spans="1:28" ht="26.25" customHeight="1">
      <c r="A509" s="4">
        <v>46018</v>
      </c>
      <c r="B509" s="5">
        <v>1746.16</v>
      </c>
      <c r="C509" s="5">
        <v>1751.07</v>
      </c>
      <c r="D509" s="5">
        <v>1756.69</v>
      </c>
      <c r="E509" s="5">
        <v>1738.1</v>
      </c>
      <c r="F509" s="8">
        <f ca="1"/>
        <v>-0.18590000000000001</v>
      </c>
      <c r="G509" s="21">
        <f ca="1"/>
        <v>-0.45950000000000002</v>
      </c>
      <c r="H509" s="5">
        <v>19.449427979999999</v>
      </c>
      <c r="I509" s="5">
        <v>1770.3715</v>
      </c>
      <c r="J509" s="5">
        <v>1767.7791999999999</v>
      </c>
      <c r="K509" s="5">
        <v>1560.6505999999999</v>
      </c>
      <c r="L509" s="6">
        <f t="shared" ca="1" si="14"/>
        <v>8.3000000000000004E-2</v>
      </c>
      <c r="M509" s="6">
        <f ca="1"/>
        <v>2.3199999999999998E-2</v>
      </c>
      <c r="N509" s="7" t="str">
        <f t="shared" ca="1" si="15"/>
        <v>96 troy ounces</v>
      </c>
      <c r="O509" s="6">
        <f ca="1"/>
        <v>2.4199999999999999E-2</v>
      </c>
      <c r="P509" s="6">
        <f ca="1"/>
        <v>3.3500000000000002E-2</v>
      </c>
      <c r="Q509" s="6">
        <f ca="1"/>
        <v>2.3199999999999998E-2</v>
      </c>
      <c r="R509" s="5">
        <v>108.63</v>
      </c>
      <c r="S509" s="5">
        <v>4153.26</v>
      </c>
      <c r="T509" s="6">
        <f ca="1"/>
        <v>0.22409999999999999</v>
      </c>
      <c r="U509" s="5">
        <v>95.35</v>
      </c>
      <c r="X509" s="13"/>
      <c r="Y509" s="14"/>
      <c r="AA509" s="17"/>
      <c r="AB509" s="18"/>
    </row>
    <row r="510" spans="1:28" ht="26.25" customHeight="1">
      <c r="A510" s="4">
        <v>46019</v>
      </c>
      <c r="B510" s="5">
        <v>1735.32</v>
      </c>
      <c r="C510" s="5">
        <v>1746.16</v>
      </c>
      <c r="D510" s="5">
        <v>1751.07</v>
      </c>
      <c r="E510" s="5">
        <v>1756.69</v>
      </c>
      <c r="F510" s="8">
        <f ca="1"/>
        <v>5.62E-2</v>
      </c>
      <c r="G510" s="21">
        <f ca="1"/>
        <v>-0.34429999999999999</v>
      </c>
      <c r="H510" s="5">
        <v>21.179227869999998</v>
      </c>
      <c r="I510" s="5">
        <v>1770.2895000000001</v>
      </c>
      <c r="J510" s="5">
        <v>1769.6656</v>
      </c>
      <c r="K510" s="5">
        <v>1551.86715</v>
      </c>
      <c r="L510" s="6">
        <f t="shared" ca="1" si="14"/>
        <v>8.3000000000000004E-2</v>
      </c>
      <c r="M510" s="6">
        <f ca="1"/>
        <v>2.3300000000000001E-2</v>
      </c>
      <c r="N510" s="7" t="str">
        <f t="shared" ca="1" si="15"/>
        <v>94 troy ounces</v>
      </c>
      <c r="O510" s="6">
        <f ca="1"/>
        <v>2.29E-2</v>
      </c>
      <c r="P510" s="6">
        <f ca="1"/>
        <v>3.3599999999999998E-2</v>
      </c>
      <c r="Q510" s="6">
        <f ca="1"/>
        <v>2.3300000000000001E-2</v>
      </c>
      <c r="R510" s="5">
        <v>108.52</v>
      </c>
      <c r="S510" s="5">
        <v>4126.55</v>
      </c>
      <c r="T510" s="6">
        <f ca="1"/>
        <v>0.2437</v>
      </c>
      <c r="U510" s="5">
        <v>93.78</v>
      </c>
      <c r="X510" s="13"/>
      <c r="Y510" s="14"/>
      <c r="AA510" s="17"/>
      <c r="AB510" s="18"/>
    </row>
    <row r="511" spans="1:28" ht="26.25" customHeight="1">
      <c r="A511" s="4">
        <v>46020</v>
      </c>
      <c r="B511" s="5">
        <v>1747</v>
      </c>
      <c r="C511" s="5">
        <v>1735.32</v>
      </c>
      <c r="D511" s="5">
        <v>1746.16</v>
      </c>
      <c r="E511" s="5">
        <v>1751.07</v>
      </c>
      <c r="F511" s="8">
        <f ca="1"/>
        <v>4.9100000000000005E-2</v>
      </c>
      <c r="G511" s="21">
        <f ca="1"/>
        <v>-0.42659999999999998</v>
      </c>
      <c r="H511" s="5">
        <v>22.130788129999999</v>
      </c>
      <c r="I511" s="5">
        <v>1769.6795</v>
      </c>
      <c r="J511" s="5">
        <v>1771.3222000000001</v>
      </c>
      <c r="K511" s="5">
        <v>1543.1117999999999</v>
      </c>
      <c r="L511" s="6">
        <f t="shared" ca="1" si="14"/>
        <v>8.3000000000000004E-2</v>
      </c>
      <c r="M511" s="6">
        <f ca="1"/>
        <v>1.5800000000000002E-2</v>
      </c>
      <c r="N511" s="7" t="str">
        <f t="shared" ca="1" si="15"/>
        <v>91 troy ounces</v>
      </c>
      <c r="O511" s="6">
        <f ca="1"/>
        <v>2.2799999999999997E-2</v>
      </c>
      <c r="P511" s="6">
        <f ca="1"/>
        <v>3.2899999999999999E-2</v>
      </c>
      <c r="Q511" s="6">
        <f ca="1"/>
        <v>1.5800000000000002E-2</v>
      </c>
      <c r="R511" s="5">
        <v>109</v>
      </c>
      <c r="S511" s="5">
        <v>4133.09</v>
      </c>
      <c r="T511" s="6">
        <f ca="1"/>
        <v>0.24129999999999999</v>
      </c>
      <c r="U511" s="5">
        <v>90.55</v>
      </c>
      <c r="X511" s="13"/>
      <c r="Y511" s="14"/>
      <c r="AA511" s="17"/>
      <c r="AB511" s="18"/>
    </row>
    <row r="512" spans="1:28" ht="26.25" customHeight="1">
      <c r="A512" s="4">
        <v>46021</v>
      </c>
      <c r="B512" s="5">
        <v>1758.54</v>
      </c>
      <c r="C512" s="5">
        <v>1747</v>
      </c>
      <c r="D512" s="5">
        <v>1735.32</v>
      </c>
      <c r="E512" s="5">
        <v>1746.16</v>
      </c>
      <c r="F512" s="8">
        <f ca="1"/>
        <v>0.1084</v>
      </c>
      <c r="G512" s="21">
        <f ca="1"/>
        <v>-0.21299999999999999</v>
      </c>
      <c r="H512" s="5">
        <v>21.85311076</v>
      </c>
      <c r="I512" s="5">
        <v>1768.2725</v>
      </c>
      <c r="J512" s="5">
        <v>1772.6188</v>
      </c>
      <c r="K512" s="5">
        <v>1534.3810000000001</v>
      </c>
      <c r="L512" s="6">
        <f t="shared" ca="1" si="14"/>
        <v>8.3000000000000004E-2</v>
      </c>
      <c r="M512" s="6">
        <f ca="1"/>
        <v>1.5800000000000002E-2</v>
      </c>
      <c r="N512" s="7" t="str">
        <f t="shared" ca="1" si="15"/>
        <v>91 troy ounces</v>
      </c>
      <c r="O512" s="6">
        <f ca="1"/>
        <v>2.2700000000000001E-2</v>
      </c>
      <c r="P512" s="6">
        <f ca="1"/>
        <v>3.32E-2</v>
      </c>
      <c r="Q512" s="6">
        <f ca="1"/>
        <v>1.5800000000000002E-2</v>
      </c>
      <c r="R512" s="5">
        <v>108.1</v>
      </c>
      <c r="S512" s="5">
        <v>4195.08</v>
      </c>
      <c r="T512" s="6">
        <f ca="1"/>
        <v>0.22409999999999999</v>
      </c>
      <c r="U512" s="5">
        <v>89.65</v>
      </c>
      <c r="X512" s="13"/>
      <c r="Y512" s="14"/>
      <c r="AA512" s="17"/>
      <c r="AB512" s="18"/>
    </row>
    <row r="513" spans="1:28" ht="26.25" customHeight="1">
      <c r="A513" s="4">
        <v>46022</v>
      </c>
      <c r="B513" s="5">
        <v>1765.04</v>
      </c>
      <c r="C513" s="5">
        <v>1758.54</v>
      </c>
      <c r="D513" s="5">
        <v>1747</v>
      </c>
      <c r="E513" s="5">
        <v>1735.32</v>
      </c>
      <c r="F513" s="8">
        <f ca="1"/>
        <v>-0.1168</v>
      </c>
      <c r="G513" s="21">
        <f ca="1"/>
        <v>-0.34499999999999997</v>
      </c>
      <c r="H513" s="5">
        <v>17.561395449999999</v>
      </c>
      <c r="I513" s="5">
        <v>1767.4594999999999</v>
      </c>
      <c r="J513" s="5">
        <v>1774.3320000000001</v>
      </c>
      <c r="K513" s="5">
        <v>1525.7044000000001</v>
      </c>
      <c r="L513" s="6">
        <f t="shared" ca="1" si="14"/>
        <v>8.3000000000000004E-2</v>
      </c>
      <c r="M513" s="6">
        <f ca="1"/>
        <v>1.5800000000000002E-2</v>
      </c>
      <c r="N513" s="7" t="str">
        <f t="shared" ca="1" si="15"/>
        <v>94 troy ounces</v>
      </c>
      <c r="O513" s="6">
        <f ca="1"/>
        <v>2.23E-2</v>
      </c>
      <c r="P513" s="6">
        <f ca="1"/>
        <v>3.2500000000000001E-2</v>
      </c>
      <c r="Q513" s="6">
        <f ca="1"/>
        <v>1.5800000000000002E-2</v>
      </c>
      <c r="R513" s="5">
        <v>107.5</v>
      </c>
      <c r="S513" s="5">
        <v>4266.3100000000004</v>
      </c>
      <c r="T513" s="6">
        <f ca="1"/>
        <v>0.2016</v>
      </c>
      <c r="U513" s="5">
        <v>90.39</v>
      </c>
      <c r="X513" s="13"/>
      <c r="Y513" s="14"/>
      <c r="AA513" s="17"/>
      <c r="AB513" s="18"/>
    </row>
    <row r="514" spans="1:28" ht="26.25" customHeight="1">
      <c r="A514" s="4">
        <v>46023</v>
      </c>
      <c r="B514" s="5">
        <v>1775.56</v>
      </c>
      <c r="C514" s="5">
        <v>1765.04</v>
      </c>
      <c r="D514" s="5">
        <v>1758.54</v>
      </c>
      <c r="E514" s="5">
        <v>1747</v>
      </c>
      <c r="F514" s="8">
        <f ca="1"/>
        <v>-0.11539999999999999</v>
      </c>
      <c r="G514" s="21">
        <f ca="1"/>
        <v>-0.61039999999999994</v>
      </c>
      <c r="H514" s="5">
        <v>13.6792391</v>
      </c>
      <c r="I514" s="5">
        <v>1766.482</v>
      </c>
      <c r="J514" s="5">
        <v>1776.8242</v>
      </c>
      <c r="K514" s="5">
        <v>1516.9694</v>
      </c>
      <c r="L514" s="6">
        <f t="shared" ca="1" si="14"/>
        <v>8.3000000000000004E-2</v>
      </c>
      <c r="M514" s="6">
        <f ca="1"/>
        <v>1.5800000000000002E-2</v>
      </c>
      <c r="N514" s="7" t="str">
        <f t="shared" ca="1" si="15"/>
        <v>91 troy ounces</v>
      </c>
      <c r="O514" s="6">
        <f ca="1"/>
        <v>2.23E-2</v>
      </c>
      <c r="P514" s="6">
        <f ca="1"/>
        <v>3.2199999999999999E-2</v>
      </c>
      <c r="Q514" s="6">
        <f ca="1"/>
        <v>1.5800000000000002E-2</v>
      </c>
      <c r="R514" s="5">
        <v>106.68</v>
      </c>
      <c r="S514" s="5">
        <v>4273.13</v>
      </c>
      <c r="T514" s="6">
        <f ca="1"/>
        <v>0.2051</v>
      </c>
      <c r="U514" s="5">
        <v>87.39</v>
      </c>
      <c r="X514" s="13"/>
      <c r="Y514" s="14"/>
      <c r="AA514" s="17"/>
      <c r="AB514" s="18"/>
    </row>
    <row r="515" spans="1:28" ht="26.25" customHeight="1">
      <c r="A515" s="4">
        <v>46024</v>
      </c>
      <c r="B515" s="5">
        <v>1778.57</v>
      </c>
      <c r="C515" s="5">
        <v>1775.56</v>
      </c>
      <c r="D515" s="5">
        <v>1765.04</v>
      </c>
      <c r="E515" s="5">
        <v>1758.54</v>
      </c>
      <c r="F515" s="8">
        <f ca="1"/>
        <v>-6.5000000000000002E-2</v>
      </c>
      <c r="G515" s="21">
        <f ca="1"/>
        <v>-0.56200000000000006</v>
      </c>
      <c r="H515" s="5">
        <v>11.306529530000001</v>
      </c>
      <c r="I515" s="5">
        <v>1764.4825000000001</v>
      </c>
      <c r="J515" s="5">
        <v>1778.5952</v>
      </c>
      <c r="K515" s="5">
        <v>1508.1767</v>
      </c>
      <c r="L515" s="6">
        <f t="shared" ref="L515:L578" ca="1" si="16">$L515/100</f>
        <v>8.3000000000000004E-2</v>
      </c>
      <c r="M515" s="6">
        <f ca="1"/>
        <v>1.5800000000000002E-2</v>
      </c>
      <c r="N515" s="7" t="str">
        <f t="shared" ref="N515:N578" ca="1" si="17">CONCATENATE($N515, " ", $Y515)</f>
        <v>92 troy ounces</v>
      </c>
      <c r="O515" s="6">
        <f ca="1"/>
        <v>2.2200000000000001E-2</v>
      </c>
      <c r="P515" s="6">
        <f ca="1"/>
        <v>3.2799999999999996E-2</v>
      </c>
      <c r="Q515" s="6">
        <f ca="1"/>
        <v>1.5800000000000002E-2</v>
      </c>
      <c r="R515" s="5">
        <v>106.45</v>
      </c>
      <c r="S515" s="5">
        <v>4280.3999999999996</v>
      </c>
      <c r="T515" s="6">
        <f ca="1"/>
        <v>0.19739999999999999</v>
      </c>
      <c r="U515" s="5">
        <v>87.1</v>
      </c>
      <c r="X515" s="13"/>
      <c r="Y515" s="14"/>
      <c r="AA515" s="17"/>
      <c r="AB515" s="18"/>
    </row>
    <row r="516" spans="1:28" ht="26.25" customHeight="1">
      <c r="A516" s="4">
        <v>46025</v>
      </c>
      <c r="B516" s="5">
        <v>1801.89</v>
      </c>
      <c r="C516" s="5">
        <v>1778.57</v>
      </c>
      <c r="D516" s="5">
        <v>1775.56</v>
      </c>
      <c r="E516" s="5">
        <v>1765.04</v>
      </c>
      <c r="F516" s="8">
        <f ca="1"/>
        <v>-0.1052</v>
      </c>
      <c r="G516" s="21">
        <f ca="1"/>
        <v>-0.52149999999999996</v>
      </c>
      <c r="H516" s="5">
        <v>11.577079080000001</v>
      </c>
      <c r="I516" s="5">
        <v>1761.0055</v>
      </c>
      <c r="J516" s="5">
        <v>1780.3507999999999</v>
      </c>
      <c r="K516" s="5">
        <v>1499.3515</v>
      </c>
      <c r="L516" s="6">
        <f t="shared" ca="1" si="16"/>
        <v>8.3000000000000004E-2</v>
      </c>
      <c r="M516" s="6">
        <f ca="1"/>
        <v>1.5800000000000002E-2</v>
      </c>
      <c r="N516" s="7" t="str">
        <f t="shared" ca="1" si="17"/>
        <v>94 troy ounces</v>
      </c>
      <c r="O516" s="6">
        <f ca="1"/>
        <v>2.2599999999999999E-2</v>
      </c>
      <c r="P516" s="6">
        <f ca="1"/>
        <v>3.2500000000000001E-2</v>
      </c>
      <c r="Q516" s="6">
        <f ca="1"/>
        <v>1.5800000000000002E-2</v>
      </c>
      <c r="R516" s="5">
        <v>106.48</v>
      </c>
      <c r="S516" s="5">
        <v>4290.46</v>
      </c>
      <c r="T516" s="6">
        <f ca="1"/>
        <v>0.20230000000000001</v>
      </c>
      <c r="U516" s="5">
        <v>87.93</v>
      </c>
      <c r="X516" s="13"/>
      <c r="Y516" s="14"/>
      <c r="AA516" s="17"/>
      <c r="AB516" s="18"/>
    </row>
    <row r="517" spans="1:28" ht="26.25" customHeight="1">
      <c r="A517" s="4">
        <v>46026</v>
      </c>
      <c r="B517" s="5">
        <v>1789.19</v>
      </c>
      <c r="C517" s="5">
        <v>1801.89</v>
      </c>
      <c r="D517" s="5">
        <v>1778.57</v>
      </c>
      <c r="E517" s="5">
        <v>1775.56</v>
      </c>
      <c r="F517" s="8">
        <f ca="1"/>
        <v>-3.0099999999999998E-2</v>
      </c>
      <c r="G517" s="21">
        <f ca="1"/>
        <v>-0.38840000000000002</v>
      </c>
      <c r="H517" s="5">
        <v>14.483170919999999</v>
      </c>
      <c r="I517" s="5">
        <v>1757.7280000000001</v>
      </c>
      <c r="J517" s="5">
        <v>1781.912</v>
      </c>
      <c r="K517" s="5">
        <v>1490.4737</v>
      </c>
      <c r="L517" s="6">
        <f t="shared" ca="1" si="16"/>
        <v>8.3000000000000004E-2</v>
      </c>
      <c r="M517" s="6">
        <f ca="1"/>
        <v>1.5800000000000002E-2</v>
      </c>
      <c r="N517" s="7" t="str">
        <f t="shared" ca="1" si="17"/>
        <v>97 troy ounces</v>
      </c>
      <c r="O517" s="6">
        <f ca="1"/>
        <v>2.2700000000000001E-2</v>
      </c>
      <c r="P517" s="6">
        <f ca="1"/>
        <v>3.2000000000000001E-2</v>
      </c>
      <c r="Q517" s="6">
        <f ca="1"/>
        <v>1.5800000000000002E-2</v>
      </c>
      <c r="R517" s="5">
        <v>105.67</v>
      </c>
      <c r="S517" s="5">
        <v>4269.37</v>
      </c>
      <c r="T517" s="6">
        <f ca="1"/>
        <v>0.20739999999999997</v>
      </c>
      <c r="U517" s="5">
        <v>91.94</v>
      </c>
      <c r="X517" s="13"/>
      <c r="Y517" s="14"/>
      <c r="AA517" s="17"/>
      <c r="AB517" s="18"/>
    </row>
    <row r="518" spans="1:28" ht="26.25" customHeight="1">
      <c r="A518" s="4">
        <v>46027</v>
      </c>
      <c r="B518" s="5">
        <v>1791.78</v>
      </c>
      <c r="C518" s="5">
        <v>1789.19</v>
      </c>
      <c r="D518" s="5">
        <v>1801.89</v>
      </c>
      <c r="E518" s="5">
        <v>1778.57</v>
      </c>
      <c r="F518" s="8">
        <f ca="1"/>
        <v>-0.23319999999999999</v>
      </c>
      <c r="G518" s="21">
        <f ca="1"/>
        <v>-0.63790000000000002</v>
      </c>
      <c r="H518" s="5">
        <v>14.860604</v>
      </c>
      <c r="I518" s="5">
        <v>1754.2125000000001</v>
      </c>
      <c r="J518" s="5">
        <v>1783.1333999999999</v>
      </c>
      <c r="K518" s="5">
        <v>1481.5808500000001</v>
      </c>
      <c r="L518" s="6">
        <f t="shared" ca="1" si="16"/>
        <v>8.3000000000000004E-2</v>
      </c>
      <c r="M518" s="6">
        <f ca="1"/>
        <v>1.5800000000000002E-2</v>
      </c>
      <c r="N518" s="7" t="str">
        <f t="shared" ca="1" si="17"/>
        <v>97 troy ounces</v>
      </c>
      <c r="O518" s="6">
        <f ca="1"/>
        <v>2.23E-2</v>
      </c>
      <c r="P518" s="6">
        <f ca="1"/>
        <v>3.2500000000000001E-2</v>
      </c>
      <c r="Q518" s="6">
        <f ca="1"/>
        <v>1.5800000000000002E-2</v>
      </c>
      <c r="R518" s="5">
        <v>105.16</v>
      </c>
      <c r="S518" s="5">
        <v>4225.0200000000004</v>
      </c>
      <c r="T518" s="6">
        <f ca="1"/>
        <v>0.2034</v>
      </c>
      <c r="U518" s="5">
        <v>94.09</v>
      </c>
      <c r="X518" s="13"/>
      <c r="Y518" s="14"/>
      <c r="AA518" s="17"/>
      <c r="AB518" s="18"/>
    </row>
    <row r="519" spans="1:28" ht="26.25" customHeight="1">
      <c r="A519" s="4">
        <v>46028</v>
      </c>
      <c r="B519" s="5">
        <v>1794.16</v>
      </c>
      <c r="C519" s="5">
        <v>1791.78</v>
      </c>
      <c r="D519" s="5">
        <v>1789.19</v>
      </c>
      <c r="E519" s="5">
        <v>1801.89</v>
      </c>
      <c r="F519" s="8">
        <f ca="1"/>
        <v>0.127</v>
      </c>
      <c r="G519" s="21">
        <f ca="1"/>
        <v>-0.32500000000000001</v>
      </c>
      <c r="H519" s="5">
        <v>14.01379039</v>
      </c>
      <c r="I519" s="5">
        <v>1749.4815000000001</v>
      </c>
      <c r="J519" s="5">
        <v>1784.1176</v>
      </c>
      <c r="K519" s="5">
        <v>1472.5714</v>
      </c>
      <c r="L519" s="6">
        <f t="shared" ca="1" si="16"/>
        <v>8.3000000000000004E-2</v>
      </c>
      <c r="M519" s="6">
        <f ca="1"/>
        <v>1.5800000000000002E-2</v>
      </c>
      <c r="N519" s="7" t="str">
        <f t="shared" ca="1" si="17"/>
        <v>94 troy ounces</v>
      </c>
      <c r="O519" s="6">
        <f ca="1"/>
        <v>2.2400000000000003E-2</v>
      </c>
      <c r="P519" s="6">
        <f ca="1"/>
        <v>3.2300000000000002E-2</v>
      </c>
      <c r="Q519" s="6">
        <f ca="1"/>
        <v>1.5800000000000002E-2</v>
      </c>
      <c r="R519" s="5">
        <v>105.21</v>
      </c>
      <c r="S519" s="5">
        <v>4227.3999999999996</v>
      </c>
      <c r="T519" s="6">
        <f ca="1"/>
        <v>0.19839999999999999</v>
      </c>
      <c r="U519" s="5">
        <v>91.55</v>
      </c>
      <c r="X519" s="13"/>
      <c r="Y519" s="14"/>
      <c r="AA519" s="17"/>
      <c r="AB519" s="18"/>
    </row>
    <row r="520" spans="1:28" ht="26.25" customHeight="1">
      <c r="A520" s="4">
        <v>46029</v>
      </c>
      <c r="B520" s="5">
        <v>1789.26</v>
      </c>
      <c r="C520" s="5">
        <v>1794.16</v>
      </c>
      <c r="D520" s="5">
        <v>1791.78</v>
      </c>
      <c r="E520" s="5">
        <v>1789.19</v>
      </c>
      <c r="F520" s="8">
        <f ca="1"/>
        <v>-2.5899999999999999E-2</v>
      </c>
      <c r="G520" s="21">
        <f ca="1"/>
        <v>-0.40710000000000002</v>
      </c>
      <c r="H520" s="5">
        <v>15.3895558</v>
      </c>
      <c r="I520" s="5">
        <v>1745.6110000000001</v>
      </c>
      <c r="J520" s="5">
        <v>1785.7306000000001</v>
      </c>
      <c r="K520" s="5">
        <v>1463.62545</v>
      </c>
      <c r="L520" s="6">
        <f t="shared" ca="1" si="16"/>
        <v>8.3000000000000004E-2</v>
      </c>
      <c r="M520" s="6">
        <f ca="1"/>
        <v>1.5800000000000002E-2</v>
      </c>
      <c r="N520" s="7" t="str">
        <f t="shared" ca="1" si="17"/>
        <v>93 troy ounces</v>
      </c>
      <c r="O520" s="6">
        <f ca="1"/>
        <v>2.2400000000000003E-2</v>
      </c>
      <c r="P520" s="6">
        <f ca="1"/>
        <v>3.2300000000000002E-2</v>
      </c>
      <c r="Q520" s="6">
        <f ca="1"/>
        <v>1.5800000000000002E-2</v>
      </c>
      <c r="R520" s="5">
        <v>106.34</v>
      </c>
      <c r="S520" s="5">
        <v>4181.0200000000004</v>
      </c>
      <c r="T520" s="6">
        <f ca="1"/>
        <v>0.2228</v>
      </c>
      <c r="U520" s="5">
        <v>90.51</v>
      </c>
      <c r="X520" s="13"/>
      <c r="Y520" s="14"/>
      <c r="AA520" s="17"/>
      <c r="AB520" s="18"/>
    </row>
    <row r="521" spans="1:28" ht="26.25" customHeight="1">
      <c r="A521" s="4">
        <v>46030</v>
      </c>
      <c r="B521" s="5">
        <v>1774.97</v>
      </c>
      <c r="C521" s="5">
        <v>1789.26</v>
      </c>
      <c r="D521" s="5">
        <v>1794.16</v>
      </c>
      <c r="E521" s="5">
        <v>1791.78</v>
      </c>
      <c r="F521" s="8">
        <f ca="1"/>
        <v>-2.3799999999999998E-2</v>
      </c>
      <c r="G521" s="21">
        <f ca="1"/>
        <v>-0.48</v>
      </c>
      <c r="H521" s="5">
        <v>18.117650820000001</v>
      </c>
      <c r="I521" s="5">
        <v>1742.626</v>
      </c>
      <c r="J521" s="5">
        <v>1786.816</v>
      </c>
      <c r="K521" s="5">
        <v>1454.6665499999999</v>
      </c>
      <c r="L521" s="6">
        <f t="shared" ca="1" si="16"/>
        <v>8.3000000000000004E-2</v>
      </c>
      <c r="M521" s="6">
        <f ca="1"/>
        <v>1.5800000000000002E-2</v>
      </c>
      <c r="N521" s="7" t="str">
        <f t="shared" ca="1" si="17"/>
        <v>90 troy ounces</v>
      </c>
      <c r="O521" s="6">
        <f ca="1"/>
        <v>2.23E-2</v>
      </c>
      <c r="P521" s="6">
        <f ca="1"/>
        <v>3.2799999999999996E-2</v>
      </c>
      <c r="Q521" s="6">
        <f ca="1"/>
        <v>1.5800000000000002E-2</v>
      </c>
      <c r="R521" s="5">
        <v>106.34</v>
      </c>
      <c r="S521" s="5">
        <v>4133.1099999999997</v>
      </c>
      <c r="T521" s="6">
        <f ca="1"/>
        <v>0.21410000000000001</v>
      </c>
      <c r="U521" s="5">
        <v>90.69</v>
      </c>
      <c r="X521" s="13"/>
      <c r="Y521" s="14"/>
      <c r="AA521" s="17"/>
      <c r="AB521" s="18"/>
    </row>
    <row r="522" spans="1:28" ht="26.25" customHeight="1">
      <c r="A522" s="4">
        <v>46031</v>
      </c>
      <c r="B522" s="5">
        <v>1793.47</v>
      </c>
      <c r="C522" s="5">
        <v>1774.97</v>
      </c>
      <c r="D522" s="5">
        <v>1789.26</v>
      </c>
      <c r="E522" s="5">
        <v>1794.16</v>
      </c>
      <c r="F522" s="8">
        <f ca="1"/>
        <v>4.9000000000000002E-2</v>
      </c>
      <c r="G522" s="21">
        <f ca="1"/>
        <v>-0.53939999999999999</v>
      </c>
      <c r="H522" s="5">
        <v>22.513855979999999</v>
      </c>
      <c r="I522" s="5">
        <v>1739.1890000000001</v>
      </c>
      <c r="J522" s="5">
        <v>1787.6615999999999</v>
      </c>
      <c r="K522" s="5">
        <v>1445.6957500000001</v>
      </c>
      <c r="L522" s="6">
        <f t="shared" ca="1" si="16"/>
        <v>8.3000000000000004E-2</v>
      </c>
      <c r="M522" s="6">
        <f ca="1"/>
        <v>1.5800000000000002E-2</v>
      </c>
      <c r="N522" s="7" t="str">
        <f t="shared" ca="1" si="17"/>
        <v>89 troy ounces</v>
      </c>
      <c r="O522" s="6">
        <f ca="1"/>
        <v>2.23E-2</v>
      </c>
      <c r="P522" s="6">
        <f ca="1"/>
        <v>3.2099999999999997E-2</v>
      </c>
      <c r="Q522" s="6">
        <f ca="1"/>
        <v>1.5800000000000002E-2</v>
      </c>
      <c r="R522" s="5">
        <v>106.58</v>
      </c>
      <c r="S522" s="5">
        <v>4155.93</v>
      </c>
      <c r="T522" s="6">
        <f ca="1"/>
        <v>0.21739999999999998</v>
      </c>
      <c r="U522" s="5">
        <v>88.46</v>
      </c>
      <c r="X522" s="13"/>
      <c r="Y522" s="14"/>
      <c r="AA522" s="17"/>
      <c r="AB522" s="18"/>
    </row>
    <row r="523" spans="1:28" ht="26.25" customHeight="1">
      <c r="A523" s="4">
        <v>46032</v>
      </c>
      <c r="B523" s="5">
        <v>1763.71</v>
      </c>
      <c r="C523" s="5">
        <v>1793.47</v>
      </c>
      <c r="D523" s="5">
        <v>1774.97</v>
      </c>
      <c r="E523" s="5">
        <v>1789.26</v>
      </c>
      <c r="F523" s="8">
        <f ca="1"/>
        <v>0.1429</v>
      </c>
      <c r="G523" s="21">
        <f ca="1"/>
        <v>-0.2797</v>
      </c>
      <c r="H523" s="5">
        <v>24.23892966</v>
      </c>
      <c r="I523" s="5">
        <v>1736.3955000000001</v>
      </c>
      <c r="J523" s="5">
        <v>1788.9268</v>
      </c>
      <c r="K523" s="5">
        <v>1436.74945</v>
      </c>
      <c r="L523" s="6">
        <f t="shared" ca="1" si="16"/>
        <v>8.3000000000000004E-2</v>
      </c>
      <c r="M523" s="6">
        <f ca="1"/>
        <v>1.5800000000000002E-2</v>
      </c>
      <c r="N523" s="7" t="str">
        <f t="shared" ca="1" si="17"/>
        <v>91 troy ounces</v>
      </c>
      <c r="O523" s="6">
        <f ca="1"/>
        <v>2.2099999999999998E-2</v>
      </c>
      <c r="P523" s="6">
        <f ca="1"/>
        <v>3.2400000000000005E-2</v>
      </c>
      <c r="Q523" s="6">
        <f ca="1"/>
        <v>1.5800000000000002E-2</v>
      </c>
      <c r="R523" s="5">
        <v>105.72</v>
      </c>
      <c r="S523" s="5">
        <v>4115.87</v>
      </c>
      <c r="T523" s="6">
        <f ca="1"/>
        <v>0.215</v>
      </c>
      <c r="U523" s="5">
        <v>88.06</v>
      </c>
      <c r="X523" s="13"/>
      <c r="Y523" s="14"/>
      <c r="AA523" s="17"/>
      <c r="AB523" s="18"/>
    </row>
    <row r="524" spans="1:28" ht="26.25" customHeight="1">
      <c r="A524" s="4">
        <v>46033</v>
      </c>
      <c r="B524" s="5">
        <v>1756.78</v>
      </c>
      <c r="C524" s="5">
        <v>1763.71</v>
      </c>
      <c r="D524" s="5">
        <v>1793.47</v>
      </c>
      <c r="E524" s="5">
        <v>1774.97</v>
      </c>
      <c r="F524" s="8">
        <f ca="1"/>
        <v>-0.185</v>
      </c>
      <c r="G524" s="21">
        <f ca="1"/>
        <v>-0.3493</v>
      </c>
      <c r="H524" s="5">
        <v>24.720775700000001</v>
      </c>
      <c r="I524" s="5">
        <v>1734.7645</v>
      </c>
      <c r="J524" s="5">
        <v>1790.4970000000001</v>
      </c>
      <c r="K524" s="5">
        <v>1427.8746000000001</v>
      </c>
      <c r="L524" s="6">
        <f t="shared" ca="1" si="16"/>
        <v>8.3000000000000004E-2</v>
      </c>
      <c r="M524" s="6">
        <f ca="1"/>
        <v>1.5800000000000002E-2</v>
      </c>
      <c r="N524" s="7" t="str">
        <f t="shared" ca="1" si="17"/>
        <v>91 troy ounces</v>
      </c>
      <c r="O524" s="6">
        <f ca="1"/>
        <v>2.1899999999999999E-2</v>
      </c>
      <c r="P524" s="6">
        <f ca="1"/>
        <v>3.0299999999999997E-2</v>
      </c>
      <c r="Q524" s="6">
        <f ca="1"/>
        <v>1.5800000000000002E-2</v>
      </c>
      <c r="R524" s="5">
        <v>106.48</v>
      </c>
      <c r="S524" s="5">
        <v>4154.8500000000004</v>
      </c>
      <c r="T524" s="6">
        <f ca="1"/>
        <v>0.22059999999999999</v>
      </c>
      <c r="U524" s="5">
        <v>90.95</v>
      </c>
      <c r="X524" s="13"/>
      <c r="Y524" s="14"/>
      <c r="AA524" s="17"/>
      <c r="AB524" s="18"/>
    </row>
    <row r="525" spans="1:28" ht="26.25" customHeight="1">
      <c r="A525" s="4">
        <v>46034</v>
      </c>
      <c r="B525" s="5">
        <v>1772.11</v>
      </c>
      <c r="C525" s="5">
        <v>1756.78</v>
      </c>
      <c r="D525" s="5">
        <v>1763.71</v>
      </c>
      <c r="E525" s="5">
        <v>1793.47</v>
      </c>
      <c r="F525" s="8">
        <f ca="1"/>
        <v>0.29760000000000003</v>
      </c>
      <c r="G525" s="21">
        <f ca="1"/>
        <v>1.3300000000000001E-2</v>
      </c>
      <c r="H525" s="5">
        <v>21.59794445</v>
      </c>
      <c r="I525" s="5">
        <v>1732.1880000000001</v>
      </c>
      <c r="J525" s="5">
        <v>1791.6884</v>
      </c>
      <c r="K525" s="5">
        <v>1418.90725</v>
      </c>
      <c r="L525" s="6">
        <f t="shared" ca="1" si="16"/>
        <v>8.3000000000000004E-2</v>
      </c>
      <c r="M525" s="6">
        <f ca="1"/>
        <v>1.5800000000000002E-2</v>
      </c>
      <c r="N525" s="7" t="str">
        <f t="shared" ca="1" si="17"/>
        <v>92 troy ounces</v>
      </c>
      <c r="O525" s="6">
        <f ca="1"/>
        <v>2.2000000000000002E-2</v>
      </c>
      <c r="P525" s="6">
        <f ca="1"/>
        <v>3.1E-2</v>
      </c>
      <c r="Q525" s="6">
        <f ca="1"/>
        <v>1.5800000000000002E-2</v>
      </c>
      <c r="R525" s="5">
        <v>106.43</v>
      </c>
      <c r="S525" s="5">
        <v>4107.96</v>
      </c>
      <c r="T525" s="6">
        <f ca="1"/>
        <v>0.23860000000000001</v>
      </c>
      <c r="U525" s="5">
        <v>93.83</v>
      </c>
      <c r="X525" s="13"/>
      <c r="Y525" s="14"/>
      <c r="AA525" s="17"/>
      <c r="AB525" s="18"/>
    </row>
    <row r="526" spans="1:28" ht="26.25" customHeight="1">
      <c r="A526" s="4">
        <v>46035</v>
      </c>
      <c r="B526" s="5">
        <v>1766.16</v>
      </c>
      <c r="C526" s="5">
        <v>1772.11</v>
      </c>
      <c r="D526" s="5">
        <v>1756.78</v>
      </c>
      <c r="E526" s="5">
        <v>1763.71</v>
      </c>
      <c r="F526" s="8">
        <f ca="1"/>
        <v>6.93E-2</v>
      </c>
      <c r="G526" s="21">
        <f ca="1"/>
        <v>0.18780000000000002</v>
      </c>
      <c r="H526" s="5">
        <v>25.030879259999999</v>
      </c>
      <c r="I526" s="5">
        <v>1731.0055</v>
      </c>
      <c r="J526" s="5">
        <v>1793.4960000000001</v>
      </c>
      <c r="K526" s="5">
        <v>1410.0887</v>
      </c>
      <c r="L526" s="6">
        <f t="shared" ca="1" si="16"/>
        <v>8.3000000000000004E-2</v>
      </c>
      <c r="M526" s="6">
        <f ca="1"/>
        <v>1.5800000000000002E-2</v>
      </c>
      <c r="N526" s="7" t="str">
        <f t="shared" ca="1" si="17"/>
        <v>95 troy ounces</v>
      </c>
      <c r="O526" s="6">
        <f ca="1"/>
        <v>2.2200000000000001E-2</v>
      </c>
      <c r="P526" s="6">
        <f ca="1"/>
        <v>3.0600000000000002E-2</v>
      </c>
      <c r="Q526" s="6">
        <f ca="1"/>
        <v>1.5800000000000002E-2</v>
      </c>
      <c r="R526" s="5">
        <v>105.36</v>
      </c>
      <c r="S526" s="5">
        <v>4104.21</v>
      </c>
      <c r="T526" s="6">
        <f ca="1"/>
        <v>0.24079999999999999</v>
      </c>
      <c r="U526" s="5">
        <v>93.75</v>
      </c>
      <c r="X526" s="13"/>
      <c r="Y526" s="14"/>
      <c r="AA526" s="17"/>
      <c r="AB526" s="18"/>
    </row>
    <row r="527" spans="1:28" ht="26.25" customHeight="1">
      <c r="A527" s="4">
        <v>46036</v>
      </c>
      <c r="B527" s="5">
        <v>1755.05</v>
      </c>
      <c r="C527" s="5">
        <v>1766.16</v>
      </c>
      <c r="D527" s="5">
        <v>1772.11</v>
      </c>
      <c r="E527" s="5">
        <v>1756.78</v>
      </c>
      <c r="F527" s="8">
        <f ca="1"/>
        <v>-0.15329999999999999</v>
      </c>
      <c r="G527" s="21">
        <f ca="1"/>
        <v>6.4600000000000005E-2</v>
      </c>
      <c r="H527" s="5">
        <v>25.24206225</v>
      </c>
      <c r="I527" s="5">
        <v>1731.6405</v>
      </c>
      <c r="J527" s="5">
        <v>1795.7092</v>
      </c>
      <c r="K527" s="5">
        <v>1401.3047999999999</v>
      </c>
      <c r="L527" s="6">
        <f t="shared" ca="1" si="16"/>
        <v>8.3000000000000004E-2</v>
      </c>
      <c r="M527" s="6">
        <f ca="1"/>
        <v>1.5800000000000002E-2</v>
      </c>
      <c r="N527" s="7" t="str">
        <f t="shared" ca="1" si="17"/>
        <v>93 troy ounces</v>
      </c>
      <c r="O527" s="6">
        <f ca="1"/>
        <v>2.2200000000000001E-2</v>
      </c>
      <c r="P527" s="6">
        <f ca="1"/>
        <v>2.8999999999999998E-2</v>
      </c>
      <c r="Q527" s="6">
        <f ca="1"/>
        <v>1.5800000000000002E-2</v>
      </c>
      <c r="R527" s="5">
        <v>105.83</v>
      </c>
      <c r="S527" s="5">
        <v>4112.38</v>
      </c>
      <c r="T527" s="6">
        <f ca="1"/>
        <v>0.22409999999999999</v>
      </c>
      <c r="U527" s="5">
        <v>98.46</v>
      </c>
      <c r="X527" s="13"/>
      <c r="Y527" s="14"/>
      <c r="AA527" s="17"/>
      <c r="AB527" s="18"/>
    </row>
    <row r="528" spans="1:28" ht="26.25" customHeight="1">
      <c r="A528" s="4">
        <v>46037</v>
      </c>
      <c r="B528" s="5">
        <v>1738.87</v>
      </c>
      <c r="C528" s="5">
        <v>1755.05</v>
      </c>
      <c r="D528" s="5">
        <v>1766.16</v>
      </c>
      <c r="E528" s="5">
        <v>1772.11</v>
      </c>
      <c r="F528" s="8">
        <f ca="1"/>
        <v>5.9500000000000004E-2</v>
      </c>
      <c r="G528" s="21">
        <f ca="1"/>
        <v>0.35729999999999995</v>
      </c>
      <c r="H528" s="5">
        <v>21.836537190000001</v>
      </c>
      <c r="I528" s="5">
        <v>1733.4929999999999</v>
      </c>
      <c r="J528" s="5">
        <v>1797.3458000000001</v>
      </c>
      <c r="K528" s="5">
        <v>1392.44425</v>
      </c>
      <c r="L528" s="6">
        <f t="shared" ca="1" si="16"/>
        <v>8.5000000000000006E-2</v>
      </c>
      <c r="M528" s="6">
        <f ca="1"/>
        <v>1.5800000000000002E-2</v>
      </c>
      <c r="N528" s="7" t="str">
        <f t="shared" ca="1" si="17"/>
        <v>86 troy ounces</v>
      </c>
      <c r="O528" s="6">
        <f ca="1"/>
        <v>2.2200000000000001E-2</v>
      </c>
      <c r="P528" s="6">
        <f ca="1"/>
        <v>2.8900000000000002E-2</v>
      </c>
      <c r="Q528" s="6">
        <f ca="1"/>
        <v>1.5800000000000002E-2</v>
      </c>
      <c r="R528" s="5">
        <v>106.21</v>
      </c>
      <c r="S528" s="5">
        <v>4087.33</v>
      </c>
      <c r="T528" s="6">
        <f ca="1"/>
        <v>0.2213</v>
      </c>
      <c r="U528" s="5">
        <v>97.3</v>
      </c>
      <c r="X528" s="13"/>
      <c r="Y528" s="14"/>
      <c r="AA528" s="17"/>
      <c r="AB528" s="18"/>
    </row>
    <row r="529" spans="1:28" ht="26.25" customHeight="1">
      <c r="A529" s="4">
        <v>46038</v>
      </c>
      <c r="B529" s="5">
        <v>1718.02</v>
      </c>
      <c r="C529" s="5">
        <v>1738.87</v>
      </c>
      <c r="D529" s="5">
        <v>1755.05</v>
      </c>
      <c r="E529" s="5">
        <v>1766.16</v>
      </c>
      <c r="F529" s="8">
        <f ca="1"/>
        <v>0.11109999999999999</v>
      </c>
      <c r="G529" s="21">
        <f ca="1"/>
        <v>0.34139999999999998</v>
      </c>
      <c r="H529" s="5">
        <v>17.148161030000001</v>
      </c>
      <c r="I529" s="5">
        <v>1735.7080000000001</v>
      </c>
      <c r="J529" s="5">
        <v>1798.9531999999999</v>
      </c>
      <c r="K529" s="5">
        <v>1383.6134500000001</v>
      </c>
      <c r="L529" s="6">
        <f t="shared" ca="1" si="16"/>
        <v>8.5000000000000006E-2</v>
      </c>
      <c r="M529" s="6">
        <f ca="1"/>
        <v>1.5800000000000002E-2</v>
      </c>
      <c r="N529" s="7" t="str">
        <f t="shared" ca="1" si="17"/>
        <v>90 troy ounces</v>
      </c>
      <c r="O529" s="6">
        <f ca="1"/>
        <v>2.2000000000000002E-2</v>
      </c>
      <c r="P529" s="6">
        <f ca="1"/>
        <v>2.8500000000000001E-2</v>
      </c>
      <c r="Q529" s="6">
        <f ca="1"/>
        <v>1.5800000000000002E-2</v>
      </c>
      <c r="R529" s="5">
        <v>106.37</v>
      </c>
      <c r="S529" s="5">
        <v>4026.13</v>
      </c>
      <c r="T529" s="6">
        <f ca="1"/>
        <v>0.23329999999999998</v>
      </c>
      <c r="U529" s="5">
        <v>98.17</v>
      </c>
      <c r="X529" s="13"/>
      <c r="Y529" s="14"/>
      <c r="AA529" s="17"/>
      <c r="AB529" s="18"/>
    </row>
    <row r="530" spans="1:28" ht="26.25" customHeight="1">
      <c r="A530" s="4">
        <v>46039</v>
      </c>
      <c r="B530" s="5">
        <v>1719.06</v>
      </c>
      <c r="C530" s="5">
        <v>1718.02</v>
      </c>
      <c r="D530" s="5">
        <v>1738.87</v>
      </c>
      <c r="E530" s="5">
        <v>1755.05</v>
      </c>
      <c r="F530" s="8">
        <f ca="1"/>
        <v>0.1618</v>
      </c>
      <c r="G530" s="21">
        <f ca="1"/>
        <v>0.52910000000000001</v>
      </c>
      <c r="H530" s="5">
        <v>11.93226071</v>
      </c>
      <c r="I530" s="5">
        <v>1738.289</v>
      </c>
      <c r="J530" s="5">
        <v>1800.6956</v>
      </c>
      <c r="K530" s="5">
        <v>1374.8381999999999</v>
      </c>
      <c r="L530" s="6">
        <f t="shared" ca="1" si="16"/>
        <v>8.5000000000000006E-2</v>
      </c>
      <c r="M530" s="6">
        <f ca="1"/>
        <v>1.5800000000000002E-2</v>
      </c>
      <c r="N530" s="7" t="str">
        <f t="shared" ca="1" si="17"/>
        <v>98 troy ounces</v>
      </c>
      <c r="O530" s="6">
        <f ca="1"/>
        <v>2.1400000000000002E-2</v>
      </c>
      <c r="P530" s="6">
        <f ca="1"/>
        <v>2.9600000000000001E-2</v>
      </c>
      <c r="Q530" s="6">
        <f ca="1"/>
        <v>1.5800000000000002E-2</v>
      </c>
      <c r="R530" s="5">
        <v>107.13</v>
      </c>
      <c r="S530" s="5">
        <v>3951.43</v>
      </c>
      <c r="T530" s="6">
        <f ca="1"/>
        <v>0.2427</v>
      </c>
      <c r="U530" s="5">
        <v>95.6</v>
      </c>
      <c r="X530" s="13"/>
      <c r="Y530" s="14"/>
      <c r="AA530" s="17"/>
      <c r="AB530" s="18"/>
    </row>
    <row r="531" spans="1:28" ht="26.25" customHeight="1">
      <c r="A531" s="4">
        <v>46040</v>
      </c>
      <c r="B531" s="5">
        <v>1727.45</v>
      </c>
      <c r="C531" s="5">
        <v>1719.06</v>
      </c>
      <c r="D531" s="5">
        <v>1718.02</v>
      </c>
      <c r="E531" s="5">
        <v>1738.87</v>
      </c>
      <c r="F531" s="8">
        <f ca="1"/>
        <v>0.20850000000000002</v>
      </c>
      <c r="G531" s="21">
        <f ca="1"/>
        <v>0.76139999999999997</v>
      </c>
      <c r="H531" s="5">
        <v>10.56843497</v>
      </c>
      <c r="I531" s="5">
        <v>1742.2919999999999</v>
      </c>
      <c r="J531" s="5">
        <v>1802.242</v>
      </c>
      <c r="K531" s="5">
        <v>1366.1438499999999</v>
      </c>
      <c r="L531" s="6">
        <f t="shared" ca="1" si="16"/>
        <v>8.5000000000000006E-2</v>
      </c>
      <c r="M531" s="6">
        <f ca="1"/>
        <v>1.5800000000000002E-2</v>
      </c>
      <c r="N531" s="7" t="str">
        <f t="shared" ca="1" si="17"/>
        <v>97 troy ounces</v>
      </c>
      <c r="O531" s="6">
        <f ca="1"/>
        <v>2.1700000000000001E-2</v>
      </c>
      <c r="P531" s="6">
        <f ca="1"/>
        <v>3.0200000000000001E-2</v>
      </c>
      <c r="Q531" s="6">
        <f ca="1"/>
        <v>1.5800000000000002E-2</v>
      </c>
      <c r="R531" s="5">
        <v>106.45</v>
      </c>
      <c r="S531" s="5">
        <v>3953.22</v>
      </c>
      <c r="T531" s="6">
        <f ca="1"/>
        <v>0.23949999999999999</v>
      </c>
      <c r="U531" s="5">
        <v>96.33</v>
      </c>
      <c r="X531" s="13"/>
      <c r="Y531" s="14"/>
      <c r="AA531" s="17"/>
      <c r="AB531" s="18"/>
    </row>
    <row r="532" spans="1:28" ht="26.25" customHeight="1">
      <c r="A532" s="4">
        <v>46041</v>
      </c>
      <c r="B532" s="5">
        <v>1718.55</v>
      </c>
      <c r="C532" s="5">
        <v>1727.45</v>
      </c>
      <c r="D532" s="5">
        <v>1719.06</v>
      </c>
      <c r="E532" s="5">
        <v>1718.02</v>
      </c>
      <c r="F532" s="8">
        <f ca="1"/>
        <v>-1.04E-2</v>
      </c>
      <c r="G532" s="21">
        <f ca="1"/>
        <v>0.70200000000000007</v>
      </c>
      <c r="H532" s="5">
        <v>11.06644558</v>
      </c>
      <c r="I532" s="5">
        <v>1747.3130000000001</v>
      </c>
      <c r="J532" s="5">
        <v>1804.174</v>
      </c>
      <c r="K532" s="5">
        <v>1357.55375</v>
      </c>
      <c r="L532" s="6">
        <f t="shared" ca="1" si="16"/>
        <v>8.5000000000000006E-2</v>
      </c>
      <c r="M532" s="6">
        <f ca="1"/>
        <v>1.5800000000000002E-2</v>
      </c>
      <c r="N532" s="7" t="str">
        <f t="shared" ca="1" si="17"/>
        <v>94 troy ounces</v>
      </c>
      <c r="O532" s="6">
        <f ca="1"/>
        <v>2.1400000000000002E-2</v>
      </c>
      <c r="P532" s="6">
        <f ca="1"/>
        <v>0.03</v>
      </c>
      <c r="Q532" s="6">
        <f ca="1"/>
        <v>1.5800000000000002E-2</v>
      </c>
      <c r="R532" s="5">
        <v>106.55</v>
      </c>
      <c r="S532" s="5">
        <v>3965.72</v>
      </c>
      <c r="T532" s="6">
        <f ca="1"/>
        <v>0.24329999999999999</v>
      </c>
      <c r="U532" s="5">
        <v>95.1</v>
      </c>
      <c r="X532" s="13"/>
      <c r="Y532" s="14"/>
      <c r="AA532" s="17"/>
      <c r="AB532" s="18"/>
    </row>
    <row r="533" spans="1:28" ht="26.25" customHeight="1">
      <c r="A533" s="4">
        <v>46042</v>
      </c>
      <c r="B533" s="5">
        <v>1695.5</v>
      </c>
      <c r="C533" s="5">
        <v>1718.55</v>
      </c>
      <c r="D533" s="5">
        <v>1727.45</v>
      </c>
      <c r="E533" s="5">
        <v>1719.06</v>
      </c>
      <c r="F533" s="8">
        <f ca="1"/>
        <v>-8.3900000000000002E-2</v>
      </c>
      <c r="G533" s="21">
        <f ca="1"/>
        <v>0.47520000000000001</v>
      </c>
      <c r="H533" s="5">
        <v>12.418402520000001</v>
      </c>
      <c r="I533" s="5">
        <v>1752.5405000000001</v>
      </c>
      <c r="J533" s="5">
        <v>1806.3226</v>
      </c>
      <c r="K533" s="5">
        <v>1348.9584500000001</v>
      </c>
      <c r="L533" s="6">
        <f t="shared" ca="1" si="16"/>
        <v>8.5000000000000006E-2</v>
      </c>
      <c r="M533" s="6">
        <f ca="1"/>
        <v>1.5800000000000002E-2</v>
      </c>
      <c r="N533" s="7" t="str">
        <f t="shared" ca="1" si="17"/>
        <v>96 troy ounces</v>
      </c>
      <c r="O533" s="6">
        <f ca="1"/>
        <v>2.1499999999999998E-2</v>
      </c>
      <c r="P533" s="6">
        <f ca="1"/>
        <v>2.98E-2</v>
      </c>
      <c r="Q533" s="6">
        <f ca="1"/>
        <v>1.5800000000000002E-2</v>
      </c>
      <c r="R533" s="5">
        <v>106.59</v>
      </c>
      <c r="S533" s="5">
        <v>3998.43</v>
      </c>
      <c r="T533" s="6">
        <f ca="1"/>
        <v>0.23300000000000001</v>
      </c>
      <c r="U533" s="5">
        <v>96.51</v>
      </c>
      <c r="X533" s="13"/>
      <c r="Y533" s="14"/>
      <c r="AA533" s="17"/>
      <c r="AB533" s="18"/>
    </row>
    <row r="534" spans="1:28" ht="26.25" customHeight="1">
      <c r="A534" s="4">
        <v>46043</v>
      </c>
      <c r="B534" s="5">
        <v>1710.01</v>
      </c>
      <c r="C534" s="5">
        <v>1695.5</v>
      </c>
      <c r="D534" s="5">
        <v>1718.55</v>
      </c>
      <c r="E534" s="5">
        <v>1727.45</v>
      </c>
      <c r="F534" s="8">
        <f ca="1"/>
        <v>8.900000000000001E-2</v>
      </c>
      <c r="G534" s="21">
        <f ca="1"/>
        <v>0.74919999999999998</v>
      </c>
      <c r="H534" s="5">
        <v>14.529791960000001</v>
      </c>
      <c r="I534" s="5">
        <v>1757.5450000000001</v>
      </c>
      <c r="J534" s="5">
        <v>1807.9954</v>
      </c>
      <c r="K534" s="5">
        <v>1340.3212000000001</v>
      </c>
      <c r="L534" s="6">
        <f t="shared" ca="1" si="16"/>
        <v>8.5000000000000006E-2</v>
      </c>
      <c r="M534" s="6">
        <f ca="1"/>
        <v>1.5800000000000002E-2</v>
      </c>
      <c r="N534" s="7" t="str">
        <f t="shared" ca="1" si="17"/>
        <v>96 troy ounces</v>
      </c>
      <c r="O534" s="6">
        <f ca="1"/>
        <v>2.1499999999999998E-2</v>
      </c>
      <c r="P534" s="6">
        <f ca="1"/>
        <v>3.1E-2</v>
      </c>
      <c r="Q534" s="6">
        <f ca="1"/>
        <v>1.5800000000000002E-2</v>
      </c>
      <c r="R534" s="5">
        <v>107.09</v>
      </c>
      <c r="S534" s="5">
        <v>3955.47</v>
      </c>
      <c r="T534" s="6">
        <f ca="1"/>
        <v>0.2407</v>
      </c>
      <c r="U534" s="5">
        <v>99.91</v>
      </c>
      <c r="X534" s="13"/>
      <c r="Y534" s="14"/>
      <c r="AA534" s="17"/>
      <c r="AB534" s="18"/>
    </row>
    <row r="535" spans="1:28" ht="26.25" customHeight="1">
      <c r="A535" s="4">
        <v>46044</v>
      </c>
      <c r="B535" s="5">
        <v>1708.26</v>
      </c>
      <c r="C535" s="5">
        <v>1710.01</v>
      </c>
      <c r="D535" s="5">
        <v>1695.5</v>
      </c>
      <c r="E535" s="5">
        <v>1718.55</v>
      </c>
      <c r="F535" s="8">
        <f ca="1"/>
        <v>0.23050000000000001</v>
      </c>
      <c r="G535" s="21">
        <f ca="1"/>
        <v>0.68209999999999993</v>
      </c>
      <c r="H535" s="5">
        <v>16.31829239</v>
      </c>
      <c r="I535" s="5">
        <v>1762.8525</v>
      </c>
      <c r="J535" s="5">
        <v>1810.0383999999999</v>
      </c>
      <c r="K535" s="5">
        <v>1331.7284500000001</v>
      </c>
      <c r="L535" s="6">
        <f t="shared" ca="1" si="16"/>
        <v>8.5000000000000006E-2</v>
      </c>
      <c r="M535" s="6">
        <f ca="1"/>
        <v>1.5800000000000002E-2</v>
      </c>
      <c r="N535" s="7" t="str">
        <f t="shared" ca="1" si="17"/>
        <v>95 troy ounces</v>
      </c>
      <c r="O535" s="6">
        <f ca="1"/>
        <v>1.9199999999999998E-2</v>
      </c>
      <c r="P535" s="6">
        <f ca="1"/>
        <v>3.2500000000000001E-2</v>
      </c>
      <c r="Q535" s="6">
        <f ca="1"/>
        <v>1.5800000000000002E-2</v>
      </c>
      <c r="R535" s="5">
        <v>106.67</v>
      </c>
      <c r="S535" s="5">
        <v>3935.32</v>
      </c>
      <c r="T535" s="6">
        <f ca="1"/>
        <v>0.24230000000000002</v>
      </c>
      <c r="U535" s="5">
        <v>103.6</v>
      </c>
      <c r="X535" s="13"/>
      <c r="Y535" s="14"/>
      <c r="AA535" s="17"/>
      <c r="AB535" s="18"/>
    </row>
    <row r="536" spans="1:28" ht="26.25" customHeight="1">
      <c r="A536" s="4">
        <v>46045</v>
      </c>
      <c r="B536" s="5">
        <v>1707.27</v>
      </c>
      <c r="C536" s="5">
        <v>1708.26</v>
      </c>
      <c r="D536" s="5">
        <v>1710.01</v>
      </c>
      <c r="E536" s="5">
        <v>1695.5</v>
      </c>
      <c r="F536" s="8">
        <f ca="1"/>
        <v>-0.14510000000000001</v>
      </c>
      <c r="G536" s="21">
        <f ca="1"/>
        <v>0.4677</v>
      </c>
      <c r="H536" s="5">
        <v>14.639665450000001</v>
      </c>
      <c r="I536" s="5">
        <v>1769.9110000000001</v>
      </c>
      <c r="J536" s="5">
        <v>1813.2112</v>
      </c>
      <c r="K536" s="5">
        <v>1323.2509500000001</v>
      </c>
      <c r="L536" s="6">
        <f t="shared" ca="1" si="16"/>
        <v>8.5000000000000006E-2</v>
      </c>
      <c r="M536" s="6">
        <f ca="1"/>
        <v>1.5800000000000002E-2</v>
      </c>
      <c r="N536" s="7" t="str">
        <f t="shared" ca="1" si="17"/>
        <v>90 troy ounces</v>
      </c>
      <c r="O536" s="6">
        <f ca="1"/>
        <v>1.9299999999999998E-2</v>
      </c>
      <c r="P536" s="6">
        <f ca="1"/>
        <v>3.2300000000000002E-2</v>
      </c>
      <c r="Q536" s="6">
        <f ca="1"/>
        <v>1.5800000000000002E-2</v>
      </c>
      <c r="R536" s="5">
        <v>107.49</v>
      </c>
      <c r="S536" s="5">
        <v>3860.73</v>
      </c>
      <c r="T536" s="6">
        <f ca="1"/>
        <v>0.25120000000000003</v>
      </c>
      <c r="U536" s="5">
        <v>102</v>
      </c>
      <c r="X536" s="13"/>
      <c r="Y536" s="14"/>
      <c r="AA536" s="17"/>
      <c r="AB536" s="18"/>
    </row>
    <row r="537" spans="1:28" ht="26.25" customHeight="1">
      <c r="A537" s="4">
        <v>46046</v>
      </c>
      <c r="B537" s="5">
        <v>1711.78</v>
      </c>
      <c r="C537" s="5">
        <v>1707.27</v>
      </c>
      <c r="D537" s="5">
        <v>1708.26</v>
      </c>
      <c r="E537" s="5">
        <v>1710.01</v>
      </c>
      <c r="F537" s="8">
        <f ca="1"/>
        <v>1.7500000000000002E-2</v>
      </c>
      <c r="G537" s="21">
        <f ca="1"/>
        <v>0.63850000000000007</v>
      </c>
      <c r="H537" s="5">
        <v>19.144282029999999</v>
      </c>
      <c r="I537" s="5">
        <v>1775.98</v>
      </c>
      <c r="J537" s="5">
        <v>1815.684</v>
      </c>
      <c r="K537" s="5">
        <v>1314.7009</v>
      </c>
      <c r="L537" s="6">
        <f t="shared" ca="1" si="16"/>
        <v>8.5000000000000006E-2</v>
      </c>
      <c r="M537" s="6">
        <f ca="1"/>
        <v>1.5800000000000002E-2</v>
      </c>
      <c r="N537" s="7" t="str">
        <f t="shared" ca="1" si="17"/>
        <v>97 troy ounces</v>
      </c>
      <c r="O537" s="6">
        <f ca="1"/>
        <v>1.9599999999999999E-2</v>
      </c>
      <c r="P537" s="6">
        <f ca="1"/>
        <v>3.15E-2</v>
      </c>
      <c r="Q537" s="6">
        <f ca="1"/>
        <v>1.5800000000000002E-2</v>
      </c>
      <c r="R537" s="5">
        <v>107.98</v>
      </c>
      <c r="S537" s="5">
        <v>3883.79</v>
      </c>
      <c r="T537" s="6">
        <f ca="1"/>
        <v>0.24829999999999999</v>
      </c>
      <c r="U537" s="5">
        <v>97.27</v>
      </c>
      <c r="X537" s="13"/>
      <c r="Y537" s="14"/>
      <c r="AA537" s="17"/>
      <c r="AB537" s="18"/>
    </row>
    <row r="538" spans="1:28" ht="26.25" customHeight="1">
      <c r="A538" s="4">
        <v>46047</v>
      </c>
      <c r="B538" s="5">
        <v>1732.08</v>
      </c>
      <c r="C538" s="5">
        <v>1711.78</v>
      </c>
      <c r="D538" s="5">
        <v>1707.27</v>
      </c>
      <c r="E538" s="5">
        <v>1708.26</v>
      </c>
      <c r="F538" s="8">
        <f ca="1"/>
        <v>9.8999999999999991E-3</v>
      </c>
      <c r="G538" s="21">
        <f ca="1"/>
        <v>0.58889999999999998</v>
      </c>
      <c r="H538" s="5">
        <v>29.498330289999998</v>
      </c>
      <c r="I538" s="5">
        <v>1782.5255</v>
      </c>
      <c r="J538" s="5">
        <v>1818.6134</v>
      </c>
      <c r="K538" s="5">
        <v>1306.1596</v>
      </c>
      <c r="L538" s="6">
        <f t="shared" ca="1" si="16"/>
        <v>8.5000000000000006E-2</v>
      </c>
      <c r="M538" s="6">
        <f ca="1"/>
        <v>1.5800000000000002E-2</v>
      </c>
      <c r="N538" s="7" t="str">
        <f t="shared" ca="1" si="17"/>
        <v>97 troy ounces</v>
      </c>
      <c r="O538" s="6">
        <f ca="1"/>
        <v>1.9799999999999998E-2</v>
      </c>
      <c r="P538" s="6">
        <f ca="1"/>
        <v>3.1300000000000001E-2</v>
      </c>
      <c r="Q538" s="6">
        <f ca="1"/>
        <v>1.5800000000000002E-2</v>
      </c>
      <c r="R538" s="5">
        <v>108.67</v>
      </c>
      <c r="S538" s="5">
        <v>3818</v>
      </c>
      <c r="T538" s="6">
        <f ca="1"/>
        <v>0.26719999999999999</v>
      </c>
      <c r="U538" s="5">
        <v>96.39</v>
      </c>
      <c r="X538" s="13"/>
      <c r="Y538" s="14"/>
      <c r="AA538" s="17"/>
      <c r="AB538" s="18"/>
    </row>
    <row r="539" spans="1:28" ht="26.25" customHeight="1">
      <c r="A539" s="4">
        <v>46048</v>
      </c>
      <c r="B539" s="5">
        <v>1725.42</v>
      </c>
      <c r="C539" s="5">
        <v>1732.08</v>
      </c>
      <c r="D539" s="5">
        <v>1711.78</v>
      </c>
      <c r="E539" s="5">
        <v>1707.27</v>
      </c>
      <c r="F539" s="8">
        <f ca="1"/>
        <v>-4.5100000000000001E-2</v>
      </c>
      <c r="G539" s="21">
        <f ca="1"/>
        <v>0.43270000000000003</v>
      </c>
      <c r="H539" s="5">
        <v>33.982111570000001</v>
      </c>
      <c r="I539" s="5">
        <v>1789.1745000000001</v>
      </c>
      <c r="J539" s="5">
        <v>1822.1451999999999</v>
      </c>
      <c r="K539" s="5">
        <v>1297.6232500000001</v>
      </c>
      <c r="L539" s="6">
        <f t="shared" ca="1" si="16"/>
        <v>8.5000000000000006E-2</v>
      </c>
      <c r="M539" s="6">
        <f ca="1"/>
        <v>8.3000000000000001E-3</v>
      </c>
      <c r="N539" s="7" t="str">
        <f t="shared" ca="1" si="17"/>
        <v>91 troy ounces</v>
      </c>
      <c r="O539" s="6">
        <f ca="1"/>
        <v>1.9900000000000001E-2</v>
      </c>
      <c r="P539" s="6">
        <f ca="1"/>
        <v>3.15E-2</v>
      </c>
      <c r="Q539" s="6">
        <f ca="1"/>
        <v>8.3000000000000001E-3</v>
      </c>
      <c r="R539" s="5">
        <v>108.2</v>
      </c>
      <c r="S539" s="5">
        <v>3763.99</v>
      </c>
      <c r="T539" s="6">
        <f ca="1"/>
        <v>0.2747</v>
      </c>
      <c r="U539" s="5">
        <v>96.57</v>
      </c>
      <c r="X539" s="13"/>
      <c r="Y539" s="14"/>
      <c r="AA539" s="17"/>
      <c r="AB539" s="18"/>
    </row>
    <row r="540" spans="1:28" ht="26.25" customHeight="1">
      <c r="A540" s="4">
        <v>46049</v>
      </c>
      <c r="B540" s="5">
        <v>1733.39</v>
      </c>
      <c r="C540" s="5">
        <v>1725.42</v>
      </c>
      <c r="D540" s="5">
        <v>1732.08</v>
      </c>
      <c r="E540" s="5">
        <v>1711.78</v>
      </c>
      <c r="F540" s="8">
        <f ca="1"/>
        <v>-0.20300000000000001</v>
      </c>
      <c r="G540" s="21">
        <f ca="1"/>
        <v>6.7900000000000002E-2</v>
      </c>
      <c r="H540" s="5">
        <v>34.860737370000002</v>
      </c>
      <c r="I540" s="5">
        <v>1796.136</v>
      </c>
      <c r="J540" s="5">
        <v>1825.3976</v>
      </c>
      <c r="K540" s="5">
        <v>1289.0643500000001</v>
      </c>
      <c r="L540" s="6">
        <f t="shared" ca="1" si="16"/>
        <v>8.5000000000000006E-2</v>
      </c>
      <c r="M540" s="6">
        <f ca="1"/>
        <v>8.3000000000000001E-3</v>
      </c>
      <c r="N540" s="7" t="str">
        <f t="shared" ca="1" si="17"/>
        <v>96 troy ounces</v>
      </c>
      <c r="O540" s="6">
        <f ca="1"/>
        <v>1.78E-2</v>
      </c>
      <c r="P540" s="6">
        <f ca="1"/>
        <v>3.1300000000000001E-2</v>
      </c>
      <c r="Q540" s="6">
        <f ca="1"/>
        <v>8.3000000000000001E-3</v>
      </c>
      <c r="R540" s="5">
        <v>108.19</v>
      </c>
      <c r="S540" s="5">
        <v>3779.67</v>
      </c>
      <c r="T540" s="6">
        <f ca="1"/>
        <v>0.27350000000000002</v>
      </c>
      <c r="U540" s="5">
        <v>95.89</v>
      </c>
      <c r="X540" s="13"/>
      <c r="Y540" s="14"/>
      <c r="AA540" s="17"/>
      <c r="AB540" s="18"/>
    </row>
    <row r="541" spans="1:28" ht="26.25" customHeight="1">
      <c r="A541" s="4">
        <v>46050</v>
      </c>
      <c r="B541" s="5">
        <v>1742.35</v>
      </c>
      <c r="C541" s="5">
        <v>1733.39</v>
      </c>
      <c r="D541" s="5">
        <v>1725.42</v>
      </c>
      <c r="E541" s="5">
        <v>1732.08</v>
      </c>
      <c r="F541" s="8">
        <f ca="1"/>
        <v>6.6600000000000006E-2</v>
      </c>
      <c r="G541" s="21">
        <f ca="1"/>
        <v>-7.400000000000001E-2</v>
      </c>
      <c r="H541" s="5">
        <v>37.542748430000003</v>
      </c>
      <c r="I541" s="5">
        <v>1801.2270000000001</v>
      </c>
      <c r="J541" s="5">
        <v>1828.6376</v>
      </c>
      <c r="K541" s="5">
        <v>1280.4039499999999</v>
      </c>
      <c r="L541" s="6">
        <f t="shared" ca="1" si="16"/>
        <v>8.5000000000000006E-2</v>
      </c>
      <c r="M541" s="6">
        <f ca="1"/>
        <v>8.3000000000000001E-3</v>
      </c>
      <c r="N541" s="7" t="str">
        <f t="shared" ca="1" si="17"/>
        <v>98 troy ounces</v>
      </c>
      <c r="O541" s="6">
        <f ca="1"/>
        <v>1.6299999999999999E-2</v>
      </c>
      <c r="P541" s="6">
        <f ca="1"/>
        <v>3.0299999999999997E-2</v>
      </c>
      <c r="Q541" s="6">
        <f ca="1"/>
        <v>8.3000000000000001E-3</v>
      </c>
      <c r="R541" s="5">
        <v>108.18</v>
      </c>
      <c r="S541" s="5">
        <v>3851.95</v>
      </c>
      <c r="T541" s="6">
        <f ca="1"/>
        <v>0.27140000000000003</v>
      </c>
      <c r="U541" s="5">
        <v>103.46</v>
      </c>
      <c r="X541" s="13"/>
      <c r="Y541" s="14"/>
      <c r="AA541" s="17"/>
      <c r="AB541" s="18"/>
    </row>
    <row r="542" spans="1:28" ht="26.25" customHeight="1">
      <c r="A542" s="4">
        <v>46051</v>
      </c>
      <c r="B542" s="5">
        <v>1741.94</v>
      </c>
      <c r="C542" s="5">
        <v>1742.35</v>
      </c>
      <c r="D542" s="5">
        <v>1733.39</v>
      </c>
      <c r="E542" s="5">
        <v>1725.42</v>
      </c>
      <c r="F542" s="8">
        <f ca="1"/>
        <v>-7.9699999999999993E-2</v>
      </c>
      <c r="G542" s="21">
        <f ca="1"/>
        <v>-0.14330000000000001</v>
      </c>
      <c r="H542" s="5">
        <v>36.846105420000001</v>
      </c>
      <c r="I542" s="5">
        <v>1805.5055</v>
      </c>
      <c r="J542" s="5">
        <v>1831.4985999999999</v>
      </c>
      <c r="K542" s="5">
        <v>1271.77685</v>
      </c>
      <c r="L542" s="6">
        <f t="shared" ca="1" si="16"/>
        <v>8.5000000000000006E-2</v>
      </c>
      <c r="M542" s="6">
        <f ca="1"/>
        <v>8.3000000000000001E-3</v>
      </c>
      <c r="N542" s="7" t="str">
        <f t="shared" ca="1" si="17"/>
        <v>93 troy ounces</v>
      </c>
      <c r="O542" s="6">
        <f ca="1"/>
        <v>1.5800000000000002E-2</v>
      </c>
      <c r="P542" s="6">
        <f ca="1"/>
        <v>3.0699999999999998E-2</v>
      </c>
      <c r="Q542" s="6">
        <f ca="1"/>
        <v>8.3000000000000001E-3</v>
      </c>
      <c r="R542" s="5">
        <v>106.92</v>
      </c>
      <c r="S542" s="5">
        <v>3880.94</v>
      </c>
      <c r="T542" s="6">
        <f ca="1"/>
        <v>0.26419999999999999</v>
      </c>
      <c r="U542" s="5">
        <v>104.79</v>
      </c>
      <c r="X542" s="13"/>
      <c r="Y542" s="14"/>
      <c r="AA542" s="17"/>
      <c r="AB542" s="18"/>
    </row>
    <row r="543" spans="1:28" ht="26.25" customHeight="1">
      <c r="A543" s="4">
        <v>46052</v>
      </c>
      <c r="B543" s="5">
        <v>1740.06</v>
      </c>
      <c r="C543" s="5">
        <v>1741.94</v>
      </c>
      <c r="D543" s="5">
        <v>1742.35</v>
      </c>
      <c r="E543" s="5">
        <v>1733.39</v>
      </c>
      <c r="F543" s="8">
        <f ca="1"/>
        <v>-8.9600000000000013E-2</v>
      </c>
      <c r="G543" s="21">
        <f ca="1"/>
        <v>-0.14899999999999999</v>
      </c>
      <c r="H543" s="5">
        <v>35.431711780000001</v>
      </c>
      <c r="I543" s="5">
        <v>1809.885</v>
      </c>
      <c r="J543" s="5">
        <v>1834.0963999999999</v>
      </c>
      <c r="K543" s="5">
        <v>1263.1098999999999</v>
      </c>
      <c r="L543" s="6">
        <f t="shared" ca="1" si="16"/>
        <v>8.5000000000000006E-2</v>
      </c>
      <c r="M543" s="6">
        <f ca="1"/>
        <v>8.3000000000000001E-3</v>
      </c>
      <c r="N543" s="7" t="str">
        <f t="shared" ca="1" si="17"/>
        <v>99 troy ounces</v>
      </c>
      <c r="O543" s="6">
        <f ca="1"/>
        <v>1.5700000000000002E-2</v>
      </c>
      <c r="P543" s="6">
        <f ca="1"/>
        <v>3.1200000000000002E-2</v>
      </c>
      <c r="Q543" s="6">
        <f ca="1"/>
        <v>8.3000000000000001E-3</v>
      </c>
      <c r="R543" s="5">
        <v>107.04</v>
      </c>
      <c r="S543" s="5">
        <v>3888.26</v>
      </c>
      <c r="T543" s="6">
        <f ca="1"/>
        <v>0.2641</v>
      </c>
      <c r="U543" s="5">
        <v>102.22</v>
      </c>
      <c r="X543" s="13"/>
      <c r="Y543" s="14"/>
      <c r="AA543" s="17"/>
      <c r="AB543" s="18"/>
    </row>
    <row r="544" spans="1:28" ht="26.25" customHeight="1">
      <c r="A544" s="4">
        <v>46053</v>
      </c>
      <c r="B544" s="5">
        <v>1769.48</v>
      </c>
      <c r="C544" s="5">
        <v>1740.06</v>
      </c>
      <c r="D544" s="5">
        <v>1741.94</v>
      </c>
      <c r="E544" s="5">
        <v>1742.35</v>
      </c>
      <c r="F544" s="8">
        <f ca="1"/>
        <v>4.0999999999999995E-3</v>
      </c>
      <c r="G544" s="21">
        <f ca="1"/>
        <v>-0.2339</v>
      </c>
      <c r="H544" s="5">
        <v>33.389401990000003</v>
      </c>
      <c r="I544" s="5">
        <v>1816.348</v>
      </c>
      <c r="J544" s="5">
        <v>1837.1884</v>
      </c>
      <c r="K544" s="5">
        <v>1254.39815</v>
      </c>
      <c r="L544" s="6">
        <f t="shared" ca="1" si="16"/>
        <v>8.5000000000000006E-2</v>
      </c>
      <c r="M544" s="6">
        <f ca="1"/>
        <v>8.3000000000000001E-3</v>
      </c>
      <c r="N544" s="7" t="str">
        <f t="shared" ca="1" si="17"/>
        <v>92 troy ounces</v>
      </c>
      <c r="O544" s="6">
        <f ca="1"/>
        <v>1.55E-2</v>
      </c>
      <c r="P544" s="6">
        <f ca="1"/>
        <v>3.0299999999999997E-2</v>
      </c>
      <c r="Q544" s="6">
        <f ca="1"/>
        <v>8.3000000000000001E-3</v>
      </c>
      <c r="R544" s="5">
        <v>107.07</v>
      </c>
      <c r="S544" s="5">
        <v>3858.85</v>
      </c>
      <c r="T544" s="6">
        <f ca="1"/>
        <v>0.26729999999999998</v>
      </c>
      <c r="U544" s="5">
        <v>98.22</v>
      </c>
      <c r="X544" s="13"/>
      <c r="Y544" s="14"/>
      <c r="AA544" s="17"/>
      <c r="AB544" s="18"/>
    </row>
    <row r="545" spans="1:28" ht="26.25" customHeight="1">
      <c r="A545" s="4">
        <v>46054</v>
      </c>
      <c r="B545" s="5">
        <v>1809.16</v>
      </c>
      <c r="C545" s="5">
        <v>1769.48</v>
      </c>
      <c r="D545" s="5">
        <v>1740.06</v>
      </c>
      <c r="E545" s="5">
        <v>1741.94</v>
      </c>
      <c r="F545" s="8">
        <f ca="1"/>
        <v>1.8799999999999997E-2</v>
      </c>
      <c r="G545" s="21">
        <f ca="1"/>
        <v>-0.4456</v>
      </c>
      <c r="H545" s="5">
        <v>28.17769419</v>
      </c>
      <c r="I545" s="5">
        <v>1821.6054999999999</v>
      </c>
      <c r="J545" s="5">
        <v>1840.2616</v>
      </c>
      <c r="K545" s="5">
        <v>1245.6884500000001</v>
      </c>
      <c r="L545" s="6">
        <f t="shared" ca="1" si="16"/>
        <v>8.5000000000000006E-2</v>
      </c>
      <c r="M545" s="6">
        <f ca="1"/>
        <v>8.3000000000000001E-3</v>
      </c>
      <c r="N545" s="7" t="str">
        <f t="shared" ca="1" si="17"/>
        <v>95 troy ounces</v>
      </c>
      <c r="O545" s="6">
        <f ca="1"/>
        <v>1.3600000000000001E-2</v>
      </c>
      <c r="P545" s="6">
        <f ca="1"/>
        <v>2.9700000000000001E-2</v>
      </c>
      <c r="Q545" s="6">
        <f ca="1"/>
        <v>8.3000000000000001E-3</v>
      </c>
      <c r="R545" s="5">
        <v>106.49</v>
      </c>
      <c r="S545" s="5">
        <v>3831.98</v>
      </c>
      <c r="T545" s="6">
        <f ca="1"/>
        <v>0.27839999999999998</v>
      </c>
      <c r="U545" s="5">
        <v>100.36</v>
      </c>
      <c r="X545" s="13"/>
      <c r="Y545" s="14"/>
      <c r="AA545" s="17"/>
      <c r="AB545" s="18"/>
    </row>
    <row r="546" spans="1:28" ht="26.25" customHeight="1">
      <c r="A546" s="4">
        <v>46055</v>
      </c>
      <c r="B546" s="5">
        <v>1810.46</v>
      </c>
      <c r="C546" s="5">
        <v>1809.16</v>
      </c>
      <c r="D546" s="5">
        <v>1769.48</v>
      </c>
      <c r="E546" s="5">
        <v>1740.06</v>
      </c>
      <c r="F546" s="8">
        <f ca="1"/>
        <v>-0.29420000000000002</v>
      </c>
      <c r="G546" s="21">
        <f ca="1"/>
        <v>-0.59470000000000001</v>
      </c>
      <c r="H546" s="5">
        <v>18.307964389999999</v>
      </c>
      <c r="I546" s="5">
        <v>1827.2435</v>
      </c>
      <c r="J546" s="5">
        <v>1843.175</v>
      </c>
      <c r="K546" s="5">
        <v>1236.9881499999999</v>
      </c>
      <c r="L546" s="6">
        <f t="shared" ca="1" si="16"/>
        <v>8.5000000000000006E-2</v>
      </c>
      <c r="M546" s="6">
        <f ca="1"/>
        <v>8.3000000000000001E-3</v>
      </c>
      <c r="N546" s="7" t="str">
        <f t="shared" ca="1" si="17"/>
        <v>94 troy ounces</v>
      </c>
      <c r="O546" s="6">
        <f ca="1"/>
        <v>1.3300000000000001E-2</v>
      </c>
      <c r="P546" s="6">
        <f ca="1"/>
        <v>2.8199999999999999E-2</v>
      </c>
      <c r="Q546" s="6">
        <f ca="1"/>
        <v>8.3000000000000001E-3</v>
      </c>
      <c r="R546" s="5">
        <v>105.14</v>
      </c>
      <c r="S546" s="5">
        <v>3792.61</v>
      </c>
      <c r="T546" s="6">
        <f ca="1"/>
        <v>0.2737</v>
      </c>
      <c r="U546" s="5">
        <v>108.8</v>
      </c>
      <c r="X546" s="13"/>
      <c r="Y546" s="14"/>
      <c r="AA546" s="17"/>
      <c r="AB546" s="18"/>
    </row>
    <row r="547" spans="1:28" ht="26.25" customHeight="1">
      <c r="A547" s="4">
        <v>46056</v>
      </c>
      <c r="B547" s="5">
        <v>1806.67</v>
      </c>
      <c r="C547" s="5">
        <v>1810.46</v>
      </c>
      <c r="D547" s="5">
        <v>1809.16</v>
      </c>
      <c r="E547" s="5">
        <v>1769.48</v>
      </c>
      <c r="F547" s="8">
        <f ca="1"/>
        <v>-0.39679999999999999</v>
      </c>
      <c r="G547" s="21">
        <f ca="1"/>
        <v>-1.0090000000000001</v>
      </c>
      <c r="H547" s="5">
        <v>9.9087436699999998</v>
      </c>
      <c r="I547" s="5">
        <v>1831.4504999999999</v>
      </c>
      <c r="J547" s="5">
        <v>1845.9179999999999</v>
      </c>
      <c r="K547" s="5">
        <v>1228.14075</v>
      </c>
      <c r="L547" s="6">
        <f t="shared" ca="1" si="16"/>
        <v>8.5000000000000006E-2</v>
      </c>
      <c r="M547" s="6">
        <f ca="1"/>
        <v>8.3000000000000001E-3</v>
      </c>
      <c r="N547" s="7" t="str">
        <f t="shared" ca="1" si="17"/>
        <v>92 troy ounces</v>
      </c>
      <c r="O547" s="6">
        <f ca="1"/>
        <v>1.3000000000000001E-2</v>
      </c>
      <c r="P547" s="6">
        <f ca="1"/>
        <v>2.8300000000000002E-2</v>
      </c>
      <c r="Q547" s="6">
        <f ca="1"/>
        <v>8.3000000000000001E-3</v>
      </c>
      <c r="R547" s="5">
        <v>104.78</v>
      </c>
      <c r="S547" s="5">
        <v>3781</v>
      </c>
      <c r="T547" s="6">
        <f ca="1"/>
        <v>0.29530000000000001</v>
      </c>
      <c r="U547" s="5">
        <v>106.01</v>
      </c>
      <c r="X547" s="13"/>
      <c r="Y547" s="14"/>
      <c r="AA547" s="17"/>
      <c r="AB547" s="18"/>
    </row>
    <row r="548" spans="1:28" ht="26.25" customHeight="1">
      <c r="A548" s="4">
        <v>46057</v>
      </c>
      <c r="B548" s="5">
        <v>1818.93</v>
      </c>
      <c r="C548" s="5">
        <v>1806.67</v>
      </c>
      <c r="D548" s="5">
        <v>1810.46</v>
      </c>
      <c r="E548" s="5">
        <v>1809.16</v>
      </c>
      <c r="F548" s="8">
        <f ca="1"/>
        <v>-1.3000000000000001E-2</v>
      </c>
      <c r="G548" s="21">
        <f ca="1"/>
        <v>-1.0319</v>
      </c>
      <c r="H548" s="5">
        <v>10.531101870000001</v>
      </c>
      <c r="I548" s="5">
        <v>1832.9745</v>
      </c>
      <c r="J548" s="5">
        <v>1847.7256</v>
      </c>
      <c r="K548" s="5">
        <v>1219.0949499999999</v>
      </c>
      <c r="L548" s="6">
        <f t="shared" ca="1" si="16"/>
        <v>8.5000000000000006E-2</v>
      </c>
      <c r="M548" s="6">
        <f ca="1"/>
        <v>8.3000000000000001E-3</v>
      </c>
      <c r="N548" s="7" t="str">
        <f t="shared" ca="1" si="17"/>
        <v>90 troy ounces</v>
      </c>
      <c r="O548" s="6">
        <f ca="1"/>
        <v>1.2699999999999999E-2</v>
      </c>
      <c r="P548" s="6">
        <f ca="1"/>
        <v>2.8399999999999998E-2</v>
      </c>
      <c r="Q548" s="6">
        <f ca="1"/>
        <v>8.3000000000000001E-3</v>
      </c>
      <c r="R548" s="5">
        <v>104.78</v>
      </c>
      <c r="S548" s="5">
        <v>3781</v>
      </c>
      <c r="T548" s="6">
        <f ca="1"/>
        <v>0.29530000000000001</v>
      </c>
      <c r="U548" s="5">
        <v>106.01</v>
      </c>
      <c r="X548" s="13"/>
      <c r="Y548" s="14"/>
      <c r="AA548" s="17"/>
      <c r="AB548" s="18"/>
    </row>
    <row r="549" spans="1:28" ht="26.25" customHeight="1">
      <c r="A549" s="4">
        <v>46058</v>
      </c>
      <c r="B549" s="5">
        <v>1818.44</v>
      </c>
      <c r="C549" s="5">
        <v>1818.93</v>
      </c>
      <c r="D549" s="5">
        <v>1806.67</v>
      </c>
      <c r="E549" s="5">
        <v>1810.46</v>
      </c>
      <c r="F549" s="8">
        <f ca="1"/>
        <v>3.7900000000000003E-2</v>
      </c>
      <c r="G549" s="21">
        <f ca="1"/>
        <v>-0.94889999999999997</v>
      </c>
      <c r="H549" s="5">
        <v>10.564835860000001</v>
      </c>
      <c r="I549" s="5">
        <v>1835.0065</v>
      </c>
      <c r="J549" s="5">
        <v>1850.1556</v>
      </c>
      <c r="K549" s="5">
        <v>1210.0426500000001</v>
      </c>
      <c r="L549" s="6">
        <f t="shared" ca="1" si="16"/>
        <v>9.0999999999999998E-2</v>
      </c>
      <c r="M549" s="6">
        <f ca="1"/>
        <v>8.3000000000000001E-3</v>
      </c>
      <c r="N549" s="7" t="str">
        <f t="shared" ca="1" si="17"/>
        <v>67 troy ounces</v>
      </c>
      <c r="O549" s="6">
        <f ca="1"/>
        <v>1.2800000000000001E-2</v>
      </c>
      <c r="P549" s="6">
        <f ca="1"/>
        <v>2.92E-2</v>
      </c>
      <c r="Q549" s="6">
        <f ca="1"/>
        <v>8.3000000000000001E-3</v>
      </c>
      <c r="R549" s="5">
        <v>105.06</v>
      </c>
      <c r="S549" s="5">
        <v>3785.99</v>
      </c>
      <c r="T549" s="6">
        <f ca="1"/>
        <v>0.29420000000000002</v>
      </c>
      <c r="U549" s="5">
        <v>109.7</v>
      </c>
      <c r="X549" s="13"/>
      <c r="Y549" s="14"/>
      <c r="AA549" s="17"/>
      <c r="AB549" s="18"/>
    </row>
    <row r="550" spans="1:28" ht="26.25" customHeight="1">
      <c r="A550" s="4">
        <v>46059</v>
      </c>
      <c r="B550" s="5">
        <v>1823.61</v>
      </c>
      <c r="C550" s="5">
        <v>1818.44</v>
      </c>
      <c r="D550" s="5">
        <v>1818.93</v>
      </c>
      <c r="E550" s="5">
        <v>1806.67</v>
      </c>
      <c r="F550" s="8">
        <f ca="1"/>
        <v>-0.1226</v>
      </c>
      <c r="G550" s="21">
        <f ca="1"/>
        <v>-0.86849999999999994</v>
      </c>
      <c r="H550" s="5">
        <v>10.51154017</v>
      </c>
      <c r="I550" s="5">
        <v>1838.165</v>
      </c>
      <c r="J550" s="5">
        <v>1853.0476000000001</v>
      </c>
      <c r="K550" s="5">
        <v>1201.0092999999999</v>
      </c>
      <c r="L550" s="6">
        <f t="shared" ca="1" si="16"/>
        <v>9.0999999999999998E-2</v>
      </c>
      <c r="M550" s="6">
        <f ca="1"/>
        <v>8.3000000000000001E-3</v>
      </c>
      <c r="N550" s="7" t="str">
        <f t="shared" ca="1" si="17"/>
        <v>85 troy ounces</v>
      </c>
      <c r="O550" s="6">
        <f ca="1"/>
        <v>1.1200000000000002E-2</v>
      </c>
      <c r="P550" s="6">
        <f ca="1"/>
        <v>3.0600000000000002E-2</v>
      </c>
      <c r="Q550" s="6">
        <f ca="1"/>
        <v>8.3000000000000001E-3</v>
      </c>
      <c r="R550" s="5">
        <v>104.46</v>
      </c>
      <c r="S550" s="5">
        <v>3825.09</v>
      </c>
      <c r="T550" s="6">
        <f ca="1"/>
        <v>0.28800000000000003</v>
      </c>
      <c r="U550" s="5">
        <v>111.86</v>
      </c>
      <c r="X550" s="13"/>
      <c r="Y550" s="14"/>
      <c r="AA550" s="17"/>
      <c r="AB550" s="18"/>
    </row>
    <row r="551" spans="1:28" ht="26.25" customHeight="1">
      <c r="A551" s="4">
        <v>46060</v>
      </c>
      <c r="B551" s="5">
        <v>1827.54</v>
      </c>
      <c r="C551" s="5">
        <v>1823.61</v>
      </c>
      <c r="D551" s="5">
        <v>1818.44</v>
      </c>
      <c r="E551" s="5">
        <v>1818.93</v>
      </c>
      <c r="F551" s="8">
        <f ca="1"/>
        <v>4.8999999999999998E-3</v>
      </c>
      <c r="G551" s="21">
        <f ca="1"/>
        <v>-0.93019999999999992</v>
      </c>
      <c r="H551" s="5">
        <v>9.6010853550000004</v>
      </c>
      <c r="I551" s="5">
        <v>1839.521</v>
      </c>
      <c r="J551" s="5">
        <v>1855.808</v>
      </c>
      <c r="K551" s="5">
        <v>1191.9146499999999</v>
      </c>
      <c r="L551" s="6">
        <f t="shared" ca="1" si="16"/>
        <v>9.0999999999999998E-2</v>
      </c>
      <c r="M551" s="6">
        <f ca="1"/>
        <v>8.3000000000000001E-3</v>
      </c>
      <c r="N551" s="7" t="str">
        <f t="shared" ca="1" si="17"/>
        <v>95 troy ounces</v>
      </c>
      <c r="O551" s="6">
        <f ca="1"/>
        <v>1.1200000000000002E-2</v>
      </c>
      <c r="P551" s="6">
        <f ca="1"/>
        <v>3.1E-2</v>
      </c>
      <c r="Q551" s="6">
        <f ca="1"/>
        <v>8.3000000000000001E-3</v>
      </c>
      <c r="R551" s="5">
        <v>103.97</v>
      </c>
      <c r="S551" s="5">
        <v>3913</v>
      </c>
      <c r="T551" s="6">
        <f ca="1"/>
        <v>0.26899999999999996</v>
      </c>
      <c r="U551" s="5">
        <v>110.18</v>
      </c>
      <c r="X551" s="13"/>
      <c r="Y551" s="14"/>
      <c r="AA551" s="17"/>
      <c r="AB551" s="18"/>
    </row>
    <row r="552" spans="1:28" ht="26.25" customHeight="1">
      <c r="A552" s="4">
        <v>46061</v>
      </c>
      <c r="B552" s="5">
        <v>1824.7</v>
      </c>
      <c r="C552" s="5">
        <v>1827.54</v>
      </c>
      <c r="D552" s="5">
        <v>1823.61</v>
      </c>
      <c r="E552" s="5">
        <v>1818.44</v>
      </c>
      <c r="F552" s="8">
        <f ca="1"/>
        <v>-5.1699999999999996E-2</v>
      </c>
      <c r="G552" s="21">
        <f ca="1"/>
        <v>-0.9022</v>
      </c>
      <c r="H552" s="5">
        <v>11.01300751</v>
      </c>
      <c r="I552" s="5">
        <v>1840.421</v>
      </c>
      <c r="J552" s="5">
        <v>1858.4364</v>
      </c>
      <c r="K552" s="5">
        <v>1182.8224499999999</v>
      </c>
      <c r="L552" s="6">
        <f t="shared" ca="1" si="16"/>
        <v>9.0999999999999998E-2</v>
      </c>
      <c r="M552" s="6">
        <f ca="1"/>
        <v>8.3000000000000001E-3</v>
      </c>
      <c r="N552" s="7" t="str">
        <f t="shared" ca="1" si="17"/>
        <v>90 troy ounces</v>
      </c>
      <c r="O552" s="6">
        <f ca="1"/>
        <v>1.1599999999999999E-2</v>
      </c>
      <c r="P552" s="6">
        <f ca="1"/>
        <v>3.0800000000000001E-2</v>
      </c>
      <c r="Q552" s="6">
        <f ca="1"/>
        <v>8.3000000000000001E-3</v>
      </c>
      <c r="R552" s="5">
        <v>104.12</v>
      </c>
      <c r="S552" s="5">
        <v>3920.76</v>
      </c>
      <c r="T552" s="6">
        <f ca="1"/>
        <v>0.28300000000000003</v>
      </c>
      <c r="U552" s="5">
        <v>107.22</v>
      </c>
      <c r="X552" s="13"/>
      <c r="Y552" s="14"/>
      <c r="AA552" s="17"/>
      <c r="AB552" s="18"/>
    </row>
    <row r="553" spans="1:28" ht="26.25" customHeight="1">
      <c r="A553" s="4">
        <v>46062</v>
      </c>
      <c r="B553" s="5">
        <v>1836.67</v>
      </c>
      <c r="C553" s="5">
        <v>1824.7</v>
      </c>
      <c r="D553" s="5">
        <v>1827.54</v>
      </c>
      <c r="E553" s="5">
        <v>1823.61</v>
      </c>
      <c r="F553" s="8">
        <f ca="1"/>
        <v>-3.9300000000000002E-2</v>
      </c>
      <c r="G553" s="21">
        <f ca="1"/>
        <v>-0.85189999999999999</v>
      </c>
      <c r="H553" s="5">
        <v>11.262171690000001</v>
      </c>
      <c r="I553" s="5">
        <v>1841.8665000000001</v>
      </c>
      <c r="J553" s="5">
        <v>1861.511</v>
      </c>
      <c r="K553" s="5">
        <v>1173.7044000000001</v>
      </c>
      <c r="L553" s="6">
        <f t="shared" ca="1" si="16"/>
        <v>9.0999999999999998E-2</v>
      </c>
      <c r="M553" s="6">
        <f ca="1"/>
        <v>8.3000000000000001E-3</v>
      </c>
      <c r="N553" s="7" t="str">
        <f t="shared" ca="1" si="17"/>
        <v>91 troy ounces</v>
      </c>
      <c r="O553" s="6">
        <f ca="1"/>
        <v>1.1899999999999999E-2</v>
      </c>
      <c r="P553" s="6">
        <f ca="1"/>
        <v>3.04E-2</v>
      </c>
      <c r="Q553" s="6">
        <f ca="1"/>
        <v>8.3000000000000001E-3</v>
      </c>
      <c r="R553" s="5">
        <v>104.38</v>
      </c>
      <c r="S553" s="5">
        <v>3821.75</v>
      </c>
      <c r="T553" s="6">
        <f ca="1"/>
        <v>0.29070000000000001</v>
      </c>
      <c r="U553" s="5">
        <v>103.99</v>
      </c>
      <c r="X553" s="13"/>
      <c r="Y553" s="14"/>
      <c r="AA553" s="17"/>
      <c r="AB553" s="18"/>
    </row>
    <row r="554" spans="1:28" ht="26.25" customHeight="1">
      <c r="A554" s="4">
        <v>46063</v>
      </c>
      <c r="B554" s="5">
        <v>1831.39</v>
      </c>
      <c r="C554" s="5">
        <v>1836.67</v>
      </c>
      <c r="D554" s="5">
        <v>1824.7</v>
      </c>
      <c r="E554" s="5">
        <v>1827.54</v>
      </c>
      <c r="F554" s="8">
        <f ca="1"/>
        <v>2.8399999999999998E-2</v>
      </c>
      <c r="G554" s="21">
        <f ca="1"/>
        <v>-0.8276</v>
      </c>
      <c r="H554" s="5">
        <v>16.754237310000001</v>
      </c>
      <c r="I554" s="5">
        <v>1843.1635000000001</v>
      </c>
      <c r="J554" s="5">
        <v>1864.4562000000001</v>
      </c>
      <c r="K554" s="5">
        <v>1164.5667000000001</v>
      </c>
      <c r="L554" s="6">
        <f t="shared" ca="1" si="16"/>
        <v>9.0999999999999998E-2</v>
      </c>
      <c r="M554" s="6">
        <f ca="1"/>
        <v>8.3000000000000001E-3</v>
      </c>
      <c r="N554" s="7" t="str">
        <f t="shared" ca="1" si="17"/>
        <v>84 troy ounces</v>
      </c>
      <c r="O554" s="6">
        <f ca="1"/>
        <v>1.1200000000000002E-2</v>
      </c>
      <c r="P554" s="6">
        <f ca="1"/>
        <v>3.0099999999999998E-2</v>
      </c>
      <c r="Q554" s="6">
        <f ca="1"/>
        <v>8.3000000000000001E-3</v>
      </c>
      <c r="R554" s="5">
        <v>104.21</v>
      </c>
      <c r="S554" s="5">
        <v>3774.71</v>
      </c>
      <c r="T554" s="6">
        <f ca="1"/>
        <v>0.29289999999999999</v>
      </c>
      <c r="U554" s="5">
        <v>104.42</v>
      </c>
      <c r="X554" s="13"/>
      <c r="Y554" s="14"/>
      <c r="AA554" s="17"/>
      <c r="AB554" s="18"/>
    </row>
    <row r="555" spans="1:28" ht="26.25" customHeight="1">
      <c r="A555" s="4">
        <v>46064</v>
      </c>
      <c r="B555" s="5">
        <v>1839.17</v>
      </c>
      <c r="C555" s="5">
        <v>1831.39</v>
      </c>
      <c r="D555" s="5">
        <v>1836.67</v>
      </c>
      <c r="E555" s="5">
        <v>1824.7</v>
      </c>
      <c r="F555" s="8">
        <f ca="1"/>
        <v>-0.1197</v>
      </c>
      <c r="G555" s="21">
        <f ca="1"/>
        <v>-0.96609999999999996</v>
      </c>
      <c r="H555" s="5">
        <v>16.561356759999999</v>
      </c>
      <c r="I555" s="5">
        <v>1844.5805</v>
      </c>
      <c r="J555" s="5">
        <v>1867.4282000000001</v>
      </c>
      <c r="K555" s="5">
        <v>1155.4431999999999</v>
      </c>
      <c r="L555" s="6">
        <f t="shared" ca="1" si="16"/>
        <v>9.0999999999999998E-2</v>
      </c>
      <c r="M555" s="6">
        <f ca="1"/>
        <v>8.3000000000000001E-3</v>
      </c>
      <c r="N555" s="7" t="str">
        <f t="shared" ca="1" si="17"/>
        <v>85 troy ounces</v>
      </c>
      <c r="O555" s="6">
        <f ca="1"/>
        <v>9.7999999999999997E-3</v>
      </c>
      <c r="P555" s="6">
        <f ca="1"/>
        <v>3.0600000000000002E-2</v>
      </c>
      <c r="Q555" s="6">
        <f ca="1"/>
        <v>8.3000000000000001E-3</v>
      </c>
      <c r="R555" s="5">
        <v>104.43</v>
      </c>
      <c r="S555" s="5">
        <v>3733.89</v>
      </c>
      <c r="T555" s="6">
        <f ca="1"/>
        <v>0.3145</v>
      </c>
      <c r="U555" s="5">
        <v>109.54</v>
      </c>
      <c r="X555" s="13"/>
      <c r="Y555" s="14"/>
      <c r="AA555" s="17"/>
      <c r="AB555" s="18"/>
    </row>
    <row r="556" spans="1:28" ht="26.25" customHeight="1">
      <c r="A556" s="4">
        <v>46065</v>
      </c>
      <c r="B556" s="5">
        <v>1840.25</v>
      </c>
      <c r="C556" s="5">
        <v>1839.17</v>
      </c>
      <c r="D556" s="5">
        <v>1831.39</v>
      </c>
      <c r="E556" s="5">
        <v>1836.67</v>
      </c>
      <c r="F556" s="8">
        <f ca="1"/>
        <v>5.28E-2</v>
      </c>
      <c r="G556" s="21">
        <f ca="1"/>
        <v>-0.61909999999999998</v>
      </c>
      <c r="H556" s="5">
        <v>17.16069246</v>
      </c>
      <c r="I556" s="5">
        <v>1845.4514999999999</v>
      </c>
      <c r="J556" s="5">
        <v>1870.2398000000001</v>
      </c>
      <c r="K556" s="5">
        <v>1146.2598499999999</v>
      </c>
      <c r="L556" s="6">
        <f t="shared" ca="1" si="16"/>
        <v>9.0999999999999998E-2</v>
      </c>
      <c r="M556" s="6">
        <f ca="1"/>
        <v>8.3000000000000001E-3</v>
      </c>
      <c r="N556" s="7" t="str">
        <f t="shared" ca="1" si="17"/>
        <v>67 troy ounces</v>
      </c>
      <c r="O556" s="6">
        <f ca="1"/>
        <v>1.0800000000000001E-2</v>
      </c>
      <c r="P556" s="6">
        <f ca="1"/>
        <v>3.2099999999999997E-2</v>
      </c>
      <c r="Q556" s="6">
        <f ca="1"/>
        <v>8.3000000000000001E-3</v>
      </c>
      <c r="R556" s="5">
        <v>104.44</v>
      </c>
      <c r="S556" s="5">
        <v>3715.31</v>
      </c>
      <c r="T556" s="6">
        <f ca="1"/>
        <v>0.30630000000000002</v>
      </c>
      <c r="U556" s="5">
        <v>110.58</v>
      </c>
      <c r="X556" s="13"/>
      <c r="Y556" s="14"/>
      <c r="AA556" s="17"/>
      <c r="AB556" s="18"/>
    </row>
    <row r="557" spans="1:28" ht="26.25" customHeight="1">
      <c r="A557" s="4">
        <v>46066</v>
      </c>
      <c r="B557" s="5">
        <v>1851.01</v>
      </c>
      <c r="C557" s="5">
        <v>1840.25</v>
      </c>
      <c r="D557" s="5">
        <v>1839.17</v>
      </c>
      <c r="E557" s="5">
        <v>1831.39</v>
      </c>
      <c r="F557" s="8">
        <f ca="1"/>
        <v>-7.7800000000000008E-2</v>
      </c>
      <c r="G557" s="21">
        <f ca="1"/>
        <v>-0.30010000000000003</v>
      </c>
      <c r="H557" s="5">
        <v>17.371341789999999</v>
      </c>
      <c r="I557" s="5">
        <v>1847.2539999999999</v>
      </c>
      <c r="J557" s="5">
        <v>1872.9328</v>
      </c>
      <c r="K557" s="5">
        <v>1137.1029000000001</v>
      </c>
      <c r="L557" s="6">
        <f t="shared" ca="1" si="16"/>
        <v>9.0999999999999998E-2</v>
      </c>
      <c r="M557" s="6">
        <f ca="1"/>
        <v>8.3000000000000001E-3</v>
      </c>
      <c r="N557" s="7" t="str">
        <f t="shared" ca="1" si="17"/>
        <v>70 troy ounces</v>
      </c>
      <c r="O557" s="6">
        <f ca="1"/>
        <v>1.1200000000000002E-2</v>
      </c>
      <c r="P557" s="6">
        <f ca="1"/>
        <v>3.2000000000000001E-2</v>
      </c>
      <c r="Q557" s="6">
        <f ca="1"/>
        <v>8.3000000000000001E-3</v>
      </c>
      <c r="R557" s="5">
        <v>103.88</v>
      </c>
      <c r="S557" s="5">
        <v>3665.9</v>
      </c>
      <c r="T557" s="6">
        <f ca="1"/>
        <v>0.32840000000000003</v>
      </c>
      <c r="U557" s="5">
        <v>117.08</v>
      </c>
      <c r="X557" s="13"/>
      <c r="Y557" s="14"/>
      <c r="AA557" s="17"/>
      <c r="AB557" s="18"/>
    </row>
    <row r="558" spans="1:28" ht="26.25" customHeight="1">
      <c r="A558" s="4">
        <v>46067</v>
      </c>
      <c r="B558" s="5">
        <v>1833.9</v>
      </c>
      <c r="C558" s="5">
        <v>1851.01</v>
      </c>
      <c r="D558" s="5">
        <v>1840.25</v>
      </c>
      <c r="E558" s="5">
        <v>1839.17</v>
      </c>
      <c r="F558" s="8">
        <f ca="1"/>
        <v>-1.0800000000000001E-2</v>
      </c>
      <c r="G558" s="21">
        <f ca="1"/>
        <v>-0.2979</v>
      </c>
      <c r="H558" s="5">
        <v>17.363035100000001</v>
      </c>
      <c r="I558" s="5">
        <v>1847.9925000000001</v>
      </c>
      <c r="J558" s="5">
        <v>1875.2088000000001</v>
      </c>
      <c r="K558" s="5">
        <v>1127.90705</v>
      </c>
      <c r="L558" s="6">
        <f t="shared" ca="1" si="16"/>
        <v>9.0999999999999998E-2</v>
      </c>
      <c r="M558" s="6">
        <f ca="1"/>
        <v>8.3000000000000001E-3</v>
      </c>
      <c r="N558" s="7" t="str">
        <f t="shared" ca="1" si="17"/>
        <v>84 troy ounces</v>
      </c>
      <c r="O558" s="6">
        <f ca="1"/>
        <v>1.15E-2</v>
      </c>
      <c r="P558" s="6">
        <f ca="1"/>
        <v>3.1699999999999999E-2</v>
      </c>
      <c r="Q558" s="6">
        <f ca="1"/>
        <v>8.3000000000000001E-3</v>
      </c>
      <c r="R558" s="5">
        <v>103.88</v>
      </c>
      <c r="S558" s="5">
        <v>3665.9</v>
      </c>
      <c r="T558" s="6">
        <f ca="1"/>
        <v>0.32840000000000003</v>
      </c>
      <c r="U558" s="5">
        <v>117.08</v>
      </c>
      <c r="X558" s="13"/>
      <c r="Y558" s="14"/>
      <c r="AA558" s="17"/>
      <c r="AB558" s="18"/>
    </row>
    <row r="559" spans="1:28" ht="26.25" customHeight="1">
      <c r="A559" s="4">
        <v>46068</v>
      </c>
      <c r="B559" s="5">
        <v>1810.99</v>
      </c>
      <c r="C559" s="5">
        <v>1833.9</v>
      </c>
      <c r="D559" s="5">
        <v>1851.01</v>
      </c>
      <c r="E559" s="5">
        <v>1840.25</v>
      </c>
      <c r="F559" s="8">
        <f ca="1"/>
        <v>-0.1076</v>
      </c>
      <c r="G559" s="21">
        <f ca="1"/>
        <v>-0.44340000000000002</v>
      </c>
      <c r="H559" s="5">
        <v>17.566082980000001</v>
      </c>
      <c r="I559" s="5">
        <v>1848.3064999999999</v>
      </c>
      <c r="J559" s="5">
        <v>1877.3552</v>
      </c>
      <c r="K559" s="5">
        <v>1118.7058</v>
      </c>
      <c r="L559" s="6">
        <f t="shared" ca="1" si="16"/>
        <v>9.0999999999999998E-2</v>
      </c>
      <c r="M559" s="6">
        <f ca="1"/>
        <v>8.3000000000000001E-3</v>
      </c>
      <c r="N559" s="7" t="str">
        <f t="shared" ca="1" si="17"/>
        <v>80 troy ounces</v>
      </c>
      <c r="O559" s="6">
        <f ca="1"/>
        <v>1.1899999999999999E-2</v>
      </c>
      <c r="P559" s="6">
        <f ca="1"/>
        <v>3.1400000000000004E-2</v>
      </c>
      <c r="Q559" s="6">
        <f ca="1"/>
        <v>8.3000000000000001E-3</v>
      </c>
      <c r="R559" s="5">
        <v>104.9</v>
      </c>
      <c r="S559" s="5">
        <v>3728.18</v>
      </c>
      <c r="T559" s="6">
        <f ca="1"/>
        <v>0.30349999999999999</v>
      </c>
      <c r="U559" s="5">
        <v>115.98</v>
      </c>
      <c r="X559" s="13"/>
      <c r="Y559" s="14"/>
      <c r="AA559" s="17"/>
      <c r="AB559" s="18"/>
    </row>
    <row r="560" spans="1:28" ht="26.25" customHeight="1">
      <c r="A560" s="4">
        <v>46069</v>
      </c>
      <c r="B560" s="5">
        <v>1820.98</v>
      </c>
      <c r="C560" s="5">
        <v>1810.99</v>
      </c>
      <c r="D560" s="5">
        <v>1833.9</v>
      </c>
      <c r="E560" s="5">
        <v>1851.01</v>
      </c>
      <c r="F560" s="8">
        <f ca="1"/>
        <v>0.1711</v>
      </c>
      <c r="G560" s="21">
        <f ca="1"/>
        <v>-0.1497</v>
      </c>
      <c r="H560" s="5">
        <v>19.400686960000002</v>
      </c>
      <c r="I560" s="5">
        <v>1847.8644999999999</v>
      </c>
      <c r="J560" s="5">
        <v>1878.9965999999999</v>
      </c>
      <c r="K560" s="5">
        <v>1109.45075</v>
      </c>
      <c r="L560" s="6">
        <f t="shared" ca="1" si="16"/>
        <v>9.0999999999999998E-2</v>
      </c>
      <c r="M560" s="6">
        <f ca="1"/>
        <v>8.3000000000000001E-3</v>
      </c>
      <c r="N560" s="7" t="str">
        <f t="shared" ca="1" si="17"/>
        <v>83 troy ounces</v>
      </c>
      <c r="O560" s="6">
        <f ca="1"/>
        <v>1.21E-2</v>
      </c>
      <c r="P560" s="6">
        <f ca="1"/>
        <v>3.2000000000000001E-2</v>
      </c>
      <c r="Q560" s="6">
        <f ca="1"/>
        <v>8.3000000000000001E-3</v>
      </c>
      <c r="R560" s="5">
        <v>105.35</v>
      </c>
      <c r="S560" s="5">
        <v>3764.05</v>
      </c>
      <c r="T560" s="6">
        <f ca="1"/>
        <v>0.32390000000000002</v>
      </c>
      <c r="U560" s="5">
        <v>119.07</v>
      </c>
      <c r="X560" s="13"/>
      <c r="Y560" s="14"/>
      <c r="AA560" s="17"/>
      <c r="AB560" s="18"/>
    </row>
    <row r="561" spans="1:28" ht="26.25" customHeight="1">
      <c r="A561" s="4">
        <v>46070</v>
      </c>
      <c r="B561" s="5">
        <v>1871.61</v>
      </c>
      <c r="C561" s="5">
        <v>1820.98</v>
      </c>
      <c r="D561" s="5">
        <v>1810.99</v>
      </c>
      <c r="E561" s="5">
        <v>1833.9</v>
      </c>
      <c r="F561" s="8">
        <f ca="1"/>
        <v>0.2291</v>
      </c>
      <c r="G561" s="21">
        <f ca="1"/>
        <v>7.4499999999999997E-2</v>
      </c>
      <c r="H561" s="5">
        <v>18.993409499999999</v>
      </c>
      <c r="I561" s="5">
        <v>1846.979</v>
      </c>
      <c r="J561" s="5">
        <v>1880.7968000000001</v>
      </c>
      <c r="K561" s="5">
        <v>1100.28125</v>
      </c>
      <c r="L561" s="6">
        <f t="shared" ca="1" si="16"/>
        <v>9.0999999999999998E-2</v>
      </c>
      <c r="M561" s="6">
        <f ca="1"/>
        <v>8.3000000000000001E-3</v>
      </c>
      <c r="N561" s="7" t="str">
        <f t="shared" ca="1" si="17"/>
        <v>81 troy ounces</v>
      </c>
      <c r="O561" s="6">
        <f ca="1"/>
        <v>1.1899999999999999E-2</v>
      </c>
      <c r="P561" s="6">
        <f ca="1"/>
        <v>3.4500000000000003E-2</v>
      </c>
      <c r="Q561" s="6">
        <f ca="1"/>
        <v>8.3000000000000001E-3</v>
      </c>
      <c r="R561" s="5">
        <v>105.19</v>
      </c>
      <c r="S561" s="5">
        <v>3763.52</v>
      </c>
      <c r="T561" s="6">
        <f ca="1"/>
        <v>0.3301</v>
      </c>
      <c r="U561" s="5">
        <v>121.09</v>
      </c>
      <c r="X561" s="13"/>
      <c r="Y561" s="14"/>
      <c r="AA561" s="17"/>
      <c r="AB561" s="18"/>
    </row>
    <row r="562" spans="1:28" ht="26.25" customHeight="1">
      <c r="A562" s="4">
        <v>46071</v>
      </c>
      <c r="B562" s="5">
        <v>1847.09</v>
      </c>
      <c r="C562" s="5">
        <v>1871.61</v>
      </c>
      <c r="D562" s="5">
        <v>1820.98</v>
      </c>
      <c r="E562" s="5">
        <v>1810.99</v>
      </c>
      <c r="F562" s="8">
        <f ca="1"/>
        <v>-9.9900000000000003E-2</v>
      </c>
      <c r="G562" s="21">
        <f ca="1"/>
        <v>2.63E-2</v>
      </c>
      <c r="H562" s="5">
        <v>15.01344986</v>
      </c>
      <c r="I562" s="5">
        <v>1847.1605</v>
      </c>
      <c r="J562" s="5">
        <v>1882.9908</v>
      </c>
      <c r="K562" s="5">
        <v>1091.2263</v>
      </c>
      <c r="L562" s="6">
        <f t="shared" ca="1" si="16"/>
        <v>9.0999999999999998E-2</v>
      </c>
      <c r="M562" s="6">
        <f ca="1"/>
        <v>8.3000000000000001E-3</v>
      </c>
      <c r="N562" s="7" t="str">
        <f t="shared" ca="1" si="17"/>
        <v>75 troy ounces</v>
      </c>
      <c r="O562" s="6">
        <f ca="1"/>
        <v>1.1299999999999999E-2</v>
      </c>
      <c r="P562" s="6">
        <f ca="1"/>
        <v>3.4000000000000002E-2</v>
      </c>
      <c r="Q562" s="6">
        <f ca="1"/>
        <v>8.3000000000000001E-3</v>
      </c>
      <c r="R562" s="5">
        <v>104.21</v>
      </c>
      <c r="S562" s="5">
        <v>3838.15</v>
      </c>
      <c r="T562" s="6">
        <f ca="1"/>
        <v>0.31370000000000003</v>
      </c>
      <c r="U562" s="5">
        <v>120.19</v>
      </c>
      <c r="X562" s="13"/>
      <c r="Y562" s="14"/>
      <c r="AA562" s="17"/>
      <c r="AB562" s="18"/>
    </row>
    <row r="563" spans="1:28" ht="26.25" customHeight="1">
      <c r="A563" s="4">
        <v>46072</v>
      </c>
      <c r="B563" s="5">
        <v>1852.82</v>
      </c>
      <c r="C563" s="5">
        <v>1847.09</v>
      </c>
      <c r="D563" s="5">
        <v>1871.61</v>
      </c>
      <c r="E563" s="5">
        <v>1820.98</v>
      </c>
      <c r="F563" s="8">
        <f ca="1"/>
        <v>-0.50629999999999997</v>
      </c>
      <c r="G563" s="21">
        <f ca="1"/>
        <v>-0.44069999999999998</v>
      </c>
      <c r="H563" s="5">
        <v>11.36043529</v>
      </c>
      <c r="I563" s="5">
        <v>1847.4359999999999</v>
      </c>
      <c r="J563" s="5">
        <v>1885.203</v>
      </c>
      <c r="K563" s="5">
        <v>1082.1214</v>
      </c>
      <c r="L563" s="6">
        <f t="shared" ca="1" si="16"/>
        <v>9.0999999999999998E-2</v>
      </c>
      <c r="M563" s="6">
        <f ca="1"/>
        <v>8.3000000000000001E-3</v>
      </c>
      <c r="N563" s="7" t="str">
        <f t="shared" ca="1" si="17"/>
        <v>76 troy ounces</v>
      </c>
      <c r="O563" s="6">
        <f ca="1"/>
        <v>1.1000000000000001E-2</v>
      </c>
      <c r="P563" s="6">
        <f ca="1"/>
        <v>3.0600000000000002E-2</v>
      </c>
      <c r="Q563" s="6">
        <f ca="1"/>
        <v>8.3000000000000001E-3</v>
      </c>
      <c r="R563" s="5">
        <v>103.34</v>
      </c>
      <c r="S563" s="5">
        <v>3974.39</v>
      </c>
      <c r="T563" s="6">
        <f ca="1"/>
        <v>0.2626</v>
      </c>
      <c r="U563" s="5">
        <v>121.46</v>
      </c>
      <c r="X563" s="13"/>
      <c r="Y563" s="14"/>
      <c r="AA563" s="17"/>
      <c r="AB563" s="18"/>
    </row>
    <row r="564" spans="1:28" ht="26.25" customHeight="1">
      <c r="A564" s="4">
        <v>46073</v>
      </c>
      <c r="B564" s="5">
        <v>1853.62</v>
      </c>
      <c r="C564" s="5">
        <v>1852.82</v>
      </c>
      <c r="D564" s="5">
        <v>1847.09</v>
      </c>
      <c r="E564" s="5">
        <v>1871.61</v>
      </c>
      <c r="F564" s="8">
        <f ca="1"/>
        <v>0.2452</v>
      </c>
      <c r="G564" s="21">
        <f ca="1"/>
        <v>-0.22390000000000002</v>
      </c>
      <c r="H564" s="5">
        <v>9.1223230470000001</v>
      </c>
      <c r="I564" s="5">
        <v>1844.41</v>
      </c>
      <c r="J564" s="5">
        <v>1886.2668000000001</v>
      </c>
      <c r="K564" s="5">
        <v>1072.7633499999999</v>
      </c>
      <c r="L564" s="6">
        <f t="shared" ca="1" si="16"/>
        <v>9.0999999999999998E-2</v>
      </c>
      <c r="M564" s="6">
        <f ca="1"/>
        <v>8.3000000000000001E-3</v>
      </c>
      <c r="N564" s="7" t="str">
        <f t="shared" ca="1" si="17"/>
        <v>79 troy ounces</v>
      </c>
      <c r="O564" s="6">
        <f ca="1"/>
        <v>1.0500000000000001E-2</v>
      </c>
      <c r="P564" s="6">
        <f ca="1"/>
        <v>2.8300000000000002E-2</v>
      </c>
      <c r="Q564" s="6">
        <f ca="1"/>
        <v>8.3000000000000001E-3</v>
      </c>
      <c r="R564" s="5">
        <v>102.56</v>
      </c>
      <c r="S564" s="5">
        <v>4101.6499999999996</v>
      </c>
      <c r="T564" s="6">
        <f ca="1"/>
        <v>0.2429</v>
      </c>
      <c r="U564" s="5">
        <v>122.43</v>
      </c>
      <c r="X564" s="13"/>
      <c r="Y564" s="14"/>
      <c r="AA564" s="17"/>
      <c r="AB564" s="18"/>
    </row>
    <row r="565" spans="1:28" ht="26.25" customHeight="1">
      <c r="A565" s="4">
        <v>46074</v>
      </c>
      <c r="B565" s="5">
        <v>1839.64</v>
      </c>
      <c r="C565" s="5">
        <v>1853.62</v>
      </c>
      <c r="D565" s="5">
        <v>1852.82</v>
      </c>
      <c r="E565" s="5">
        <v>1847.09</v>
      </c>
      <c r="F565" s="8">
        <f ca="1"/>
        <v>-5.7300000000000004E-2</v>
      </c>
      <c r="G565" s="21">
        <f ca="1"/>
        <v>-0.16149999999999998</v>
      </c>
      <c r="H565" s="5">
        <v>9.0865605889999994</v>
      </c>
      <c r="I565" s="5">
        <v>1843.0905</v>
      </c>
      <c r="J565" s="5">
        <v>1888.0606</v>
      </c>
      <c r="K565" s="5">
        <v>1063.5279</v>
      </c>
      <c r="L565" s="6">
        <f t="shared" ca="1" si="16"/>
        <v>9.0999999999999998E-2</v>
      </c>
      <c r="M565" s="6">
        <f ca="1"/>
        <v>8.3000000000000001E-3</v>
      </c>
      <c r="N565" s="7" t="str">
        <f t="shared" ca="1" si="17"/>
        <v>79 troy ounces</v>
      </c>
      <c r="O565" s="6">
        <f ca="1"/>
        <v>8.8999999999999999E-3</v>
      </c>
      <c r="P565" s="6">
        <f ca="1"/>
        <v>2.7799999999999998E-2</v>
      </c>
      <c r="Q565" s="6">
        <f ca="1"/>
        <v>8.3000000000000001E-3</v>
      </c>
      <c r="R565" s="5">
        <v>102.39</v>
      </c>
      <c r="S565" s="5">
        <v>4147.12</v>
      </c>
      <c r="T565" s="6">
        <f ca="1"/>
        <v>0.2437</v>
      </c>
      <c r="U565" s="5">
        <v>119.79</v>
      </c>
      <c r="X565" s="13"/>
      <c r="Y565" s="14"/>
      <c r="AA565" s="17"/>
      <c r="AB565" s="18"/>
    </row>
    <row r="566" spans="1:28" ht="26.25" customHeight="1">
      <c r="A566" s="4">
        <v>46075</v>
      </c>
      <c r="B566" s="5">
        <v>1851.1</v>
      </c>
      <c r="C566" s="5">
        <v>1839.64</v>
      </c>
      <c r="D566" s="5">
        <v>1853.62</v>
      </c>
      <c r="E566" s="5">
        <v>1852.82</v>
      </c>
      <c r="F566" s="8">
        <f ca="1"/>
        <v>-8.0000000000000002E-3</v>
      </c>
      <c r="G566" s="21">
        <f ca="1"/>
        <v>-0.2223</v>
      </c>
      <c r="H566" s="5">
        <v>9.125866534</v>
      </c>
      <c r="I566" s="5">
        <v>1843.1565000000001</v>
      </c>
      <c r="J566" s="5">
        <v>1889.6838</v>
      </c>
      <c r="K566" s="5">
        <v>1054.2637999999999</v>
      </c>
      <c r="L566" s="6">
        <f t="shared" ca="1" si="16"/>
        <v>9.0999999999999998E-2</v>
      </c>
      <c r="M566" s="6">
        <f ca="1"/>
        <v>8.3000000000000001E-3</v>
      </c>
      <c r="N566" s="7" t="str">
        <f t="shared" ca="1" si="17"/>
        <v>82 troy ounces</v>
      </c>
      <c r="O566" s="6">
        <f ca="1"/>
        <v>8.6999999999999994E-3</v>
      </c>
      <c r="P566" s="6">
        <f ca="1"/>
        <v>2.75E-2</v>
      </c>
      <c r="Q566" s="6">
        <f ca="1"/>
        <v>8.3000000000000001E-3</v>
      </c>
      <c r="R566" s="5">
        <v>102.49</v>
      </c>
      <c r="S566" s="5">
        <v>4096.47</v>
      </c>
      <c r="T566" s="6">
        <f ca="1"/>
        <v>0.25540000000000002</v>
      </c>
      <c r="U566" s="5">
        <v>119.1</v>
      </c>
      <c r="X566" s="13"/>
      <c r="Y566" s="14"/>
      <c r="AA566" s="17"/>
      <c r="AB566" s="18"/>
    </row>
    <row r="567" spans="1:28" ht="26.25" customHeight="1">
      <c r="A567" s="4">
        <v>46076</v>
      </c>
      <c r="B567" s="5">
        <v>1869.84</v>
      </c>
      <c r="C567" s="5">
        <v>1851.1</v>
      </c>
      <c r="D567" s="5">
        <v>1839.64</v>
      </c>
      <c r="E567" s="5">
        <v>1853.62</v>
      </c>
      <c r="F567" s="8">
        <f ca="1"/>
        <v>0.13980000000000001</v>
      </c>
      <c r="G567" s="21">
        <f ca="1"/>
        <v>-4.6999999999999993E-3</v>
      </c>
      <c r="H567" s="5">
        <v>10.51105471</v>
      </c>
      <c r="I567" s="5">
        <v>1842.1579999999999</v>
      </c>
      <c r="J567" s="5">
        <v>1890.9408000000001</v>
      </c>
      <c r="K567" s="5">
        <v>1044.9956999999999</v>
      </c>
      <c r="L567" s="6">
        <f t="shared" ca="1" si="16"/>
        <v>9.0999999999999998E-2</v>
      </c>
      <c r="M567" s="6">
        <f ca="1"/>
        <v>8.3000000000000001E-3</v>
      </c>
      <c r="N567" s="7" t="str">
        <f t="shared" ca="1" si="17"/>
        <v>85 troy ounces</v>
      </c>
      <c r="O567" s="6">
        <f ca="1"/>
        <v>8.8000000000000005E-3</v>
      </c>
      <c r="P567" s="6">
        <f ca="1"/>
        <v>2.7300000000000001E-2</v>
      </c>
      <c r="Q567" s="6">
        <f ca="1"/>
        <v>8.3000000000000001E-3</v>
      </c>
      <c r="R567" s="5">
        <v>102.17</v>
      </c>
      <c r="S567" s="5">
        <v>4134.72</v>
      </c>
      <c r="T567" s="6">
        <f ca="1"/>
        <v>0.25370000000000004</v>
      </c>
      <c r="U567" s="5">
        <v>120.82</v>
      </c>
      <c r="X567" s="13"/>
      <c r="Y567" s="14"/>
      <c r="AA567" s="17"/>
      <c r="AB567" s="18"/>
    </row>
    <row r="568" spans="1:28" ht="26.25" customHeight="1">
      <c r="A568" s="4">
        <v>46077</v>
      </c>
      <c r="B568" s="5">
        <v>1846.05</v>
      </c>
      <c r="C568" s="5">
        <v>1869.84</v>
      </c>
      <c r="D568" s="5">
        <v>1851.1</v>
      </c>
      <c r="E568" s="5">
        <v>1839.64</v>
      </c>
      <c r="F568" s="8">
        <f ca="1"/>
        <v>-0.11460000000000001</v>
      </c>
      <c r="G568" s="21">
        <f ca="1"/>
        <v>-0.1085</v>
      </c>
      <c r="H568" s="5">
        <v>9.5130030310000002</v>
      </c>
      <c r="I568" s="5">
        <v>1842.9124999999999</v>
      </c>
      <c r="J568" s="5">
        <v>1892.6310000000001</v>
      </c>
      <c r="K568" s="5">
        <v>1035.7974999999999</v>
      </c>
      <c r="L568" s="6">
        <f t="shared" ca="1" si="16"/>
        <v>9.0999999999999998E-2</v>
      </c>
      <c r="M568" s="6">
        <f ca="1"/>
        <v>3.3E-3</v>
      </c>
      <c r="N568" s="7" t="str">
        <f t="shared" ca="1" si="17"/>
        <v>85 troy ounces</v>
      </c>
      <c r="O568" s="6">
        <f ca="1"/>
        <v>8.6999999999999994E-3</v>
      </c>
      <c r="P568" s="6">
        <f ca="1"/>
        <v>2.6600000000000002E-2</v>
      </c>
      <c r="Q568" s="6">
        <f ca="1"/>
        <v>3.3E-3</v>
      </c>
      <c r="R568" s="5">
        <v>101.75</v>
      </c>
      <c r="S568" s="5">
        <v>4137.57</v>
      </c>
      <c r="T568" s="6">
        <f ca="1"/>
        <v>0.24909999999999999</v>
      </c>
      <c r="U568" s="5">
        <v>117.55</v>
      </c>
      <c r="X568" s="13"/>
      <c r="Y568" s="14"/>
      <c r="AA568" s="17"/>
      <c r="AB568" s="18"/>
    </row>
    <row r="569" spans="1:28" ht="26.25" customHeight="1">
      <c r="A569" s="4">
        <v>46078</v>
      </c>
      <c r="B569" s="5">
        <v>1836.44</v>
      </c>
      <c r="C569" s="5">
        <v>1846.05</v>
      </c>
      <c r="D569" s="5">
        <v>1869.84</v>
      </c>
      <c r="E569" s="5">
        <v>1851.1</v>
      </c>
      <c r="F569" s="8">
        <f ca="1"/>
        <v>-0.18739999999999998</v>
      </c>
      <c r="G569" s="21">
        <f ca="1"/>
        <v>-0.1883</v>
      </c>
      <c r="H569" s="5">
        <v>9.7632793329999998</v>
      </c>
      <c r="I569" s="5">
        <v>1844.5505000000001</v>
      </c>
      <c r="J569" s="5">
        <v>1894.7768000000001</v>
      </c>
      <c r="K569" s="5">
        <v>1026.5419999999999</v>
      </c>
      <c r="L569" s="6">
        <f t="shared" ca="1" si="16"/>
        <v>9.0999999999999998E-2</v>
      </c>
      <c r="M569" s="6">
        <f ca="1"/>
        <v>3.3E-3</v>
      </c>
      <c r="N569" s="7" t="str">
        <f t="shared" ca="1" si="17"/>
        <v>83 troy ounces</v>
      </c>
      <c r="O569" s="6">
        <f ca="1"/>
        <v>8.5000000000000006E-3</v>
      </c>
      <c r="P569" s="6">
        <f ca="1"/>
        <v>2.6499999999999999E-2</v>
      </c>
      <c r="Q569" s="6">
        <f ca="1"/>
        <v>3.3E-3</v>
      </c>
      <c r="R569" s="5">
        <v>102.55</v>
      </c>
      <c r="S569" s="5">
        <v>4095.41</v>
      </c>
      <c r="T569" s="6">
        <f ca="1"/>
        <v>0.25730000000000003</v>
      </c>
      <c r="U569" s="5">
        <v>114.8</v>
      </c>
      <c r="X569" s="13"/>
      <c r="Y569" s="14"/>
      <c r="AA569" s="17"/>
      <c r="AB569" s="18"/>
    </row>
    <row r="570" spans="1:28" ht="26.25" customHeight="1">
      <c r="A570" s="4">
        <v>46079</v>
      </c>
      <c r="B570" s="5">
        <v>1852.52</v>
      </c>
      <c r="C570" s="5">
        <v>1836.44</v>
      </c>
      <c r="D570" s="5">
        <v>1846.05</v>
      </c>
      <c r="E570" s="5">
        <v>1869.84</v>
      </c>
      <c r="F570" s="8">
        <f ca="1"/>
        <v>0.2379</v>
      </c>
      <c r="G570" s="21">
        <f ca="1"/>
        <v>-0.1215</v>
      </c>
      <c r="H570" s="5">
        <v>8.3910309259999991</v>
      </c>
      <c r="I570" s="5">
        <v>1844.7784999999999</v>
      </c>
      <c r="J570" s="5">
        <v>1896.5672</v>
      </c>
      <c r="K570" s="5">
        <v>1017.1928</v>
      </c>
      <c r="L570" s="6">
        <f t="shared" ca="1" si="16"/>
        <v>9.0999999999999998E-2</v>
      </c>
      <c r="M570" s="6">
        <f ca="1"/>
        <v>3.3E-3</v>
      </c>
      <c r="N570" s="7" t="str">
        <f t="shared" ca="1" si="17"/>
        <v>85 troy ounces</v>
      </c>
      <c r="O570" s="6">
        <f ca="1"/>
        <v>7.7000000000000002E-3</v>
      </c>
      <c r="P570" s="6">
        <f ca="1"/>
        <v>2.6600000000000002E-2</v>
      </c>
      <c r="Q570" s="6">
        <f ca="1"/>
        <v>3.3E-3</v>
      </c>
      <c r="R570" s="5">
        <v>101.76</v>
      </c>
      <c r="S570" s="5">
        <v>4149.78</v>
      </c>
      <c r="T570" s="6">
        <f ca="1"/>
        <v>0.26050000000000001</v>
      </c>
      <c r="U570" s="5">
        <v>115.4</v>
      </c>
      <c r="X570" s="13"/>
      <c r="Y570" s="14"/>
      <c r="AA570" s="17"/>
      <c r="AB570" s="18"/>
    </row>
    <row r="571" spans="1:28" ht="26.25" customHeight="1">
      <c r="A571" s="4">
        <v>46080</v>
      </c>
      <c r="B571" s="5">
        <v>1853.48</v>
      </c>
      <c r="C571" s="5">
        <v>1852.52</v>
      </c>
      <c r="D571" s="5">
        <v>1836.44</v>
      </c>
      <c r="E571" s="5">
        <v>1846.05</v>
      </c>
      <c r="F571" s="8">
        <f ca="1"/>
        <v>9.6099999999999991E-2</v>
      </c>
      <c r="G571" s="21">
        <f ca="1"/>
        <v>-0.2545</v>
      </c>
      <c r="H571" s="5">
        <v>13.768226869999999</v>
      </c>
      <c r="I571" s="5">
        <v>1847.18</v>
      </c>
      <c r="J571" s="5">
        <v>1898.5704000000001</v>
      </c>
      <c r="K571" s="5">
        <v>1007.96255</v>
      </c>
      <c r="L571" s="6">
        <f t="shared" ca="1" si="16"/>
        <v>8.5999999999999993E-2</v>
      </c>
      <c r="M571" s="6">
        <f ca="1"/>
        <v>3.3E-3</v>
      </c>
      <c r="N571" s="7" t="str">
        <f t="shared" ca="1" si="17"/>
        <v>76 troy ounces</v>
      </c>
      <c r="O571" s="6">
        <f ca="1"/>
        <v>7.3000000000000001E-3</v>
      </c>
      <c r="P571" s="6">
        <f ca="1"/>
        <v>2.53E-2</v>
      </c>
      <c r="Q571" s="6">
        <f ca="1"/>
        <v>3.3E-3</v>
      </c>
      <c r="R571" s="5">
        <v>101.44</v>
      </c>
      <c r="S571" s="5">
        <v>4151.09</v>
      </c>
      <c r="T571" s="6">
        <f ca="1"/>
        <v>0.2747</v>
      </c>
      <c r="U571" s="5">
        <v>114.96</v>
      </c>
      <c r="X571" s="13"/>
      <c r="Y571" s="14"/>
      <c r="AA571" s="17"/>
      <c r="AB571" s="18"/>
    </row>
    <row r="572" spans="1:28" ht="26.25" customHeight="1">
      <c r="A572" s="4">
        <v>46081</v>
      </c>
      <c r="B572" s="5">
        <v>1853.04</v>
      </c>
      <c r="C572" s="5">
        <v>1853.48</v>
      </c>
      <c r="D572" s="5">
        <v>1852.52</v>
      </c>
      <c r="E572" s="5">
        <v>1836.44</v>
      </c>
      <c r="F572" s="8">
        <f ca="1"/>
        <v>-0.16079999999999997</v>
      </c>
      <c r="G572" s="21">
        <f ca="1"/>
        <v>-0.31540000000000001</v>
      </c>
      <c r="H572" s="5">
        <v>17.06491514</v>
      </c>
      <c r="I572" s="5">
        <v>1848.7815000000001</v>
      </c>
      <c r="J572" s="5">
        <v>1900.2324000000001</v>
      </c>
      <c r="K572" s="5">
        <v>998.78035</v>
      </c>
      <c r="L572" s="6">
        <f t="shared" ca="1" si="16"/>
        <v>8.5999999999999993E-2</v>
      </c>
      <c r="M572" s="6">
        <f ca="1"/>
        <v>3.3E-3</v>
      </c>
      <c r="N572" s="7" t="str">
        <f t="shared" ca="1" si="17"/>
        <v>78 troy ounces</v>
      </c>
      <c r="O572" s="6">
        <f ca="1"/>
        <v>7.1999999999999998E-3</v>
      </c>
      <c r="P572" s="6">
        <f ca="1"/>
        <v>2.5000000000000001E-2</v>
      </c>
      <c r="Q572" s="6">
        <f ca="1"/>
        <v>3.3E-3</v>
      </c>
      <c r="R572" s="5">
        <v>101.72</v>
      </c>
      <c r="S572" s="5">
        <v>4077.43</v>
      </c>
      <c r="T572" s="6">
        <f ca="1"/>
        <v>0.27500000000000002</v>
      </c>
      <c r="U572" s="5">
        <v>114.2</v>
      </c>
      <c r="X572" s="13"/>
      <c r="Y572" s="14"/>
      <c r="AA572" s="17"/>
      <c r="AB572" s="18"/>
    </row>
    <row r="573" spans="1:28" ht="26.25" customHeight="1">
      <c r="A573" s="4">
        <v>46082</v>
      </c>
      <c r="B573" s="5">
        <v>1854.09</v>
      </c>
      <c r="C573" s="5">
        <v>1853.04</v>
      </c>
      <c r="D573" s="5">
        <v>1853.48</v>
      </c>
      <c r="E573" s="5">
        <v>1852.52</v>
      </c>
      <c r="F573" s="8">
        <f ca="1"/>
        <v>-9.5999999999999992E-3</v>
      </c>
      <c r="G573" s="21">
        <f ca="1"/>
        <v>0.18129999999999999</v>
      </c>
      <c r="H573" s="5">
        <v>17.826770410000002</v>
      </c>
      <c r="I573" s="5">
        <v>1849.3195000000001</v>
      </c>
      <c r="J573" s="5">
        <v>1901.8925999999999</v>
      </c>
      <c r="K573" s="5">
        <v>989.51774999999998</v>
      </c>
      <c r="L573" s="6">
        <f t="shared" ca="1" si="16"/>
        <v>8.5999999999999993E-2</v>
      </c>
      <c r="M573" s="6">
        <f ca="1"/>
        <v>3.3E-3</v>
      </c>
      <c r="N573" s="7" t="str">
        <f t="shared" ca="1" si="17"/>
        <v>79 troy ounces</v>
      </c>
      <c r="O573" s="6">
        <f ca="1"/>
        <v>6.8999999999999999E-3</v>
      </c>
      <c r="P573" s="6">
        <f ca="1"/>
        <v>2.4700000000000003E-2</v>
      </c>
      <c r="Q573" s="6">
        <f ca="1"/>
        <v>3.3E-3</v>
      </c>
      <c r="R573" s="5">
        <v>101.72</v>
      </c>
      <c r="S573" s="5">
        <v>4077.43</v>
      </c>
      <c r="T573" s="6">
        <f ca="1"/>
        <v>0.27500000000000002</v>
      </c>
      <c r="U573" s="5">
        <v>114.2</v>
      </c>
      <c r="X573" s="13"/>
      <c r="Y573" s="14"/>
      <c r="AA573" s="17"/>
      <c r="AB573" s="18"/>
    </row>
    <row r="574" spans="1:28" ht="26.25" customHeight="1">
      <c r="A574" s="4">
        <v>46083</v>
      </c>
      <c r="B574" s="5">
        <v>1867.44</v>
      </c>
      <c r="C574" s="5">
        <v>1854.09</v>
      </c>
      <c r="D574" s="5">
        <v>1853.04</v>
      </c>
      <c r="E574" s="5">
        <v>1853.48</v>
      </c>
      <c r="F574" s="8">
        <f ca="1"/>
        <v>4.4000000000000003E-3</v>
      </c>
      <c r="G574" s="21">
        <f ca="1"/>
        <v>-5.9500000000000004E-2</v>
      </c>
      <c r="H574" s="5">
        <v>19.921594649999999</v>
      </c>
      <c r="I574" s="5">
        <v>1851.4929999999999</v>
      </c>
      <c r="J574" s="5">
        <v>1903.2528</v>
      </c>
      <c r="K574" s="5">
        <v>980.25035000000003</v>
      </c>
      <c r="L574" s="6">
        <f t="shared" ca="1" si="16"/>
        <v>8.5999999999999993E-2</v>
      </c>
      <c r="M574" s="6">
        <f ca="1"/>
        <v>3.3E-3</v>
      </c>
      <c r="N574" s="7" t="str">
        <f t="shared" ca="1" si="17"/>
        <v>81 troy ounces</v>
      </c>
      <c r="O574" s="6">
        <f ca="1"/>
        <v>7.0999999999999995E-3</v>
      </c>
      <c r="P574" s="6">
        <f ca="1"/>
        <v>2.46E-2</v>
      </c>
      <c r="Q574" s="6">
        <f ca="1"/>
        <v>3.3E-3</v>
      </c>
      <c r="R574" s="5">
        <v>102.02</v>
      </c>
      <c r="S574" s="5">
        <v>3984.6</v>
      </c>
      <c r="T574" s="6">
        <f ca="1"/>
        <v>0.28420000000000001</v>
      </c>
      <c r="U574" s="5">
        <v>110.69</v>
      </c>
      <c r="X574" s="13"/>
      <c r="Y574" s="14"/>
      <c r="AA574" s="17"/>
      <c r="AB574" s="18"/>
    </row>
    <row r="575" spans="1:28" ht="26.25" customHeight="1">
      <c r="A575" s="4">
        <v>46084</v>
      </c>
      <c r="B575" s="5">
        <v>1853.94</v>
      </c>
      <c r="C575" s="5">
        <v>1867.44</v>
      </c>
      <c r="D575" s="5">
        <v>1854.09</v>
      </c>
      <c r="E575" s="5">
        <v>1853.04</v>
      </c>
      <c r="F575" s="8">
        <f ca="1"/>
        <v>-1.0500000000000001E-2</v>
      </c>
      <c r="G575" s="21">
        <f ca="1"/>
        <v>-1.2699999999999999E-2</v>
      </c>
      <c r="H575" s="5">
        <v>19.93475759</v>
      </c>
      <c r="I575" s="5">
        <v>1853.6210000000001</v>
      </c>
      <c r="J575" s="5">
        <v>1905.0730000000001</v>
      </c>
      <c r="K575" s="5">
        <v>970.98514999999998</v>
      </c>
      <c r="L575" s="6">
        <f t="shared" ca="1" si="16"/>
        <v>8.5999999999999993E-2</v>
      </c>
      <c r="M575" s="6">
        <f ca="1"/>
        <v>3.3E-3</v>
      </c>
      <c r="N575" s="7" t="str">
        <f t="shared" ca="1" si="17"/>
        <v>85 troy ounces</v>
      </c>
      <c r="O575" s="6">
        <f ca="1"/>
        <v>5.7999999999999996E-3</v>
      </c>
      <c r="P575" s="6">
        <f ca="1"/>
        <v>2.4799999999999999E-2</v>
      </c>
      <c r="Q575" s="6">
        <f ca="1"/>
        <v>3.3E-3</v>
      </c>
      <c r="R575" s="5">
        <v>101.77</v>
      </c>
      <c r="S575" s="5">
        <v>3929.59</v>
      </c>
      <c r="T575" s="6">
        <f ca="1"/>
        <v>0.29330000000000001</v>
      </c>
      <c r="U575" s="5">
        <v>110.39</v>
      </c>
      <c r="X575" s="13"/>
      <c r="Y575" s="14"/>
      <c r="AA575" s="17"/>
      <c r="AB575" s="18"/>
    </row>
    <row r="576" spans="1:28" ht="26.25" customHeight="1">
      <c r="A576" s="4">
        <v>46085</v>
      </c>
      <c r="B576" s="5">
        <v>1846.53</v>
      </c>
      <c r="C576" s="5">
        <v>1853.94</v>
      </c>
      <c r="D576" s="5">
        <v>1867.44</v>
      </c>
      <c r="E576" s="5">
        <v>1854.09</v>
      </c>
      <c r="F576" s="8">
        <f ca="1"/>
        <v>-0.13350000000000001</v>
      </c>
      <c r="G576" s="21">
        <f ca="1"/>
        <v>-0.13819999999999999</v>
      </c>
      <c r="H576" s="5">
        <v>19.939992449999998</v>
      </c>
      <c r="I576" s="5">
        <v>1855.203</v>
      </c>
      <c r="J576" s="5">
        <v>1906.5308</v>
      </c>
      <c r="K576" s="5">
        <v>961.71469999999999</v>
      </c>
      <c r="L576" s="6">
        <f t="shared" ca="1" si="16"/>
        <v>8.5999999999999993E-2</v>
      </c>
      <c r="M576" s="6">
        <f ca="1"/>
        <v>3.3E-3</v>
      </c>
      <c r="N576" s="7" t="str">
        <f t="shared" ca="1" si="17"/>
        <v>82 troy ounces</v>
      </c>
      <c r="O576" s="6">
        <f ca="1"/>
        <v>5.5000000000000005E-3</v>
      </c>
      <c r="P576" s="6">
        <f ca="1"/>
        <v>2.5000000000000001E-2</v>
      </c>
      <c r="Q576" s="6">
        <f ca="1"/>
        <v>3.3E-3</v>
      </c>
      <c r="R576" s="5">
        <v>102.11</v>
      </c>
      <c r="S576" s="5">
        <v>3942.94</v>
      </c>
      <c r="T576" s="6">
        <f ca="1"/>
        <v>0.29430000000000001</v>
      </c>
      <c r="U576" s="5">
        <v>110.41</v>
      </c>
      <c r="X576" s="13"/>
      <c r="Y576" s="14"/>
      <c r="AA576" s="17"/>
      <c r="AB576" s="18"/>
    </row>
    <row r="577" spans="1:28" ht="26.25" customHeight="1">
      <c r="A577" s="4">
        <v>46086</v>
      </c>
      <c r="B577" s="5">
        <v>1842.17</v>
      </c>
      <c r="C577" s="5">
        <v>1846.53</v>
      </c>
      <c r="D577" s="5">
        <v>1853.94</v>
      </c>
      <c r="E577" s="5">
        <v>1867.44</v>
      </c>
      <c r="F577" s="8">
        <f ca="1"/>
        <v>0.13500000000000001</v>
      </c>
      <c r="G577" s="21">
        <f ca="1"/>
        <v>-0.14300000000000002</v>
      </c>
      <c r="H577" s="5">
        <v>16.452258069999999</v>
      </c>
      <c r="I577" s="5">
        <v>1857.1624999999999</v>
      </c>
      <c r="J577" s="5">
        <v>1907.5482</v>
      </c>
      <c r="K577" s="5">
        <v>952.37750000000005</v>
      </c>
      <c r="L577" s="6">
        <f t="shared" ca="1" si="16"/>
        <v>8.5999999999999993E-2</v>
      </c>
      <c r="M577" s="6">
        <f ca="1"/>
        <v>3.3E-3</v>
      </c>
      <c r="N577" s="7" t="str">
        <f t="shared" ca="1" si="17"/>
        <v>82 troy ounces</v>
      </c>
      <c r="O577" s="6">
        <f ca="1"/>
        <v>5.5000000000000005E-3</v>
      </c>
      <c r="P577" s="6">
        <f ca="1"/>
        <v>2.6499999999999999E-2</v>
      </c>
      <c r="Q577" s="6">
        <f ca="1"/>
        <v>3.3E-3</v>
      </c>
      <c r="R577" s="5">
        <v>103.03</v>
      </c>
      <c r="S577" s="5">
        <v>3927.02</v>
      </c>
      <c r="T577" s="6">
        <f ca="1"/>
        <v>0.2898</v>
      </c>
      <c r="U577" s="5">
        <v>110.56</v>
      </c>
      <c r="X577" s="13"/>
      <c r="Y577" s="14"/>
      <c r="AA577" s="17"/>
      <c r="AB577" s="18"/>
    </row>
    <row r="578" spans="1:28" ht="26.25" customHeight="1">
      <c r="A578" s="4">
        <v>46087</v>
      </c>
      <c r="B578" s="5">
        <v>1816.19</v>
      </c>
      <c r="C578" s="5">
        <v>1842.17</v>
      </c>
      <c r="D578" s="5">
        <v>1846.53</v>
      </c>
      <c r="E578" s="5">
        <v>1853.94</v>
      </c>
      <c r="F578" s="8">
        <f ca="1"/>
        <v>7.4099999999999999E-2</v>
      </c>
      <c r="G578" s="21">
        <f ca="1"/>
        <v>4.5700000000000005E-2</v>
      </c>
      <c r="H578" s="5">
        <v>16.571038619999999</v>
      </c>
      <c r="I578" s="5">
        <v>1859.4425000000001</v>
      </c>
      <c r="J578" s="5">
        <v>1909.5165999999999</v>
      </c>
      <c r="K578" s="5">
        <v>943.1078</v>
      </c>
      <c r="L578" s="6">
        <f t="shared" ca="1" si="16"/>
        <v>8.5999999999999993E-2</v>
      </c>
      <c r="M578" s="6">
        <f ca="1"/>
        <v>3.3E-3</v>
      </c>
      <c r="N578" s="7" t="str">
        <f t="shared" ca="1" si="17"/>
        <v>82 troy ounces</v>
      </c>
      <c r="O578" s="6">
        <f ca="1"/>
        <v>6.3E-3</v>
      </c>
      <c r="P578" s="6">
        <f ca="1"/>
        <v>2.6000000000000002E-2</v>
      </c>
      <c r="Q578" s="6">
        <f ca="1"/>
        <v>3.3E-3</v>
      </c>
      <c r="R578" s="5">
        <v>102.9</v>
      </c>
      <c r="S578" s="5">
        <v>3927.76</v>
      </c>
      <c r="T578" s="6">
        <f ca="1"/>
        <v>0.2878</v>
      </c>
      <c r="U578" s="5">
        <v>111.45</v>
      </c>
      <c r="X578" s="13"/>
      <c r="Y578" s="14"/>
      <c r="AA578" s="17"/>
      <c r="AB578" s="18"/>
    </row>
    <row r="579" spans="1:28" ht="26.25" customHeight="1">
      <c r="A579" s="4">
        <v>46088</v>
      </c>
      <c r="B579" s="5">
        <v>1814.62</v>
      </c>
      <c r="C579" s="5">
        <v>1816.19</v>
      </c>
      <c r="D579" s="5">
        <v>1842.17</v>
      </c>
      <c r="E579" s="5">
        <v>1846.53</v>
      </c>
      <c r="F579" s="8">
        <f ca="1"/>
        <v>4.36E-2</v>
      </c>
      <c r="G579" s="21">
        <f ca="1"/>
        <v>0.2767</v>
      </c>
      <c r="H579" s="5">
        <v>23.113404580000001</v>
      </c>
      <c r="I579" s="5">
        <v>1863.7139999999999</v>
      </c>
      <c r="J579" s="5">
        <v>1912.3458000000001</v>
      </c>
      <c r="K579" s="5">
        <v>933.87514999999996</v>
      </c>
      <c r="L579" s="6">
        <f t="shared" ref="L579:L642" ca="1" si="18">$L579/100</f>
        <v>8.5999999999999993E-2</v>
      </c>
      <c r="M579" s="6">
        <f ca="1"/>
        <v>3.3E-3</v>
      </c>
      <c r="N579" s="7" t="str">
        <f t="shared" ref="N579:N642" ca="1" si="19">CONCATENATE($N579, " ", $Y579)</f>
        <v>76 troy ounces</v>
      </c>
      <c r="O579" s="6">
        <f ca="1"/>
        <v>6.5000000000000006E-3</v>
      </c>
      <c r="P579" s="6">
        <f ca="1"/>
        <v>2.63E-2</v>
      </c>
      <c r="Q579" s="6">
        <f ca="1"/>
        <v>3.3E-3</v>
      </c>
      <c r="R579" s="5">
        <v>103.83</v>
      </c>
      <c r="S579" s="5">
        <v>3899</v>
      </c>
      <c r="T579" s="6">
        <f ca="1"/>
        <v>0.31240000000000001</v>
      </c>
      <c r="U579" s="5">
        <v>109.09</v>
      </c>
      <c r="X579" s="13"/>
      <c r="Y579" s="14"/>
      <c r="AA579" s="17"/>
      <c r="AB579" s="18"/>
    </row>
    <row r="580" spans="1:28" ht="26.25" customHeight="1">
      <c r="A580" s="4">
        <v>46089</v>
      </c>
      <c r="B580" s="5">
        <v>1826.49</v>
      </c>
      <c r="C580" s="5">
        <v>1814.62</v>
      </c>
      <c r="D580" s="5">
        <v>1816.19</v>
      </c>
      <c r="E580" s="5">
        <v>1842.17</v>
      </c>
      <c r="F580" s="8">
        <f ca="1"/>
        <v>0.25980000000000003</v>
      </c>
      <c r="G580" s="21">
        <f ca="1"/>
        <v>0.29859999999999998</v>
      </c>
      <c r="H580" s="5">
        <v>26.153163419999998</v>
      </c>
      <c r="I580" s="5">
        <v>1869.1690000000001</v>
      </c>
      <c r="J580" s="5">
        <v>1915.4146000000001</v>
      </c>
      <c r="K580" s="5">
        <v>924.66430000000003</v>
      </c>
      <c r="L580" s="6">
        <f t="shared" ca="1" si="18"/>
        <v>8.5999999999999993E-2</v>
      </c>
      <c r="M580" s="6">
        <f ca="1"/>
        <v>3.3E-3</v>
      </c>
      <c r="N580" s="7" t="str">
        <f t="shared" ca="1" si="19"/>
        <v>75 troy ounces</v>
      </c>
      <c r="O580" s="6">
        <f ca="1"/>
        <v>5.6000000000000008E-3</v>
      </c>
      <c r="P580" s="6">
        <f ca="1"/>
        <v>2.6800000000000001E-2</v>
      </c>
      <c r="Q580" s="6">
        <f ca="1"/>
        <v>3.3E-3</v>
      </c>
      <c r="R580" s="5">
        <v>103.34</v>
      </c>
      <c r="S580" s="5">
        <v>4051.98</v>
      </c>
      <c r="T580" s="6">
        <f ca="1"/>
        <v>0.26739999999999997</v>
      </c>
      <c r="U580" s="5">
        <v>113.66</v>
      </c>
      <c r="X580" s="13"/>
      <c r="Y580" s="14"/>
      <c r="AA580" s="17"/>
      <c r="AB580" s="18"/>
    </row>
    <row r="581" spans="1:28" ht="26.25" customHeight="1">
      <c r="A581" s="4">
        <v>46090</v>
      </c>
      <c r="B581" s="5">
        <v>1811.09</v>
      </c>
      <c r="C581" s="5">
        <v>1826.49</v>
      </c>
      <c r="D581" s="5">
        <v>1814.62</v>
      </c>
      <c r="E581" s="5">
        <v>1816.19</v>
      </c>
      <c r="F581" s="8">
        <f ca="1"/>
        <v>1.5700000000000002E-2</v>
      </c>
      <c r="G581" s="21">
        <f ca="1"/>
        <v>0.21820000000000001</v>
      </c>
      <c r="H581" s="5">
        <v>29.9346359</v>
      </c>
      <c r="I581" s="5">
        <v>1876.2070000000001</v>
      </c>
      <c r="J581" s="5">
        <v>1918.8924</v>
      </c>
      <c r="K581" s="5">
        <v>915.58335</v>
      </c>
      <c r="L581" s="6">
        <f t="shared" ca="1" si="18"/>
        <v>8.5999999999999993E-2</v>
      </c>
      <c r="M581" s="6">
        <f ca="1"/>
        <v>3.3E-3</v>
      </c>
      <c r="N581" s="7" t="str">
        <f t="shared" ca="1" si="19"/>
        <v>80 troy ounces</v>
      </c>
      <c r="O581" s="6">
        <f ca="1"/>
        <v>6.0999999999999995E-3</v>
      </c>
      <c r="P581" s="6">
        <f ca="1"/>
        <v>2.7099999999999999E-2</v>
      </c>
      <c r="Q581" s="6">
        <f ca="1"/>
        <v>3.3E-3</v>
      </c>
      <c r="R581" s="5">
        <v>104.17</v>
      </c>
      <c r="S581" s="5">
        <v>4052</v>
      </c>
      <c r="T581" s="6">
        <f ca="1"/>
        <v>0.2707</v>
      </c>
      <c r="U581" s="5">
        <v>113.87</v>
      </c>
      <c r="X581" s="13"/>
      <c r="Y581" s="14"/>
      <c r="AA581" s="17"/>
      <c r="AB581" s="18"/>
    </row>
    <row r="582" spans="1:28" ht="26.25" customHeight="1">
      <c r="A582" s="4">
        <v>46091</v>
      </c>
      <c r="B582" s="5">
        <v>1820.7</v>
      </c>
      <c r="C582" s="5">
        <v>1811.09</v>
      </c>
      <c r="D582" s="5">
        <v>1826.49</v>
      </c>
      <c r="E582" s="5">
        <v>1814.62</v>
      </c>
      <c r="F582" s="8">
        <f ca="1"/>
        <v>-0.11869999999999999</v>
      </c>
      <c r="G582" s="21">
        <f ca="1"/>
        <v>0.26030000000000003</v>
      </c>
      <c r="H582" s="5">
        <v>28.306616600000002</v>
      </c>
      <c r="I582" s="5">
        <v>1882.9690000000001</v>
      </c>
      <c r="J582" s="5">
        <v>1923.4766</v>
      </c>
      <c r="K582" s="5">
        <v>906.51025000000004</v>
      </c>
      <c r="L582" s="6">
        <f t="shared" ca="1" si="18"/>
        <v>8.5999999999999993E-2</v>
      </c>
      <c r="M582" s="6">
        <f ca="1"/>
        <v>3.3E-3</v>
      </c>
      <c r="N582" s="7" t="str">
        <f t="shared" ca="1" si="19"/>
        <v>84 troy ounces</v>
      </c>
      <c r="O582" s="6">
        <f ca="1"/>
        <v>6.4000000000000003E-3</v>
      </c>
      <c r="P582" s="6">
        <f ca="1"/>
        <v>2.58E-2</v>
      </c>
      <c r="Q582" s="6">
        <f ca="1"/>
        <v>3.3E-3</v>
      </c>
      <c r="R582" s="5">
        <v>104.47</v>
      </c>
      <c r="S582" s="5">
        <v>4013.02</v>
      </c>
      <c r="T582" s="6">
        <f ca="1"/>
        <v>0.30010000000000003</v>
      </c>
      <c r="U582" s="5">
        <v>110.98</v>
      </c>
      <c r="X582" s="13"/>
      <c r="Y582" s="14"/>
      <c r="AA582" s="17"/>
      <c r="AB582" s="18"/>
    </row>
    <row r="583" spans="1:28" ht="26.25" customHeight="1">
      <c r="A583" s="4">
        <v>46092</v>
      </c>
      <c r="B583" s="5">
        <v>1854.14</v>
      </c>
      <c r="C583" s="5">
        <v>1820.7</v>
      </c>
      <c r="D583" s="5">
        <v>1811.09</v>
      </c>
      <c r="E583" s="5">
        <v>1826.49</v>
      </c>
      <c r="F583" s="8">
        <f ca="1"/>
        <v>0.154</v>
      </c>
      <c r="G583" s="21">
        <f ca="1"/>
        <v>0.4239</v>
      </c>
      <c r="H583" s="5">
        <v>26.958120610000002</v>
      </c>
      <c r="I583" s="5">
        <v>1890.5115000000001</v>
      </c>
      <c r="J583" s="5">
        <v>1926.9226000000001</v>
      </c>
      <c r="K583" s="5">
        <v>897.37779999999998</v>
      </c>
      <c r="L583" s="6">
        <f t="shared" ca="1" si="18"/>
        <v>8.5999999999999993E-2</v>
      </c>
      <c r="M583" s="6">
        <f ca="1"/>
        <v>3.3E-3</v>
      </c>
      <c r="N583" s="7" t="str">
        <f t="shared" ca="1" si="19"/>
        <v>84 troy ounces</v>
      </c>
      <c r="O583" s="6">
        <f ca="1"/>
        <v>6.7000000000000002E-3</v>
      </c>
      <c r="P583" s="6">
        <f ca="1"/>
        <v>2.6099999999999998E-2</v>
      </c>
      <c r="Q583" s="6">
        <f ca="1"/>
        <v>3.3E-3</v>
      </c>
      <c r="R583" s="5">
        <v>104.77</v>
      </c>
      <c r="S583" s="5">
        <v>3963.9</v>
      </c>
      <c r="T583" s="6">
        <f ca="1"/>
        <v>0.31090000000000001</v>
      </c>
      <c r="U583" s="5">
        <v>106.65</v>
      </c>
      <c r="X583" s="13"/>
      <c r="Y583" s="14"/>
      <c r="AA583" s="17"/>
      <c r="AB583" s="18"/>
    </row>
    <row r="584" spans="1:28" ht="26.25" customHeight="1">
      <c r="A584" s="4">
        <v>46093</v>
      </c>
      <c r="B584" s="5">
        <v>1833.65</v>
      </c>
      <c r="C584" s="5">
        <v>1854.14</v>
      </c>
      <c r="D584" s="5">
        <v>1820.7</v>
      </c>
      <c r="E584" s="5">
        <v>1811.09</v>
      </c>
      <c r="F584" s="8">
        <f ca="1"/>
        <v>-9.6099999999999991E-2</v>
      </c>
      <c r="G584" s="21">
        <f ca="1"/>
        <v>0.32340000000000002</v>
      </c>
      <c r="H584" s="5">
        <v>24.70028799</v>
      </c>
      <c r="I584" s="5">
        <v>1898.6969999999999</v>
      </c>
      <c r="J584" s="5">
        <v>1930.1143999999999</v>
      </c>
      <c r="K584" s="5">
        <v>888.32235000000003</v>
      </c>
      <c r="L584" s="6">
        <f t="shared" ca="1" si="18"/>
        <v>8.5999999999999993E-2</v>
      </c>
      <c r="M584" s="6">
        <f ca="1"/>
        <v>3.3E-3</v>
      </c>
      <c r="N584" s="7" t="str">
        <f t="shared" ca="1" si="19"/>
        <v>81 troy ounces</v>
      </c>
      <c r="O584" s="6">
        <f ca="1"/>
        <v>6.0999999999999995E-3</v>
      </c>
      <c r="P584" s="6">
        <f ca="1"/>
        <v>2.5600000000000001E-2</v>
      </c>
      <c r="Q584" s="6">
        <f ca="1"/>
        <v>3.3E-3</v>
      </c>
      <c r="R584" s="5">
        <v>104.01</v>
      </c>
      <c r="S584" s="5">
        <v>3903.95</v>
      </c>
      <c r="T584" s="6">
        <f ca="1"/>
        <v>0.33740000000000003</v>
      </c>
      <c r="U584" s="5">
        <v>105.63</v>
      </c>
      <c r="X584" s="13"/>
      <c r="Y584" s="14"/>
      <c r="AA584" s="17"/>
      <c r="AB584" s="18"/>
    </row>
    <row r="585" spans="1:28" ht="26.25" customHeight="1">
      <c r="A585" s="4">
        <v>46094</v>
      </c>
      <c r="B585" s="5">
        <v>1854.73</v>
      </c>
      <c r="C585" s="5">
        <v>1833.65</v>
      </c>
      <c r="D585" s="5">
        <v>1854.14</v>
      </c>
      <c r="E585" s="5">
        <v>1820.7</v>
      </c>
      <c r="F585" s="8">
        <f ca="1"/>
        <v>-0.33439999999999998</v>
      </c>
      <c r="G585" s="21">
        <f ca="1"/>
        <v>-5.0000000000000001E-4</v>
      </c>
      <c r="H585" s="5">
        <v>21.054934070000002</v>
      </c>
      <c r="I585" s="5">
        <v>1906.327</v>
      </c>
      <c r="J585" s="5">
        <v>1932.3996</v>
      </c>
      <c r="K585" s="5">
        <v>879.21884999999997</v>
      </c>
      <c r="L585" s="6">
        <f t="shared" ca="1" si="18"/>
        <v>8.5999999999999993E-2</v>
      </c>
      <c r="M585" s="6">
        <f ca="1"/>
        <v>3.3E-3</v>
      </c>
      <c r="N585" s="7" t="str">
        <f t="shared" ca="1" si="19"/>
        <v>78 troy ounces</v>
      </c>
      <c r="O585" s="6">
        <f ca="1"/>
        <v>5.8999999999999999E-3</v>
      </c>
      <c r="P585" s="6">
        <f ca="1"/>
        <v>2.6600000000000002E-2</v>
      </c>
      <c r="Q585" s="6">
        <f ca="1"/>
        <v>3.3E-3</v>
      </c>
      <c r="R585" s="5">
        <v>103.9</v>
      </c>
      <c r="S585" s="5">
        <v>3990.08</v>
      </c>
      <c r="T585" s="6">
        <f ca="1"/>
        <v>0.32869999999999999</v>
      </c>
      <c r="U585" s="5">
        <v>99</v>
      </c>
      <c r="X585" s="13"/>
      <c r="Y585" s="14"/>
      <c r="AA585" s="17"/>
      <c r="AB585" s="18"/>
    </row>
    <row r="586" spans="1:28" ht="26.25" customHeight="1">
      <c r="A586" s="4">
        <v>46095</v>
      </c>
      <c r="B586" s="5">
        <v>1883.86</v>
      </c>
      <c r="C586" s="5">
        <v>1854.73</v>
      </c>
      <c r="D586" s="5">
        <v>1833.65</v>
      </c>
      <c r="E586" s="5">
        <v>1854.14</v>
      </c>
      <c r="F586" s="8">
        <f ca="1"/>
        <v>0.20489999999999997</v>
      </c>
      <c r="G586" s="21">
        <f ca="1"/>
        <v>0.33789999999999998</v>
      </c>
      <c r="H586" s="5">
        <v>20.452763600000001</v>
      </c>
      <c r="I586" s="5">
        <v>1912.4825000000001</v>
      </c>
      <c r="J586" s="5">
        <v>1933.9</v>
      </c>
      <c r="K586" s="5">
        <v>869.94815000000006</v>
      </c>
      <c r="L586" s="6">
        <f t="shared" ca="1" si="18"/>
        <v>8.5999999999999993E-2</v>
      </c>
      <c r="M586" s="6">
        <f ca="1"/>
        <v>3.3E-3</v>
      </c>
      <c r="N586" s="7" t="str">
        <f t="shared" ca="1" si="19"/>
        <v>72 troy ounces</v>
      </c>
      <c r="O586" s="6">
        <f ca="1"/>
        <v>5.6999999999999993E-3</v>
      </c>
      <c r="P586" s="6">
        <f ca="1"/>
        <v>2.6200000000000001E-2</v>
      </c>
      <c r="Q586" s="6">
        <f ca="1"/>
        <v>3.3E-3</v>
      </c>
      <c r="R586" s="5">
        <v>103.73</v>
      </c>
      <c r="S586" s="5">
        <v>4035.18</v>
      </c>
      <c r="T586" s="6">
        <f ca="1"/>
        <v>0.33659999999999995</v>
      </c>
      <c r="U586" s="5">
        <v>102.65</v>
      </c>
      <c r="X586" s="13"/>
      <c r="Y586" s="14"/>
      <c r="AA586" s="17"/>
      <c r="AB586" s="18"/>
    </row>
    <row r="587" spans="1:28" ht="26.25" customHeight="1">
      <c r="A587" s="4">
        <v>46096</v>
      </c>
      <c r="B587" s="5">
        <v>1874.4</v>
      </c>
      <c r="C587" s="5">
        <v>1883.86</v>
      </c>
      <c r="D587" s="5">
        <v>1854.73</v>
      </c>
      <c r="E587" s="5">
        <v>1833.65</v>
      </c>
      <c r="F587" s="8">
        <f ca="1"/>
        <v>-0.21079999999999999</v>
      </c>
      <c r="G587" s="21">
        <f ca="1"/>
        <v>-7.9000000000000008E-3</v>
      </c>
      <c r="H587" s="5">
        <v>16.70635012</v>
      </c>
      <c r="I587" s="5">
        <v>1919.1020000000001</v>
      </c>
      <c r="J587" s="5">
        <v>1936.0755999999999</v>
      </c>
      <c r="K587" s="5">
        <v>860.7799</v>
      </c>
      <c r="L587" s="6">
        <f t="shared" ca="1" si="18"/>
        <v>8.5999999999999993E-2</v>
      </c>
      <c r="M587" s="6">
        <f ca="1"/>
        <v>3.3E-3</v>
      </c>
      <c r="N587" s="7" t="str">
        <f t="shared" ca="1" si="19"/>
        <v>75 troy ounces</v>
      </c>
      <c r="O587" s="6">
        <f ca="1"/>
        <v>5.1000000000000004E-3</v>
      </c>
      <c r="P587" s="6">
        <f ca="1"/>
        <v>2.6099999999999998E-2</v>
      </c>
      <c r="Q587" s="6">
        <f ca="1"/>
        <v>3.3E-3</v>
      </c>
      <c r="R587" s="5">
        <v>103.66</v>
      </c>
      <c r="S587" s="5">
        <v>4081.27</v>
      </c>
      <c r="T587" s="6">
        <f ca="1"/>
        <v>0.31900000000000001</v>
      </c>
      <c r="U587" s="5">
        <v>110.43</v>
      </c>
      <c r="X587" s="13"/>
      <c r="Y587" s="14"/>
      <c r="AA587" s="17"/>
      <c r="AB587" s="18"/>
    </row>
    <row r="588" spans="1:28" ht="26.25" customHeight="1">
      <c r="A588" s="4">
        <v>46097</v>
      </c>
      <c r="B588" s="5">
        <v>1894.08</v>
      </c>
      <c r="C588" s="5">
        <v>1874.4</v>
      </c>
      <c r="D588" s="5">
        <v>1883.86</v>
      </c>
      <c r="E588" s="5">
        <v>1854.73</v>
      </c>
      <c r="F588" s="8">
        <f ca="1"/>
        <v>-0.2913</v>
      </c>
      <c r="G588" s="21">
        <f ca="1"/>
        <v>-0.37329999999999997</v>
      </c>
      <c r="H588" s="5">
        <v>14.304995399999999</v>
      </c>
      <c r="I588" s="5">
        <v>1924.0139999999999</v>
      </c>
      <c r="J588" s="5">
        <v>1937.1092000000001</v>
      </c>
      <c r="K588" s="5">
        <v>851.50625000000002</v>
      </c>
      <c r="L588" s="6">
        <f t="shared" ca="1" si="18"/>
        <v>8.5999999999999993E-2</v>
      </c>
      <c r="M588" s="6">
        <f ca="1"/>
        <v>3.3E-3</v>
      </c>
      <c r="N588" s="7" t="str">
        <f t="shared" ca="1" si="19"/>
        <v>81 troy ounces</v>
      </c>
      <c r="O588" s="6">
        <f ca="1"/>
        <v>4.7999999999999996E-3</v>
      </c>
      <c r="P588" s="6">
        <f ca="1"/>
        <v>2.7200000000000002E-2</v>
      </c>
      <c r="Q588" s="6">
        <f ca="1"/>
        <v>3.3E-3</v>
      </c>
      <c r="R588" s="5">
        <v>103.56</v>
      </c>
      <c r="S588" s="5">
        <v>4128.17</v>
      </c>
      <c r="T588" s="6">
        <f ca="1"/>
        <v>0.32229999999999998</v>
      </c>
      <c r="U588" s="5">
        <v>108.7</v>
      </c>
      <c r="X588" s="13"/>
      <c r="Y588" s="14"/>
      <c r="AA588" s="17"/>
      <c r="AB588" s="18"/>
    </row>
    <row r="589" spans="1:28" ht="26.25" customHeight="1">
      <c r="A589" s="4">
        <v>46098</v>
      </c>
      <c r="B589" s="5">
        <v>1868.47</v>
      </c>
      <c r="C589" s="5">
        <v>1894.08</v>
      </c>
      <c r="D589" s="5">
        <v>1874.4</v>
      </c>
      <c r="E589" s="5">
        <v>1883.86</v>
      </c>
      <c r="F589" s="8">
        <f ca="1"/>
        <v>9.4600000000000004E-2</v>
      </c>
      <c r="G589" s="21">
        <f ca="1"/>
        <v>-0.32229999999999998</v>
      </c>
      <c r="H589" s="5">
        <v>20.099536310000001</v>
      </c>
      <c r="I589" s="5">
        <v>1927.1994999999999</v>
      </c>
      <c r="J589" s="5">
        <v>1937.2156</v>
      </c>
      <c r="K589" s="5">
        <v>842.08695</v>
      </c>
      <c r="L589" s="6">
        <f t="shared" ca="1" si="18"/>
        <v>8.5999999999999993E-2</v>
      </c>
      <c r="M589" s="6">
        <f ca="1"/>
        <v>3.3E-3</v>
      </c>
      <c r="N589" s="7" t="str">
        <f t="shared" ca="1" si="19"/>
        <v>74 troy ounces</v>
      </c>
      <c r="O589" s="6">
        <f ca="1"/>
        <v>4.8999999999999998E-3</v>
      </c>
      <c r="P589" s="6">
        <f ca="1"/>
        <v>2.7099999999999999E-2</v>
      </c>
      <c r="Q589" s="6">
        <f ca="1"/>
        <v>3.3E-3</v>
      </c>
      <c r="R589" s="5">
        <v>102.68</v>
      </c>
      <c r="S589" s="5">
        <v>4270.43</v>
      </c>
      <c r="T589" s="6">
        <f ca="1"/>
        <v>0.25969999999999999</v>
      </c>
      <c r="U589" s="5">
        <v>107.58</v>
      </c>
      <c r="X589" s="13"/>
      <c r="Y589" s="14"/>
      <c r="AA589" s="17"/>
      <c r="AB589" s="18"/>
    </row>
    <row r="590" spans="1:28" ht="26.25" customHeight="1">
      <c r="A590" s="4">
        <v>46099</v>
      </c>
      <c r="B590" s="5">
        <v>1863.28</v>
      </c>
      <c r="C590" s="5">
        <v>1868.47</v>
      </c>
      <c r="D590" s="5">
        <v>1894.08</v>
      </c>
      <c r="E590" s="5">
        <v>1874.4</v>
      </c>
      <c r="F590" s="8">
        <f ca="1"/>
        <v>-0.1968</v>
      </c>
      <c r="G590" s="21">
        <f ca="1"/>
        <v>-0.77890000000000004</v>
      </c>
      <c r="H590" s="5">
        <v>26.45720253</v>
      </c>
      <c r="I590" s="5">
        <v>1930.1334999999999</v>
      </c>
      <c r="J590" s="5">
        <v>1937.8566000000001</v>
      </c>
      <c r="K590" s="5">
        <v>832.71495000000004</v>
      </c>
      <c r="L590" s="6">
        <f t="shared" ca="1" si="18"/>
        <v>8.5999999999999993E-2</v>
      </c>
      <c r="M590" s="6">
        <f ca="1"/>
        <v>3.3E-3</v>
      </c>
      <c r="N590" s="7" t="str">
        <f t="shared" ca="1" si="19"/>
        <v>77 troy ounces</v>
      </c>
      <c r="O590" s="6">
        <f ca="1"/>
        <v>4.8999999999999998E-3</v>
      </c>
      <c r="P590" s="6">
        <f ca="1"/>
        <v>2.6600000000000002E-2</v>
      </c>
      <c r="Q590" s="6">
        <f ca="1"/>
        <v>3.3E-3</v>
      </c>
      <c r="R590" s="5">
        <v>103.46</v>
      </c>
      <c r="S590" s="5">
        <v>4181.18</v>
      </c>
      <c r="T590" s="6">
        <f ca="1"/>
        <v>0.29120000000000001</v>
      </c>
      <c r="U590" s="5">
        <v>103.5</v>
      </c>
      <c r="X590" s="13"/>
      <c r="Y590" s="14"/>
      <c r="AA590" s="17"/>
      <c r="AB590" s="18"/>
    </row>
    <row r="591" spans="1:28" ht="26.25" customHeight="1">
      <c r="A591" s="4">
        <v>46100</v>
      </c>
      <c r="B591" s="5">
        <v>1896.95</v>
      </c>
      <c r="C591" s="5">
        <v>1863.28</v>
      </c>
      <c r="D591" s="5">
        <v>1868.47</v>
      </c>
      <c r="E591" s="5">
        <v>1894.08</v>
      </c>
      <c r="F591" s="8">
        <f ca="1"/>
        <v>0.25609999999999999</v>
      </c>
      <c r="G591" s="21">
        <f ca="1"/>
        <v>-0.53849999999999998</v>
      </c>
      <c r="H591" s="5">
        <v>31.962564489999998</v>
      </c>
      <c r="I591" s="5">
        <v>1931.625</v>
      </c>
      <c r="J591" s="5">
        <v>1938.1922</v>
      </c>
      <c r="K591" s="5">
        <v>823.24455</v>
      </c>
      <c r="L591" s="6">
        <f t="shared" ca="1" si="18"/>
        <v>8.5999999999999993E-2</v>
      </c>
      <c r="M591" s="6">
        <f ca="1"/>
        <v>3.3E-3</v>
      </c>
      <c r="N591" s="7" t="str">
        <f t="shared" ca="1" si="19"/>
        <v>79 troy ounces</v>
      </c>
      <c r="O591" s="6">
        <f ca="1"/>
        <v>4.7999999999999996E-3</v>
      </c>
      <c r="P591" s="6">
        <f ca="1"/>
        <v>2.7799999999999998E-2</v>
      </c>
      <c r="Q591" s="6">
        <f ca="1"/>
        <v>3.3E-3</v>
      </c>
      <c r="R591" s="5">
        <v>103.6</v>
      </c>
      <c r="S591" s="5">
        <v>4159.78</v>
      </c>
      <c r="T591" s="6">
        <f ca="1"/>
        <v>0.31759999999999999</v>
      </c>
      <c r="U591" s="5">
        <v>105.08</v>
      </c>
      <c r="X591" s="13"/>
      <c r="Y591" s="14"/>
      <c r="AA591" s="17"/>
      <c r="AB591" s="18"/>
    </row>
    <row r="592" spans="1:28" ht="26.25" customHeight="1">
      <c r="A592" s="4">
        <v>46101</v>
      </c>
      <c r="B592" s="5">
        <v>1895.6</v>
      </c>
      <c r="C592" s="5">
        <v>1896.95</v>
      </c>
      <c r="D592" s="5">
        <v>1863.28</v>
      </c>
      <c r="E592" s="5">
        <v>1868.47</v>
      </c>
      <c r="F592" s="8">
        <f ca="1"/>
        <v>5.1900000000000002E-2</v>
      </c>
      <c r="G592" s="21">
        <f ca="1"/>
        <v>-0.3679</v>
      </c>
      <c r="H592" s="5">
        <v>31.80870183</v>
      </c>
      <c r="I592" s="5">
        <v>1934.2360000000001</v>
      </c>
      <c r="J592" s="5">
        <v>1938.7882</v>
      </c>
      <c r="K592" s="5">
        <v>813.90219999999999</v>
      </c>
      <c r="L592" s="6">
        <f t="shared" ca="1" si="18"/>
        <v>8.5999999999999993E-2</v>
      </c>
      <c r="M592" s="6">
        <f ca="1"/>
        <v>3.3E-3</v>
      </c>
      <c r="N592" s="7" t="str">
        <f t="shared" ca="1" si="19"/>
        <v>77 troy ounces</v>
      </c>
      <c r="O592" s="6">
        <f ca="1"/>
        <v>4.0999999999999995E-3</v>
      </c>
      <c r="P592" s="6">
        <f ca="1"/>
        <v>2.7300000000000001E-2</v>
      </c>
      <c r="Q592" s="6">
        <f ca="1"/>
        <v>3.3E-3</v>
      </c>
      <c r="R592" s="5">
        <v>103.21</v>
      </c>
      <c r="S592" s="5">
        <v>4130.6099999999997</v>
      </c>
      <c r="T592" s="6">
        <f ca="1"/>
        <v>0.33350000000000002</v>
      </c>
      <c r="U592" s="5">
        <v>104</v>
      </c>
      <c r="X592" s="13"/>
      <c r="Y592" s="14"/>
      <c r="AA592" s="17"/>
      <c r="AB592" s="18"/>
    </row>
    <row r="593" spans="1:28" ht="26.25" customHeight="1">
      <c r="A593" s="4">
        <v>46102</v>
      </c>
      <c r="B593" s="5">
        <v>1885.73</v>
      </c>
      <c r="C593" s="5">
        <v>1895.6</v>
      </c>
      <c r="D593" s="5">
        <v>1896.95</v>
      </c>
      <c r="E593" s="5">
        <v>1863.28</v>
      </c>
      <c r="F593" s="8">
        <f ca="1"/>
        <v>-0.3367</v>
      </c>
      <c r="G593" s="21">
        <f ca="1"/>
        <v>-0.85860000000000003</v>
      </c>
      <c r="H593" s="5">
        <v>32.13769198</v>
      </c>
      <c r="I593" s="5">
        <v>1937.6514999999999</v>
      </c>
      <c r="J593" s="5">
        <v>1939.7131999999999</v>
      </c>
      <c r="K593" s="5">
        <v>804.58579999999995</v>
      </c>
      <c r="L593" s="6">
        <f t="shared" ca="1" si="18"/>
        <v>8.3000000000000004E-2</v>
      </c>
      <c r="M593" s="6">
        <f ca="1"/>
        <v>3.3E-3</v>
      </c>
      <c r="N593" s="7" t="str">
        <f t="shared" ca="1" si="19"/>
        <v>76 troy ounces</v>
      </c>
      <c r="O593" s="6">
        <f ca="1"/>
        <v>3.7000000000000002E-3</v>
      </c>
      <c r="P593" s="6">
        <f ca="1"/>
        <v>2.7000000000000003E-2</v>
      </c>
      <c r="Q593" s="6">
        <f ca="1"/>
        <v>3.3E-3</v>
      </c>
      <c r="R593" s="5">
        <v>103.67</v>
      </c>
      <c r="S593" s="5">
        <v>4253.75</v>
      </c>
      <c r="T593" s="6">
        <f ca="1"/>
        <v>0.28970000000000001</v>
      </c>
      <c r="U593" s="5">
        <v>105.17</v>
      </c>
      <c r="X593" s="13"/>
      <c r="Y593" s="14"/>
      <c r="AA593" s="17"/>
      <c r="AB593" s="18"/>
    </row>
    <row r="594" spans="1:28" ht="26.25" customHeight="1">
      <c r="A594" s="4">
        <v>46103</v>
      </c>
      <c r="B594" s="5">
        <v>1906.63</v>
      </c>
      <c r="C594" s="5">
        <v>1885.73</v>
      </c>
      <c r="D594" s="5">
        <v>1895.6</v>
      </c>
      <c r="E594" s="5">
        <v>1896.95</v>
      </c>
      <c r="F594" s="8">
        <f ca="1"/>
        <v>1.3500000000000002E-2</v>
      </c>
      <c r="G594" s="21">
        <f ca="1"/>
        <v>-0.74900000000000011</v>
      </c>
      <c r="H594" s="5">
        <v>33.918469829999999</v>
      </c>
      <c r="I594" s="5">
        <v>1939.0440000000001</v>
      </c>
      <c r="J594" s="5">
        <v>1939.7213999999999</v>
      </c>
      <c r="K594" s="5">
        <v>795.10104999999999</v>
      </c>
      <c r="L594" s="6">
        <f t="shared" ca="1" si="18"/>
        <v>8.3000000000000004E-2</v>
      </c>
      <c r="M594" s="6">
        <f ca="1"/>
        <v>3.3E-3</v>
      </c>
      <c r="N594" s="7" t="str">
        <f t="shared" ca="1" si="19"/>
        <v>81 troy ounces</v>
      </c>
      <c r="O594" s="6">
        <f ca="1"/>
        <v>3.7000000000000002E-3</v>
      </c>
      <c r="P594" s="6">
        <f ca="1"/>
        <v>2.63E-2</v>
      </c>
      <c r="Q594" s="6">
        <f ca="1"/>
        <v>3.3E-3</v>
      </c>
      <c r="R594" s="5">
        <v>103.04</v>
      </c>
      <c r="S594" s="5">
        <v>4222.58</v>
      </c>
      <c r="T594" s="6">
        <f ca="1"/>
        <v>0.29909999999999998</v>
      </c>
      <c r="U594" s="5">
        <v>102.11</v>
      </c>
      <c r="X594" s="13"/>
      <c r="Y594" s="14"/>
      <c r="AA594" s="17"/>
      <c r="AB594" s="18"/>
    </row>
    <row r="595" spans="1:28" ht="26.25" customHeight="1">
      <c r="A595" s="4">
        <v>46104</v>
      </c>
      <c r="B595" s="5">
        <v>1899.54</v>
      </c>
      <c r="C595" s="5">
        <v>1906.63</v>
      </c>
      <c r="D595" s="5">
        <v>1885.73</v>
      </c>
      <c r="E595" s="5">
        <v>1895.6</v>
      </c>
      <c r="F595" s="8">
        <f ca="1"/>
        <v>9.8699999999999996E-2</v>
      </c>
      <c r="G595" s="21">
        <f ca="1"/>
        <v>-0.31590000000000001</v>
      </c>
      <c r="H595" s="5">
        <v>33.30121312</v>
      </c>
      <c r="I595" s="5">
        <v>1941.1030000000001</v>
      </c>
      <c r="J595" s="5">
        <v>1939.8112000000001</v>
      </c>
      <c r="K595" s="5">
        <v>785.62305000000003</v>
      </c>
      <c r="L595" s="6">
        <f t="shared" ca="1" si="18"/>
        <v>8.3000000000000004E-2</v>
      </c>
      <c r="M595" s="6">
        <f ca="1"/>
        <v>3.3E-3</v>
      </c>
      <c r="N595" s="7" t="str">
        <f t="shared" ca="1" si="19"/>
        <v>78 troy ounces</v>
      </c>
      <c r="O595" s="6">
        <f ca="1"/>
        <v>3.7000000000000002E-3</v>
      </c>
      <c r="P595" s="6">
        <f ca="1"/>
        <v>2.58E-2</v>
      </c>
      <c r="Q595" s="6">
        <f ca="1"/>
        <v>3.3E-3</v>
      </c>
      <c r="R595" s="5">
        <v>102.28</v>
      </c>
      <c r="S595" s="5">
        <v>4186.5200000000004</v>
      </c>
      <c r="T595" s="6">
        <f ca="1"/>
        <v>0.31109999999999999</v>
      </c>
      <c r="U595" s="5">
        <v>101.76</v>
      </c>
      <c r="X595" s="13"/>
      <c r="Y595" s="14"/>
      <c r="AA595" s="17"/>
      <c r="AB595" s="18"/>
    </row>
    <row r="596" spans="1:28" ht="26.25" customHeight="1">
      <c r="A596" s="4">
        <v>46105</v>
      </c>
      <c r="B596" s="5">
        <v>1931.96</v>
      </c>
      <c r="C596" s="5">
        <v>1899.54</v>
      </c>
      <c r="D596" s="5">
        <v>1906.63</v>
      </c>
      <c r="E596" s="5">
        <v>1885.73</v>
      </c>
      <c r="F596" s="8">
        <f ca="1"/>
        <v>-0.20899999999999999</v>
      </c>
      <c r="G596" s="21">
        <f ca="1"/>
        <v>-0.7298</v>
      </c>
      <c r="H596" s="5">
        <v>28.77188481</v>
      </c>
      <c r="I596" s="5">
        <v>1943.5155</v>
      </c>
      <c r="J596" s="5">
        <v>1939.4936</v>
      </c>
      <c r="K596" s="5">
        <v>776.19439999999997</v>
      </c>
      <c r="L596" s="6">
        <f t="shared" ca="1" si="18"/>
        <v>8.3000000000000004E-2</v>
      </c>
      <c r="M596" s="6">
        <f ca="1"/>
        <v>3.3E-3</v>
      </c>
      <c r="N596" s="7" t="str">
        <f t="shared" ca="1" si="19"/>
        <v>73 troy ounces</v>
      </c>
      <c r="O596" s="6">
        <f ca="1"/>
        <v>3.8E-3</v>
      </c>
      <c r="P596" s="6">
        <f ca="1"/>
        <v>2.5399999999999999E-2</v>
      </c>
      <c r="Q596" s="6">
        <f ca="1"/>
        <v>3.3E-3</v>
      </c>
      <c r="R596" s="5">
        <v>101.73</v>
      </c>
      <c r="S596" s="5">
        <v>4278.1400000000003</v>
      </c>
      <c r="T596" s="6">
        <f ca="1"/>
        <v>0.27379999999999999</v>
      </c>
      <c r="U596" s="5">
        <v>98.64</v>
      </c>
      <c r="X596" s="13"/>
      <c r="Y596" s="14"/>
      <c r="AA596" s="17"/>
      <c r="AB596" s="18"/>
    </row>
    <row r="597" spans="1:28" ht="26.25" customHeight="1">
      <c r="A597" s="4">
        <v>46106</v>
      </c>
      <c r="B597" s="5">
        <v>1951.27</v>
      </c>
      <c r="C597" s="5">
        <v>1931.96</v>
      </c>
      <c r="D597" s="5">
        <v>1899.54</v>
      </c>
      <c r="E597" s="5">
        <v>1906.63</v>
      </c>
      <c r="F597" s="8">
        <f ca="1"/>
        <v>7.0900000000000005E-2</v>
      </c>
      <c r="G597" s="21">
        <f ca="1"/>
        <v>-0.4481</v>
      </c>
      <c r="H597" s="5">
        <v>24.691051659999999</v>
      </c>
      <c r="I597" s="5">
        <v>1944.0074999999999</v>
      </c>
      <c r="J597" s="5">
        <v>1938.4226000000001</v>
      </c>
      <c r="K597" s="5">
        <v>766.66125</v>
      </c>
      <c r="L597" s="6">
        <f t="shared" ca="1" si="18"/>
        <v>8.3000000000000004E-2</v>
      </c>
      <c r="M597" s="6">
        <f ca="1"/>
        <v>3.3E-3</v>
      </c>
      <c r="N597" s="7" t="str">
        <f t="shared" ca="1" si="19"/>
        <v>78 troy ounces</v>
      </c>
      <c r="O597" s="6">
        <f ca="1"/>
        <v>4.0000000000000001E-3</v>
      </c>
      <c r="P597" s="6">
        <f ca="1"/>
        <v>2.63E-2</v>
      </c>
      <c r="Q597" s="6">
        <f ca="1"/>
        <v>3.3E-3</v>
      </c>
      <c r="R597" s="5">
        <v>101.12</v>
      </c>
      <c r="S597" s="5">
        <v>4255.34</v>
      </c>
      <c r="T597" s="6">
        <f ca="1"/>
        <v>0.3004</v>
      </c>
      <c r="U597" s="5">
        <v>101.38</v>
      </c>
      <c r="X597" s="13"/>
      <c r="Y597" s="14"/>
      <c r="AA597" s="17"/>
      <c r="AB597" s="18"/>
    </row>
    <row r="598" spans="1:28" ht="26.25" customHeight="1">
      <c r="A598" s="4">
        <v>46107</v>
      </c>
      <c r="B598" s="5">
        <v>1956.95</v>
      </c>
      <c r="C598" s="5">
        <v>1951.27</v>
      </c>
      <c r="D598" s="5">
        <v>1931.96</v>
      </c>
      <c r="E598" s="5">
        <v>1899.54</v>
      </c>
      <c r="F598" s="8">
        <f ca="1"/>
        <v>-0.32420000000000004</v>
      </c>
      <c r="G598" s="21">
        <f ca="1"/>
        <v>-0.48100000000000004</v>
      </c>
      <c r="H598" s="5">
        <v>15.05864255</v>
      </c>
      <c r="I598" s="5">
        <v>1945.2380000000001</v>
      </c>
      <c r="J598" s="5">
        <v>1937.855</v>
      </c>
      <c r="K598" s="5">
        <v>757.16354999999999</v>
      </c>
      <c r="L598" s="6">
        <f t="shared" ca="1" si="18"/>
        <v>8.3000000000000004E-2</v>
      </c>
      <c r="M598" s="6">
        <f ca="1"/>
        <v>3.3E-3</v>
      </c>
      <c r="N598" s="7" t="str">
        <f t="shared" ca="1" si="19"/>
        <v>74 troy ounces</v>
      </c>
      <c r="O598" s="6">
        <f ca="1"/>
        <v>4.5999999999999999E-3</v>
      </c>
      <c r="P598" s="6">
        <f ca="1"/>
        <v>2.7200000000000002E-2</v>
      </c>
      <c r="Q598" s="6">
        <f ca="1"/>
        <v>3.3E-3</v>
      </c>
      <c r="R598" s="5">
        <v>100.62</v>
      </c>
      <c r="S598" s="5">
        <v>4385.83</v>
      </c>
      <c r="T598" s="6">
        <f ca="1"/>
        <v>0.2271</v>
      </c>
      <c r="U598" s="5">
        <v>104.07</v>
      </c>
      <c r="X598" s="13"/>
      <c r="Y598" s="14"/>
      <c r="AA598" s="17"/>
      <c r="AB598" s="18"/>
    </row>
    <row r="599" spans="1:28" ht="26.25" customHeight="1">
      <c r="A599" s="4">
        <v>46108</v>
      </c>
      <c r="B599" s="5">
        <v>1949.86</v>
      </c>
      <c r="C599" s="5">
        <v>1956.95</v>
      </c>
      <c r="D599" s="5">
        <v>1951.27</v>
      </c>
      <c r="E599" s="5">
        <v>1931.96</v>
      </c>
      <c r="F599" s="8">
        <f ca="1"/>
        <v>-0.19309999999999999</v>
      </c>
      <c r="G599" s="21">
        <f ca="1"/>
        <v>-0.76870000000000005</v>
      </c>
      <c r="H599" s="5">
        <v>12.238864550000001</v>
      </c>
      <c r="I599" s="5">
        <v>1946.5595000000001</v>
      </c>
      <c r="J599" s="5">
        <v>1936.3896</v>
      </c>
      <c r="K599" s="5">
        <v>747.50374999999997</v>
      </c>
      <c r="L599" s="6">
        <f t="shared" ca="1" si="18"/>
        <v>8.3000000000000004E-2</v>
      </c>
      <c r="M599" s="6">
        <f ca="1"/>
        <v>3.3E-3</v>
      </c>
      <c r="N599" s="7" t="str">
        <f t="shared" ca="1" si="19"/>
        <v>70 troy ounces</v>
      </c>
      <c r="O599" s="6">
        <f ca="1"/>
        <v>5.0000000000000001E-3</v>
      </c>
      <c r="P599" s="6">
        <f ca="1"/>
        <v>2.6800000000000001E-2</v>
      </c>
      <c r="Q599" s="6">
        <f ca="1"/>
        <v>3.3E-3</v>
      </c>
      <c r="R599" s="5">
        <v>100.35</v>
      </c>
      <c r="S599" s="5">
        <v>4489.17</v>
      </c>
      <c r="T599" s="6">
        <f ca="1"/>
        <v>0.2024</v>
      </c>
      <c r="U599" s="5">
        <v>102.5</v>
      </c>
      <c r="X599" s="13"/>
      <c r="Y599" s="14"/>
      <c r="AA599" s="17"/>
      <c r="AB599" s="18"/>
    </row>
    <row r="600" spans="1:28" ht="26.25" customHeight="1">
      <c r="A600" s="4">
        <v>46109</v>
      </c>
      <c r="B600" s="5">
        <v>1977.34</v>
      </c>
      <c r="C600" s="5">
        <v>1949.86</v>
      </c>
      <c r="D600" s="5">
        <v>1956.95</v>
      </c>
      <c r="E600" s="5">
        <v>1951.27</v>
      </c>
      <c r="F600" s="8">
        <f ca="1"/>
        <v>-5.6799999999999996E-2</v>
      </c>
      <c r="G600" s="21">
        <f ca="1"/>
        <v>-0.62869999999999993</v>
      </c>
      <c r="H600" s="5">
        <v>15.14006253</v>
      </c>
      <c r="I600" s="5">
        <v>1946.9639999999999</v>
      </c>
      <c r="J600" s="5">
        <v>1933.9025999999999</v>
      </c>
      <c r="K600" s="5">
        <v>737.74739999999997</v>
      </c>
      <c r="L600" s="6">
        <f t="shared" ca="1" si="18"/>
        <v>8.3000000000000004E-2</v>
      </c>
      <c r="M600" s="6">
        <f ca="1"/>
        <v>3.3E-3</v>
      </c>
      <c r="N600" s="7" t="str">
        <f t="shared" ca="1" si="19"/>
        <v>71 troy ounces</v>
      </c>
      <c r="O600" s="6">
        <f ca="1"/>
        <v>3.4999999999999996E-3</v>
      </c>
      <c r="P600" s="6">
        <f ca="1"/>
        <v>2.6000000000000002E-2</v>
      </c>
      <c r="Q600" s="6">
        <f ca="1"/>
        <v>3.3E-3</v>
      </c>
      <c r="R600" s="5">
        <v>100.98</v>
      </c>
      <c r="S600" s="5">
        <v>4472.26</v>
      </c>
      <c r="T600" s="6">
        <f ca="1"/>
        <v>0.21129999999999999</v>
      </c>
      <c r="U600" s="5">
        <v>103.05</v>
      </c>
      <c r="X600" s="13"/>
      <c r="Y600" s="14"/>
      <c r="AA600" s="17"/>
      <c r="AB600" s="18"/>
    </row>
    <row r="601" spans="1:28" ht="26.25" customHeight="1">
      <c r="A601" s="4">
        <v>46110</v>
      </c>
      <c r="B601" s="5">
        <v>1974.8</v>
      </c>
      <c r="C601" s="5">
        <v>1977.34</v>
      </c>
      <c r="D601" s="5">
        <v>1949.86</v>
      </c>
      <c r="E601" s="5">
        <v>1956.95</v>
      </c>
      <c r="F601" s="8">
        <f ca="1"/>
        <v>7.0900000000000005E-2</v>
      </c>
      <c r="G601" s="21">
        <f ca="1"/>
        <v>-0.81389999999999996</v>
      </c>
      <c r="H601" s="5">
        <v>19.170417489999998</v>
      </c>
      <c r="I601" s="5">
        <v>1946.4269999999999</v>
      </c>
      <c r="J601" s="5">
        <v>1931.4186</v>
      </c>
      <c r="K601" s="5">
        <v>727.96265000000005</v>
      </c>
      <c r="L601" s="6">
        <f t="shared" ca="1" si="18"/>
        <v>8.3000000000000004E-2</v>
      </c>
      <c r="M601" s="6">
        <f ca="1"/>
        <v>3.3E-3</v>
      </c>
      <c r="N601" s="7" t="str">
        <f t="shared" ca="1" si="19"/>
        <v>70 troy ounces</v>
      </c>
      <c r="O601" s="6">
        <f ca="1"/>
        <v>3.7000000000000002E-3</v>
      </c>
      <c r="P601" s="6">
        <f ca="1"/>
        <v>2.6099999999999998E-2</v>
      </c>
      <c r="Q601" s="6">
        <f ca="1"/>
        <v>3.3E-3</v>
      </c>
      <c r="R601" s="5">
        <v>100.83</v>
      </c>
      <c r="S601" s="5">
        <v>4390.63</v>
      </c>
      <c r="T601" s="6">
        <f ca="1"/>
        <v>0.22550000000000001</v>
      </c>
      <c r="U601" s="5">
        <v>107.75</v>
      </c>
      <c r="X601" s="13"/>
      <c r="Y601" s="14"/>
      <c r="AA601" s="17"/>
      <c r="AB601" s="18"/>
    </row>
    <row r="602" spans="1:28" ht="26.25" customHeight="1">
      <c r="A602" s="4">
        <v>46111</v>
      </c>
      <c r="B602" s="5">
        <v>1973.3</v>
      </c>
      <c r="C602" s="5">
        <v>1974.8</v>
      </c>
      <c r="D602" s="5">
        <v>1977.34</v>
      </c>
      <c r="E602" s="5">
        <v>1949.86</v>
      </c>
      <c r="F602" s="8">
        <f ca="1"/>
        <v>-0.27479999999999999</v>
      </c>
      <c r="G602" s="21">
        <f ca="1"/>
        <v>-1.1406000000000001</v>
      </c>
      <c r="H602" s="5">
        <v>22.424182999999999</v>
      </c>
      <c r="I602" s="5">
        <v>1944.9110000000001</v>
      </c>
      <c r="J602" s="5">
        <v>1928.9412</v>
      </c>
      <c r="K602" s="5">
        <v>718.21334999999999</v>
      </c>
      <c r="L602" s="6">
        <f t="shared" ca="1" si="18"/>
        <v>8.3000000000000004E-2</v>
      </c>
      <c r="M602" s="6">
        <f ca="1"/>
        <v>3.3E-3</v>
      </c>
      <c r="N602" s="7" t="str">
        <f t="shared" ca="1" si="19"/>
        <v>76 troy ounces</v>
      </c>
      <c r="O602" s="6">
        <f ca="1"/>
        <v>3.8E-3</v>
      </c>
      <c r="P602" s="6">
        <f ca="1"/>
        <v>2.46E-2</v>
      </c>
      <c r="Q602" s="6">
        <f ca="1"/>
        <v>3.3E-3</v>
      </c>
      <c r="R602" s="5">
        <v>100.5</v>
      </c>
      <c r="S602" s="5">
        <v>4385.63</v>
      </c>
      <c r="T602" s="6">
        <f ca="1"/>
        <v>0.2452</v>
      </c>
      <c r="U602" s="5">
        <v>107.03</v>
      </c>
      <c r="X602" s="13"/>
      <c r="Y602" s="14"/>
      <c r="AA602" s="17"/>
      <c r="AB602" s="18"/>
    </row>
    <row r="603" spans="1:28" ht="26.25" customHeight="1">
      <c r="A603" s="4">
        <v>46112</v>
      </c>
      <c r="B603" s="5">
        <v>1977.25</v>
      </c>
      <c r="C603" s="5">
        <v>1973.3</v>
      </c>
      <c r="D603" s="5">
        <v>1974.8</v>
      </c>
      <c r="E603" s="5">
        <v>1977.34</v>
      </c>
      <c r="F603" s="8">
        <f ca="1"/>
        <v>2.5399999999999999E-2</v>
      </c>
      <c r="G603" s="21">
        <f ca="1"/>
        <v>-0.77849999999999997</v>
      </c>
      <c r="H603" s="5">
        <v>21.952814549999999</v>
      </c>
      <c r="I603" s="5">
        <v>1942.8205</v>
      </c>
      <c r="J603" s="5">
        <v>1925.8363999999999</v>
      </c>
      <c r="K603" s="5">
        <v>708.32664999999997</v>
      </c>
      <c r="L603" s="6">
        <f t="shared" ca="1" si="18"/>
        <v>8.3000000000000004E-2</v>
      </c>
      <c r="M603" s="6">
        <f ca="1"/>
        <v>8.0000000000000004E-4</v>
      </c>
      <c r="N603" s="7" t="str">
        <f t="shared" ca="1" si="19"/>
        <v>75 troy ounces</v>
      </c>
      <c r="O603" s="6">
        <f ca="1"/>
        <v>3.8E-3</v>
      </c>
      <c r="P603" s="6">
        <f ca="1"/>
        <v>2.46E-2</v>
      </c>
      <c r="Q603" s="6">
        <f ca="1"/>
        <v>8.0000000000000004E-4</v>
      </c>
      <c r="R603" s="5">
        <v>99.79</v>
      </c>
      <c r="S603" s="5">
        <v>4449.12</v>
      </c>
      <c r="T603" s="6">
        <f ca="1"/>
        <v>0.21719999999999998</v>
      </c>
      <c r="U603" s="5">
        <v>104.2</v>
      </c>
      <c r="X603" s="13"/>
      <c r="Y603" s="14"/>
      <c r="AA603" s="17"/>
      <c r="AB603" s="18"/>
    </row>
    <row r="604" spans="1:28" ht="26.25" customHeight="1">
      <c r="A604" s="4">
        <v>46113</v>
      </c>
      <c r="B604" s="5">
        <v>1966.04</v>
      </c>
      <c r="C604" s="5">
        <v>1977.25</v>
      </c>
      <c r="D604" s="5">
        <v>1973.3</v>
      </c>
      <c r="E604" s="5">
        <v>1974.8</v>
      </c>
      <c r="F604" s="8">
        <f ca="1"/>
        <v>1.4999999999999999E-2</v>
      </c>
      <c r="G604" s="21">
        <f ca="1"/>
        <v>-0.77700000000000002</v>
      </c>
      <c r="H604" s="5">
        <v>21.394014219999999</v>
      </c>
      <c r="I604" s="5">
        <v>1940.155</v>
      </c>
      <c r="J604" s="5">
        <v>1922.4993999999999</v>
      </c>
      <c r="K604" s="5">
        <v>698.45264999999995</v>
      </c>
      <c r="L604" s="6">
        <f t="shared" ca="1" si="18"/>
        <v>8.3000000000000004E-2</v>
      </c>
      <c r="M604" s="6">
        <f ca="1"/>
        <v>8.0000000000000004E-4</v>
      </c>
      <c r="N604" s="7" t="str">
        <f t="shared" ca="1" si="19"/>
        <v>71 troy ounces</v>
      </c>
      <c r="O604" s="6">
        <f ca="1"/>
        <v>3.7000000000000002E-3</v>
      </c>
      <c r="P604" s="6">
        <f ca="1"/>
        <v>2.4700000000000003E-2</v>
      </c>
      <c r="Q604" s="6">
        <f ca="1"/>
        <v>8.0000000000000004E-4</v>
      </c>
      <c r="R604" s="5">
        <v>99.79</v>
      </c>
      <c r="S604" s="5">
        <v>4449.12</v>
      </c>
      <c r="T604" s="6">
        <f ca="1"/>
        <v>0.21719999999999998</v>
      </c>
      <c r="U604" s="5">
        <v>104.2</v>
      </c>
      <c r="X604" s="13"/>
      <c r="Y604" s="14"/>
      <c r="AA604" s="17"/>
      <c r="AB604" s="18"/>
    </row>
    <row r="605" spans="1:28" ht="26.25" customHeight="1">
      <c r="A605" s="4">
        <v>46114</v>
      </c>
      <c r="B605" s="5">
        <v>1952.97</v>
      </c>
      <c r="C605" s="5">
        <v>1966.04</v>
      </c>
      <c r="D605" s="5">
        <v>1977.25</v>
      </c>
      <c r="E605" s="5">
        <v>1973.3</v>
      </c>
      <c r="F605" s="8">
        <f ca="1"/>
        <v>-3.95E-2</v>
      </c>
      <c r="G605" s="21">
        <f ca="1"/>
        <v>-0.91520000000000001</v>
      </c>
      <c r="H605" s="5">
        <v>19.036242510000001</v>
      </c>
      <c r="I605" s="5">
        <v>1938.6925000000001</v>
      </c>
      <c r="J605" s="5">
        <v>1919.1486</v>
      </c>
      <c r="K605" s="5">
        <v>688.58614999999998</v>
      </c>
      <c r="L605" s="6">
        <f t="shared" ca="1" si="18"/>
        <v>8.3000000000000004E-2</v>
      </c>
      <c r="M605" s="6">
        <f ca="1"/>
        <v>8.0000000000000004E-4</v>
      </c>
      <c r="N605" s="7" t="str">
        <f t="shared" ca="1" si="19"/>
        <v>77 troy ounces</v>
      </c>
      <c r="O605" s="6">
        <f ca="1"/>
        <v>2.5999999999999999E-3</v>
      </c>
      <c r="P605" s="6">
        <f ca="1"/>
        <v>2.3700000000000002E-2</v>
      </c>
      <c r="Q605" s="6">
        <f ca="1"/>
        <v>8.0000000000000004E-4</v>
      </c>
      <c r="R605" s="5">
        <v>100.34</v>
      </c>
      <c r="S605" s="5">
        <v>4394.3</v>
      </c>
      <c r="T605" s="6">
        <f ca="1"/>
        <v>0.23519999999999999</v>
      </c>
      <c r="U605" s="5">
        <v>100.91</v>
      </c>
      <c r="X605" s="13"/>
      <c r="Y605" s="14"/>
      <c r="AA605" s="17"/>
      <c r="AB605" s="18"/>
    </row>
    <row r="606" spans="1:28" ht="26.25" customHeight="1">
      <c r="A606" s="4">
        <v>46115</v>
      </c>
      <c r="B606" s="5">
        <v>1947.57</v>
      </c>
      <c r="C606" s="5">
        <v>1952.97</v>
      </c>
      <c r="D606" s="5">
        <v>1966.04</v>
      </c>
      <c r="E606" s="5">
        <v>1977.25</v>
      </c>
      <c r="F606" s="8">
        <f ca="1"/>
        <v>0.11210000000000001</v>
      </c>
      <c r="G606" s="21">
        <f ca="1"/>
        <v>-0.59409999999999996</v>
      </c>
      <c r="H606" s="5">
        <v>14.336806129999999</v>
      </c>
      <c r="I606" s="5">
        <v>1936.1790000000001</v>
      </c>
      <c r="J606" s="5">
        <v>1915.7616</v>
      </c>
      <c r="K606" s="5">
        <v>678.69989999999996</v>
      </c>
      <c r="L606" s="6">
        <f t="shared" ca="1" si="18"/>
        <v>8.3000000000000004E-2</v>
      </c>
      <c r="M606" s="6">
        <f ca="1"/>
        <v>8.0000000000000004E-4</v>
      </c>
      <c r="N606" s="7" t="str">
        <f t="shared" ca="1" si="19"/>
        <v>80 troy ounces</v>
      </c>
      <c r="O606" s="6">
        <f ca="1"/>
        <v>2.0999999999999999E-3</v>
      </c>
      <c r="P606" s="6">
        <f ca="1"/>
        <v>2.3900000000000001E-2</v>
      </c>
      <c r="Q606" s="6">
        <f ca="1"/>
        <v>8.0000000000000004E-4</v>
      </c>
      <c r="R606" s="5">
        <v>100.04</v>
      </c>
      <c r="S606" s="5">
        <v>4437.59</v>
      </c>
      <c r="T606" s="6">
        <f ca="1"/>
        <v>0.24940000000000001</v>
      </c>
      <c r="U606" s="5">
        <v>95.17</v>
      </c>
      <c r="X606" s="13"/>
      <c r="Y606" s="14"/>
      <c r="AA606" s="17"/>
      <c r="AB606" s="18"/>
    </row>
    <row r="607" spans="1:28" ht="26.25" customHeight="1">
      <c r="A607" s="4">
        <v>46116</v>
      </c>
      <c r="B607" s="5">
        <v>1933.08</v>
      </c>
      <c r="C607" s="5">
        <v>1947.57</v>
      </c>
      <c r="D607" s="5">
        <v>1952.97</v>
      </c>
      <c r="E607" s="5">
        <v>1966.04</v>
      </c>
      <c r="F607" s="8">
        <f ca="1"/>
        <v>0.13070000000000001</v>
      </c>
      <c r="G607" s="21">
        <f ca="1"/>
        <v>-0.5343</v>
      </c>
      <c r="H607" s="5">
        <v>11.529265369999999</v>
      </c>
      <c r="I607" s="5">
        <v>1933.7925</v>
      </c>
      <c r="J607" s="5">
        <v>1912.4562000000001</v>
      </c>
      <c r="K607" s="5">
        <v>668.86969999999997</v>
      </c>
      <c r="L607" s="6">
        <f t="shared" ca="1" si="18"/>
        <v>8.3000000000000004E-2</v>
      </c>
      <c r="M607" s="6">
        <f ca="1"/>
        <v>8.0000000000000004E-4</v>
      </c>
      <c r="N607" s="7" t="str">
        <f t="shared" ca="1" si="19"/>
        <v>80 troy ounces</v>
      </c>
      <c r="O607" s="6">
        <f ca="1"/>
        <v>2.2000000000000001E-3</v>
      </c>
      <c r="P607" s="6">
        <f ca="1"/>
        <v>2.5000000000000001E-2</v>
      </c>
      <c r="Q607" s="6">
        <f ca="1"/>
        <v>8.0000000000000004E-4</v>
      </c>
      <c r="R607" s="5">
        <v>99.84</v>
      </c>
      <c r="S607" s="5">
        <v>4462.6400000000003</v>
      </c>
      <c r="T607" s="6">
        <f ca="1"/>
        <v>0.23089999999999999</v>
      </c>
      <c r="U607" s="5">
        <v>98.4</v>
      </c>
      <c r="X607" s="13"/>
      <c r="Y607" s="14"/>
      <c r="AA607" s="17"/>
      <c r="AB607" s="18"/>
    </row>
    <row r="608" spans="1:28" ht="26.25" customHeight="1">
      <c r="A608" s="4">
        <v>46117</v>
      </c>
      <c r="B608" s="5">
        <v>1923.91</v>
      </c>
      <c r="C608" s="5">
        <v>1933.08</v>
      </c>
      <c r="D608" s="5">
        <v>1947.57</v>
      </c>
      <c r="E608" s="5">
        <v>1952.97</v>
      </c>
      <c r="F608" s="8">
        <f ca="1"/>
        <v>5.4000000000000006E-2</v>
      </c>
      <c r="G608" s="21">
        <f ca="1"/>
        <v>-0.15609999999999999</v>
      </c>
      <c r="H608" s="5">
        <v>9.1027697859999996</v>
      </c>
      <c r="I608" s="5">
        <v>1933.7619999999999</v>
      </c>
      <c r="J608" s="5">
        <v>1909.3552</v>
      </c>
      <c r="K608" s="5">
        <v>659.10485000000006</v>
      </c>
      <c r="L608" s="6">
        <f t="shared" ca="1" si="18"/>
        <v>8.3000000000000004E-2</v>
      </c>
      <c r="M608" s="6">
        <f ca="1"/>
        <v>8.0000000000000004E-4</v>
      </c>
      <c r="N608" s="7" t="str">
        <f t="shared" ca="1" si="19"/>
        <v>77 troy ounces</v>
      </c>
      <c r="O608" s="6">
        <f ca="1"/>
        <v>2E-3</v>
      </c>
      <c r="P608" s="6">
        <f ca="1"/>
        <v>2.53E-2</v>
      </c>
      <c r="Q608" s="6">
        <f ca="1"/>
        <v>8.0000000000000004E-4</v>
      </c>
      <c r="R608" s="5">
        <v>99.82</v>
      </c>
      <c r="S608" s="5">
        <v>4494.1499999999996</v>
      </c>
      <c r="T608" s="6">
        <f ca="1"/>
        <v>0.21249999999999999</v>
      </c>
      <c r="U608" s="5">
        <v>97.17</v>
      </c>
      <c r="X608" s="13"/>
      <c r="Y608" s="14"/>
      <c r="AA608" s="17"/>
      <c r="AB608" s="18"/>
    </row>
    <row r="609" spans="1:28" ht="26.25" customHeight="1">
      <c r="A609" s="4">
        <v>46118</v>
      </c>
      <c r="B609" s="5">
        <v>1920.69</v>
      </c>
      <c r="C609" s="5">
        <v>1923.91</v>
      </c>
      <c r="D609" s="5">
        <v>1933.08</v>
      </c>
      <c r="E609" s="5">
        <v>1947.57</v>
      </c>
      <c r="F609" s="8">
        <f ca="1"/>
        <v>0.1449</v>
      </c>
      <c r="G609" s="21">
        <f ca="1"/>
        <v>0.18190000000000001</v>
      </c>
      <c r="H609" s="5">
        <v>11.768264479999999</v>
      </c>
      <c r="I609" s="5">
        <v>1935.7829999999999</v>
      </c>
      <c r="J609" s="5">
        <v>1906.2460000000001</v>
      </c>
      <c r="K609" s="5">
        <v>649.36699999999996</v>
      </c>
      <c r="L609" s="6">
        <f t="shared" ca="1" si="18"/>
        <v>8.3000000000000004E-2</v>
      </c>
      <c r="M609" s="6">
        <f ca="1"/>
        <v>8.0000000000000004E-4</v>
      </c>
      <c r="N609" s="7" t="str">
        <f t="shared" ca="1" si="19"/>
        <v>78 troy ounces</v>
      </c>
      <c r="O609" s="6">
        <f ca="1"/>
        <v>2.0999999999999999E-3</v>
      </c>
      <c r="P609" s="6">
        <f ca="1"/>
        <v>2.4700000000000003E-2</v>
      </c>
      <c r="Q609" s="6">
        <f ca="1"/>
        <v>8.0000000000000004E-4</v>
      </c>
      <c r="R609" s="5">
        <v>99.65</v>
      </c>
      <c r="S609" s="5">
        <v>4474.6499999999996</v>
      </c>
      <c r="T609" s="6">
        <f ca="1"/>
        <v>0.21969999999999998</v>
      </c>
      <c r="U609" s="5">
        <v>97.16</v>
      </c>
      <c r="X609" s="13"/>
      <c r="Y609" s="14"/>
      <c r="AA609" s="17"/>
      <c r="AB609" s="18"/>
    </row>
    <row r="610" spans="1:28" ht="26.25" customHeight="1">
      <c r="A610" s="4">
        <v>46119</v>
      </c>
      <c r="B610" s="5">
        <v>1931.59</v>
      </c>
      <c r="C610" s="5">
        <v>1920.69</v>
      </c>
      <c r="D610" s="5">
        <v>1923.91</v>
      </c>
      <c r="E610" s="5">
        <v>1933.08</v>
      </c>
      <c r="F610" s="8">
        <f ca="1"/>
        <v>9.1700000000000004E-2</v>
      </c>
      <c r="G610" s="21">
        <f ca="1"/>
        <v>0.33039999999999997</v>
      </c>
      <c r="H610" s="5">
        <v>14.94324359</v>
      </c>
      <c r="I610" s="5">
        <v>1938.9095</v>
      </c>
      <c r="J610" s="5">
        <v>1903.5308</v>
      </c>
      <c r="K610" s="5">
        <v>639.70159999999998</v>
      </c>
      <c r="L610" s="6">
        <f t="shared" ca="1" si="18"/>
        <v>8.3000000000000004E-2</v>
      </c>
      <c r="M610" s="6">
        <f ca="1"/>
        <v>8.0000000000000004E-4</v>
      </c>
      <c r="N610" s="7" t="str">
        <f t="shared" ca="1" si="19"/>
        <v>77 troy ounces</v>
      </c>
      <c r="O610" s="6">
        <f ca="1"/>
        <v>2.0999999999999999E-3</v>
      </c>
      <c r="P610" s="6">
        <f ca="1"/>
        <v>2.5000000000000001E-2</v>
      </c>
      <c r="Q610" s="6">
        <f ca="1"/>
        <v>8.0000000000000004E-4</v>
      </c>
      <c r="R610" s="5">
        <v>99.47</v>
      </c>
      <c r="S610" s="5">
        <v>4494.17</v>
      </c>
      <c r="T610" s="6">
        <f ca="1"/>
        <v>0.2127</v>
      </c>
      <c r="U610" s="5">
        <v>101.24</v>
      </c>
      <c r="X610" s="13"/>
      <c r="Y610" s="14"/>
      <c r="AA610" s="17"/>
      <c r="AB610" s="18"/>
    </row>
    <row r="611" spans="1:28" ht="26.25" customHeight="1">
      <c r="A611" s="4">
        <v>46120</v>
      </c>
      <c r="B611" s="5">
        <v>1924.8</v>
      </c>
      <c r="C611" s="5">
        <v>1931.59</v>
      </c>
      <c r="D611" s="5">
        <v>1920.69</v>
      </c>
      <c r="E611" s="5">
        <v>1923.91</v>
      </c>
      <c r="F611" s="8">
        <f ca="1"/>
        <v>3.2199999999999999E-2</v>
      </c>
      <c r="G611" s="21">
        <f ca="1"/>
        <v>0.29170000000000001</v>
      </c>
      <c r="H611" s="5">
        <v>15.09715411</v>
      </c>
      <c r="I611" s="5">
        <v>1942.2180000000001</v>
      </c>
      <c r="J611" s="5">
        <v>1901.4928</v>
      </c>
      <c r="K611" s="5">
        <v>630.08204999999998</v>
      </c>
      <c r="L611" s="6">
        <f t="shared" ca="1" si="18"/>
        <v>8.3000000000000004E-2</v>
      </c>
      <c r="M611" s="6">
        <f ca="1"/>
        <v>8.0000000000000004E-4</v>
      </c>
      <c r="N611" s="7" t="str">
        <f t="shared" ca="1" si="19"/>
        <v>79 troy ounces</v>
      </c>
      <c r="O611" s="6">
        <f ca="1"/>
        <v>1.8E-3</v>
      </c>
      <c r="P611" s="6">
        <f ca="1"/>
        <v>2.5099999999999997E-2</v>
      </c>
      <c r="Q611" s="6">
        <f ca="1"/>
        <v>8.0000000000000004E-4</v>
      </c>
      <c r="R611" s="5">
        <v>99</v>
      </c>
      <c r="S611" s="5">
        <v>4572.45</v>
      </c>
      <c r="T611" s="6">
        <f ca="1"/>
        <v>0.18789999999999998</v>
      </c>
      <c r="U611" s="5">
        <v>103.66</v>
      </c>
      <c r="X611" s="13"/>
      <c r="Y611" s="14"/>
      <c r="AA611" s="17"/>
      <c r="AB611" s="18"/>
    </row>
    <row r="612" spans="1:28" ht="26.25" customHeight="1">
      <c r="A612" s="4">
        <v>46121</v>
      </c>
      <c r="B612" s="5">
        <v>1936.78</v>
      </c>
      <c r="C612" s="5">
        <v>1924.8</v>
      </c>
      <c r="D612" s="5">
        <v>1931.59</v>
      </c>
      <c r="E612" s="5">
        <v>1920.69</v>
      </c>
      <c r="F612" s="8">
        <f ca="1"/>
        <v>-0.109</v>
      </c>
      <c r="G612" s="21">
        <f ca="1"/>
        <v>0.45750000000000002</v>
      </c>
      <c r="H612" s="5">
        <v>15.224163580000001</v>
      </c>
      <c r="I612" s="5">
        <v>1948.375</v>
      </c>
      <c r="J612" s="5">
        <v>1900.0726</v>
      </c>
      <c r="K612" s="5">
        <v>620.47860000000003</v>
      </c>
      <c r="L612" s="6">
        <f t="shared" ca="1" si="18"/>
        <v>8.3000000000000004E-2</v>
      </c>
      <c r="M612" s="6">
        <f ca="1"/>
        <v>8.0000000000000004E-4</v>
      </c>
      <c r="N612" s="7" t="str">
        <f t="shared" ca="1" si="19"/>
        <v>78 troy ounces</v>
      </c>
      <c r="O612" s="6">
        <f ca="1"/>
        <v>1.8E-3</v>
      </c>
      <c r="P612" s="6">
        <f ca="1"/>
        <v>2.4300000000000002E-2</v>
      </c>
      <c r="Q612" s="6">
        <f ca="1"/>
        <v>8.0000000000000004E-4</v>
      </c>
      <c r="R612" s="5">
        <v>98.57</v>
      </c>
      <c r="S612" s="5">
        <v>4547.97</v>
      </c>
      <c r="T612" s="6">
        <f ca="1"/>
        <v>0.20749999999999999</v>
      </c>
      <c r="U612" s="5">
        <v>98.95</v>
      </c>
      <c r="X612" s="13"/>
      <c r="Y612" s="14"/>
      <c r="AA612" s="17"/>
      <c r="AB612" s="18"/>
    </row>
    <row r="613" spans="1:28" ht="26.25" customHeight="1">
      <c r="A613" s="4">
        <v>46122</v>
      </c>
      <c r="B613" s="5">
        <v>1933.98</v>
      </c>
      <c r="C613" s="5">
        <v>1936.78</v>
      </c>
      <c r="D613" s="5">
        <v>1924.8</v>
      </c>
      <c r="E613" s="5">
        <v>1931.59</v>
      </c>
      <c r="F613" s="8">
        <f ca="1"/>
        <v>6.7900000000000002E-2</v>
      </c>
      <c r="G613" s="21">
        <f ca="1"/>
        <v>0.5</v>
      </c>
      <c r="H613" s="5">
        <v>15.17335417</v>
      </c>
      <c r="I613" s="5">
        <v>1951.7349999999999</v>
      </c>
      <c r="J613" s="5">
        <v>1898.3122000000001</v>
      </c>
      <c r="K613" s="5">
        <v>610.82065</v>
      </c>
      <c r="L613" s="6">
        <f t="shared" ca="1" si="18"/>
        <v>8.3000000000000004E-2</v>
      </c>
      <c r="M613" s="6">
        <f ca="1"/>
        <v>8.0000000000000004E-4</v>
      </c>
      <c r="N613" s="7" t="str">
        <f t="shared" ca="1" si="19"/>
        <v>78 troy ounces</v>
      </c>
      <c r="O613" s="6">
        <f ca="1"/>
        <v>1.5E-3</v>
      </c>
      <c r="P613" s="6">
        <f ca="1"/>
        <v>2.4399999999999998E-2</v>
      </c>
      <c r="Q613" s="6">
        <f ca="1"/>
        <v>8.0000000000000004E-4</v>
      </c>
      <c r="R613" s="5">
        <v>98.34</v>
      </c>
      <c r="S613" s="5">
        <v>4540.32</v>
      </c>
      <c r="T613" s="6">
        <f ca="1"/>
        <v>0.20620000000000002</v>
      </c>
      <c r="U613" s="5">
        <v>101.23</v>
      </c>
      <c r="X613" s="13"/>
      <c r="Y613" s="14"/>
      <c r="AA613" s="17"/>
      <c r="AB613" s="18"/>
    </row>
    <row r="614" spans="1:28" ht="26.25" customHeight="1">
      <c r="A614" s="4">
        <v>46123</v>
      </c>
      <c r="B614" s="5">
        <v>1916.47</v>
      </c>
      <c r="C614" s="5">
        <v>1933.98</v>
      </c>
      <c r="D614" s="5">
        <v>1936.78</v>
      </c>
      <c r="E614" s="5">
        <v>1924.8</v>
      </c>
      <c r="F614" s="8">
        <f ca="1"/>
        <v>-0.1198</v>
      </c>
      <c r="G614" s="21">
        <f ca="1"/>
        <v>0.36520000000000002</v>
      </c>
      <c r="H614" s="5">
        <v>15.466485629999999</v>
      </c>
      <c r="I614" s="5">
        <v>1954.029</v>
      </c>
      <c r="J614" s="5">
        <v>1896.5078000000001</v>
      </c>
      <c r="K614" s="5">
        <v>601.19664999999998</v>
      </c>
      <c r="L614" s="6">
        <f t="shared" ca="1" si="18"/>
        <v>8.5000000000000006E-2</v>
      </c>
      <c r="M614" s="6">
        <f ca="1"/>
        <v>8.0000000000000004E-4</v>
      </c>
      <c r="N614" s="7" t="str">
        <f t="shared" ca="1" si="19"/>
        <v>57 troy ounces</v>
      </c>
      <c r="O614" s="6">
        <f ca="1"/>
        <v>1.7000000000000001E-3</v>
      </c>
      <c r="P614" s="6">
        <f ca="1"/>
        <v>2.2799999999999997E-2</v>
      </c>
      <c r="Q614" s="6">
        <f ca="1"/>
        <v>8.0000000000000004E-4</v>
      </c>
      <c r="R614" s="5">
        <v>97.83</v>
      </c>
      <c r="S614" s="5">
        <v>4599.0200000000004</v>
      </c>
      <c r="T614" s="6">
        <f ca="1"/>
        <v>0.1968</v>
      </c>
      <c r="U614" s="5">
        <v>107.45</v>
      </c>
      <c r="X614" s="13"/>
      <c r="Y614" s="14"/>
      <c r="AA614" s="17"/>
      <c r="AB614" s="18"/>
    </row>
    <row r="615" spans="1:28" ht="26.25" customHeight="1">
      <c r="A615" s="4">
        <v>46124</v>
      </c>
      <c r="B615" s="5">
        <v>1924.15</v>
      </c>
      <c r="C615" s="5">
        <v>1916.47</v>
      </c>
      <c r="D615" s="5">
        <v>1933.98</v>
      </c>
      <c r="E615" s="5">
        <v>1936.78</v>
      </c>
      <c r="F615" s="8">
        <f ca="1"/>
        <v>2.7999999999999997E-2</v>
      </c>
      <c r="G615" s="21">
        <f ca="1"/>
        <v>0.43270000000000003</v>
      </c>
      <c r="H615" s="5">
        <v>15.71833964</v>
      </c>
      <c r="I615" s="5">
        <v>1953.9380000000001</v>
      </c>
      <c r="J615" s="5">
        <v>1894.5524</v>
      </c>
      <c r="K615" s="5">
        <v>591.51274999999998</v>
      </c>
      <c r="L615" s="6">
        <f t="shared" ca="1" si="18"/>
        <v>8.5000000000000006E-2</v>
      </c>
      <c r="M615" s="6">
        <f ca="1"/>
        <v>8.0000000000000004E-4</v>
      </c>
      <c r="N615" s="7" t="str">
        <f t="shared" ca="1" si="19"/>
        <v>80 troy ounces</v>
      </c>
      <c r="O615" s="6">
        <f ca="1"/>
        <v>1.6000000000000001E-3</v>
      </c>
      <c r="P615" s="6">
        <f ca="1"/>
        <v>2.3099999999999999E-2</v>
      </c>
      <c r="Q615" s="6">
        <f ca="1"/>
        <v>8.0000000000000004E-4</v>
      </c>
      <c r="R615" s="5">
        <v>98.37</v>
      </c>
      <c r="S615" s="5">
        <v>4624.2</v>
      </c>
      <c r="T615" s="6">
        <f ca="1"/>
        <v>0.1938</v>
      </c>
      <c r="U615" s="5">
        <v>105.24</v>
      </c>
      <c r="X615" s="13"/>
      <c r="Y615" s="14"/>
      <c r="AA615" s="17"/>
      <c r="AB615" s="18"/>
    </row>
    <row r="616" spans="1:28" ht="26.25" customHeight="1">
      <c r="A616" s="4">
        <v>46125</v>
      </c>
      <c r="B616" s="5">
        <v>1958.39</v>
      </c>
      <c r="C616" s="5">
        <v>1924.15</v>
      </c>
      <c r="D616" s="5">
        <v>1916.47</v>
      </c>
      <c r="E616" s="5">
        <v>1933.98</v>
      </c>
      <c r="F616" s="8">
        <f ca="1"/>
        <v>0.17510000000000001</v>
      </c>
      <c r="G616" s="21">
        <f ca="1"/>
        <v>0.49570000000000003</v>
      </c>
      <c r="H616" s="5">
        <v>15.968071650000001</v>
      </c>
      <c r="I616" s="5">
        <v>1953.6969999999999</v>
      </c>
      <c r="J616" s="5">
        <v>1892.6443999999999</v>
      </c>
      <c r="K616" s="5">
        <v>581.84285</v>
      </c>
      <c r="L616" s="6">
        <f t="shared" ca="1" si="18"/>
        <v>8.5000000000000006E-2</v>
      </c>
      <c r="M616" s="6">
        <f ca="1"/>
        <v>8.0000000000000004E-4</v>
      </c>
      <c r="N616" s="7" t="str">
        <f t="shared" ca="1" si="19"/>
        <v>83 troy ounces</v>
      </c>
      <c r="O616" s="6">
        <f ca="1"/>
        <v>1.8E-3</v>
      </c>
      <c r="P616" s="6">
        <f ca="1"/>
        <v>2.35E-2</v>
      </c>
      <c r="Q616" s="6">
        <f ca="1"/>
        <v>8.0000000000000004E-4</v>
      </c>
      <c r="R616" s="5">
        <v>99.08</v>
      </c>
      <c r="S616" s="5">
        <v>4602.8599999999997</v>
      </c>
      <c r="T616" s="6">
        <f ca="1"/>
        <v>0.19699999999999998</v>
      </c>
      <c r="U616" s="5">
        <v>103.47</v>
      </c>
      <c r="X616" s="13"/>
      <c r="Y616" s="14"/>
      <c r="AA616" s="17"/>
      <c r="AB616" s="18"/>
    </row>
    <row r="617" spans="1:28" ht="26.25" customHeight="1">
      <c r="A617" s="4">
        <v>46126</v>
      </c>
      <c r="B617" s="5">
        <v>1959.36</v>
      </c>
      <c r="C617" s="5">
        <v>1958.39</v>
      </c>
      <c r="D617" s="5">
        <v>1924.15</v>
      </c>
      <c r="E617" s="5">
        <v>1916.47</v>
      </c>
      <c r="F617" s="8">
        <f ca="1"/>
        <v>-7.6799999999999993E-2</v>
      </c>
      <c r="G617" s="21">
        <f ca="1"/>
        <v>0.28820000000000001</v>
      </c>
      <c r="H617" s="5">
        <v>15.736976589999999</v>
      </c>
      <c r="I617" s="5">
        <v>1954.9949999999999</v>
      </c>
      <c r="J617" s="5">
        <v>1890.6016</v>
      </c>
      <c r="K617" s="5">
        <v>572.26049999999998</v>
      </c>
      <c r="L617" s="6">
        <f t="shared" ca="1" si="18"/>
        <v>8.5000000000000006E-2</v>
      </c>
      <c r="M617" s="6">
        <f ca="1"/>
        <v>8.0000000000000004E-4</v>
      </c>
      <c r="N617" s="7" t="str">
        <f t="shared" ca="1" si="19"/>
        <v>77 troy ounces</v>
      </c>
      <c r="O617" s="6">
        <f ca="1"/>
        <v>1.9E-3</v>
      </c>
      <c r="P617" s="6">
        <f ca="1"/>
        <v>2.35E-2</v>
      </c>
      <c r="Q617" s="6">
        <f ca="1"/>
        <v>8.0000000000000004E-4</v>
      </c>
      <c r="R617" s="5">
        <v>98.81</v>
      </c>
      <c r="S617" s="5">
        <v>4541.09</v>
      </c>
      <c r="T617" s="6">
        <f ca="1"/>
        <v>0.22140000000000001</v>
      </c>
      <c r="U617" s="5">
        <v>112.92</v>
      </c>
      <c r="X617" s="13"/>
      <c r="Y617" s="14"/>
      <c r="AA617" s="17"/>
      <c r="AB617" s="18"/>
    </row>
    <row r="618" spans="1:28" ht="26.25" customHeight="1">
      <c r="A618" s="4">
        <v>46127</v>
      </c>
      <c r="B618" s="5">
        <v>1946.21</v>
      </c>
      <c r="C618" s="5">
        <v>1959.36</v>
      </c>
      <c r="D618" s="5">
        <v>1958.39</v>
      </c>
      <c r="E618" s="5">
        <v>1924.15</v>
      </c>
      <c r="F618" s="8">
        <f ca="1"/>
        <v>-0.34240000000000004</v>
      </c>
      <c r="G618" s="21">
        <f ca="1"/>
        <v>-0.1082</v>
      </c>
      <c r="H618" s="5">
        <v>16.021909170000001</v>
      </c>
      <c r="I618" s="5">
        <v>1954.1079999999999</v>
      </c>
      <c r="J618" s="5">
        <v>1888.5029999999999</v>
      </c>
      <c r="K618" s="5">
        <v>562.63975000000005</v>
      </c>
      <c r="L618" s="6">
        <f t="shared" ca="1" si="18"/>
        <v>8.5000000000000006E-2</v>
      </c>
      <c r="M618" s="6">
        <f ca="1"/>
        <v>8.0000000000000004E-4</v>
      </c>
      <c r="N618" s="7" t="str">
        <f t="shared" ca="1" si="19"/>
        <v>78 troy ounces</v>
      </c>
      <c r="O618" s="6">
        <f ca="1"/>
        <v>1.7000000000000001E-3</v>
      </c>
      <c r="P618" s="6">
        <f ca="1"/>
        <v>2.3E-2</v>
      </c>
      <c r="Q618" s="6">
        <f ca="1"/>
        <v>8.0000000000000004E-4</v>
      </c>
      <c r="R618" s="5">
        <v>98.75</v>
      </c>
      <c r="S618" s="5">
        <v>4522.91</v>
      </c>
      <c r="T618" s="6">
        <f ca="1"/>
        <v>0.21870000000000001</v>
      </c>
      <c r="U618" s="5">
        <v>111.75</v>
      </c>
      <c r="X618" s="13"/>
      <c r="Y618" s="14"/>
      <c r="AA618" s="17"/>
      <c r="AB618" s="18"/>
    </row>
    <row r="619" spans="1:28" ht="26.25" customHeight="1">
      <c r="A619" s="4">
        <v>46128</v>
      </c>
      <c r="B619" s="5">
        <v>1919.54</v>
      </c>
      <c r="C619" s="5">
        <v>1946.21</v>
      </c>
      <c r="D619" s="5">
        <v>1959.36</v>
      </c>
      <c r="E619" s="5">
        <v>1958.39</v>
      </c>
      <c r="F619" s="8">
        <f ca="1"/>
        <v>-9.7000000000000003E-3</v>
      </c>
      <c r="G619" s="21">
        <f ca="1"/>
        <v>-0.26280000000000003</v>
      </c>
      <c r="H619" s="5">
        <v>21.83983048</v>
      </c>
      <c r="I619" s="5">
        <v>1950.6475</v>
      </c>
      <c r="J619" s="5">
        <v>1885.6838</v>
      </c>
      <c r="K619" s="5">
        <v>552.84780000000001</v>
      </c>
      <c r="L619" s="6">
        <f t="shared" ca="1" si="18"/>
        <v>8.5000000000000006E-2</v>
      </c>
      <c r="M619" s="6">
        <f ca="1"/>
        <v>8.0000000000000004E-4</v>
      </c>
      <c r="N619" s="7" t="str">
        <f t="shared" ca="1" si="19"/>
        <v>74 troy ounces</v>
      </c>
      <c r="O619" s="6">
        <f ca="1"/>
        <v>1.6000000000000001E-3</v>
      </c>
      <c r="P619" s="6">
        <f ca="1"/>
        <v>2.1299999999999999E-2</v>
      </c>
      <c r="Q619" s="6">
        <f ca="1"/>
        <v>8.0000000000000004E-4</v>
      </c>
      <c r="R619" s="5">
        <v>98.64</v>
      </c>
      <c r="S619" s="5">
        <v>4469.9799999999996</v>
      </c>
      <c r="T619" s="6">
        <f ca="1"/>
        <v>0.2361</v>
      </c>
      <c r="U619" s="5">
        <v>114.47</v>
      </c>
      <c r="X619" s="13"/>
      <c r="Y619" s="14"/>
      <c r="AA619" s="17"/>
      <c r="AB619" s="18"/>
    </row>
    <row r="620" spans="1:28" ht="26.25" customHeight="1">
      <c r="A620" s="4">
        <v>46129</v>
      </c>
      <c r="B620" s="5">
        <v>1935.53</v>
      </c>
      <c r="C620" s="5">
        <v>1919.54</v>
      </c>
      <c r="D620" s="5">
        <v>1946.21</v>
      </c>
      <c r="E620" s="5">
        <v>1959.36</v>
      </c>
      <c r="F620" s="8">
        <f ca="1"/>
        <v>0.13150000000000001</v>
      </c>
      <c r="G620" s="21">
        <f ca="1"/>
        <v>-0.223</v>
      </c>
      <c r="H620" s="5">
        <v>27.473957389999999</v>
      </c>
      <c r="I620" s="5">
        <v>1948.002</v>
      </c>
      <c r="J620" s="5">
        <v>1882.9197999999999</v>
      </c>
      <c r="K620" s="5">
        <v>543.05100000000004</v>
      </c>
      <c r="L620" s="6">
        <f t="shared" ca="1" si="18"/>
        <v>8.5000000000000006E-2</v>
      </c>
      <c r="M620" s="6">
        <f ca="1"/>
        <v>8.0000000000000004E-4</v>
      </c>
      <c r="N620" s="7" t="str">
        <f t="shared" ca="1" si="19"/>
        <v>74 troy ounces</v>
      </c>
      <c r="O620" s="6">
        <f ca="1"/>
        <v>1.5E-3</v>
      </c>
      <c r="P620" s="6">
        <f ca="1"/>
        <v>2.1299999999999999E-2</v>
      </c>
      <c r="Q620" s="6">
        <f ca="1"/>
        <v>8.0000000000000004E-4</v>
      </c>
      <c r="R620" s="5">
        <v>98.48</v>
      </c>
      <c r="S620" s="5">
        <v>4493.1000000000004</v>
      </c>
      <c r="T620" s="6">
        <f ca="1"/>
        <v>0.23039999999999999</v>
      </c>
      <c r="U620" s="5">
        <v>108.85</v>
      </c>
      <c r="X620" s="13"/>
      <c r="Y620" s="14"/>
      <c r="AA620" s="17"/>
      <c r="AB620" s="18"/>
    </row>
    <row r="621" spans="1:28" ht="26.25" customHeight="1">
      <c r="A621" s="4">
        <v>46130</v>
      </c>
      <c r="B621" s="5">
        <v>1921.49</v>
      </c>
      <c r="C621" s="5">
        <v>1935.53</v>
      </c>
      <c r="D621" s="5">
        <v>1919.54</v>
      </c>
      <c r="E621" s="5">
        <v>1946.21</v>
      </c>
      <c r="F621" s="8">
        <f ca="1"/>
        <v>0.26669999999999999</v>
      </c>
      <c r="G621" s="21">
        <f ca="1"/>
        <v>1.15E-2</v>
      </c>
      <c r="H621" s="5">
        <v>30.999253469999999</v>
      </c>
      <c r="I621" s="5">
        <v>1946.2345</v>
      </c>
      <c r="J621" s="5">
        <v>1880.5028</v>
      </c>
      <c r="K621" s="5">
        <v>533.31994999999995</v>
      </c>
      <c r="L621" s="6">
        <f t="shared" ca="1" si="18"/>
        <v>8.5000000000000006E-2</v>
      </c>
      <c r="M621" s="6">
        <f ca="1"/>
        <v>8.0000000000000004E-4</v>
      </c>
      <c r="N621" s="7" t="str">
        <f t="shared" ca="1" si="19"/>
        <v>76 troy ounces</v>
      </c>
      <c r="O621" s="6">
        <f ca="1"/>
        <v>2E-3</v>
      </c>
      <c r="P621" s="6">
        <f ca="1"/>
        <v>2.18E-2</v>
      </c>
      <c r="Q621" s="6">
        <f ca="1"/>
        <v>8.0000000000000004E-4</v>
      </c>
      <c r="R621" s="5">
        <v>98.49</v>
      </c>
      <c r="S621" s="5">
        <v>4469.1000000000004</v>
      </c>
      <c r="T621" s="6">
        <f ca="1"/>
        <v>0.2402</v>
      </c>
      <c r="U621" s="5">
        <v>112.9</v>
      </c>
      <c r="X621" s="13"/>
      <c r="Y621" s="14"/>
      <c r="AA621" s="17"/>
      <c r="AB621" s="18"/>
    </row>
    <row r="622" spans="1:28" ht="26.25" customHeight="1">
      <c r="A622" s="4">
        <v>46131</v>
      </c>
      <c r="B622" s="5">
        <v>1944.05</v>
      </c>
      <c r="C622" s="5">
        <v>1921.49</v>
      </c>
      <c r="D622" s="5">
        <v>1935.53</v>
      </c>
      <c r="E622" s="5">
        <v>1919.54</v>
      </c>
      <c r="F622" s="8">
        <f ca="1"/>
        <v>-0.15990000000000001</v>
      </c>
      <c r="G622" s="21">
        <f ca="1"/>
        <v>-3.9399999999999998E-2</v>
      </c>
      <c r="H622" s="5">
        <v>41.069582969999999</v>
      </c>
      <c r="I622" s="5">
        <v>1945.171</v>
      </c>
      <c r="J622" s="5">
        <v>1878.5296000000001</v>
      </c>
      <c r="K622" s="5">
        <v>523.72225000000003</v>
      </c>
      <c r="L622" s="6">
        <f t="shared" ca="1" si="18"/>
        <v>8.5000000000000006E-2</v>
      </c>
      <c r="M622" s="6">
        <f ca="1"/>
        <v>8.0000000000000004E-4</v>
      </c>
      <c r="N622" s="7" t="str">
        <f t="shared" ca="1" si="19"/>
        <v>76 troy ounces</v>
      </c>
      <c r="O622" s="6">
        <f ca="1"/>
        <v>2.2000000000000001E-3</v>
      </c>
      <c r="P622" s="6">
        <f ca="1"/>
        <v>2.1400000000000002E-2</v>
      </c>
      <c r="Q622" s="6">
        <f ca="1"/>
        <v>8.0000000000000004E-4</v>
      </c>
      <c r="R622" s="5">
        <v>98.24</v>
      </c>
      <c r="S622" s="5">
        <v>4462.3999999999996</v>
      </c>
      <c r="T622" s="6">
        <f ca="1"/>
        <v>0.25140000000000001</v>
      </c>
      <c r="U622" s="5">
        <v>105.13</v>
      </c>
      <c r="X622" s="13"/>
      <c r="Y622" s="14"/>
      <c r="AA622" s="17"/>
      <c r="AB622" s="18"/>
    </row>
    <row r="623" spans="1:28" ht="26.25" customHeight="1">
      <c r="A623" s="4">
        <v>46132</v>
      </c>
      <c r="B623" s="5">
        <v>1926.98</v>
      </c>
      <c r="C623" s="5">
        <v>1944.05</v>
      </c>
      <c r="D623" s="5">
        <v>1921.49</v>
      </c>
      <c r="E623" s="5">
        <v>1935.53</v>
      </c>
      <c r="F623" s="8">
        <f ca="1"/>
        <v>0.1404</v>
      </c>
      <c r="G623" s="21">
        <f ca="1"/>
        <v>3.3099999999999997E-2</v>
      </c>
      <c r="H623" s="5">
        <v>41.473893109999999</v>
      </c>
      <c r="I623" s="5">
        <v>1943.8710000000001</v>
      </c>
      <c r="J623" s="5">
        <v>1875.8494000000001</v>
      </c>
      <c r="K623" s="5">
        <v>514.04459999999995</v>
      </c>
      <c r="L623" s="6">
        <f t="shared" ca="1" si="18"/>
        <v>8.5000000000000006E-2</v>
      </c>
      <c r="M623" s="6">
        <f ca="1"/>
        <v>8.0000000000000004E-4</v>
      </c>
      <c r="N623" s="7" t="str">
        <f t="shared" ca="1" si="19"/>
        <v>72 troy ounces</v>
      </c>
      <c r="O623" s="6">
        <f ca="1"/>
        <v>1.9E-3</v>
      </c>
      <c r="P623" s="6">
        <f ca="1"/>
        <v>1.9699999999999999E-2</v>
      </c>
      <c r="Q623" s="6">
        <f ca="1"/>
        <v>8.0000000000000004E-4</v>
      </c>
      <c r="R623" s="5">
        <v>98</v>
      </c>
      <c r="S623" s="5">
        <v>4407.34</v>
      </c>
      <c r="T623" s="6">
        <f ca="1"/>
        <v>0.2636</v>
      </c>
      <c r="U623" s="5">
        <v>103.62</v>
      </c>
      <c r="X623" s="13"/>
      <c r="Y623" s="14"/>
      <c r="AA623" s="17"/>
      <c r="AB623" s="18"/>
    </row>
    <row r="624" spans="1:28" ht="26.25" customHeight="1">
      <c r="A624" s="4">
        <v>46133</v>
      </c>
      <c r="B624" s="5">
        <v>1918.31</v>
      </c>
      <c r="C624" s="5">
        <v>1926.98</v>
      </c>
      <c r="D624" s="5">
        <v>1944.05</v>
      </c>
      <c r="E624" s="5">
        <v>1921.49</v>
      </c>
      <c r="F624" s="8">
        <f ca="1"/>
        <v>-0.22559999999999999</v>
      </c>
      <c r="G624" s="21">
        <f ca="1"/>
        <v>-7.2700000000000001E-2</v>
      </c>
      <c r="H624" s="5">
        <v>38.133986530000001</v>
      </c>
      <c r="I624" s="5">
        <v>1942.6645000000001</v>
      </c>
      <c r="J624" s="5">
        <v>1873.3478</v>
      </c>
      <c r="K624" s="5">
        <v>504.43714999999997</v>
      </c>
      <c r="L624" s="6">
        <f t="shared" ca="1" si="18"/>
        <v>8.5000000000000006E-2</v>
      </c>
      <c r="M624" s="6">
        <f ca="1"/>
        <v>8.0000000000000004E-4</v>
      </c>
      <c r="N624" s="7" t="str">
        <f t="shared" ca="1" si="19"/>
        <v>73 troy ounces</v>
      </c>
      <c r="O624" s="6">
        <f ca="1"/>
        <v>2E-3</v>
      </c>
      <c r="P624" s="6">
        <f ca="1"/>
        <v>1.9400000000000001E-2</v>
      </c>
      <c r="Q624" s="6">
        <f ca="1"/>
        <v>8.0000000000000004E-4</v>
      </c>
      <c r="R624" s="5">
        <v>98.5</v>
      </c>
      <c r="S624" s="5">
        <v>4345.1099999999997</v>
      </c>
      <c r="T624" s="6">
        <f ca="1"/>
        <v>0.2651</v>
      </c>
      <c r="U624" s="5">
        <v>95.34</v>
      </c>
      <c r="X624" s="13"/>
      <c r="Y624" s="14"/>
      <c r="AA624" s="17"/>
      <c r="AB624" s="18"/>
    </row>
    <row r="625" spans="1:28" ht="26.25" customHeight="1">
      <c r="A625" s="4">
        <v>46134</v>
      </c>
      <c r="B625" s="5">
        <v>1952.36</v>
      </c>
      <c r="C625" s="5">
        <v>1918.31</v>
      </c>
      <c r="D625" s="5">
        <v>1926.98</v>
      </c>
      <c r="E625" s="5">
        <v>1944.05</v>
      </c>
      <c r="F625" s="8">
        <f ca="1"/>
        <v>0.17069999999999999</v>
      </c>
      <c r="G625" s="21">
        <f ca="1"/>
        <v>7.0000000000000007E-2</v>
      </c>
      <c r="H625" s="5">
        <v>38.9958472</v>
      </c>
      <c r="I625" s="5">
        <v>1940.4665</v>
      </c>
      <c r="J625" s="5">
        <v>1870.299</v>
      </c>
      <c r="K625" s="5">
        <v>494.71690000000001</v>
      </c>
      <c r="L625" s="6">
        <f t="shared" ca="1" si="18"/>
        <v>8.5000000000000006E-2</v>
      </c>
      <c r="M625" s="6">
        <f ca="1"/>
        <v>8.0000000000000004E-4</v>
      </c>
      <c r="N625" s="7" t="str">
        <f t="shared" ca="1" si="19"/>
        <v>74 troy ounces</v>
      </c>
      <c r="O625" s="6">
        <f ca="1"/>
        <v>2.3999999999999998E-3</v>
      </c>
      <c r="P625" s="6">
        <f ca="1"/>
        <v>1.95E-2</v>
      </c>
      <c r="Q625" s="6">
        <f ca="1"/>
        <v>8.0000000000000004E-4</v>
      </c>
      <c r="R625" s="5">
        <v>98.89</v>
      </c>
      <c r="S625" s="5">
        <v>4288.1400000000003</v>
      </c>
      <c r="T625" s="6">
        <f ca="1"/>
        <v>0.29020000000000001</v>
      </c>
      <c r="U625" s="5">
        <v>95.23</v>
      </c>
      <c r="X625" s="13"/>
      <c r="Y625" s="14"/>
      <c r="AA625" s="17"/>
      <c r="AB625" s="18"/>
    </row>
    <row r="626" spans="1:28" ht="26.25" customHeight="1">
      <c r="A626" s="4">
        <v>46135</v>
      </c>
      <c r="B626" s="5">
        <v>1987.99</v>
      </c>
      <c r="C626" s="5">
        <v>1952.36</v>
      </c>
      <c r="D626" s="5">
        <v>1918.31</v>
      </c>
      <c r="E626" s="5">
        <v>1926.98</v>
      </c>
      <c r="F626" s="8">
        <f ca="1"/>
        <v>8.6699999999999999E-2</v>
      </c>
      <c r="G626" s="21">
        <f ca="1"/>
        <v>-1.84E-2</v>
      </c>
      <c r="H626" s="5">
        <v>38.721589739999999</v>
      </c>
      <c r="I626" s="5">
        <v>1937.61</v>
      </c>
      <c r="J626" s="5">
        <v>1867.9649999999999</v>
      </c>
      <c r="K626" s="5">
        <v>485.08199999999999</v>
      </c>
      <c r="L626" s="6">
        <f t="shared" ca="1" si="18"/>
        <v>8.5000000000000006E-2</v>
      </c>
      <c r="M626" s="6">
        <f ca="1"/>
        <v>8.0000000000000004E-4</v>
      </c>
      <c r="N626" s="7" t="str">
        <f t="shared" ca="1" si="19"/>
        <v>76 troy ounces</v>
      </c>
      <c r="O626" s="6">
        <f ca="1"/>
        <v>2.2000000000000001E-3</v>
      </c>
      <c r="P626" s="6">
        <f ca="1"/>
        <v>1.8500000000000003E-2</v>
      </c>
      <c r="Q626" s="6">
        <f ca="1"/>
        <v>8.0000000000000004E-4</v>
      </c>
      <c r="R626" s="5">
        <v>99.13</v>
      </c>
      <c r="S626" s="5">
        <v>4188.82</v>
      </c>
      <c r="T626" s="6">
        <f ca="1"/>
        <v>0.33130000000000004</v>
      </c>
      <c r="U626" s="5">
        <v>102.28</v>
      </c>
      <c r="X626" s="13"/>
      <c r="Y626" s="14"/>
      <c r="AA626" s="17"/>
      <c r="AB626" s="18"/>
    </row>
    <row r="627" spans="1:28" ht="26.25" customHeight="1">
      <c r="A627" s="4">
        <v>46136</v>
      </c>
      <c r="B627" s="5">
        <v>1995.61</v>
      </c>
      <c r="C627" s="5">
        <v>1987.99</v>
      </c>
      <c r="D627" s="5">
        <v>1952.36</v>
      </c>
      <c r="E627" s="5">
        <v>1918.31</v>
      </c>
      <c r="F627" s="8">
        <f ca="1"/>
        <v>-0.34049999999999997</v>
      </c>
      <c r="G627" s="21">
        <f ca="1"/>
        <v>-0.28210000000000002</v>
      </c>
      <c r="H627" s="5">
        <v>35.620385069999998</v>
      </c>
      <c r="I627" s="5">
        <v>1934.3485000000001</v>
      </c>
      <c r="J627" s="5">
        <v>1865.8764000000001</v>
      </c>
      <c r="K627" s="5">
        <v>475.49045000000001</v>
      </c>
      <c r="L627" s="6">
        <f t="shared" ca="1" si="18"/>
        <v>8.5000000000000006E-2</v>
      </c>
      <c r="M627" s="6">
        <f ca="1"/>
        <v>8.0000000000000004E-4</v>
      </c>
      <c r="N627" s="7" t="str">
        <f t="shared" ca="1" si="19"/>
        <v>72 troy ounces</v>
      </c>
      <c r="O627" s="6">
        <f ca="1"/>
        <v>2.3E-3</v>
      </c>
      <c r="P627" s="6">
        <f ca="1"/>
        <v>1.8700000000000001E-2</v>
      </c>
      <c r="Q627" s="6">
        <f ca="1"/>
        <v>8.0000000000000004E-4</v>
      </c>
      <c r="R627" s="5">
        <v>99.13</v>
      </c>
      <c r="S627" s="5">
        <v>4202.75</v>
      </c>
      <c r="T627" s="6">
        <f ca="1"/>
        <v>0.31030000000000002</v>
      </c>
      <c r="U627" s="5">
        <v>109.42</v>
      </c>
      <c r="X627" s="13"/>
      <c r="Y627" s="14"/>
      <c r="AA627" s="17"/>
      <c r="AB627" s="18"/>
    </row>
    <row r="628" spans="1:28" ht="26.25" customHeight="1">
      <c r="A628" s="4">
        <v>46137</v>
      </c>
      <c r="B628" s="5">
        <v>1990.08</v>
      </c>
      <c r="C628" s="5">
        <v>1995.61</v>
      </c>
      <c r="D628" s="5">
        <v>1987.99</v>
      </c>
      <c r="E628" s="5">
        <v>1952.36</v>
      </c>
      <c r="F628" s="8">
        <f ca="1"/>
        <v>-0.35630000000000001</v>
      </c>
      <c r="G628" s="21">
        <f ca="1"/>
        <v>-0.29600000000000004</v>
      </c>
      <c r="H628" s="5">
        <v>41.315068330000003</v>
      </c>
      <c r="I628" s="5">
        <v>1930.2885000000001</v>
      </c>
      <c r="J628" s="5">
        <v>1862.9146000000001</v>
      </c>
      <c r="K628" s="5">
        <v>465.72865000000002</v>
      </c>
      <c r="L628" s="6">
        <f t="shared" ca="1" si="18"/>
        <v>8.5000000000000006E-2</v>
      </c>
      <c r="M628" s="6">
        <f ca="1"/>
        <v>8.0000000000000004E-4</v>
      </c>
      <c r="N628" s="7" t="str">
        <f t="shared" ca="1" si="19"/>
        <v>73 troy ounces</v>
      </c>
      <c r="O628" s="6">
        <f ca="1"/>
        <v>1.7000000000000001E-3</v>
      </c>
      <c r="P628" s="6">
        <f ca="1"/>
        <v>1.7500000000000002E-2</v>
      </c>
      <c r="Q628" s="6">
        <f ca="1"/>
        <v>8.0000000000000004E-4</v>
      </c>
      <c r="R628" s="5">
        <v>98.36</v>
      </c>
      <c r="S628" s="5">
        <v>4279.5</v>
      </c>
      <c r="T628" s="6">
        <f ca="1"/>
        <v>0.30430000000000001</v>
      </c>
      <c r="U628" s="5">
        <v>105.99</v>
      </c>
      <c r="X628" s="13"/>
      <c r="Y628" s="14"/>
      <c r="AA628" s="17"/>
      <c r="AB628" s="18"/>
    </row>
    <row r="629" spans="1:28" ht="26.25" customHeight="1">
      <c r="A629" s="4">
        <v>46138</v>
      </c>
      <c r="B629" s="5">
        <v>2043.83</v>
      </c>
      <c r="C629" s="5">
        <v>1990.08</v>
      </c>
      <c r="D629" s="5">
        <v>1995.61</v>
      </c>
      <c r="E629" s="5">
        <v>1987.99</v>
      </c>
      <c r="F629" s="8">
        <f ca="1"/>
        <v>-7.6200000000000004E-2</v>
      </c>
      <c r="G629" s="21">
        <f ca="1"/>
        <v>-0.36249999999999999</v>
      </c>
      <c r="H629" s="5">
        <v>47.834342390000003</v>
      </c>
      <c r="I629" s="5">
        <v>1923.8235</v>
      </c>
      <c r="J629" s="5">
        <v>1823.1548</v>
      </c>
      <c r="K629" s="5">
        <v>455.78870000000001</v>
      </c>
      <c r="L629" s="6">
        <f t="shared" ca="1" si="18"/>
        <v>8.5000000000000006E-2</v>
      </c>
      <c r="M629" s="6">
        <f ca="1"/>
        <v>8.0000000000000004E-4</v>
      </c>
      <c r="N629" s="7" t="str">
        <f t="shared" ca="1" si="19"/>
        <v>72 troy ounces</v>
      </c>
      <c r="O629" s="6">
        <f ca="1"/>
        <v>1.9E-3</v>
      </c>
      <c r="P629" s="6">
        <f ca="1"/>
        <v>1.72E-2</v>
      </c>
      <c r="Q629" s="6">
        <f ca="1"/>
        <v>8.0000000000000004E-4</v>
      </c>
      <c r="R629" s="5">
        <v>98.06</v>
      </c>
      <c r="S629" s="5">
        <v>4252.55</v>
      </c>
      <c r="T629" s="6">
        <f ca="1"/>
        <v>0.33030000000000004</v>
      </c>
      <c r="U629" s="5">
        <v>110.41</v>
      </c>
      <c r="X629" s="13"/>
      <c r="Y629" s="14"/>
      <c r="AA629" s="17"/>
      <c r="AB629" s="18"/>
    </row>
    <row r="630" spans="1:28" ht="26.25" customHeight="1">
      <c r="A630" s="4">
        <v>46139</v>
      </c>
      <c r="B630" s="5">
        <v>1998.79</v>
      </c>
      <c r="C630" s="5">
        <v>2043.83</v>
      </c>
      <c r="D630" s="5">
        <v>1990.08</v>
      </c>
      <c r="E630" s="5">
        <v>1995.61</v>
      </c>
      <c r="F630" s="8">
        <f ca="1"/>
        <v>5.5300000000000002E-2</v>
      </c>
      <c r="G630" s="21">
        <f ca="1"/>
        <v>-0.43869999999999998</v>
      </c>
      <c r="H630" s="5">
        <v>48.78279388</v>
      </c>
      <c r="I630" s="5">
        <v>1915.3889999999999</v>
      </c>
      <c r="J630" s="5">
        <v>1783.2426</v>
      </c>
      <c r="K630" s="5">
        <v>445.81065000000001</v>
      </c>
      <c r="L630" s="6">
        <f t="shared" ca="1" si="18"/>
        <v>8.5000000000000006E-2</v>
      </c>
      <c r="M630" s="6">
        <f ca="1"/>
        <v>8.0000000000000004E-4</v>
      </c>
      <c r="N630" s="7" t="str">
        <f t="shared" ca="1" si="19"/>
        <v>71 troy ounces</v>
      </c>
      <c r="O630" s="6">
        <f ca="1"/>
        <v>1.8E-3</v>
      </c>
      <c r="P630" s="6">
        <f ca="1"/>
        <v>1.6799999999999999E-2</v>
      </c>
      <c r="Q630" s="6">
        <f ca="1"/>
        <v>8.0000000000000004E-4</v>
      </c>
      <c r="R630" s="5">
        <v>99.12</v>
      </c>
      <c r="S630" s="5">
        <v>4223.1000000000004</v>
      </c>
      <c r="T630" s="6">
        <f ca="1"/>
        <v>0.33740000000000003</v>
      </c>
      <c r="U630" s="5">
        <v>124.66</v>
      </c>
      <c r="X630" s="13"/>
      <c r="Y630" s="14"/>
      <c r="AA630" s="17"/>
      <c r="AB630" s="18"/>
    </row>
    <row r="631" spans="1:28" ht="26.25" customHeight="1">
      <c r="A631" s="4">
        <v>46140</v>
      </c>
      <c r="B631" s="5">
        <v>1970.68</v>
      </c>
      <c r="C631" s="5">
        <v>1998.79</v>
      </c>
      <c r="D631" s="5">
        <v>2043.83</v>
      </c>
      <c r="E631" s="5">
        <v>1990.08</v>
      </c>
      <c r="F631" s="8">
        <f ca="1"/>
        <v>-0.53749999999999998</v>
      </c>
      <c r="G631" s="21">
        <f ca="1"/>
        <v>-1.2429000000000001</v>
      </c>
      <c r="H631" s="5">
        <v>48.195728080000002</v>
      </c>
      <c r="I631" s="5">
        <v>1907.5225</v>
      </c>
      <c r="J631" s="5">
        <v>1743.441</v>
      </c>
      <c r="K631" s="5">
        <v>435.86025000000001</v>
      </c>
      <c r="L631" s="6">
        <f t="shared" ca="1" si="18"/>
        <v>8.5000000000000006E-2</v>
      </c>
      <c r="M631" s="6">
        <f ca="1"/>
        <v>8.0000000000000004E-4</v>
      </c>
      <c r="N631" s="7" t="str">
        <f t="shared" ca="1" si="19"/>
        <v>69 troy ounces</v>
      </c>
      <c r="O631" s="6">
        <f ca="1"/>
        <v>1.6000000000000001E-3</v>
      </c>
      <c r="P631" s="6">
        <f ca="1"/>
        <v>1.6299999999999999E-2</v>
      </c>
      <c r="Q631" s="6">
        <f ca="1"/>
        <v>8.0000000000000004E-4</v>
      </c>
      <c r="R631" s="5">
        <v>99.24</v>
      </c>
      <c r="S631" s="5">
        <v>4202.66</v>
      </c>
      <c r="T631" s="6">
        <f ca="1"/>
        <v>0.3619</v>
      </c>
      <c r="U631" s="5">
        <v>120.67</v>
      </c>
      <c r="X631" s="13"/>
      <c r="Y631" s="14"/>
      <c r="AA631" s="17"/>
      <c r="AB631" s="18"/>
    </row>
    <row r="632" spans="1:28" ht="26.25" customHeight="1">
      <c r="A632" s="4">
        <v>46141</v>
      </c>
      <c r="B632" s="5">
        <v>1934.96</v>
      </c>
      <c r="C632" s="5">
        <v>1970.68</v>
      </c>
      <c r="D632" s="5">
        <v>1998.79</v>
      </c>
      <c r="E632" s="5">
        <v>2043.83</v>
      </c>
      <c r="F632" s="8">
        <f ca="1"/>
        <v>0.45039999999999997</v>
      </c>
      <c r="G632" s="21">
        <f ca="1"/>
        <v>-0.63259999999999994</v>
      </c>
      <c r="H632" s="5">
        <v>34.481596519999997</v>
      </c>
      <c r="I632" s="5">
        <v>1896.6305</v>
      </c>
      <c r="J632" s="5">
        <v>1702.5644</v>
      </c>
      <c r="K632" s="5">
        <v>425.64109999999999</v>
      </c>
      <c r="L632" s="6">
        <f t="shared" ca="1" si="18"/>
        <v>8.5000000000000006E-2</v>
      </c>
      <c r="M632" s="6">
        <f ca="1"/>
        <v>8.0000000000000004E-4</v>
      </c>
      <c r="N632" s="7" t="str">
        <f t="shared" ca="1" si="19"/>
        <v>71 troy ounces</v>
      </c>
      <c r="O632" s="6">
        <f ca="1"/>
        <v>1.7000000000000001E-3</v>
      </c>
      <c r="P632" s="6">
        <f ca="1"/>
        <v>1.55E-2</v>
      </c>
      <c r="Q632" s="6">
        <f ca="1"/>
        <v>8.0000000000000004E-4</v>
      </c>
      <c r="R632" s="5">
        <v>98.57</v>
      </c>
      <c r="S632" s="5">
        <v>4327.01</v>
      </c>
      <c r="T632" s="6">
        <f ca="1"/>
        <v>0.35880000000000001</v>
      </c>
      <c r="U632" s="5">
        <v>121.33</v>
      </c>
      <c r="X632" s="13"/>
      <c r="Y632" s="14"/>
      <c r="AA632" s="17"/>
      <c r="AB632" s="18"/>
    </row>
    <row r="633" spans="1:28" ht="26.25" customHeight="1">
      <c r="A633" s="4">
        <v>46142</v>
      </c>
      <c r="B633" s="5">
        <v>1929.16</v>
      </c>
      <c r="C633" s="5">
        <v>1934.96</v>
      </c>
      <c r="D633" s="5">
        <v>1970.68</v>
      </c>
      <c r="E633" s="5">
        <v>1998.79</v>
      </c>
      <c r="F633" s="8">
        <f ca="1"/>
        <v>0.28110000000000002</v>
      </c>
      <c r="G633" s="21">
        <f ca="1"/>
        <v>-0.4919</v>
      </c>
      <c r="H633" s="5">
        <v>24.409384370000001</v>
      </c>
      <c r="I633" s="5">
        <v>1887.796</v>
      </c>
      <c r="J633" s="5">
        <v>1662.5886</v>
      </c>
      <c r="K633" s="5">
        <v>415.64715000000001</v>
      </c>
      <c r="L633" s="6">
        <f t="shared" ca="1" si="18"/>
        <v>8.5000000000000006E-2</v>
      </c>
      <c r="M633" s="6">
        <f ca="1"/>
        <v>8.0000000000000004E-4</v>
      </c>
      <c r="N633" s="7" t="str">
        <f t="shared" ca="1" si="19"/>
        <v>72 troy ounces</v>
      </c>
      <c r="O633" s="6">
        <f ca="1"/>
        <v>1.5E-3</v>
      </c>
      <c r="P633" s="6">
        <f ca="1"/>
        <v>1.4999999999999999E-2</v>
      </c>
      <c r="Q633" s="6">
        <f ca="1"/>
        <v>8.0000000000000004E-4</v>
      </c>
      <c r="R633" s="5">
        <v>98.04</v>
      </c>
      <c r="S633" s="5">
        <v>4342.12</v>
      </c>
      <c r="T633" s="6">
        <f ca="1"/>
        <v>0.31900000000000001</v>
      </c>
      <c r="U633" s="5">
        <v>107.96</v>
      </c>
      <c r="X633" s="13"/>
      <c r="Y633" s="14"/>
      <c r="AA633" s="17"/>
      <c r="AB633" s="18"/>
    </row>
    <row r="634" spans="1:28" ht="26.25" customHeight="1">
      <c r="A634" s="4">
        <v>46143</v>
      </c>
      <c r="B634" s="5">
        <v>1942.43</v>
      </c>
      <c r="C634" s="5">
        <v>1929.16</v>
      </c>
      <c r="D634" s="5">
        <v>1934.96</v>
      </c>
      <c r="E634" s="5">
        <v>1970.68</v>
      </c>
      <c r="F634" s="8">
        <f ca="1"/>
        <v>0.35719999999999996</v>
      </c>
      <c r="G634" s="21">
        <f ca="1"/>
        <v>9.0899999999999995E-2</v>
      </c>
      <c r="H634" s="5">
        <v>17.44366453</v>
      </c>
      <c r="I634" s="5">
        <v>1879.6595</v>
      </c>
      <c r="J634" s="5">
        <v>1623.175</v>
      </c>
      <c r="K634" s="5">
        <v>405.79374999999999</v>
      </c>
      <c r="L634" s="6">
        <f t="shared" ca="1" si="18"/>
        <v>8.5000000000000006E-2</v>
      </c>
      <c r="M634" s="6">
        <f ca="1"/>
        <v>8.0000000000000004E-4</v>
      </c>
      <c r="N634" s="7" t="str">
        <f t="shared" ca="1" si="19"/>
        <v>68 troy ounces</v>
      </c>
      <c r="O634" s="6">
        <f ca="1"/>
        <v>1.9E-3</v>
      </c>
      <c r="P634" s="6">
        <f ca="1"/>
        <v>1.5300000000000001E-2</v>
      </c>
      <c r="Q634" s="6">
        <f ca="1"/>
        <v>8.0000000000000004E-4</v>
      </c>
      <c r="R634" s="5">
        <v>97.47</v>
      </c>
      <c r="S634" s="5">
        <v>4401.3100000000004</v>
      </c>
      <c r="T634" s="6">
        <f ca="1"/>
        <v>0.30519999999999997</v>
      </c>
      <c r="U634" s="5">
        <v>111.33</v>
      </c>
      <c r="X634" s="13"/>
      <c r="Y634" s="14"/>
      <c r="AA634" s="17"/>
      <c r="AB634" s="18"/>
    </row>
    <row r="635" spans="1:28" ht="26.25" customHeight="1">
      <c r="A635" s="4">
        <v>46144</v>
      </c>
      <c r="B635" s="5">
        <v>1906.41</v>
      </c>
      <c r="C635" s="5">
        <v>1942.43</v>
      </c>
      <c r="D635" s="5">
        <v>1929.16</v>
      </c>
      <c r="E635" s="5">
        <v>1934.96</v>
      </c>
      <c r="F635" s="8">
        <f ca="1"/>
        <v>5.7999999999999996E-2</v>
      </c>
      <c r="G635" s="21">
        <f ca="1"/>
        <v>-2.18E-2</v>
      </c>
      <c r="H635" s="5">
        <v>15.859724809999999</v>
      </c>
      <c r="I635" s="5">
        <v>1873.1994999999999</v>
      </c>
      <c r="J635" s="5">
        <v>1584.4757999999999</v>
      </c>
      <c r="K635" s="5">
        <v>396.11894999999998</v>
      </c>
      <c r="L635" s="6">
        <f t="shared" ca="1" si="18"/>
        <v>8.5000000000000006E-2</v>
      </c>
      <c r="M635" s="6">
        <f ca="1"/>
        <v>8.0000000000000004E-4</v>
      </c>
      <c r="N635" s="7" t="str">
        <f t="shared" ca="1" si="19"/>
        <v>70 troy ounces</v>
      </c>
      <c r="O635" s="6">
        <f ca="1"/>
        <v>1.2999999999999999E-3</v>
      </c>
      <c r="P635" s="6">
        <f ca="1"/>
        <v>1.4999999999999999E-2</v>
      </c>
      <c r="Q635" s="6">
        <f ca="1"/>
        <v>8.0000000000000004E-4</v>
      </c>
      <c r="R635" s="5">
        <v>97.37</v>
      </c>
      <c r="S635" s="5">
        <v>4322.5600000000004</v>
      </c>
      <c r="T635" s="6">
        <f ca="1"/>
        <v>0.34200000000000003</v>
      </c>
      <c r="U635" s="5">
        <v>107.12</v>
      </c>
      <c r="X635" s="13"/>
      <c r="Y635" s="14"/>
      <c r="AA635" s="17"/>
      <c r="AB635" s="18"/>
    </row>
    <row r="636" spans="1:28" ht="26.25" customHeight="1">
      <c r="A636" s="4">
        <v>46145</v>
      </c>
      <c r="B636" s="5">
        <v>1889.18</v>
      </c>
      <c r="C636" s="5">
        <v>1906.41</v>
      </c>
      <c r="D636" s="5">
        <v>1942.43</v>
      </c>
      <c r="E636" s="5">
        <v>1929.16</v>
      </c>
      <c r="F636" s="8">
        <f ca="1"/>
        <v>-0.13269999999999998</v>
      </c>
      <c r="G636" s="21">
        <f ca="1"/>
        <v>-0.2412</v>
      </c>
      <c r="H636" s="5">
        <v>18.364286020000002</v>
      </c>
      <c r="I636" s="5">
        <v>1867.1365000000001</v>
      </c>
      <c r="J636" s="5">
        <v>1545.8925999999999</v>
      </c>
      <c r="K636" s="5">
        <v>386.47314999999998</v>
      </c>
      <c r="L636" s="6">
        <f t="shared" ca="1" si="18"/>
        <v>8.5000000000000006E-2</v>
      </c>
      <c r="M636" s="6">
        <f ca="1"/>
        <v>8.0000000000000004E-4</v>
      </c>
      <c r="N636" s="7" t="str">
        <f t="shared" ca="1" si="19"/>
        <v>64 troy ounces</v>
      </c>
      <c r="O636" s="6">
        <f ca="1"/>
        <v>1.1000000000000001E-3</v>
      </c>
      <c r="P636" s="6">
        <f ca="1"/>
        <v>1.3100000000000001E-2</v>
      </c>
      <c r="Q636" s="6">
        <f ca="1"/>
        <v>8.0000000000000004E-4</v>
      </c>
      <c r="R636" s="5">
        <v>96.77</v>
      </c>
      <c r="S636" s="5">
        <v>4363.1400000000003</v>
      </c>
      <c r="T636" s="6">
        <f ca="1"/>
        <v>0.29449999999999998</v>
      </c>
      <c r="U636" s="5">
        <v>96.09</v>
      </c>
      <c r="X636" s="13"/>
      <c r="Y636" s="14"/>
      <c r="AA636" s="17"/>
      <c r="AB636" s="18"/>
    </row>
    <row r="637" spans="1:28" ht="26.25" customHeight="1">
      <c r="A637" s="4">
        <v>46146</v>
      </c>
      <c r="B637" s="5">
        <v>1906.45</v>
      </c>
      <c r="C637" s="5">
        <v>1889.18</v>
      </c>
      <c r="D637" s="5">
        <v>1906.41</v>
      </c>
      <c r="E637" s="5">
        <v>1942.43</v>
      </c>
      <c r="F637" s="8">
        <f ca="1"/>
        <v>0.36020000000000002</v>
      </c>
      <c r="G637" s="21">
        <f ca="1"/>
        <v>0.45950000000000002</v>
      </c>
      <c r="H637" s="5">
        <v>18.802619079999999</v>
      </c>
      <c r="I637" s="5">
        <v>1860.0535</v>
      </c>
      <c r="J637" s="5">
        <v>1507.0440000000001</v>
      </c>
      <c r="K637" s="5">
        <v>376.76100000000002</v>
      </c>
      <c r="L637" s="6">
        <f t="shared" ca="1" si="18"/>
        <v>7.9000000000000001E-2</v>
      </c>
      <c r="M637" s="6">
        <f ca="1"/>
        <v>8.0000000000000004E-4</v>
      </c>
      <c r="N637" s="7" t="str">
        <f t="shared" ca="1" si="19"/>
        <v>65 troy ounces</v>
      </c>
      <c r="O637" s="6">
        <f ca="1"/>
        <v>5.9999999999999995E-4</v>
      </c>
      <c r="P637" s="6">
        <f ca="1"/>
        <v>1.44E-2</v>
      </c>
      <c r="Q637" s="6">
        <f ca="1"/>
        <v>8.0000000000000004E-4</v>
      </c>
      <c r="R637" s="5">
        <v>96.54</v>
      </c>
      <c r="S637" s="5">
        <v>4354.17</v>
      </c>
      <c r="T637" s="6">
        <f ca="1"/>
        <v>0.32439999999999997</v>
      </c>
      <c r="U637" s="5">
        <v>94.99</v>
      </c>
      <c r="X637" s="13"/>
      <c r="Y637" s="14"/>
      <c r="AA637" s="17"/>
      <c r="AB637" s="18"/>
    </row>
    <row r="638" spans="1:28" ht="26.25" customHeight="1">
      <c r="A638" s="4">
        <v>46147</v>
      </c>
      <c r="B638" s="5">
        <v>1910.86</v>
      </c>
      <c r="C638" s="5">
        <v>1906.45</v>
      </c>
      <c r="D638" s="5">
        <v>1889.18</v>
      </c>
      <c r="E638" s="5">
        <v>1906.41</v>
      </c>
      <c r="F638" s="8">
        <f ca="1"/>
        <v>0.17230000000000001</v>
      </c>
      <c r="G638" s="21">
        <f ca="1"/>
        <v>0.98809999999999998</v>
      </c>
      <c r="H638" s="5">
        <v>19.530209110000001</v>
      </c>
      <c r="I638" s="5">
        <v>1854.6289999999999</v>
      </c>
      <c r="J638" s="5">
        <v>1468.9158</v>
      </c>
      <c r="K638" s="5">
        <v>367.22895</v>
      </c>
      <c r="L638" s="6">
        <f t="shared" ca="1" si="18"/>
        <v>7.9000000000000001E-2</v>
      </c>
      <c r="M638" s="6">
        <f ca="1"/>
        <v>8.0000000000000004E-4</v>
      </c>
      <c r="N638" s="7" t="str">
        <f t="shared" ca="1" si="19"/>
        <v>69 troy ounces</v>
      </c>
      <c r="O638" s="6">
        <f ca="1"/>
        <v>2.9999999999999997E-4</v>
      </c>
      <c r="P638" s="6">
        <f ca="1"/>
        <v>1.55E-2</v>
      </c>
      <c r="Q638" s="6">
        <f ca="1"/>
        <v>8.0000000000000004E-4</v>
      </c>
      <c r="R638" s="5">
        <v>97</v>
      </c>
      <c r="S638" s="5">
        <v>4298.38</v>
      </c>
      <c r="T638" s="6">
        <f ca="1"/>
        <v>0.31679999999999997</v>
      </c>
      <c r="U638" s="5">
        <v>93.32</v>
      </c>
      <c r="X638" s="13"/>
      <c r="Y638" s="14"/>
      <c r="AA638" s="17"/>
      <c r="AB638" s="18"/>
    </row>
    <row r="639" spans="1:28" ht="26.25" customHeight="1">
      <c r="A639" s="4">
        <v>46148</v>
      </c>
      <c r="B639" s="5">
        <v>1898.27</v>
      </c>
      <c r="C639" s="5">
        <v>1910.86</v>
      </c>
      <c r="D639" s="5">
        <v>1906.45</v>
      </c>
      <c r="E639" s="5">
        <v>1889.18</v>
      </c>
      <c r="F639" s="8">
        <f ca="1"/>
        <v>-0.17269999999999999</v>
      </c>
      <c r="G639" s="21">
        <f ca="1"/>
        <v>0.89159999999999995</v>
      </c>
      <c r="H639" s="5">
        <v>21.99770857</v>
      </c>
      <c r="I639" s="5">
        <v>1849.7755</v>
      </c>
      <c r="J639" s="5">
        <v>1431.1322</v>
      </c>
      <c r="K639" s="5">
        <v>357.78305</v>
      </c>
      <c r="L639" s="6">
        <f t="shared" ca="1" si="18"/>
        <v>7.9000000000000001E-2</v>
      </c>
      <c r="M639" s="6">
        <f ca="1"/>
        <v>8.0000000000000004E-4</v>
      </c>
      <c r="N639" s="7" t="str">
        <f t="shared" ca="1" si="19"/>
        <v>64 troy ounces</v>
      </c>
      <c r="O639" s="6">
        <f ca="1"/>
        <v>5.0000000000000001E-4</v>
      </c>
      <c r="P639" s="6">
        <f ca="1"/>
        <v>1.54E-2</v>
      </c>
      <c r="Q639" s="6">
        <f ca="1"/>
        <v>8.0000000000000004E-4</v>
      </c>
      <c r="R639" s="5">
        <v>96.22</v>
      </c>
      <c r="S639" s="5">
        <v>4155.7700000000004</v>
      </c>
      <c r="T639" s="6">
        <f ca="1"/>
        <v>0.375</v>
      </c>
      <c r="U639" s="5">
        <v>92.52</v>
      </c>
      <c r="X639" s="13"/>
      <c r="Y639" s="14"/>
      <c r="AA639" s="17"/>
      <c r="AB639" s="18"/>
    </row>
    <row r="640" spans="1:28" ht="26.25" customHeight="1">
      <c r="A640" s="4">
        <v>46149</v>
      </c>
      <c r="B640" s="5">
        <v>1909.53</v>
      </c>
      <c r="C640" s="5">
        <v>1898.27</v>
      </c>
      <c r="D640" s="5">
        <v>1910.86</v>
      </c>
      <c r="E640" s="5">
        <v>1906.45</v>
      </c>
      <c r="F640" s="8">
        <f ca="1"/>
        <v>-4.41E-2</v>
      </c>
      <c r="G640" s="21">
        <f ca="1"/>
        <v>0.79220000000000002</v>
      </c>
      <c r="H640" s="5">
        <v>27.965916740000001</v>
      </c>
      <c r="I640" s="5">
        <v>1844.319</v>
      </c>
      <c r="J640" s="5">
        <v>1393.0032000000001</v>
      </c>
      <c r="K640" s="5">
        <v>348.25080000000003</v>
      </c>
      <c r="L640" s="6">
        <f t="shared" ca="1" si="18"/>
        <v>7.9000000000000001E-2</v>
      </c>
      <c r="M640" s="6">
        <f ca="1"/>
        <v>8.0000000000000004E-4</v>
      </c>
      <c r="N640" s="7" t="str">
        <f t="shared" ca="1" si="19"/>
        <v>72 troy ounces</v>
      </c>
      <c r="O640" s="6">
        <f ca="1"/>
        <v>2.0000000000000001E-4</v>
      </c>
      <c r="P640" s="6">
        <f ca="1"/>
        <v>1.5800000000000002E-2</v>
      </c>
      <c r="Q640" s="6">
        <f ca="1"/>
        <v>8.0000000000000004E-4</v>
      </c>
      <c r="R640" s="5">
        <v>96.04</v>
      </c>
      <c r="S640" s="5">
        <v>4324.93</v>
      </c>
      <c r="T640" s="6">
        <f ca="1"/>
        <v>0.28039999999999998</v>
      </c>
      <c r="U640" s="5">
        <v>91.74</v>
      </c>
      <c r="X640" s="13"/>
      <c r="Y640" s="14"/>
      <c r="AA640" s="17"/>
      <c r="AB640" s="18"/>
    </row>
    <row r="641" spans="1:28" ht="26.25" customHeight="1">
      <c r="A641" s="4">
        <v>46150</v>
      </c>
      <c r="B641" s="5">
        <v>1897.36</v>
      </c>
      <c r="C641" s="5">
        <v>1909.53</v>
      </c>
      <c r="D641" s="5">
        <v>1898.27</v>
      </c>
      <c r="E641" s="5">
        <v>1910.86</v>
      </c>
      <c r="F641" s="8">
        <f ca="1"/>
        <v>0.12590000000000001</v>
      </c>
      <c r="G641" s="21">
        <f ca="1"/>
        <v>1.4556</v>
      </c>
      <c r="H641" s="5">
        <v>29.142336520000001</v>
      </c>
      <c r="I641" s="5">
        <v>1839.8765000000001</v>
      </c>
      <c r="J641" s="5">
        <v>1354.7860000000001</v>
      </c>
      <c r="K641" s="5">
        <v>338.69650000000001</v>
      </c>
      <c r="L641" s="6">
        <f t="shared" ca="1" si="18"/>
        <v>7.9000000000000001E-2</v>
      </c>
      <c r="M641" s="6">
        <f ca="1"/>
        <v>8.0000000000000004E-4</v>
      </c>
      <c r="N641" s="7" t="str">
        <f t="shared" ca="1" si="19"/>
        <v>72 troy ounces</v>
      </c>
      <c r="O641" s="6">
        <f ca="1"/>
        <v>2.9999999999999997E-4</v>
      </c>
      <c r="P641" s="6">
        <f ca="1"/>
        <v>1.5600000000000001E-2</v>
      </c>
      <c r="Q641" s="6">
        <f ca="1"/>
        <v>8.0000000000000004E-4</v>
      </c>
      <c r="R641" s="5">
        <v>96.08</v>
      </c>
      <c r="S641" s="5">
        <v>4332.74</v>
      </c>
      <c r="T641" s="6">
        <f ca="1"/>
        <v>0.318</v>
      </c>
      <c r="U641" s="5">
        <v>91.75</v>
      </c>
      <c r="X641" s="13"/>
      <c r="Y641" s="14"/>
      <c r="AA641" s="17"/>
      <c r="AB641" s="18"/>
    </row>
    <row r="642" spans="1:28" ht="26.25" customHeight="1">
      <c r="A642" s="4">
        <v>46151</v>
      </c>
      <c r="B642" s="5">
        <v>1900.09</v>
      </c>
      <c r="C642" s="5">
        <v>1897.36</v>
      </c>
      <c r="D642" s="5">
        <v>1909.53</v>
      </c>
      <c r="E642" s="5">
        <v>1898.27</v>
      </c>
      <c r="F642" s="8">
        <f ca="1"/>
        <v>-0.11259999999999999</v>
      </c>
      <c r="G642" s="21">
        <f ca="1"/>
        <v>0.89260000000000006</v>
      </c>
      <c r="H642" s="5">
        <v>30.758197750000001</v>
      </c>
      <c r="I642" s="5">
        <v>1837.4469999999999</v>
      </c>
      <c r="J642" s="5">
        <v>1316.8206</v>
      </c>
      <c r="K642" s="5">
        <v>329.20515</v>
      </c>
      <c r="L642" s="6">
        <f t="shared" ca="1" si="18"/>
        <v>7.9000000000000001E-2</v>
      </c>
      <c r="M642" s="6">
        <f ca="1"/>
        <v>8.0000000000000004E-4</v>
      </c>
      <c r="N642" s="7" t="str">
        <f t="shared" ca="1" si="19"/>
        <v>71 troy ounces</v>
      </c>
      <c r="O642" s="6">
        <f ca="1"/>
        <v>2.9999999999999997E-4</v>
      </c>
      <c r="P642" s="6">
        <f ca="1"/>
        <v>1.52E-2</v>
      </c>
      <c r="Q642" s="6">
        <f ca="1"/>
        <v>8.0000000000000004E-4</v>
      </c>
      <c r="R642" s="5">
        <v>95.83</v>
      </c>
      <c r="S642" s="5">
        <v>4384.57</v>
      </c>
      <c r="T642" s="6">
        <f ca="1"/>
        <v>0.2666</v>
      </c>
      <c r="U642" s="5">
        <v>91.63</v>
      </c>
      <c r="X642" s="13"/>
      <c r="Y642" s="14"/>
      <c r="AA642" s="17"/>
      <c r="AB642" s="18"/>
    </row>
    <row r="643" spans="1:28" ht="26.25" customHeight="1">
      <c r="A643" s="4">
        <v>46152</v>
      </c>
      <c r="B643" s="5">
        <v>1869.85</v>
      </c>
      <c r="C643" s="5">
        <v>1900.09</v>
      </c>
      <c r="D643" s="5">
        <v>1897.36</v>
      </c>
      <c r="E643" s="5">
        <v>1909.53</v>
      </c>
      <c r="F643" s="8">
        <f ca="1"/>
        <v>0.1217</v>
      </c>
      <c r="G643" s="21">
        <f ca="1"/>
        <v>0.73319999999999996</v>
      </c>
      <c r="H643" s="5">
        <v>28.920587229999999</v>
      </c>
      <c r="I643" s="5">
        <v>1834.1489999999999</v>
      </c>
      <c r="J643" s="5">
        <v>1278.6300000000001</v>
      </c>
      <c r="K643" s="5">
        <v>319.65750000000003</v>
      </c>
      <c r="L643" s="6">
        <f t="shared" ref="L643:L677" ca="1" si="20">$L643/100</f>
        <v>7.9000000000000001E-2</v>
      </c>
      <c r="M643" s="6">
        <f ca="1"/>
        <v>8.0000000000000004E-4</v>
      </c>
      <c r="N643" s="7" t="str">
        <f t="shared" ref="N643:N677" ca="1" si="21">CONCATENATE($N643, " ", $Y643)</f>
        <v>71 troy ounces</v>
      </c>
      <c r="O643" s="6">
        <f ca="1"/>
        <v>2.9999999999999997E-4</v>
      </c>
      <c r="P643" s="6">
        <f ca="1"/>
        <v>1.47E-2</v>
      </c>
      <c r="Q643" s="6">
        <f ca="1"/>
        <v>8.0000000000000004E-4</v>
      </c>
      <c r="R643" s="5">
        <v>95.83</v>
      </c>
      <c r="S643" s="5">
        <v>4384.57</v>
      </c>
      <c r="T643" s="6">
        <f ca="1"/>
        <v>0.2666</v>
      </c>
      <c r="U643" s="5">
        <v>91.63</v>
      </c>
      <c r="X643" s="13"/>
      <c r="Y643" s="14"/>
      <c r="AA643" s="17"/>
      <c r="AB643" s="18"/>
    </row>
    <row r="644" spans="1:28" ht="26.25" customHeight="1">
      <c r="A644" s="4">
        <v>46153</v>
      </c>
      <c r="B644" s="5">
        <v>1853.08</v>
      </c>
      <c r="C644" s="5">
        <v>1869.85</v>
      </c>
      <c r="D644" s="5">
        <v>1900.09</v>
      </c>
      <c r="E644" s="5">
        <v>1897.36</v>
      </c>
      <c r="F644" s="8">
        <f ca="1"/>
        <v>-2.7300000000000001E-2</v>
      </c>
      <c r="G644" s="21">
        <f ca="1"/>
        <v>0.34869999999999995</v>
      </c>
      <c r="H644" s="5">
        <v>28.46127693</v>
      </c>
      <c r="I644" s="5">
        <v>1831.01</v>
      </c>
      <c r="J644" s="5">
        <v>1240.6828</v>
      </c>
      <c r="K644" s="5">
        <v>310.17070000000001</v>
      </c>
      <c r="L644" s="6">
        <f t="shared" ca="1" si="20"/>
        <v>7.9000000000000001E-2</v>
      </c>
      <c r="M644" s="6">
        <f ca="1"/>
        <v>8.0000000000000004E-4</v>
      </c>
      <c r="N644" s="7" t="str">
        <f t="shared" ca="1" si="21"/>
        <v>73 troy ounces</v>
      </c>
      <c r="O644" s="6">
        <f ca="1"/>
        <v>5.9999999999999995E-4</v>
      </c>
      <c r="P644" s="6">
        <f ca="1"/>
        <v>1.49E-2</v>
      </c>
      <c r="Q644" s="6">
        <f ca="1"/>
        <v>8.0000000000000004E-4</v>
      </c>
      <c r="R644" s="5">
        <v>95.77</v>
      </c>
      <c r="S644" s="5">
        <v>4456.0600000000004</v>
      </c>
      <c r="T644" s="6">
        <f ca="1"/>
        <v>0.24829999999999999</v>
      </c>
      <c r="U644" s="5">
        <v>90.9</v>
      </c>
      <c r="X644" s="13"/>
      <c r="Y644" s="14"/>
      <c r="AA644" s="17"/>
      <c r="AB644" s="18"/>
    </row>
    <row r="645" spans="1:28" ht="26.25" customHeight="1">
      <c r="A645" s="4">
        <v>46154</v>
      </c>
      <c r="B645" s="5">
        <v>1871.16</v>
      </c>
      <c r="C645" s="5">
        <v>1853.08</v>
      </c>
      <c r="D645" s="5">
        <v>1869.85</v>
      </c>
      <c r="E645" s="5">
        <v>1900.09</v>
      </c>
      <c r="F645" s="8">
        <f ca="1"/>
        <v>0.3024</v>
      </c>
      <c r="G645" s="21">
        <f ca="1"/>
        <v>0.59310000000000007</v>
      </c>
      <c r="H645" s="5">
        <v>24.166053900000001</v>
      </c>
      <c r="I645" s="5">
        <v>1827.9559999999999</v>
      </c>
      <c r="J645" s="5">
        <v>1202.681</v>
      </c>
      <c r="K645" s="5">
        <v>300.67025000000001</v>
      </c>
      <c r="L645" s="6">
        <f t="shared" ca="1" si="20"/>
        <v>7.9000000000000001E-2</v>
      </c>
      <c r="M645" s="6">
        <f ca="1"/>
        <v>8.0000000000000004E-4</v>
      </c>
      <c r="N645" s="7" t="str">
        <f t="shared" ca="1" si="21"/>
        <v>70 troy ounces</v>
      </c>
      <c r="O645" s="6">
        <f ca="1"/>
        <v>2.9999999999999997E-4</v>
      </c>
      <c r="P645" s="6">
        <f ca="1"/>
        <v>1.52E-2</v>
      </c>
      <c r="Q645" s="6">
        <f ca="1"/>
        <v>8.0000000000000004E-4</v>
      </c>
      <c r="R645" s="5">
        <v>96.01</v>
      </c>
      <c r="S645" s="5">
        <v>4455.75</v>
      </c>
      <c r="T645" s="6">
        <f ca="1"/>
        <v>0.25190000000000001</v>
      </c>
      <c r="U645" s="5">
        <v>92.21</v>
      </c>
      <c r="X645" s="13"/>
      <c r="Y645" s="14"/>
      <c r="AA645" s="17"/>
      <c r="AB645" s="18"/>
    </row>
    <row r="646" spans="1:28" ht="26.25" customHeight="1">
      <c r="A646" s="4">
        <v>46155</v>
      </c>
      <c r="B646" s="5">
        <v>1858.69</v>
      </c>
      <c r="C646" s="5">
        <v>1871.16</v>
      </c>
      <c r="D646" s="5">
        <v>1853.08</v>
      </c>
      <c r="E646" s="5">
        <v>1869.85</v>
      </c>
      <c r="F646" s="8">
        <f ca="1"/>
        <v>0.16769999999999999</v>
      </c>
      <c r="G646" s="21">
        <f ca="1"/>
        <v>0.89349999999999996</v>
      </c>
      <c r="H646" s="5">
        <v>22.83405887</v>
      </c>
      <c r="I646" s="5">
        <v>1826.3924999999999</v>
      </c>
      <c r="J646" s="5">
        <v>1165.2840000000001</v>
      </c>
      <c r="K646" s="5">
        <v>291.32100000000003</v>
      </c>
      <c r="L646" s="6">
        <f t="shared" ca="1" si="20"/>
        <v>7.9000000000000001E-2</v>
      </c>
      <c r="M646" s="6">
        <f ca="1"/>
        <v>8.0000000000000004E-4</v>
      </c>
      <c r="N646" s="7" t="str">
        <f t="shared" ca="1" si="21"/>
        <v>65 troy ounces</v>
      </c>
      <c r="O646" s="6">
        <f ca="1"/>
        <v>2.0000000000000001E-4</v>
      </c>
      <c r="P646" s="6">
        <f ca="1"/>
        <v>1.5800000000000002E-2</v>
      </c>
      <c r="Q646" s="6">
        <f ca="1"/>
        <v>8.0000000000000004E-4</v>
      </c>
      <c r="R646" s="5">
        <v>96.24</v>
      </c>
      <c r="S646" s="5">
        <v>4429.28</v>
      </c>
      <c r="T646" s="6">
        <f ca="1"/>
        <v>0.28089999999999998</v>
      </c>
      <c r="U646" s="5">
        <v>94.83</v>
      </c>
      <c r="X646" s="13"/>
      <c r="Y646" s="14"/>
      <c r="AA646" s="17"/>
      <c r="AB646" s="18"/>
    </row>
    <row r="647" spans="1:28" ht="26.25" customHeight="1">
      <c r="A647" s="4">
        <v>46156</v>
      </c>
      <c r="B647" s="5">
        <v>1826.92</v>
      </c>
      <c r="C647" s="5">
        <v>1858.69</v>
      </c>
      <c r="D647" s="5">
        <v>1871.16</v>
      </c>
      <c r="E647" s="5">
        <v>1853.08</v>
      </c>
      <c r="F647" s="8">
        <f ca="1"/>
        <v>-0.18079999999999999</v>
      </c>
      <c r="G647" s="21">
        <f ca="1"/>
        <v>0.35249999999999998</v>
      </c>
      <c r="H647" s="5">
        <v>23.26013206</v>
      </c>
      <c r="I647" s="5">
        <v>1824.4549999999999</v>
      </c>
      <c r="J647" s="5">
        <v>1128.2224000000001</v>
      </c>
      <c r="K647" s="5">
        <v>282.05560000000003</v>
      </c>
      <c r="L647" s="6">
        <f t="shared" ca="1" si="20"/>
        <v>7.9000000000000001E-2</v>
      </c>
      <c r="M647" s="6">
        <f ca="1"/>
        <v>8.0000000000000004E-4</v>
      </c>
      <c r="N647" s="7" t="str">
        <f t="shared" ca="1" si="21"/>
        <v>63 troy ounces</v>
      </c>
      <c r="O647" s="6">
        <f ca="1"/>
        <v>2.9999999999999997E-4</v>
      </c>
      <c r="P647" s="6">
        <f ca="1"/>
        <v>1.5800000000000002E-2</v>
      </c>
      <c r="Q647" s="6">
        <f ca="1"/>
        <v>8.0000000000000004E-4</v>
      </c>
      <c r="R647" s="5">
        <v>96.03</v>
      </c>
      <c r="S647" s="5">
        <v>4412.6099999999997</v>
      </c>
      <c r="T647" s="6">
        <f ca="1"/>
        <v>0.29170000000000001</v>
      </c>
      <c r="U647" s="5">
        <v>93.91</v>
      </c>
      <c r="X647" s="13"/>
      <c r="Y647" s="14"/>
      <c r="AA647" s="17"/>
      <c r="AB647" s="18"/>
    </row>
    <row r="648" spans="1:28" ht="26.25" customHeight="1">
      <c r="A648" s="4">
        <v>46157</v>
      </c>
      <c r="B648" s="5">
        <v>1832.75</v>
      </c>
      <c r="C648" s="5">
        <v>1826.92</v>
      </c>
      <c r="D648" s="5">
        <v>1858.69</v>
      </c>
      <c r="E648" s="5">
        <v>1871.16</v>
      </c>
      <c r="F648" s="8">
        <f ca="1"/>
        <v>0.12470000000000001</v>
      </c>
      <c r="G648" s="21">
        <f ca="1"/>
        <v>0.3049</v>
      </c>
      <c r="H648" s="5">
        <v>18.50467884</v>
      </c>
      <c r="I648" s="5">
        <v>1821.8579999999999</v>
      </c>
      <c r="J648" s="5">
        <v>1090.7991999999999</v>
      </c>
      <c r="K648" s="5">
        <v>272.69979999999998</v>
      </c>
      <c r="L648" s="6">
        <f t="shared" ca="1" si="20"/>
        <v>7.9000000000000001E-2</v>
      </c>
      <c r="M648" s="6">
        <f ca="1"/>
        <v>8.0000000000000004E-4</v>
      </c>
      <c r="N648" s="7" t="str">
        <f t="shared" ca="1" si="21"/>
        <v>67 troy ounces</v>
      </c>
      <c r="O648" s="6">
        <f ca="1"/>
        <v>2.9999999999999997E-4</v>
      </c>
      <c r="P648" s="6">
        <f ca="1"/>
        <v>1.4999999999999999E-2</v>
      </c>
      <c r="Q648" s="6">
        <f ca="1"/>
        <v>8.0000000000000004E-4</v>
      </c>
      <c r="R648" s="5">
        <v>95.94</v>
      </c>
      <c r="S648" s="5">
        <v>4506.2700000000004</v>
      </c>
      <c r="T648" s="6">
        <f ca="1"/>
        <v>0.24390000000000001</v>
      </c>
      <c r="U648" s="5">
        <v>90</v>
      </c>
      <c r="X648" s="13"/>
      <c r="Y648" s="14"/>
      <c r="AA648" s="17"/>
      <c r="AB648" s="18"/>
    </row>
    <row r="649" spans="1:28" ht="26.25" customHeight="1">
      <c r="A649" s="4">
        <v>46158</v>
      </c>
      <c r="B649" s="5">
        <v>1825.99</v>
      </c>
      <c r="C649" s="5">
        <v>1832.75</v>
      </c>
      <c r="D649" s="5">
        <v>1826.92</v>
      </c>
      <c r="E649" s="5">
        <v>1858.69</v>
      </c>
      <c r="F649" s="8">
        <f ca="1"/>
        <v>0.31769999999999998</v>
      </c>
      <c r="G649" s="21">
        <f ca="1"/>
        <v>0.79530000000000001</v>
      </c>
      <c r="H649" s="5">
        <v>13.916487460000001</v>
      </c>
      <c r="I649" s="5">
        <v>1819.7950000000001</v>
      </c>
      <c r="J649" s="5">
        <v>1053.6253999999999</v>
      </c>
      <c r="K649" s="5">
        <v>263.40634999999997</v>
      </c>
      <c r="L649" s="6">
        <f t="shared" ca="1" si="20"/>
        <v>7.9000000000000001E-2</v>
      </c>
      <c r="M649" s="6">
        <f ca="1"/>
        <v>8.0000000000000004E-4</v>
      </c>
      <c r="N649" s="7" t="str">
        <f t="shared" ca="1" si="21"/>
        <v>71 troy ounces</v>
      </c>
      <c r="O649" s="6">
        <f ca="1"/>
        <v>5.0000000000000001E-4</v>
      </c>
      <c r="P649" s="6">
        <f ca="1"/>
        <v>1.61E-2</v>
      </c>
      <c r="Q649" s="6">
        <f ca="1"/>
        <v>8.0000000000000004E-4</v>
      </c>
      <c r="R649" s="5">
        <v>95.57</v>
      </c>
      <c r="S649" s="5">
        <v>4553.24</v>
      </c>
      <c r="T649" s="6">
        <f ca="1"/>
        <v>0.20370000000000002</v>
      </c>
      <c r="U649" s="5">
        <v>90.01</v>
      </c>
      <c r="X649" s="13"/>
      <c r="Y649" s="14"/>
      <c r="AA649" s="17"/>
      <c r="AB649" s="18"/>
    </row>
    <row r="650" spans="1:28" ht="26.25" customHeight="1">
      <c r="A650" s="4">
        <v>46159</v>
      </c>
      <c r="B650" s="5">
        <v>1822.1</v>
      </c>
      <c r="C650" s="5">
        <v>1825.99</v>
      </c>
      <c r="D650" s="5">
        <v>1832.75</v>
      </c>
      <c r="E650" s="5">
        <v>1826.92</v>
      </c>
      <c r="F650" s="8">
        <f ca="1"/>
        <v>-5.8299999999999998E-2</v>
      </c>
      <c r="G650" s="21">
        <f ca="1"/>
        <v>0.78110000000000002</v>
      </c>
      <c r="H650" s="5">
        <v>13.53720802</v>
      </c>
      <c r="I650" s="5">
        <v>1819.5070000000001</v>
      </c>
      <c r="J650" s="5">
        <v>1017.087</v>
      </c>
      <c r="K650" s="5">
        <v>254.27175</v>
      </c>
      <c r="L650" s="6">
        <f t="shared" ca="1" si="20"/>
        <v>7.9000000000000001E-2</v>
      </c>
      <c r="M650" s="6">
        <f ca="1"/>
        <v>8.0000000000000004E-4</v>
      </c>
      <c r="N650" s="7" t="str">
        <f t="shared" ca="1" si="21"/>
        <v>70 troy ounces</v>
      </c>
      <c r="O650" s="6">
        <f ca="1"/>
        <v>4.0000000000000002E-4</v>
      </c>
      <c r="P650" s="6">
        <f ca="1"/>
        <v>1.3600000000000001E-2</v>
      </c>
      <c r="Q650" s="6">
        <f ca="1"/>
        <v>8.0000000000000004E-4</v>
      </c>
      <c r="R650" s="5">
        <v>95.59</v>
      </c>
      <c r="S650" s="5">
        <v>4547</v>
      </c>
      <c r="T650" s="6">
        <f ca="1"/>
        <v>0.2127</v>
      </c>
      <c r="U650" s="5">
        <v>89.86</v>
      </c>
      <c r="X650" s="13"/>
      <c r="Y650" s="14"/>
      <c r="AA650" s="17"/>
      <c r="AB650" s="18"/>
    </row>
    <row r="651" spans="1:28" ht="26.25" customHeight="1">
      <c r="A651" s="4">
        <v>46160</v>
      </c>
      <c r="B651" s="5">
        <v>1807.95</v>
      </c>
      <c r="C651" s="5">
        <v>1822.1</v>
      </c>
      <c r="D651" s="5">
        <v>1825.99</v>
      </c>
      <c r="E651" s="5">
        <v>1832.75</v>
      </c>
      <c r="F651" s="8">
        <f ca="1"/>
        <v>6.7599999999999993E-2</v>
      </c>
      <c r="G651" s="21">
        <f ca="1"/>
        <v>0.7228</v>
      </c>
      <c r="H651" s="5">
        <v>11.757698230000001</v>
      </c>
      <c r="I651" s="5">
        <v>1819.1375</v>
      </c>
      <c r="J651" s="5">
        <v>980.43200000000002</v>
      </c>
      <c r="K651" s="5">
        <v>245.108</v>
      </c>
      <c r="L651" s="6">
        <f t="shared" ca="1" si="20"/>
        <v>7.9000000000000001E-2</v>
      </c>
      <c r="M651" s="6">
        <f ca="1"/>
        <v>8.0000000000000004E-4</v>
      </c>
      <c r="N651" s="7" t="str">
        <f t="shared" ca="1" si="21"/>
        <v>70 troy ounces</v>
      </c>
      <c r="O651" s="6">
        <f ca="1"/>
        <v>2.9999999999999997E-4</v>
      </c>
      <c r="P651" s="6">
        <f ca="1"/>
        <v>1.3500000000000002E-2</v>
      </c>
      <c r="Q651" s="6">
        <f ca="1"/>
        <v>8.0000000000000004E-4</v>
      </c>
      <c r="R651" s="5">
        <v>95.43</v>
      </c>
      <c r="S651" s="5">
        <v>4480.0200000000004</v>
      </c>
      <c r="T651" s="6">
        <f ca="1"/>
        <v>0.23089999999999999</v>
      </c>
      <c r="U651" s="5">
        <v>91.64</v>
      </c>
      <c r="X651" s="13"/>
      <c r="Y651" s="14"/>
      <c r="AA651" s="17"/>
      <c r="AB651" s="18"/>
    </row>
    <row r="652" spans="1:28" ht="26.25" customHeight="1">
      <c r="A652" s="4">
        <v>46161</v>
      </c>
      <c r="B652" s="5">
        <v>1805.76</v>
      </c>
      <c r="C652" s="5">
        <v>1807.95</v>
      </c>
      <c r="D652" s="5">
        <v>1822.1</v>
      </c>
      <c r="E652" s="5">
        <v>1825.99</v>
      </c>
      <c r="F652" s="8">
        <f ca="1"/>
        <v>3.8900000000000004E-2</v>
      </c>
      <c r="G652" s="21">
        <f ca="1"/>
        <v>0.87430000000000008</v>
      </c>
      <c r="H652" s="5">
        <v>17.004761949999999</v>
      </c>
      <c r="I652" s="5">
        <v>1818.8820000000001</v>
      </c>
      <c r="J652" s="5">
        <v>943.91219999999998</v>
      </c>
      <c r="K652" s="5">
        <v>235.97805</v>
      </c>
      <c r="L652" s="6">
        <f t="shared" ca="1" si="20"/>
        <v>7.9000000000000001E-2</v>
      </c>
      <c r="M652" s="6">
        <f ca="1"/>
        <v>8.0000000000000004E-4</v>
      </c>
      <c r="N652" s="7" t="str">
        <f t="shared" ca="1" si="21"/>
        <v>72 troy ounces</v>
      </c>
      <c r="O652" s="6">
        <f ca="1"/>
        <v>2.9999999999999997E-4</v>
      </c>
      <c r="P652" s="6">
        <f ca="1"/>
        <v>1.3000000000000001E-2</v>
      </c>
      <c r="Q652" s="6">
        <f ca="1"/>
        <v>8.0000000000000004E-4</v>
      </c>
      <c r="R652" s="5">
        <v>95.48</v>
      </c>
      <c r="S652" s="5">
        <v>4505.75</v>
      </c>
      <c r="T652" s="6">
        <f ca="1"/>
        <v>0.2409</v>
      </c>
      <c r="U652" s="5">
        <v>91.82</v>
      </c>
      <c r="X652" s="13"/>
      <c r="Y652" s="14"/>
      <c r="AA652" s="17"/>
      <c r="AB652" s="18"/>
    </row>
    <row r="653" spans="1:28" ht="26.25" customHeight="1">
      <c r="A653" s="4">
        <v>46162</v>
      </c>
      <c r="B653" s="5">
        <v>1807.9</v>
      </c>
      <c r="C653" s="5">
        <v>1805.76</v>
      </c>
      <c r="D653" s="5">
        <v>1807.95</v>
      </c>
      <c r="E653" s="5">
        <v>1822.1</v>
      </c>
      <c r="F653" s="8">
        <f ca="1"/>
        <v>0.14150000000000001</v>
      </c>
      <c r="G653" s="21">
        <f ca="1"/>
        <v>0.89410000000000001</v>
      </c>
      <c r="H653" s="5">
        <v>19.781532609999999</v>
      </c>
      <c r="I653" s="5">
        <v>1817.8530000000001</v>
      </c>
      <c r="J653" s="5">
        <v>907.47019999999998</v>
      </c>
      <c r="K653" s="5">
        <v>226.86754999999999</v>
      </c>
      <c r="L653" s="6">
        <f t="shared" ca="1" si="20"/>
        <v>7.9000000000000001E-2</v>
      </c>
      <c r="M653" s="6">
        <f ca="1"/>
        <v>8.0000000000000004E-4</v>
      </c>
      <c r="N653" s="7" t="str">
        <f t="shared" ca="1" si="21"/>
        <v>69 troy ounces</v>
      </c>
      <c r="O653" s="6">
        <f ca="1"/>
        <v>5.0000000000000001E-4</v>
      </c>
      <c r="P653" s="6">
        <f ca="1"/>
        <v>1.3100000000000001E-2</v>
      </c>
      <c r="Q653" s="6">
        <f ca="1"/>
        <v>8.0000000000000004E-4</v>
      </c>
      <c r="R653" s="5">
        <v>95.31</v>
      </c>
      <c r="S653" s="5">
        <v>4482.79</v>
      </c>
      <c r="T653" s="6">
        <f ca="1"/>
        <v>0.23769999999999999</v>
      </c>
      <c r="U653" s="5">
        <v>90.19</v>
      </c>
      <c r="X653" s="13"/>
      <c r="Y653" s="14"/>
      <c r="AA653" s="17"/>
      <c r="AB653" s="18"/>
    </row>
    <row r="654" spans="1:28" ht="26.25" customHeight="1">
      <c r="A654" s="4">
        <v>46163</v>
      </c>
      <c r="B654" s="5">
        <v>1800.77</v>
      </c>
      <c r="C654" s="5">
        <v>1807.9</v>
      </c>
      <c r="D654" s="5">
        <v>1805.76</v>
      </c>
      <c r="E654" s="5">
        <v>1807.95</v>
      </c>
      <c r="F654" s="8">
        <f ca="1"/>
        <v>2.1899999999999999E-2</v>
      </c>
      <c r="G654" s="21">
        <f ca="1"/>
        <v>0.94330000000000003</v>
      </c>
      <c r="H654" s="5">
        <v>20.863958180000001</v>
      </c>
      <c r="I654" s="5">
        <v>1817.2760000000001</v>
      </c>
      <c r="J654" s="5">
        <v>871.31119999999999</v>
      </c>
      <c r="K654" s="5">
        <v>217.8278</v>
      </c>
      <c r="L654" s="6">
        <f t="shared" ca="1" si="20"/>
        <v>7.9000000000000001E-2</v>
      </c>
      <c r="M654" s="6">
        <f ca="1"/>
        <v>1E-3</v>
      </c>
      <c r="N654" s="7" t="str">
        <f t="shared" ca="1" si="21"/>
        <v>72 troy ounces</v>
      </c>
      <c r="O654" s="6">
        <f ca="1"/>
        <v>2.9999999999999997E-4</v>
      </c>
      <c r="P654" s="6">
        <f ca="1"/>
        <v>1.1899999999999999E-2</v>
      </c>
      <c r="Q654" s="6">
        <f ca="1"/>
        <v>1E-3</v>
      </c>
      <c r="R654" s="5">
        <v>96.02</v>
      </c>
      <c r="S654" s="5">
        <v>4535.41</v>
      </c>
      <c r="T654" s="6">
        <f ca="1"/>
        <v>0.2263</v>
      </c>
      <c r="U654" s="5">
        <v>87.98</v>
      </c>
      <c r="X654" s="13"/>
      <c r="Y654" s="14"/>
      <c r="AA654" s="17"/>
      <c r="AB654" s="18"/>
    </row>
    <row r="655" spans="1:28" ht="26.25" customHeight="1">
      <c r="A655" s="4">
        <v>46164</v>
      </c>
      <c r="B655" s="5">
        <v>1797.92</v>
      </c>
      <c r="C655" s="5">
        <v>1800.77</v>
      </c>
      <c r="D655" s="5">
        <v>1807.9</v>
      </c>
      <c r="E655" s="5">
        <v>1805.76</v>
      </c>
      <c r="F655" s="8">
        <f ca="1"/>
        <v>-2.1400000000000002E-2</v>
      </c>
      <c r="G655" s="21">
        <f ca="1"/>
        <v>0.61950000000000005</v>
      </c>
      <c r="H655" s="5">
        <v>21.826375509999998</v>
      </c>
      <c r="I655" s="5">
        <v>1816.5685000000001</v>
      </c>
      <c r="J655" s="5">
        <v>835.19600000000003</v>
      </c>
      <c r="K655" s="5">
        <v>208.79900000000001</v>
      </c>
      <c r="L655" s="6">
        <f t="shared" ca="1" si="20"/>
        <v>7.9000000000000001E-2</v>
      </c>
      <c r="M655" s="6">
        <f ca="1"/>
        <v>1E-3</v>
      </c>
      <c r="N655" s="7" t="str">
        <f t="shared" ca="1" si="21"/>
        <v>72 troy ounces</v>
      </c>
      <c r="O655" s="6">
        <f ca="1"/>
        <v>4.0000000000000002E-4</v>
      </c>
      <c r="P655" s="6">
        <f ca="1"/>
        <v>1.1599999999999999E-2</v>
      </c>
      <c r="Q655" s="6">
        <f ca="1"/>
        <v>1E-3</v>
      </c>
      <c r="R655" s="5">
        <v>96.27</v>
      </c>
      <c r="S655" s="5">
        <v>4566.3900000000003</v>
      </c>
      <c r="T655" s="6">
        <f ca="1"/>
        <v>0.21559999999999999</v>
      </c>
      <c r="U655" s="5">
        <v>88.35</v>
      </c>
      <c r="X655" s="13"/>
      <c r="Y655" s="14"/>
      <c r="AA655" s="17"/>
      <c r="AB655" s="18"/>
    </row>
    <row r="656" spans="1:28" ht="26.25" customHeight="1">
      <c r="A656" s="4">
        <v>46165</v>
      </c>
      <c r="B656" s="5">
        <v>1792.11</v>
      </c>
      <c r="C656" s="5">
        <v>1797.92</v>
      </c>
      <c r="D656" s="5">
        <v>1800.77</v>
      </c>
      <c r="E656" s="5">
        <v>1807.9</v>
      </c>
      <c r="F656" s="8">
        <f ca="1"/>
        <v>7.1300000000000002E-2</v>
      </c>
      <c r="G656" s="21">
        <f ca="1"/>
        <v>0.52310000000000001</v>
      </c>
      <c r="H656" s="5">
        <v>22.323465110000001</v>
      </c>
      <c r="I656" s="5">
        <v>1816.6875</v>
      </c>
      <c r="J656" s="5">
        <v>799.03800000000001</v>
      </c>
      <c r="K656" s="5">
        <v>199.7595</v>
      </c>
      <c r="L656" s="6">
        <f t="shared" ca="1" si="20"/>
        <v>7.9000000000000001E-2</v>
      </c>
      <c r="M656" s="6">
        <f ca="1"/>
        <v>1E-3</v>
      </c>
      <c r="N656" s="7" t="str">
        <f t="shared" ca="1" si="21"/>
        <v>75 troy ounces</v>
      </c>
      <c r="O656" s="6">
        <f ca="1"/>
        <v>4.0000000000000002E-4</v>
      </c>
      <c r="P656" s="6">
        <f ca="1"/>
        <v>1.18E-2</v>
      </c>
      <c r="Q656" s="6">
        <f ca="1"/>
        <v>1E-3</v>
      </c>
      <c r="R656" s="5">
        <v>96.7</v>
      </c>
      <c r="S656" s="5">
        <v>4519.57</v>
      </c>
      <c r="T656" s="6">
        <f ca="1"/>
        <v>0.2457</v>
      </c>
      <c r="U656" s="5">
        <v>88.15</v>
      </c>
      <c r="X656" s="13"/>
      <c r="Y656" s="14"/>
      <c r="AA656" s="17"/>
      <c r="AB656" s="18"/>
    </row>
    <row r="657" spans="1:28" ht="26.25" customHeight="1">
      <c r="A657" s="4">
        <v>46166</v>
      </c>
      <c r="B657" s="5">
        <v>1797.32</v>
      </c>
      <c r="C657" s="5">
        <v>1792.11</v>
      </c>
      <c r="D657" s="5">
        <v>1797.92</v>
      </c>
      <c r="E657" s="5">
        <v>1800.77</v>
      </c>
      <c r="F657" s="8">
        <f ca="1"/>
        <v>2.8500000000000001E-2</v>
      </c>
      <c r="G657" s="21">
        <f ca="1"/>
        <v>0.73239999999999994</v>
      </c>
      <c r="H657" s="5">
        <v>21.309442059999999</v>
      </c>
      <c r="I657" s="5">
        <v>1817.3430000000001</v>
      </c>
      <c r="J657" s="5">
        <v>763.02260000000001</v>
      </c>
      <c r="K657" s="5">
        <v>190.75565</v>
      </c>
      <c r="L657" s="6">
        <f t="shared" ca="1" si="20"/>
        <v>7.4999999999999997E-2</v>
      </c>
      <c r="M657" s="6">
        <f ca="1"/>
        <v>1E-3</v>
      </c>
      <c r="N657" s="7" t="str">
        <f t="shared" ca="1" si="21"/>
        <v>78 troy ounces</v>
      </c>
      <c r="O657" s="6">
        <f ca="1"/>
        <v>2.9999999999999997E-4</v>
      </c>
      <c r="P657" s="6">
        <f ca="1"/>
        <v>1.18E-2</v>
      </c>
      <c r="Q657" s="6">
        <f ca="1"/>
        <v>1E-3</v>
      </c>
      <c r="R657" s="5">
        <v>97.22</v>
      </c>
      <c r="S657" s="5">
        <v>4431.79</v>
      </c>
      <c r="T657" s="6">
        <f ca="1"/>
        <v>0.28360000000000002</v>
      </c>
      <c r="U657" s="5">
        <v>87.45</v>
      </c>
      <c r="X657" s="13"/>
      <c r="Y657" s="14"/>
      <c r="AA657" s="17"/>
      <c r="AB657" s="18"/>
    </row>
    <row r="658" spans="1:28" ht="26.25" customHeight="1">
      <c r="A658" s="4">
        <v>46167</v>
      </c>
      <c r="B658" s="5">
        <v>1822.01</v>
      </c>
      <c r="C658" s="5">
        <v>1797.32</v>
      </c>
      <c r="D658" s="5">
        <v>1792.11</v>
      </c>
      <c r="E658" s="5">
        <v>1797.92</v>
      </c>
      <c r="F658" s="8">
        <f ca="1"/>
        <v>5.8099999999999999E-2</v>
      </c>
      <c r="G658" s="21">
        <f ca="1"/>
        <v>0.66579999999999995</v>
      </c>
      <c r="H658" s="5">
        <v>19.523590550000002</v>
      </c>
      <c r="I658" s="5">
        <v>1817.6605</v>
      </c>
      <c r="J658" s="5">
        <v>727.06420000000003</v>
      </c>
      <c r="K658" s="5">
        <v>181.76605000000001</v>
      </c>
      <c r="L658" s="6">
        <f t="shared" ca="1" si="20"/>
        <v>7.4999999999999997E-2</v>
      </c>
      <c r="M658" s="6">
        <f ca="1"/>
        <v>1E-3</v>
      </c>
      <c r="N658" s="7" t="str">
        <f t="shared" ca="1" si="21"/>
        <v>82 troy ounces</v>
      </c>
      <c r="O658" s="6">
        <f ca="1"/>
        <v>4.0000000000000002E-4</v>
      </c>
      <c r="P658" s="6">
        <f ca="1"/>
        <v>1.15E-2</v>
      </c>
      <c r="Q658" s="6">
        <f ca="1"/>
        <v>1E-3</v>
      </c>
      <c r="R658" s="5">
        <v>97.25</v>
      </c>
      <c r="S658" s="5">
        <v>4336.1899999999996</v>
      </c>
      <c r="T658" s="6">
        <f ca="1"/>
        <v>0.30269999999999997</v>
      </c>
      <c r="U658" s="5">
        <v>87.5</v>
      </c>
      <c r="X658" s="13"/>
      <c r="Y658" s="14"/>
      <c r="AA658" s="17"/>
      <c r="AB658" s="18"/>
    </row>
    <row r="659" spans="1:28" ht="26.25" customHeight="1">
      <c r="A659" s="4">
        <v>46168</v>
      </c>
      <c r="B659" s="5">
        <v>1849.68</v>
      </c>
      <c r="C659" s="5">
        <v>1822.01</v>
      </c>
      <c r="D659" s="5">
        <v>1797.32</v>
      </c>
      <c r="E659" s="5">
        <v>1792.11</v>
      </c>
      <c r="F659" s="8">
        <f ca="1"/>
        <v>-5.21E-2</v>
      </c>
      <c r="G659" s="21">
        <f ca="1"/>
        <v>0.29600000000000004</v>
      </c>
      <c r="H659" s="5">
        <v>16.124176500000001</v>
      </c>
      <c r="I659" s="5">
        <v>1728.0550000000001</v>
      </c>
      <c r="J659" s="5">
        <v>691.22199999999998</v>
      </c>
      <c r="K659" s="5">
        <v>172.80549999999999</v>
      </c>
      <c r="L659" s="6">
        <f t="shared" ca="1" si="20"/>
        <v>7.4999999999999997E-2</v>
      </c>
      <c r="M659" s="6">
        <f ca="1"/>
        <v>1E-3</v>
      </c>
      <c r="N659" s="7" t="str">
        <f t="shared" ca="1" si="21"/>
        <v>80 troy ounces</v>
      </c>
      <c r="O659" s="6">
        <f ca="1"/>
        <v>4.0000000000000002E-4</v>
      </c>
      <c r="P659" s="6">
        <f ca="1"/>
        <v>1.18E-2</v>
      </c>
      <c r="Q659" s="6">
        <f ca="1"/>
        <v>1E-3</v>
      </c>
      <c r="R659" s="5">
        <v>96.55</v>
      </c>
      <c r="S659" s="5">
        <v>4380.58</v>
      </c>
      <c r="T659" s="6">
        <f ca="1"/>
        <v>0.32189999999999996</v>
      </c>
      <c r="U659" s="5">
        <v>87.15</v>
      </c>
      <c r="X659" s="13"/>
      <c r="Y659" s="14"/>
      <c r="AA659" s="17"/>
      <c r="AB659" s="18"/>
    </row>
    <row r="660" spans="1:28" ht="26.25" customHeight="1">
      <c r="A660" s="4">
        <v>46169</v>
      </c>
      <c r="B660" s="5">
        <v>1843.57</v>
      </c>
      <c r="C660" s="5">
        <v>1849.68</v>
      </c>
      <c r="D660" s="5">
        <v>1822.01</v>
      </c>
      <c r="E660" s="5">
        <v>1797.32</v>
      </c>
      <c r="F660" s="8">
        <f ca="1"/>
        <v>-0.24690000000000001</v>
      </c>
      <c r="G660" s="21">
        <f ca="1"/>
        <v>0.1074</v>
      </c>
      <c r="H660" s="5">
        <v>12.511992510000001</v>
      </c>
      <c r="I660" s="5">
        <v>1638.1890000000001</v>
      </c>
      <c r="J660" s="5">
        <v>655.27560000000005</v>
      </c>
      <c r="K660" s="5">
        <v>163.81890000000001</v>
      </c>
      <c r="L660" s="6">
        <f t="shared" ca="1" si="20"/>
        <v>7.4999999999999997E-2</v>
      </c>
      <c r="M660" s="6">
        <f ca="1"/>
        <v>1E-3</v>
      </c>
      <c r="N660" s="7" t="str">
        <f t="shared" ca="1" si="21"/>
        <v>78 troy ounces</v>
      </c>
      <c r="O660" s="6">
        <f ca="1"/>
        <v>5.9999999999999995E-4</v>
      </c>
      <c r="P660" s="6">
        <f ca="1"/>
        <v>1.1299999999999999E-2</v>
      </c>
      <c r="Q660" s="6">
        <f ca="1"/>
        <v>1E-3</v>
      </c>
      <c r="R660" s="5">
        <v>95.96</v>
      </c>
      <c r="S660" s="5">
        <v>4408.43</v>
      </c>
      <c r="T660" s="6">
        <f ca="1"/>
        <v>0.29350000000000004</v>
      </c>
      <c r="U660" s="5">
        <v>85.26</v>
      </c>
      <c r="X660" s="13"/>
      <c r="Y660" s="14"/>
      <c r="AA660" s="17"/>
      <c r="AB660" s="18"/>
    </row>
    <row r="661" spans="1:28" ht="26.25" customHeight="1">
      <c r="A661" s="4">
        <v>46170</v>
      </c>
      <c r="B661" s="5">
        <v>1834.58</v>
      </c>
      <c r="C661" s="5">
        <v>1843.57</v>
      </c>
      <c r="D661" s="5">
        <v>1849.68</v>
      </c>
      <c r="E661" s="5">
        <v>1822.01</v>
      </c>
      <c r="F661" s="8">
        <f ca="1"/>
        <v>-0.2767</v>
      </c>
      <c r="G661" s="21">
        <f ca="1"/>
        <v>-0.2369</v>
      </c>
      <c r="H661" s="5">
        <v>12.318932849999999</v>
      </c>
      <c r="I661" s="5">
        <v>1547.0885000000001</v>
      </c>
      <c r="J661" s="5">
        <v>618.83540000000005</v>
      </c>
      <c r="K661" s="5">
        <v>154.70885000000001</v>
      </c>
      <c r="L661" s="6">
        <f t="shared" ca="1" si="20"/>
        <v>7.4999999999999997E-2</v>
      </c>
      <c r="M661" s="6">
        <f ca="1"/>
        <v>1E-3</v>
      </c>
      <c r="N661" s="7" t="str">
        <f t="shared" ca="1" si="21"/>
        <v>78 troy ounces</v>
      </c>
      <c r="O661" s="6">
        <f ca="1"/>
        <v>5.0000000000000001E-4</v>
      </c>
      <c r="P661" s="6">
        <f ca="1"/>
        <v>1.0200000000000001E-2</v>
      </c>
      <c r="Q661" s="6">
        <f ca="1"/>
        <v>1E-3</v>
      </c>
      <c r="R661" s="5">
        <v>95.93</v>
      </c>
      <c r="S661" s="5">
        <v>4366.6400000000003</v>
      </c>
      <c r="T661" s="6">
        <f ca="1"/>
        <v>0.32289999999999996</v>
      </c>
      <c r="U661" s="5">
        <v>84.15</v>
      </c>
      <c r="X661" s="13"/>
      <c r="Y661" s="14"/>
      <c r="AA661" s="17"/>
      <c r="AB661" s="18"/>
    </row>
    <row r="662" spans="1:28" ht="26.25" customHeight="1">
      <c r="A662" s="4">
        <v>46171</v>
      </c>
      <c r="B662" s="5">
        <v>1839.01</v>
      </c>
      <c r="C662" s="5">
        <v>1834.58</v>
      </c>
      <c r="D662" s="5">
        <v>1843.57</v>
      </c>
      <c r="E662" s="5">
        <v>1849.68</v>
      </c>
      <c r="F662" s="8">
        <f ca="1"/>
        <v>6.1100000000000002E-2</v>
      </c>
      <c r="G662" s="21">
        <f ca="1"/>
        <v>-0.2147</v>
      </c>
      <c r="H662" s="5">
        <v>10.51745723</v>
      </c>
      <c r="I662" s="5">
        <v>1454.6044999999999</v>
      </c>
      <c r="J662" s="5">
        <v>581.84180000000003</v>
      </c>
      <c r="K662" s="5">
        <v>145.46045000000001</v>
      </c>
      <c r="L662" s="6">
        <f t="shared" ca="1" si="20"/>
        <v>7.4999999999999997E-2</v>
      </c>
      <c r="M662" s="6">
        <f ca="1"/>
        <v>1E-3</v>
      </c>
      <c r="N662" s="7" t="str">
        <f t="shared" ca="1" si="21"/>
        <v>75 troy ounces</v>
      </c>
      <c r="O662" s="6">
        <f ca="1"/>
        <v>5.0000000000000001E-4</v>
      </c>
      <c r="P662" s="6">
        <f ca="1"/>
        <v>9.8999999999999991E-3</v>
      </c>
      <c r="Q662" s="6">
        <f ca="1"/>
        <v>1E-3</v>
      </c>
      <c r="R662" s="5">
        <v>95.64</v>
      </c>
      <c r="S662" s="5">
        <v>4356.32</v>
      </c>
      <c r="T662" s="6">
        <f ca="1"/>
        <v>0.28199999999999997</v>
      </c>
      <c r="U662" s="5">
        <v>84.91</v>
      </c>
      <c r="X662" s="13"/>
      <c r="Y662" s="14"/>
      <c r="AA662" s="17"/>
      <c r="AB662" s="18"/>
    </row>
    <row r="663" spans="1:28" ht="26.25" customHeight="1">
      <c r="A663" s="4">
        <v>46172</v>
      </c>
      <c r="B663" s="5">
        <v>1838.58</v>
      </c>
      <c r="C663" s="5">
        <v>1839.01</v>
      </c>
      <c r="D663" s="5">
        <v>1834.58</v>
      </c>
      <c r="E663" s="5">
        <v>1843.57</v>
      </c>
      <c r="F663" s="8">
        <f ca="1"/>
        <v>8.9900000000000008E-2</v>
      </c>
      <c r="G663" s="21">
        <f ca="1"/>
        <v>-0.26629999999999998</v>
      </c>
      <c r="H663" s="5">
        <v>11.68116532</v>
      </c>
      <c r="I663" s="5">
        <v>1362.4259999999999</v>
      </c>
      <c r="J663" s="5">
        <v>544.97040000000004</v>
      </c>
      <c r="K663" s="5">
        <v>136.24260000000001</v>
      </c>
      <c r="L663" s="6">
        <f t="shared" ca="1" si="20"/>
        <v>7.4999999999999997E-2</v>
      </c>
      <c r="M663" s="6">
        <f ca="1"/>
        <v>1E-3</v>
      </c>
      <c r="N663" s="7" t="str">
        <f t="shared" ca="1" si="21"/>
        <v>76 troy ounces</v>
      </c>
      <c r="O663" s="6">
        <f ca="1"/>
        <v>5.0000000000000001E-4</v>
      </c>
      <c r="P663" s="6">
        <f ca="1"/>
        <v>1.01E-2</v>
      </c>
      <c r="Q663" s="6">
        <f ca="1"/>
        <v>1E-3</v>
      </c>
      <c r="R663" s="5">
        <v>95.81</v>
      </c>
      <c r="S663" s="5">
        <v>4471.38</v>
      </c>
      <c r="T663" s="6">
        <f ca="1"/>
        <v>0.25379999999999997</v>
      </c>
      <c r="U663" s="5">
        <v>84.57</v>
      </c>
      <c r="X663" s="13"/>
      <c r="Y663" s="14"/>
      <c r="AA663" s="17"/>
      <c r="AB663" s="18"/>
    </row>
    <row r="664" spans="1:28" ht="26.25" customHeight="1">
      <c r="A664" s="4">
        <v>46173</v>
      </c>
      <c r="B664" s="5">
        <v>1814.33</v>
      </c>
      <c r="C664" s="5">
        <v>1838.58</v>
      </c>
      <c r="D664" s="5">
        <v>1839.01</v>
      </c>
      <c r="E664" s="5">
        <v>1834.58</v>
      </c>
      <c r="F664" s="8">
        <f ca="1"/>
        <v>-4.4299999999999999E-2</v>
      </c>
      <c r="G664" s="21">
        <f ca="1"/>
        <v>-0.33250000000000002</v>
      </c>
      <c r="H664" s="5">
        <v>13.626305439999999</v>
      </c>
      <c r="I664" s="5">
        <v>1270.6969999999999</v>
      </c>
      <c r="J664" s="5">
        <v>508.27879999999999</v>
      </c>
      <c r="K664" s="5">
        <v>127.0697</v>
      </c>
      <c r="L664" s="6">
        <f t="shared" ca="1" si="20"/>
        <v>7.4999999999999997E-2</v>
      </c>
      <c r="M664" s="6">
        <f ca="1"/>
        <v>1E-3</v>
      </c>
      <c r="N664" s="7" t="str">
        <f t="shared" ca="1" si="21"/>
        <v>75 troy ounces</v>
      </c>
      <c r="O664" s="6">
        <f ca="1"/>
        <v>5.0000000000000001E-4</v>
      </c>
      <c r="P664" s="6">
        <f ca="1"/>
        <v>1.0800000000000001E-2</v>
      </c>
      <c r="Q664" s="6">
        <f ca="1"/>
        <v>1E-3</v>
      </c>
      <c r="R664" s="5">
        <v>95.59</v>
      </c>
      <c r="S664" s="5">
        <v>4547.3500000000004</v>
      </c>
      <c r="T664" s="6">
        <f ca="1"/>
        <v>0.2346</v>
      </c>
      <c r="U664" s="5">
        <v>86.23</v>
      </c>
      <c r="X664" s="13"/>
      <c r="Y664" s="14"/>
      <c r="AA664" s="17"/>
      <c r="AB664" s="18"/>
    </row>
    <row r="665" spans="1:28" ht="26.25" customHeight="1">
      <c r="A665" s="4">
        <v>46174</v>
      </c>
      <c r="B665" s="5">
        <v>1819.22</v>
      </c>
      <c r="C665" s="5">
        <v>1814.33</v>
      </c>
      <c r="D665" s="5">
        <v>1838.58</v>
      </c>
      <c r="E665" s="5">
        <v>1839.01</v>
      </c>
      <c r="F665" s="8">
        <f ca="1"/>
        <v>4.3E-3</v>
      </c>
      <c r="G665" s="21">
        <f ca="1"/>
        <v>-0.30680000000000002</v>
      </c>
      <c r="H665" s="5">
        <v>14.2719375</v>
      </c>
      <c r="I665" s="5">
        <v>1178.7465</v>
      </c>
      <c r="J665" s="5">
        <v>471.49860000000001</v>
      </c>
      <c r="K665" s="5">
        <v>117.87465</v>
      </c>
      <c r="L665" s="6">
        <f t="shared" ca="1" si="20"/>
        <v>7.4999999999999997E-2</v>
      </c>
      <c r="M665" s="6">
        <f ca="1"/>
        <v>1E-3</v>
      </c>
      <c r="N665" s="7" t="str">
        <f t="shared" ca="1" si="21"/>
        <v>73 troy ounces</v>
      </c>
      <c r="O665" s="6">
        <f ca="1"/>
        <v>5.0000000000000001E-4</v>
      </c>
      <c r="P665" s="6">
        <f ca="1"/>
        <v>1.04E-2</v>
      </c>
      <c r="Q665" s="6">
        <f ca="1"/>
        <v>1E-3</v>
      </c>
      <c r="R665" s="5">
        <v>95.77</v>
      </c>
      <c r="S665" s="5">
        <v>4588.03</v>
      </c>
      <c r="T665" s="6">
        <f ca="1"/>
        <v>0.23120000000000002</v>
      </c>
      <c r="U665" s="5">
        <v>86.61</v>
      </c>
      <c r="X665" s="13"/>
      <c r="Y665" s="14"/>
      <c r="AA665" s="17"/>
      <c r="AB665" s="18"/>
    </row>
    <row r="666" spans="1:28" ht="26.25" customHeight="1">
      <c r="A666" s="4">
        <v>46175</v>
      </c>
      <c r="B666" s="5">
        <v>1817.43</v>
      </c>
      <c r="C666" s="5">
        <v>1819.22</v>
      </c>
      <c r="D666" s="5">
        <v>1814.33</v>
      </c>
      <c r="E666" s="5">
        <v>1838.58</v>
      </c>
      <c r="F666" s="8">
        <f ca="1"/>
        <v>0.24249999999999999</v>
      </c>
      <c r="G666" s="21">
        <f ca="1"/>
        <v>-0.1356</v>
      </c>
      <c r="H666" s="5">
        <v>11.54487284</v>
      </c>
      <c r="I666" s="5">
        <v>1086.8175000000001</v>
      </c>
      <c r="J666" s="5">
        <v>434.72699999999998</v>
      </c>
      <c r="K666" s="5">
        <v>108.68174999999999</v>
      </c>
      <c r="L666" s="6">
        <f t="shared" ca="1" si="20"/>
        <v>7.4999999999999997E-2</v>
      </c>
      <c r="M666" s="6">
        <f ca="1"/>
        <v>1E-3</v>
      </c>
      <c r="N666" s="7" t="str">
        <f t="shared" ca="1" si="21"/>
        <v>71 troy ounces</v>
      </c>
      <c r="O666" s="6">
        <f ca="1"/>
        <v>5.0000000000000001E-4</v>
      </c>
      <c r="P666" s="6">
        <f ca="1"/>
        <v>1.06E-2</v>
      </c>
      <c r="Q666" s="6">
        <f ca="1"/>
        <v>1E-3</v>
      </c>
      <c r="R666" s="5">
        <v>95.22</v>
      </c>
      <c r="S666" s="5">
        <v>4632.24</v>
      </c>
      <c r="T666" s="6">
        <f ca="1"/>
        <v>0.21179999999999999</v>
      </c>
      <c r="U666" s="5">
        <v>84.32</v>
      </c>
      <c r="X666" s="13"/>
      <c r="Y666" s="14"/>
      <c r="AA666" s="17"/>
      <c r="AB666" s="18"/>
    </row>
    <row r="667" spans="1:28" ht="26.25" customHeight="1">
      <c r="A667" s="4">
        <v>46176</v>
      </c>
      <c r="B667" s="5">
        <v>1821.16</v>
      </c>
      <c r="C667" s="5">
        <v>1817.43</v>
      </c>
      <c r="D667" s="5">
        <v>1819.22</v>
      </c>
      <c r="E667" s="5">
        <v>1814.33</v>
      </c>
      <c r="F667" s="8">
        <f ca="1"/>
        <v>-4.8899999999999999E-2</v>
      </c>
      <c r="G667" s="21">
        <f ca="1"/>
        <v>-0.21299999999999999</v>
      </c>
      <c r="H667" s="5">
        <v>11.5348749</v>
      </c>
      <c r="I667" s="5">
        <v>996.101</v>
      </c>
      <c r="J667" s="5">
        <v>398.44040000000001</v>
      </c>
      <c r="K667" s="5">
        <v>99.610100000000003</v>
      </c>
      <c r="L667" s="6">
        <f t="shared" ca="1" si="20"/>
        <v>7.4999999999999997E-2</v>
      </c>
      <c r="M667" s="6">
        <f ca="1"/>
        <v>1E-3</v>
      </c>
      <c r="N667" s="7" t="str">
        <f t="shared" ca="1" si="21"/>
        <v>71 troy ounces</v>
      </c>
      <c r="O667" s="6">
        <f ca="1"/>
        <v>5.0000000000000001E-4</v>
      </c>
      <c r="P667" s="6">
        <f ca="1"/>
        <v>1.0200000000000001E-2</v>
      </c>
      <c r="Q667" s="6">
        <f ca="1"/>
        <v>1E-3</v>
      </c>
      <c r="R667" s="5">
        <v>95.73</v>
      </c>
      <c r="S667" s="5">
        <v>4637.99</v>
      </c>
      <c r="T667" s="6">
        <f ca="1"/>
        <v>0.2011</v>
      </c>
      <c r="U667" s="5">
        <v>81.73</v>
      </c>
      <c r="X667" s="13"/>
      <c r="Y667" s="14"/>
      <c r="AA667" s="17"/>
      <c r="AB667" s="18"/>
    </row>
    <row r="668" spans="1:28" ht="26.25" customHeight="1">
      <c r="A668" s="4">
        <v>46177</v>
      </c>
      <c r="B668" s="5">
        <v>1825.36</v>
      </c>
      <c r="C668" s="5">
        <v>1821.16</v>
      </c>
      <c r="D668" s="5">
        <v>1817.43</v>
      </c>
      <c r="E668" s="5">
        <v>1819.22</v>
      </c>
      <c r="F668" s="8">
        <f ca="1"/>
        <v>1.7899999999999999E-2</v>
      </c>
      <c r="G668" s="21">
        <f ca="1"/>
        <v>-0.25319999999999998</v>
      </c>
      <c r="H668" s="5">
        <v>11.431082379999999</v>
      </c>
      <c r="I668" s="5">
        <v>905.14</v>
      </c>
      <c r="J668" s="5">
        <v>362.05599999999998</v>
      </c>
      <c r="K668" s="5">
        <v>90.513999999999996</v>
      </c>
      <c r="L668" s="6">
        <f t="shared" ca="1" si="20"/>
        <v>7.4999999999999997E-2</v>
      </c>
      <c r="M668" s="6">
        <f ca="1"/>
        <v>1E-3</v>
      </c>
      <c r="N668" s="7" t="str">
        <f t="shared" ca="1" si="21"/>
        <v>72 troy ounces</v>
      </c>
      <c r="O668" s="6">
        <f ca="1"/>
        <v>5.0000000000000001E-4</v>
      </c>
      <c r="P668" s="6">
        <f ca="1"/>
        <v>9.8999999999999991E-3</v>
      </c>
      <c r="Q668" s="6">
        <f ca="1"/>
        <v>1E-3</v>
      </c>
      <c r="R668" s="5">
        <v>94.87</v>
      </c>
      <c r="S668" s="5">
        <v>4637.99</v>
      </c>
      <c r="T668" s="6">
        <f ca="1"/>
        <v>0.2011</v>
      </c>
      <c r="U668" s="5">
        <v>81.73</v>
      </c>
      <c r="X668" s="13"/>
      <c r="Y668" s="14"/>
      <c r="AA668" s="17"/>
      <c r="AB668" s="18"/>
    </row>
    <row r="669" spans="1:28" ht="26.25" customHeight="1">
      <c r="A669" s="4">
        <v>46178</v>
      </c>
      <c r="B669" s="5">
        <v>1820.88</v>
      </c>
      <c r="C669" s="5">
        <v>1825.36</v>
      </c>
      <c r="D669" s="5">
        <v>1821.16</v>
      </c>
      <c r="E669" s="5">
        <v>1817.43</v>
      </c>
      <c r="F669" s="8">
        <f ca="1"/>
        <v>-3.73E-2</v>
      </c>
      <c r="G669" s="21">
        <f ca="1"/>
        <v>-0.2384</v>
      </c>
      <c r="H669" s="5">
        <f>AVERAGE(H3:H668)</f>
        <v>20.982059944085552</v>
      </c>
      <c r="I669" s="5">
        <v>814.26850000000002</v>
      </c>
      <c r="J669" s="5">
        <v>325.70740000000001</v>
      </c>
      <c r="K669" s="5">
        <v>81.426850000000002</v>
      </c>
      <c r="L669" s="6">
        <f t="shared" ca="1" si="20"/>
        <v>7.4999999999999997E-2</v>
      </c>
      <c r="M669" s="6">
        <f ca="1"/>
        <v>1E-3</v>
      </c>
      <c r="N669" s="7" t="str">
        <f t="shared" ca="1" si="21"/>
        <v>71 troy ounces</v>
      </c>
      <c r="O669" s="6">
        <f ca="1"/>
        <v>5.0000000000000001E-4</v>
      </c>
      <c r="P669" s="6">
        <f ca="1"/>
        <v>9.1000000000000004E-3</v>
      </c>
      <c r="Q669" s="6">
        <f ca="1"/>
        <v>1E-3</v>
      </c>
      <c r="R669" s="5">
        <v>94.99</v>
      </c>
      <c r="S669" s="5">
        <v>4733.5600000000004</v>
      </c>
      <c r="T669" s="6">
        <f ca="1"/>
        <v>0.18059999999999998</v>
      </c>
      <c r="U669" s="5">
        <v>82.82</v>
      </c>
      <c r="X669" s="13"/>
      <c r="Y669" s="14"/>
      <c r="AA669" s="17"/>
      <c r="AB669" s="18"/>
    </row>
    <row r="670" spans="1:28" ht="26.25" customHeight="1">
      <c r="A670" s="4">
        <v>46179</v>
      </c>
      <c r="B670" s="5">
        <v>1801.52</v>
      </c>
      <c r="C670" s="5">
        <v>1820.88</v>
      </c>
      <c r="D670" s="5">
        <v>1825.36</v>
      </c>
      <c r="E670" s="5">
        <v>1821.16</v>
      </c>
      <c r="F670" s="8">
        <f ca="1"/>
        <v>-4.2000000000000003E-2</v>
      </c>
      <c r="G670" s="21">
        <f ca="1"/>
        <v>-3.3500000000000002E-2</v>
      </c>
      <c r="H670" s="5">
        <f>AVERAGE(H3:H668)</f>
        <v>20.982059944085552</v>
      </c>
      <c r="I670" s="5">
        <v>723.21050000000002</v>
      </c>
      <c r="J670" s="5">
        <v>289.2842</v>
      </c>
      <c r="K670" s="5">
        <v>72.32105</v>
      </c>
      <c r="L670" s="6">
        <f t="shared" ca="1" si="20"/>
        <v>7.4999999999999997E-2</v>
      </c>
      <c r="M670" s="6">
        <f ca="1"/>
        <v>1E-3</v>
      </c>
      <c r="N670" s="7" t="str">
        <f t="shared" ca="1" si="21"/>
        <v>70 troy ounces</v>
      </c>
      <c r="O670" s="6">
        <f ca="1"/>
        <v>4.0000000000000002E-4</v>
      </c>
      <c r="P670" s="6">
        <f ca="1"/>
        <v>9.1999999999999998E-3</v>
      </c>
      <c r="Q670" s="6">
        <f ca="1"/>
        <v>1E-3</v>
      </c>
      <c r="R670" s="5">
        <v>95.58</v>
      </c>
      <c r="S670" s="5">
        <v>4728.59</v>
      </c>
      <c r="T670" s="6">
        <f ca="1"/>
        <v>0.18170000000000003</v>
      </c>
      <c r="U670" s="5">
        <v>81.38</v>
      </c>
      <c r="X670" s="13"/>
      <c r="Y670" s="14"/>
      <c r="AA670" s="17"/>
      <c r="AB670" s="18"/>
    </row>
    <row r="671" spans="1:28" ht="26.25" customHeight="1">
      <c r="A671" s="4">
        <v>46180</v>
      </c>
      <c r="B671" s="5">
        <v>1796.41</v>
      </c>
      <c r="C671" s="5">
        <v>1801.52</v>
      </c>
      <c r="D671" s="5">
        <v>1820.88</v>
      </c>
      <c r="E671" s="5">
        <v>1825.36</v>
      </c>
      <c r="F671" s="8">
        <f ca="1"/>
        <v>4.4800000000000006E-2</v>
      </c>
      <c r="G671" s="21">
        <f ca="1"/>
        <v>0.28800000000000003</v>
      </c>
      <c r="H671" s="5">
        <f>AVERAGE(H3:H668)</f>
        <v>20.982059944085552</v>
      </c>
      <c r="I671" s="5">
        <v>631.9425</v>
      </c>
      <c r="J671" s="5">
        <v>252.77699999999999</v>
      </c>
      <c r="K671" s="5">
        <v>63.194249999999997</v>
      </c>
      <c r="L671" s="6">
        <f t="shared" ca="1" si="20"/>
        <v>7.4999999999999997E-2</v>
      </c>
      <c r="M671" s="6">
        <f ca="1"/>
        <v>1E-3</v>
      </c>
      <c r="N671" s="7" t="str">
        <f t="shared" ca="1" si="21"/>
        <v>71 troy ounces</v>
      </c>
      <c r="O671" s="6">
        <f ca="1"/>
        <v>4.0000000000000002E-4</v>
      </c>
      <c r="P671" s="6">
        <f ca="1"/>
        <v>9.0000000000000011E-3</v>
      </c>
      <c r="Q671" s="6">
        <f ca="1"/>
        <v>1E-3</v>
      </c>
      <c r="R671" s="5">
        <v>95.93</v>
      </c>
      <c r="S671" s="5">
        <v>4669.1400000000003</v>
      </c>
      <c r="T671" s="6">
        <f ca="1"/>
        <v>0.19620000000000001</v>
      </c>
      <c r="U671" s="5">
        <v>78.42</v>
      </c>
      <c r="X671" s="13"/>
      <c r="Y671" s="14"/>
      <c r="AA671" s="17"/>
      <c r="AB671" s="18"/>
    </row>
    <row r="672" spans="1:28" ht="26.25" customHeight="1">
      <c r="A672" s="4">
        <v>46181</v>
      </c>
      <c r="B672" s="5">
        <v>1791.61</v>
      </c>
      <c r="C672" s="5">
        <v>1796.41</v>
      </c>
      <c r="D672" s="5">
        <v>1801.52</v>
      </c>
      <c r="E672" s="5">
        <v>1820.88</v>
      </c>
      <c r="F672" s="8">
        <f ca="1"/>
        <v>0.19359999999999999</v>
      </c>
      <c r="G672" s="21">
        <f ca="1"/>
        <v>0.42049999999999998</v>
      </c>
      <c r="H672" s="5">
        <f>AVERAGE(H3:H668)</f>
        <v>20.982059944085552</v>
      </c>
      <c r="I672" s="5">
        <v>540.89850000000001</v>
      </c>
      <c r="J672" s="5">
        <v>216.35939999999999</v>
      </c>
      <c r="K672" s="5">
        <v>54.089849999999998</v>
      </c>
      <c r="L672" s="6">
        <f t="shared" ca="1" si="20"/>
        <v>7.4999999999999997E-2</v>
      </c>
      <c r="M672" s="6">
        <f ca="1"/>
        <v>1E-3</v>
      </c>
      <c r="N672" s="7" t="str">
        <f t="shared" ca="1" si="21"/>
        <v>71 troy ounces</v>
      </c>
      <c r="O672" s="6">
        <f ca="1"/>
        <v>5.0000000000000001E-4</v>
      </c>
      <c r="P672" s="6">
        <f ca="1"/>
        <v>9.1999999999999998E-3</v>
      </c>
      <c r="Q672" s="6">
        <f ca="1"/>
        <v>1E-3</v>
      </c>
      <c r="R672" s="5">
        <v>95.74</v>
      </c>
      <c r="S672" s="5">
        <v>4655.34</v>
      </c>
      <c r="T672" s="6">
        <f ca="1"/>
        <v>0.19579999999999997</v>
      </c>
      <c r="U672" s="5">
        <v>78.88</v>
      </c>
      <c r="X672" s="13"/>
      <c r="Y672" s="14"/>
      <c r="AA672" s="17"/>
      <c r="AB672" s="18"/>
    </row>
    <row r="673" spans="1:28" ht="26.25" customHeight="1">
      <c r="A673" s="4">
        <v>46182</v>
      </c>
      <c r="B673" s="5">
        <v>1810.28</v>
      </c>
      <c r="C673" s="5">
        <v>1791.61</v>
      </c>
      <c r="D673" s="5">
        <v>1796.41</v>
      </c>
      <c r="E673" s="5">
        <v>1801.52</v>
      </c>
      <c r="F673" s="8">
        <f ca="1"/>
        <v>5.1100000000000007E-2</v>
      </c>
      <c r="G673" s="21">
        <f ca="1"/>
        <v>0.38170000000000004</v>
      </c>
      <c r="H673" s="5">
        <f>AVERAGE(H3:H668)</f>
        <v>20.982059944085552</v>
      </c>
      <c r="I673" s="5">
        <v>450.82249999999999</v>
      </c>
      <c r="J673" s="5">
        <v>180.32900000000001</v>
      </c>
      <c r="K673" s="5">
        <v>45.082250000000002</v>
      </c>
      <c r="L673" s="6">
        <f t="shared" ca="1" si="20"/>
        <v>7.4999999999999997E-2</v>
      </c>
      <c r="M673" s="6">
        <f ca="1"/>
        <v>1E-3</v>
      </c>
      <c r="N673" s="7" t="str">
        <f t="shared" ca="1" si="21"/>
        <v>71 troy ounces</v>
      </c>
      <c r="O673" s="6">
        <f ca="1"/>
        <v>5.0000000000000001E-4</v>
      </c>
      <c r="P673" s="6">
        <f ca="1"/>
        <v>8.6999999999999994E-3</v>
      </c>
      <c r="Q673" s="6">
        <f ca="1"/>
        <v>1E-3</v>
      </c>
      <c r="R673" s="5">
        <v>96.26</v>
      </c>
      <c r="S673" s="5">
        <v>4697.66</v>
      </c>
      <c r="T673" s="6">
        <f ca="1"/>
        <v>0.19850000000000001</v>
      </c>
      <c r="U673" s="5">
        <v>79.62</v>
      </c>
      <c r="X673" s="13"/>
      <c r="Y673" s="14"/>
      <c r="AA673" s="17"/>
      <c r="AB673" s="18"/>
    </row>
    <row r="674" spans="1:28" ht="26.25" customHeight="1">
      <c r="A674" s="4">
        <v>46183</v>
      </c>
      <c r="B674" s="5">
        <v>1813.88</v>
      </c>
      <c r="C674" s="5">
        <v>1810.28</v>
      </c>
      <c r="D674" s="5">
        <v>1791.61</v>
      </c>
      <c r="E674" s="5">
        <v>1796.41</v>
      </c>
      <c r="F674" s="8">
        <f ca="1"/>
        <v>4.8000000000000001E-2</v>
      </c>
      <c r="G674" s="21">
        <f ca="1"/>
        <v>0.47399999999999998</v>
      </c>
      <c r="H674" s="5">
        <f>AVERAGE(H3:H668)</f>
        <v>20.982059944085552</v>
      </c>
      <c r="I674" s="5">
        <v>361.00200000000001</v>
      </c>
      <c r="J674" s="5">
        <v>144.4008</v>
      </c>
      <c r="K674" s="5">
        <v>36.100200000000001</v>
      </c>
      <c r="L674" s="6">
        <f t="shared" ca="1" si="20"/>
        <v>7.4999999999999997E-2</v>
      </c>
      <c r="M674" s="6">
        <f ca="1"/>
        <v>1E-3</v>
      </c>
      <c r="N674" s="7" t="str">
        <f t="shared" ca="1" si="21"/>
        <v>73 troy ounces</v>
      </c>
      <c r="O674" s="6">
        <f ca="1"/>
        <v>4.0000000000000002E-4</v>
      </c>
      <c r="P674" s="6">
        <f ca="1"/>
        <v>8.8000000000000005E-3</v>
      </c>
      <c r="Q674" s="6">
        <f ca="1"/>
        <v>1E-3</v>
      </c>
      <c r="R674" s="5">
        <v>96.2</v>
      </c>
      <c r="S674" s="5">
        <v>4693.3900000000003</v>
      </c>
      <c r="T674" s="6">
        <f ca="1"/>
        <v>0.2029</v>
      </c>
      <c r="U674" s="5">
        <v>77.239999999999995</v>
      </c>
      <c r="X674" s="13"/>
      <c r="Y674" s="14"/>
      <c r="AA674" s="17"/>
      <c r="AB674" s="18"/>
    </row>
    <row r="675" spans="1:28" ht="26.25" customHeight="1">
      <c r="A675" s="4">
        <v>46184</v>
      </c>
      <c r="B675" s="5">
        <v>1804.27</v>
      </c>
      <c r="C675" s="5">
        <v>1813.88</v>
      </c>
      <c r="D675" s="5">
        <v>1810.28</v>
      </c>
      <c r="E675" s="5">
        <v>1791.61</v>
      </c>
      <c r="F675" s="8">
        <f ca="1"/>
        <v>-0.1867</v>
      </c>
      <c r="G675" s="21">
        <f ca="1"/>
        <v>0.28300000000000003</v>
      </c>
      <c r="H675" s="5">
        <f>AVERAGE(H3:H668)</f>
        <v>20.982059944085552</v>
      </c>
      <c r="I675" s="5">
        <v>271.42149999999998</v>
      </c>
      <c r="J675" s="5">
        <v>108.5686</v>
      </c>
      <c r="K675" s="5">
        <v>27.142150000000001</v>
      </c>
      <c r="L675" s="6">
        <f t="shared" ca="1" si="20"/>
        <v>7.4999999999999997E-2</v>
      </c>
      <c r="M675" s="6">
        <f ca="1"/>
        <v>1E-3</v>
      </c>
      <c r="N675" s="7" t="str">
        <f t="shared" ca="1" si="21"/>
        <v>74 troy ounces</v>
      </c>
      <c r="O675" s="6">
        <f ca="1"/>
        <v>5.0000000000000001E-4</v>
      </c>
      <c r="P675" s="6">
        <f ca="1"/>
        <v>8.3000000000000001E-3</v>
      </c>
      <c r="Q675" s="6">
        <f ca="1"/>
        <v>1E-3</v>
      </c>
      <c r="R675" s="5">
        <v>96.31</v>
      </c>
      <c r="S675" s="5">
        <v>4787.99</v>
      </c>
      <c r="T675" s="6">
        <f ca="1"/>
        <v>0.17069999999999999</v>
      </c>
      <c r="U675" s="5">
        <v>77.180000000000007</v>
      </c>
      <c r="X675" s="13"/>
      <c r="Y675" s="14"/>
      <c r="AA675" s="17"/>
      <c r="AB675" s="18"/>
    </row>
    <row r="676" spans="1:28" ht="26.25" customHeight="1">
      <c r="A676" s="4">
        <v>46185</v>
      </c>
      <c r="B676" s="5">
        <v>1815.73</v>
      </c>
      <c r="C676" s="5">
        <v>1804.27</v>
      </c>
      <c r="D676" s="5">
        <v>1813.88</v>
      </c>
      <c r="E676" s="5">
        <v>1810.28</v>
      </c>
      <c r="F676" s="8">
        <f ca="1"/>
        <v>-3.6000000000000004E-2</v>
      </c>
      <c r="G676" s="21">
        <f ca="1"/>
        <v>4.5000000000000005E-3</v>
      </c>
      <c r="H676" s="5">
        <f>AVERAGE(H3:H668)</f>
        <v>20.982059944085552</v>
      </c>
      <c r="I676" s="5">
        <v>180.9075</v>
      </c>
      <c r="J676" s="5">
        <v>72.363</v>
      </c>
      <c r="K676" s="5">
        <v>18.09075</v>
      </c>
      <c r="L676" s="6">
        <f t="shared" ca="1" si="20"/>
        <v>7.4999999999999997E-2</v>
      </c>
      <c r="M676" s="6">
        <f ca="1"/>
        <v>1E-3</v>
      </c>
      <c r="N676" s="7" t="str">
        <f t="shared" ca="1" si="21"/>
        <v>74 troy ounces</v>
      </c>
      <c r="O676" s="6">
        <f ca="1"/>
        <v>5.9999999999999995E-4</v>
      </c>
      <c r="P676" s="6">
        <f ca="1"/>
        <v>7.7000000000000002E-3</v>
      </c>
      <c r="Q676" s="6">
        <f ca="1"/>
        <v>1E-3</v>
      </c>
      <c r="R676" s="5">
        <v>96.19</v>
      </c>
      <c r="S676" s="5">
        <v>4804.51</v>
      </c>
      <c r="T676" s="6">
        <f ca="1"/>
        <v>0.16570000000000001</v>
      </c>
      <c r="U676" s="5">
        <v>76.02</v>
      </c>
      <c r="X676" s="13"/>
      <c r="Y676" s="14"/>
      <c r="AA676" s="17"/>
      <c r="AB676" s="18"/>
    </row>
    <row r="677" spans="1:28" ht="26.25" customHeight="1">
      <c r="A677" s="4">
        <v>46186</v>
      </c>
      <c r="B677" s="5">
        <v>1804.64</v>
      </c>
      <c r="C677" s="5">
        <v>1829.05</v>
      </c>
      <c r="D677" s="5">
        <v>1804.27</v>
      </c>
      <c r="E677" s="5">
        <v>1813.88</v>
      </c>
      <c r="F677" s="8">
        <f ca="1"/>
        <v>9.6099999999999991E-2</v>
      </c>
      <c r="G677" s="21">
        <f ca="1"/>
        <v>0.14949999999999999</v>
      </c>
      <c r="H677" s="5">
        <f>AVERAGE(H3:H668)</f>
        <v>20.982059944085552</v>
      </c>
      <c r="I677" s="5">
        <v>90.213499999999996</v>
      </c>
      <c r="J677" s="5">
        <v>36.0854</v>
      </c>
      <c r="K677" s="5">
        <v>9.02135</v>
      </c>
      <c r="L677" s="6">
        <f t="shared" ca="1" si="20"/>
        <v>7.4999999999999997E-2</v>
      </c>
      <c r="M677" s="6">
        <f ca="1"/>
        <v>1E-3</v>
      </c>
      <c r="N677" s="7" t="str">
        <f t="shared" ca="1" si="21"/>
        <v>74 troy ounces</v>
      </c>
      <c r="O677" s="6">
        <f ca="1"/>
        <v>5.0000000000000001E-4</v>
      </c>
      <c r="P677" s="6">
        <f ca="1"/>
        <v>7.8000000000000005E-3</v>
      </c>
      <c r="Q677" s="6">
        <f ca="1"/>
        <v>1E-3</v>
      </c>
      <c r="R677" s="5">
        <v>95.67</v>
      </c>
      <c r="S677" s="5">
        <v>4778.1400000000003</v>
      </c>
      <c r="T677" s="6">
        <f ca="1"/>
        <v>0.17600000000000002</v>
      </c>
      <c r="U677" s="5">
        <v>75.69</v>
      </c>
      <c r="X677" s="13"/>
      <c r="Y677" s="14"/>
      <c r="AA677" s="17"/>
      <c r="AB677" s="18"/>
    </row>
    <row r="678" spans="1:28" ht="26.25" customHeight="1">
      <c r="F67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2024-10-29T07:56:40Z</dcterms:created>
  <dcterms:modified xsi:type="dcterms:W3CDTF">2024-10-31T02:31:46Z</dcterms:modified>
  <cp:category/>
  <cp:contentStatus/>
</cp:coreProperties>
</file>