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iriam\Desktop\ProjectPortfolio\1_Excel Project\"/>
    </mc:Choice>
  </mc:AlternateContent>
  <xr:revisionPtr revIDLastSave="0" documentId="13_ncr:1_{F12C92A6-BC26-465E-925C-603BA0130C50}" xr6:coauthVersionLast="47" xr6:coauthVersionMax="47" xr10:uidLastSave="{00000000-0000-0000-0000-000000000000}"/>
  <bookViews>
    <workbookView xWindow="-120" yWindow="-120" windowWidth="20730" windowHeight="11160" activeTab="2" xr2:uid="{94A116F4-5B06-422F-911C-7E1A60D92779}"/>
  </bookViews>
  <sheets>
    <sheet name="Pivot tables" sheetId="3" r:id="rId1"/>
    <sheet name="Data" sheetId="1" r:id="rId2"/>
    <sheet name="Dashboard" sheetId="2" r:id="rId3"/>
  </sheets>
  <definedNames>
    <definedName name="_xlcn.WorksheetConnection_quickdashboardblankv2.xlsxsales1" hidden="1">sales[]</definedName>
    <definedName name="Slicer_Category">#N/A</definedName>
    <definedName name="Slicer_Product">#N/A</definedName>
  </definedNames>
  <calcPr calcId="191029"/>
  <pivotCaches>
    <pivotCache cacheId="207" r:id="rId4"/>
    <pivotCache cacheId="210" r:id="rId5"/>
    <pivotCache cacheId="213" r:id="rId6"/>
    <pivotCache cacheId="216" r:id="rId7"/>
    <pivotCache cacheId="219" r:id="rId8"/>
    <pivotCache cacheId="222" r:id="rId9"/>
  </pivotCaches>
  <extLst>
    <ext xmlns:x14="http://schemas.microsoft.com/office/spreadsheetml/2009/9/main" uri="{876F7934-8845-4945-9796-88D515C7AA90}">
      <x14:pivotCaches>
        <pivotCache cacheId="27"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9" i="2" l="1"/>
  <c r="R29" i="2" s="1"/>
  <c r="P29" i="2"/>
  <c r="S29" i="2"/>
  <c r="T29" i="2"/>
  <c r="U29" i="2"/>
  <c r="V29" i="2"/>
  <c r="P27" i="2"/>
  <c r="Q27" i="2"/>
  <c r="R27" i="2" s="1"/>
  <c r="S27" i="2"/>
  <c r="T27" i="2"/>
  <c r="U27" i="2"/>
  <c r="V27" i="2"/>
  <c r="P34" i="2"/>
  <c r="Q34" i="2"/>
  <c r="R34" i="2" s="1"/>
  <c r="S34" i="2"/>
  <c r="T34" i="2"/>
  <c r="U34" i="2"/>
  <c r="V34" i="2"/>
  <c r="P37" i="2"/>
  <c r="Q37" i="2"/>
  <c r="R37" i="2" s="1"/>
  <c r="S37" i="2"/>
  <c r="T37" i="2"/>
  <c r="U37" i="2"/>
  <c r="V37" i="2"/>
  <c r="P35" i="2"/>
  <c r="Q35" i="2"/>
  <c r="R35" i="2" s="1"/>
  <c r="S35" i="2"/>
  <c r="T35" i="2"/>
  <c r="U35" i="2"/>
  <c r="V35" i="2"/>
  <c r="P28" i="2"/>
  <c r="Q28" i="2"/>
  <c r="R28" i="2" s="1"/>
  <c r="S28" i="2"/>
  <c r="T28" i="2"/>
  <c r="U28" i="2"/>
  <c r="V28" i="2"/>
  <c r="P39" i="2"/>
  <c r="Q39" i="2"/>
  <c r="R39" i="2" s="1"/>
  <c r="S39" i="2"/>
  <c r="T39" i="2"/>
  <c r="U39" i="2"/>
  <c r="V39" i="2"/>
  <c r="P25" i="2"/>
  <c r="Q25" i="2"/>
  <c r="R25" i="2" s="1"/>
  <c r="S25" i="2"/>
  <c r="T25" i="2"/>
  <c r="U25" i="2"/>
  <c r="V25" i="2"/>
  <c r="P20" i="2"/>
  <c r="Q20" i="2"/>
  <c r="R20" i="2" s="1"/>
  <c r="S20" i="2"/>
  <c r="T20" i="2"/>
  <c r="U20" i="2"/>
  <c r="V20" i="2"/>
  <c r="P19" i="2"/>
  <c r="Q19" i="2"/>
  <c r="R19" i="2" s="1"/>
  <c r="S19" i="2"/>
  <c r="T19" i="2"/>
  <c r="U19" i="2"/>
  <c r="V19" i="2"/>
  <c r="P21" i="2"/>
  <c r="Q21" i="2"/>
  <c r="R21" i="2" s="1"/>
  <c r="S21" i="2"/>
  <c r="T21" i="2"/>
  <c r="U21" i="2"/>
  <c r="V21" i="2"/>
  <c r="P40" i="2"/>
  <c r="Q40" i="2"/>
  <c r="R40" i="2" s="1"/>
  <c r="S40" i="2"/>
  <c r="T40" i="2"/>
  <c r="U40" i="2"/>
  <c r="V40" i="2"/>
  <c r="P38" i="2"/>
  <c r="Q38" i="2"/>
  <c r="R38" i="2" s="1"/>
  <c r="S38" i="2"/>
  <c r="T38" i="2"/>
  <c r="U38" i="2"/>
  <c r="V38" i="2"/>
  <c r="P24" i="2"/>
  <c r="Q24" i="2"/>
  <c r="R24" i="2" s="1"/>
  <c r="S24" i="2"/>
  <c r="T24" i="2"/>
  <c r="U24" i="2"/>
  <c r="V24" i="2"/>
  <c r="P33" i="2"/>
  <c r="Q33" i="2"/>
  <c r="R33" i="2" s="1"/>
  <c r="S33" i="2"/>
  <c r="T33" i="2"/>
  <c r="U33" i="2"/>
  <c r="V33" i="2"/>
  <c r="P16" i="2"/>
  <c r="Q16" i="2"/>
  <c r="R16" i="2" s="1"/>
  <c r="S16" i="2"/>
  <c r="T16" i="2"/>
  <c r="U16" i="2"/>
  <c r="V16" i="2"/>
  <c r="P26" i="2"/>
  <c r="Q26" i="2"/>
  <c r="R26" i="2" s="1"/>
  <c r="S26" i="2"/>
  <c r="T26" i="2"/>
  <c r="U26" i="2"/>
  <c r="V26" i="2"/>
  <c r="P23" i="2"/>
  <c r="Q23" i="2"/>
  <c r="R23" i="2" s="1"/>
  <c r="S23" i="2"/>
  <c r="T23" i="2"/>
  <c r="U23" i="2"/>
  <c r="V23" i="2"/>
  <c r="P31" i="2"/>
  <c r="Q31" i="2"/>
  <c r="R31" i="2" s="1"/>
  <c r="S31" i="2"/>
  <c r="T31" i="2"/>
  <c r="U31" i="2"/>
  <c r="V31" i="2"/>
  <c r="P36" i="2"/>
  <c r="Q36" i="2"/>
  <c r="R36" i="2" s="1"/>
  <c r="S36" i="2"/>
  <c r="T36" i="2"/>
  <c r="U36" i="2"/>
  <c r="V36" i="2"/>
  <c r="P32" i="2"/>
  <c r="Q32" i="2"/>
  <c r="R32" i="2" s="1"/>
  <c r="S32" i="2"/>
  <c r="T32" i="2"/>
  <c r="U32" i="2"/>
  <c r="V32" i="2"/>
  <c r="P22" i="2"/>
  <c r="Q22" i="2"/>
  <c r="R22" i="2" s="1"/>
  <c r="S22" i="2"/>
  <c r="T22" i="2"/>
  <c r="U22" i="2"/>
  <c r="V22" i="2"/>
  <c r="P17" i="2"/>
  <c r="Q17" i="2"/>
  <c r="R17" i="2" s="1"/>
  <c r="S17" i="2"/>
  <c r="T17" i="2"/>
  <c r="U17" i="2"/>
  <c r="V17" i="2"/>
  <c r="P30" i="2"/>
  <c r="Q30" i="2"/>
  <c r="R30" i="2" s="1"/>
  <c r="S30" i="2"/>
  <c r="T30" i="2"/>
  <c r="U30" i="2"/>
  <c r="V30" i="2"/>
  <c r="P18" i="2"/>
  <c r="Q18" i="2"/>
  <c r="R18" i="2" s="1"/>
  <c r="S18" i="2"/>
  <c r="T18" i="2"/>
  <c r="U18" i="2"/>
  <c r="V1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8DEA68-5903-4673-8B4E-F0303C52540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DFCB8C8-E24A-4E6B-BCF3-D0118B87C5EA}" name="WorksheetConnection_quick-dashboard-blank-v2.xlsx!sales" type="102" refreshedVersion="7"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<sst xmlns="http://schemas.openxmlformats.org/spreadsheetml/2006/main" count="11489" uniqueCount="85">
  <si>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</si>
  <si>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</si>
  <si>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</si>
  <si>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</si>
  <si>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</si>
  <si>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</si>
  <si>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</si>
  <si>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</si>
  <si>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</si>
  <si>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</si>
  <si>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</si>
  <si>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</si>
  <si>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</si>
  <si>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</si>
  <si>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</si>
  <si>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</si>
  <si>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</si>
  <si>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</si>
  <si>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</si>
  <si>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</si>
  <si>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</si>
  <si>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</si>
  <si>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</si>
  <si>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</si>
  <si>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</si>
  <si>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</si>
  <si>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</si>
  <si>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</si>
  <si>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</si>
  <si>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</si>
  <si>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</si>
  <si>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</si>
  <si>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</si>
  <si>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</si>
  <si>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</si>
  <si>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</si>
  <si>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</si>
  <si>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</si>
  <si>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</si>
  <si>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</si>
  <si>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</si>
  <si>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</si>
  <si>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</si>
  <si>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</si>
  <si>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</si>
  <si>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</si>
  <si>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</si>
  <si>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</si>
  <si>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</si>
  <si>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</si>
  <si>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</si>
  <si>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</si>
  <si>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</si>
  <si>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</si>
  <si>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</si>
  <si>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</si>
  <si>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</si>
  <si>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</si>
  <si>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Row Labels</t>
  </si>
  <si>
    <t>Grand Total</t>
  </si>
  <si>
    <t>Sum of Sales</t>
  </si>
  <si>
    <t>Sum of Expenses</t>
  </si>
  <si>
    <t>Sum of Boxes</t>
  </si>
  <si>
    <t>Total profit</t>
  </si>
  <si>
    <t>Profit%</t>
  </si>
  <si>
    <t>2021</t>
  </si>
  <si>
    <t>Dec</t>
  </si>
  <si>
    <t>2022</t>
  </si>
  <si>
    <t>Jan</t>
  </si>
  <si>
    <t>Feb</t>
  </si>
  <si>
    <t>Mar</t>
  </si>
  <si>
    <t>Apr</t>
  </si>
  <si>
    <t>May</t>
  </si>
  <si>
    <t>Jun</t>
  </si>
  <si>
    <t>Jul</t>
  </si>
  <si>
    <t>Aug</t>
  </si>
  <si>
    <t>Sep</t>
  </si>
  <si>
    <t>Oct</t>
  </si>
  <si>
    <t>Nov</t>
  </si>
  <si>
    <t>s</t>
  </si>
  <si>
    <t>Person</t>
  </si>
  <si>
    <t>Expences</t>
  </si>
  <si>
    <t>Profit</t>
  </si>
  <si>
    <t>%Profit</t>
  </si>
  <si>
    <t>SALES PERFOMANCE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</si>
</sst>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
    <numFmt numFmtId="165" formatCode="0.0%"/>
    <numFmt numFmtId="166" formatCode="&quot;$&quot;#,##0"/>
    <numFmt numFmtId="167" formatCode="_(&quot;$&quot;* #,##0_);_(&quot;$&quot;* \(#,##0\);_(&quot;$&quot;* &quot;-&quot;??_);_(@_)"/>
  </numFmts>
  <fonts count="7"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sz val="11"/>
      <color theme="6" tint="-0.499984740745262"/>
      <name val="Calibri"/>
      <family val="2"/>
      <scheme val="minor"/>
    </font>
    <font>
      <b/>
      <sz val="18"/>
      <color theme="0"/>
      <name val="Calibri"/>
      <family val="2"/>
      <scheme val="minor"/>
    </font>
    <font>
      <sz val="48"/>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89999084444715716"/>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3"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0" fontId="4" fillId="0" borderId="0" xfId="0" applyFont="1"/>
    <xf numFmtId="0" fontId="4" fillId="0" borderId="0" xfId="0" applyFont="1" applyAlignment="1">
      <alignment wrapText="1"/>
    </xf>
    <xf numFmtId="167" fontId="4" fillId="0" borderId="0" xfId="1" applyNumberFormat="1" applyFont="1" applyAlignment="1">
      <alignment wrapText="1"/>
    </xf>
    <xf numFmtId="9" fontId="4" fillId="0" borderId="0" xfId="2" applyFont="1" applyAlignment="1">
      <alignment wrapText="1"/>
    </xf>
    <xf numFmtId="0" fontId="5" fillId="4" borderId="0" xfId="0" applyFont="1" applyFill="1" applyAlignment="1">
      <alignment wrapText="1"/>
    </xf>
    <xf numFmtId="0" fontId="0" fillId="0" borderId="0" xfId="0" applyAlignment="1">
      <alignment horizontal="center"/>
    </xf>
    <xf numFmtId="0" fontId="6" fillId="0" borderId="0" xfId="0" applyFont="1" applyAlignment="1">
      <alignment horizontal="center"/>
    </xf>
  </cellXfs>
  <cellStyles count="3">
    <cellStyle name="Currency" xfId="1" builtinId="4"/>
    <cellStyle name="Normal" xfId="0" builtinId="0"/>
    <cellStyle name="Percent" xfId="2" builtinId="5"/>
  </cellStyles>
  <dxfs count="187">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 formatCode="#,##0"/>
    </dxf>
    <dxf>
      <numFmt numFmtId="165" formatCode="0.0%"/>
    </dxf>
    <dxf>
      <numFmt numFmtId="166" formatCode="&quot;$&quot;#,##0"/>
    </dxf>
    <dxf>
      <numFmt numFmtId="166" formatCode="&quot;$&quot;#,##0"/>
    </dxf>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 formatCode="#,##0"/>
    </dxf>
    <dxf>
      <numFmt numFmtId="165" formatCode="0.0%"/>
    </dxf>
    <dxf>
      <numFmt numFmtId="166" formatCode="&quot;$&quot;#,##0"/>
    </dxf>
    <dxf>
      <numFmt numFmtId="166" formatCode="&quot;$&quot;#,##0"/>
    </dxf>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 formatCode="#,##0"/>
    </dxf>
    <dxf>
      <numFmt numFmtId="165" formatCode="0.0%"/>
    </dxf>
    <dxf>
      <numFmt numFmtId="166" formatCode="&quot;$&quot;#,##0"/>
    </dxf>
    <dxf>
      <numFmt numFmtId="166" formatCode="&quot;$&quot;#,##0"/>
    </dxf>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 formatCode="#,##0"/>
    </dxf>
    <dxf>
      <numFmt numFmtId="165" formatCode="0.0%"/>
    </dxf>
    <dxf>
      <numFmt numFmtId="166" formatCode="&quot;$&quot;#,##0"/>
    </dxf>
    <dxf>
      <numFmt numFmtId="166" formatCode="&quot;$&quot;#,##0"/>
    </dxf>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 formatCode="#,##0"/>
    </dxf>
    <dxf>
      <numFmt numFmtId="165" formatCode="0.0%"/>
    </dxf>
    <dxf>
      <numFmt numFmtId="166" formatCode="&quot;$&quot;#,##0"/>
    </dxf>
    <dxf>
      <numFmt numFmtId="166" formatCode="&quot;$&quot;#,##0"/>
    </dxf>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 formatCode="#,##0"/>
    </dxf>
    <dxf>
      <numFmt numFmtId="165" formatCode="0.0%"/>
    </dxf>
    <dxf>
      <numFmt numFmtId="166" formatCode="&quot;$&quot;#,##0"/>
    </dxf>
    <dxf>
      <numFmt numFmtId="166" formatCode="&quot;$&quot;#,##0"/>
    </dxf>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 formatCode="#,##0"/>
    </dxf>
    <dxf>
      <numFmt numFmtId="165" formatCode="0.0%"/>
    </dxf>
    <dxf>
      <numFmt numFmtId="166" formatCode="&quot;$&quot;#,##0"/>
    </dxf>
    <dxf>
      <numFmt numFmtId="166" formatCode="&quot;$&quot;#,##0"/>
    </dxf>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 formatCode="#,##0"/>
    </dxf>
    <dxf>
      <numFmt numFmtId="165" formatCode="0.0%"/>
    </dxf>
    <dxf>
      <numFmt numFmtId="166" formatCode="&quot;$&quot;#,##0"/>
    </dxf>
    <dxf>
      <numFmt numFmtId="166" formatCode="&quot;$&quot;#,##0"/>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 formatCode="#,##0"/>
    </dxf>
    <dxf>
      <numFmt numFmtId="165" formatCode="0.0%"/>
    </dxf>
    <dxf>
      <numFmt numFmtId="166" formatCode="&quot;$&quot;#,##0"/>
    </dxf>
    <dxf>
      <numFmt numFmtId="166" formatCode="&quot;$&quot;#,##0"/>
    </dxf>
    <dxf>
      <numFmt numFmtId="167" formatCode="_(&quot;$&quot;* #,##0_);_(&quot;$&quot;* \(#,##0\);_(&quot;$&quot;* &quot;-&quot;??_);_(@_)"/>
    </dxf>
    <dxf>
      <numFmt numFmtId="167" formatCode="_(&quot;$&quot;* #,##0_);_(&quot;$&quot;* \(#,##0\);_(&quot;$&quot;* &quot;-&quot;??_);_(@_)"/>
    </dxf>
    <dxf>
      <numFmt numFmtId="165" formatCode="0.0%"/>
    </dxf>
    <dxf>
      <numFmt numFmtId="2" formatCode="0.00"/>
    </dxf>
    <dxf>
      <numFmt numFmtId="3" formatCode="#,##0"/>
    </dxf>
    <dxf>
      <numFmt numFmtId="3" formatCode="#,##0"/>
    </dxf>
    <dxf>
      <numFmt numFmtId="3" formatCode="#,##0"/>
    </dxf>
    <dxf>
      <numFmt numFmtId="3" formatCode="#,##0"/>
    </dxf>
    <dxf>
      <numFmt numFmtId="167" formatCode="_(&quot;$&quot;* #,##0_);_(&quot;$&quot;* \(#,##0\);_(&quot;$&quot;* &quot;-&quot;??_);_(@_)"/>
    </dxf>
    <dxf>
      <numFmt numFmtId="34" formatCode="_(&quot;$&quot;* #,##0.00_);_(&quot;$&quot;* \(#,##0.00\);_(&quot;$&quot;* &quot;-&quot;??_);_(@_)"/>
    </dxf>
    <dxf>
      <numFmt numFmtId="167" formatCode="_(&quot;$&quot;* #,##0_);_(&quot;$&quot;* \(#,##0\);_(&quot;$&quot;* &quot;-&quot;??_);_(@_)"/>
    </dxf>
    <dxf>
      <numFmt numFmtId="3" formatCode="#,##0"/>
    </dxf>
    <dxf>
      <numFmt numFmtId="165" formatCode="0.0%"/>
    </dxf>
    <dxf>
      <numFmt numFmtId="166" formatCode="&quot;$&quot;#,##0"/>
    </dxf>
    <dxf>
      <numFmt numFmtId="166" formatCode="&quot;$&quot;#,##0"/>
    </dxf>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0.0%"/>
    </dxf>
    <dxf>
      <numFmt numFmtId="167" formatCode="_(&quot;$&quot;* #,##0_);_(&quot;$&quot;* \(#,##0\);_(&quot;$&quot;* &quot;-&quot;??_);_(@_)"/>
    </dxf>
    <dxf>
      <numFmt numFmtId="167" formatCode="_(&quot;$&quot;* #,##0_);_(&quot;$&quot;* \(#,##0\);_(&quot;$&quot;* &quot;-&quot;??_);_(@_)"/>
    </dxf>
    <dxf>
      <numFmt numFmtId="165" formatCode="0.0%"/>
    </dxf>
    <dxf>
      <numFmt numFmtId="167" formatCode="_(&quot;$&quot;* #,##0_);_(&quot;$&quot;* \(#,##0\);_(&quot;$&quot;* &quot;-&quot;??_);_(@_)"/>
    </dxf>
    <dxf>
      <numFmt numFmtId="167" formatCode="_(&quot;$&quot;* #,##0_);_(&quot;$&quot;* \(#,##0\);_(&quot;$&quot;* &quot;-&quot;??_);_(@_)"/>
    </dxf>
    <dxf>
      <numFmt numFmtId="165" formatCode="0.0%"/>
    </dxf>
    <dxf>
      <numFmt numFmtId="34" formatCode="_(&quot;$&quot;* #,##0.00_);_(&quot;$&quot;* \(#,##0.00\);_(&quot;$&quot;* &quot;-&quot;??_);_(@_)"/>
    </dxf>
    <dxf>
      <numFmt numFmtId="167" formatCode="_(&quot;$&quot;* #,##0_);_(&quot;$&quot;* \(#,##0\);_(&quot;$&quot;* &quot;-&quot;??_);_(@_)"/>
    </dxf>
    <dxf>
      <numFmt numFmtId="165" formatCode="0.0%"/>
    </dxf>
    <dxf>
      <numFmt numFmtId="167" formatCode="_(&quot;$&quot;* #,##0_);_(&quot;$&quot;* \(#,##0\);_(&quot;$&quot;* &quot;-&quot;??_);_(@_)"/>
    </dxf>
    <dxf>
      <numFmt numFmtId="167" formatCode="_(&quot;$&quot;* #,##0_);_(&quot;$&quot;* \(#,##0\);_(&quot;$&quot;* &quot;-&quot;??_);_(@_)"/>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2" formatCode="0.00"/>
    </dxf>
    <dxf>
      <numFmt numFmtId="167" formatCode="_(&quot;$&quot;* #,##0_);_(&quot;$&quot;* \(#,##0\);_(&quot;$&quot;* &quot;-&quot;??_);_(@_)"/>
    </dxf>
    <dxf>
      <numFmt numFmtId="167" formatCode="_(&quot;$&quot;* #,##0_);_(&quot;$&quot;* \(#,##0\);_(&quot;$&quot;* &quot;-&quot;??_);_(@_)"/>
    </dxf>
    <dxf>
      <numFmt numFmtId="34" formatCode="_(&quot;$&quot;* #,##0.00_);_(&quot;$&quot;* \(#,##0.00\);_(&quot;$&quot;* &quot;-&quot;??_);_(@_)"/>
    </dxf>
    <dxf>
      <numFmt numFmtId="166" formatCode="&quot;$&quot;#,##0"/>
    </dxf>
    <dxf>
      <numFmt numFmtId="166" formatCode="&quot;$&quot;#,##0"/>
    </dxf>
    <dxf>
      <numFmt numFmtId="165" formatCode="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tables'!$C$7</c:f>
              <c:strCache>
                <c:ptCount val="1"/>
                <c:pt idx="0">
                  <c:v>Sum of Sales</c:v>
                </c:pt>
              </c:strCache>
            </c:strRef>
          </c:tx>
          <c:spPr>
            <a:solidFill>
              <a:schemeClr val="accent1"/>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tables'!$C$8:$C$13</c:f>
              <c:numCache>
                <c:formatCode>_("$"* #,##0_);_("$"* \(#,##0\);_("$"* "-"??_);_(@_)</c:formatCode>
                <c:ptCount val="5"/>
                <c:pt idx="0">
                  <c:v>1030323</c:v>
                </c:pt>
                <c:pt idx="1">
                  <c:v>1089312</c:v>
                </c:pt>
                <c:pt idx="2">
                  <c:v>1075109</c:v>
                </c:pt>
                <c:pt idx="3">
                  <c:v>1047011</c:v>
                </c:pt>
                <c:pt idx="4">
                  <c:v>1029490</c:v>
                </c:pt>
              </c:numCache>
            </c:numRef>
          </c:val>
          <c:extLst>
            <c:ext xmlns:c16="http://schemas.microsoft.com/office/drawing/2014/chart" uri="{C3380CC4-5D6E-409C-BE32-E72D297353CC}">
              <c16:uniqueId val="{00000000-18E2-4753-BC8D-03A05D1ADEC1}"/>
            </c:ext>
          </c:extLst>
        </c:ser>
        <c:ser>
          <c:idx val="1"/>
          <c:order val="1"/>
          <c:tx>
            <c:strRef>
              <c:f>'Pivot tables'!$D$7</c:f>
              <c:strCache>
                <c:ptCount val="1"/>
                <c:pt idx="0">
                  <c:v>Total profit</c:v>
                </c:pt>
              </c:strCache>
            </c:strRef>
          </c:tx>
          <c:spPr>
            <a:solidFill>
              <a:schemeClr val="accent2"/>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tables'!$D$8:$D$13</c:f>
              <c:numCache>
                <c:formatCode>\$#,##0;\(\$#,##0\);\$#,##0</c:formatCode>
                <c:ptCount val="5"/>
                <c:pt idx="0">
                  <c:v>769810.3</c:v>
                </c:pt>
                <c:pt idx="1">
                  <c:v>792470.8</c:v>
                </c:pt>
                <c:pt idx="2">
                  <c:v>357932</c:v>
                </c:pt>
                <c:pt idx="3">
                  <c:v>962400.6</c:v>
                </c:pt>
                <c:pt idx="4">
                  <c:v>463978.4</c:v>
                </c:pt>
              </c:numCache>
            </c:numRef>
          </c:val>
          <c:extLst>
            <c:ext xmlns:c16="http://schemas.microsoft.com/office/drawing/2014/chart" uri="{C3380CC4-5D6E-409C-BE32-E72D297353CC}">
              <c16:uniqueId val="{00000001-18E2-4753-BC8D-03A05D1ADEC1}"/>
            </c:ext>
          </c:extLst>
        </c:ser>
        <c:dLbls>
          <c:showLegendKey val="0"/>
          <c:showVal val="0"/>
          <c:showCatName val="0"/>
          <c:showSerName val="0"/>
          <c:showPercent val="0"/>
          <c:showBubbleSize val="0"/>
        </c:dLbls>
        <c:gapWidth val="182"/>
        <c:axId val="988009583"/>
        <c:axId val="988007919"/>
      </c:barChart>
      <c:catAx>
        <c:axId val="988009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7919"/>
        <c:crosses val="autoZero"/>
        <c:auto val="1"/>
        <c:lblAlgn val="ctr"/>
        <c:lblOffset val="100"/>
        <c:noMultiLvlLbl val="0"/>
      </c:catAx>
      <c:valAx>
        <c:axId val="988007919"/>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tables'!$H$4:$H$19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tables'!$I$4:$I$19</c:f>
              <c:numCache>
                <c:formatCode>_("$"* #,##0_);_("$"* \(#,##0\);_("$"* "-"??_);_(@_)</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34D9-4837-8914-FB7A76651FE2}"/>
            </c:ext>
          </c:extLst>
        </c:ser>
        <c:dLbls>
          <c:showLegendKey val="0"/>
          <c:showVal val="0"/>
          <c:showCatName val="0"/>
          <c:showSerName val="0"/>
          <c:showPercent val="0"/>
          <c:showBubbleSize val="0"/>
        </c:dLbls>
        <c:marker val="1"/>
        <c:smooth val="0"/>
        <c:axId val="1973478591"/>
        <c:axId val="1973477343"/>
      </c:lineChart>
      <c:catAx>
        <c:axId val="197347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77343"/>
        <c:crosses val="autoZero"/>
        <c:auto val="1"/>
        <c:lblAlgn val="ctr"/>
        <c:lblOffset val="100"/>
        <c:noMultiLvlLbl val="0"/>
      </c:catAx>
      <c:valAx>
        <c:axId val="1973477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7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tables'!$K$4:$K$19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tables'!$L$4:$L$19</c:f>
              <c:numCache>
                <c:formatCode>#,##0</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ABD0-43BC-BAF8-79220EB39D47}"/>
            </c:ext>
          </c:extLst>
        </c:ser>
        <c:dLbls>
          <c:showLegendKey val="0"/>
          <c:showVal val="0"/>
          <c:showCatName val="0"/>
          <c:showSerName val="0"/>
          <c:showPercent val="0"/>
          <c:showBubbleSize val="0"/>
        </c:dLbls>
        <c:marker val="1"/>
        <c:smooth val="0"/>
        <c:axId val="942170895"/>
        <c:axId val="1971508879"/>
      </c:lineChart>
      <c:catAx>
        <c:axId val="94217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08879"/>
        <c:crosses val="autoZero"/>
        <c:auto val="1"/>
        <c:lblAlgn val="ctr"/>
        <c:lblOffset val="100"/>
        <c:noMultiLvlLbl val="0"/>
      </c:catAx>
      <c:valAx>
        <c:axId val="1971508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tables'!$N$4:$N$19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tables'!$O$4:$O$19</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1BED-4E4D-80C9-49DDAB2C39FB}"/>
            </c:ext>
          </c:extLst>
        </c:ser>
        <c:dLbls>
          <c:showLegendKey val="0"/>
          <c:showVal val="0"/>
          <c:showCatName val="0"/>
          <c:showSerName val="0"/>
          <c:showPercent val="0"/>
          <c:showBubbleSize val="0"/>
        </c:dLbls>
        <c:marker val="1"/>
        <c:smooth val="0"/>
        <c:axId val="1873712031"/>
        <c:axId val="1873711199"/>
      </c:lineChart>
      <c:catAx>
        <c:axId val="187371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711199"/>
        <c:crosses val="autoZero"/>
        <c:auto val="1"/>
        <c:lblAlgn val="ctr"/>
        <c:lblOffset val="100"/>
        <c:noMultiLvlLbl val="0"/>
      </c:catAx>
      <c:valAx>
        <c:axId val="1873711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71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tables'!$C$7</c:f>
              <c:strCache>
                <c:ptCount val="1"/>
                <c:pt idx="0">
                  <c:v>Sum of Sales</c:v>
                </c:pt>
              </c:strCache>
            </c:strRef>
          </c:tx>
          <c:spPr>
            <a:solidFill>
              <a:srgbClr val="FFFF00"/>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tables'!$C$8:$C$13</c:f>
              <c:numCache>
                <c:formatCode>_("$"* #,##0_);_("$"* \(#,##0\);_("$"* "-"??_);_(@_)</c:formatCode>
                <c:ptCount val="5"/>
                <c:pt idx="0">
                  <c:v>1030323</c:v>
                </c:pt>
                <c:pt idx="1">
                  <c:v>1089312</c:v>
                </c:pt>
                <c:pt idx="2">
                  <c:v>1075109</c:v>
                </c:pt>
                <c:pt idx="3">
                  <c:v>1047011</c:v>
                </c:pt>
                <c:pt idx="4">
                  <c:v>1029490</c:v>
                </c:pt>
              </c:numCache>
            </c:numRef>
          </c:val>
          <c:extLst>
            <c:ext xmlns:c16="http://schemas.microsoft.com/office/drawing/2014/chart" uri="{C3380CC4-5D6E-409C-BE32-E72D297353CC}">
              <c16:uniqueId val="{00000000-9318-47D4-93EE-26ED288AEB0A}"/>
            </c:ext>
          </c:extLst>
        </c:ser>
        <c:ser>
          <c:idx val="1"/>
          <c:order val="1"/>
          <c:tx>
            <c:strRef>
              <c:f>'Pivot tables'!$D$7</c:f>
              <c:strCache>
                <c:ptCount val="1"/>
                <c:pt idx="0">
                  <c:v>Total profit</c:v>
                </c:pt>
              </c:strCache>
            </c:strRef>
          </c:tx>
          <c:spPr>
            <a:solidFill>
              <a:schemeClr val="accent6"/>
            </a:solidFill>
            <a:ln>
              <a:noFill/>
            </a:ln>
            <a:effectLst/>
          </c:spPr>
          <c:invertIfNegative val="0"/>
          <c:cat>
            <c:strRef>
              <c:f>'Pivot tables'!$B$8:$B$13</c:f>
              <c:strCache>
                <c:ptCount val="5"/>
                <c:pt idx="0">
                  <c:v>50% Dark Bites</c:v>
                </c:pt>
                <c:pt idx="1">
                  <c:v>99% Dark &amp; Pure</c:v>
                </c:pt>
                <c:pt idx="2">
                  <c:v>Choco Coated Almonds</c:v>
                </c:pt>
                <c:pt idx="3">
                  <c:v>Organic Choco Syrup</c:v>
                </c:pt>
                <c:pt idx="4">
                  <c:v>Spicy Special Slims</c:v>
                </c:pt>
              </c:strCache>
            </c:strRef>
          </c:cat>
          <c:val>
            <c:numRef>
              <c:f>'Pivot tables'!$D$8:$D$13</c:f>
              <c:numCache>
                <c:formatCode>\$#,##0;\(\$#,##0\);\$#,##0</c:formatCode>
                <c:ptCount val="5"/>
                <c:pt idx="0">
                  <c:v>769810.3</c:v>
                </c:pt>
                <c:pt idx="1">
                  <c:v>792470.8</c:v>
                </c:pt>
                <c:pt idx="2">
                  <c:v>357932</c:v>
                </c:pt>
                <c:pt idx="3">
                  <c:v>962400.6</c:v>
                </c:pt>
                <c:pt idx="4">
                  <c:v>463978.4</c:v>
                </c:pt>
              </c:numCache>
            </c:numRef>
          </c:val>
          <c:extLst>
            <c:ext xmlns:c16="http://schemas.microsoft.com/office/drawing/2014/chart" uri="{C3380CC4-5D6E-409C-BE32-E72D297353CC}">
              <c16:uniqueId val="{00000001-9318-47D4-93EE-26ED288AEB0A}"/>
            </c:ext>
          </c:extLst>
        </c:ser>
        <c:dLbls>
          <c:showLegendKey val="0"/>
          <c:showVal val="0"/>
          <c:showCatName val="0"/>
          <c:showSerName val="0"/>
          <c:showPercent val="0"/>
          <c:showBubbleSize val="0"/>
        </c:dLbls>
        <c:gapWidth val="182"/>
        <c:axId val="988009583"/>
        <c:axId val="988007919"/>
      </c:barChart>
      <c:catAx>
        <c:axId val="988009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8007919"/>
        <c:crosses val="autoZero"/>
        <c:auto val="1"/>
        <c:lblAlgn val="ctr"/>
        <c:lblOffset val="100"/>
        <c:noMultiLvlLbl val="0"/>
      </c:catAx>
      <c:valAx>
        <c:axId val="988007919"/>
        <c:scaling>
          <c:orientation val="minMax"/>
        </c:scaling>
        <c:delete val="0"/>
        <c:axPos val="t"/>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0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tables!PivotTable3</c:name>
    <c:fmtId val="11"/>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tables'!$I$3</c:f>
              <c:strCache>
                <c:ptCount val="1"/>
                <c:pt idx="0">
                  <c:v>Total</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multiLvlStrRef>
              <c:f>'Pivot tables'!$H$4:$H$19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tables'!$I$4:$I$19</c:f>
              <c:numCache>
                <c:formatCode>_("$"* #,##0_);_("$"* \(#,##0\);_("$"* "-"??_);_(@_)</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40DC-4704-899A-01F5C0C60B0A}"/>
            </c:ext>
          </c:extLst>
        </c:ser>
        <c:dLbls>
          <c:showLegendKey val="0"/>
          <c:showVal val="0"/>
          <c:showCatName val="0"/>
          <c:showSerName val="0"/>
          <c:showPercent val="0"/>
          <c:showBubbleSize val="0"/>
        </c:dLbls>
        <c:marker val="1"/>
        <c:smooth val="0"/>
        <c:axId val="1973478591"/>
        <c:axId val="1973477343"/>
      </c:lineChart>
      <c:catAx>
        <c:axId val="19734785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77343"/>
        <c:crosses val="autoZero"/>
        <c:auto val="1"/>
        <c:lblAlgn val="ctr"/>
        <c:lblOffset val="100"/>
        <c:noMultiLvlLbl val="0"/>
      </c:catAx>
      <c:valAx>
        <c:axId val="197347734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347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tables!PivotTable4</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tables'!$K$4:$K$19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tables'!$L$4:$L$19</c:f>
              <c:numCache>
                <c:formatCode>#,##0</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A052-4233-AE28-DB955B93E673}"/>
            </c:ext>
          </c:extLst>
        </c:ser>
        <c:dLbls>
          <c:showLegendKey val="0"/>
          <c:showVal val="0"/>
          <c:showCatName val="0"/>
          <c:showSerName val="0"/>
          <c:showPercent val="0"/>
          <c:showBubbleSize val="0"/>
        </c:dLbls>
        <c:marker val="1"/>
        <c:smooth val="0"/>
        <c:axId val="942170895"/>
        <c:axId val="1971508879"/>
      </c:lineChart>
      <c:catAx>
        <c:axId val="942170895"/>
        <c:scaling>
          <c:orientation val="minMax"/>
        </c:scaling>
        <c:delete val="1"/>
        <c:axPos val="b"/>
        <c:numFmt formatCode="General" sourceLinked="1"/>
        <c:majorTickMark val="none"/>
        <c:minorTickMark val="none"/>
        <c:tickLblPos val="nextTo"/>
        <c:crossAx val="1971508879"/>
        <c:crosses val="autoZero"/>
        <c:auto val="1"/>
        <c:lblAlgn val="ctr"/>
        <c:lblOffset val="100"/>
        <c:noMultiLvlLbl val="0"/>
      </c:catAx>
      <c:valAx>
        <c:axId val="19715088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crossAx val="94217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&amp;data.xlsx]Pivot tables!PivotTable5</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 tables'!$N$4:$N$19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tables'!$O$4:$O$19</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67E1-4569-AE10-CBAAFCAC5E41}"/>
            </c:ext>
          </c:extLst>
        </c:ser>
        <c:dLbls>
          <c:showLegendKey val="0"/>
          <c:showVal val="0"/>
          <c:showCatName val="0"/>
          <c:showSerName val="0"/>
          <c:showPercent val="0"/>
          <c:showBubbleSize val="0"/>
        </c:dLbls>
        <c:marker val="1"/>
        <c:smooth val="0"/>
        <c:axId val="1873712031"/>
        <c:axId val="1873711199"/>
      </c:lineChart>
      <c:catAx>
        <c:axId val="1873712031"/>
        <c:scaling>
          <c:orientation val="minMax"/>
        </c:scaling>
        <c:delete val="1"/>
        <c:axPos val="b"/>
        <c:numFmt formatCode="General" sourceLinked="1"/>
        <c:majorTickMark val="none"/>
        <c:minorTickMark val="none"/>
        <c:tickLblPos val="nextTo"/>
        <c:crossAx val="1873711199"/>
        <c:crosses val="autoZero"/>
        <c:auto val="1"/>
        <c:lblAlgn val="ctr"/>
        <c:lblOffset val="100"/>
        <c:noMultiLvlLbl val="0"/>
      </c:catAx>
      <c:valAx>
        <c:axId val="1873711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7371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66676</xdr:colOff>
      <xdr:row>13</xdr:row>
      <xdr:rowOff>147637</xdr:rowOff>
    </xdr:from>
    <xdr:to>
      <xdr:col>5</xdr:col>
      <xdr:colOff>180976</xdr:colOff>
      <xdr:row>28</xdr:row>
      <xdr:rowOff>33337</xdr:rowOff>
    </xdr:to>
    <xdr:graphicFrame macro="">
      <xdr:nvGraphicFramePr>
        <xdr:cNvPr id="2" name="Chart 1">
          <a:extLst>
            <a:ext uri="{FF2B5EF4-FFF2-40B4-BE49-F238E27FC236}">
              <a16:creationId xmlns:a16="http://schemas.microsoft.com/office/drawing/2014/main" id="{601AB603-82AA-4E8C-9820-16D6BE97B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319087</xdr:colOff>
      <xdr:row>18</xdr:row>
      <xdr:rowOff>166687</xdr:rowOff>
    </xdr:from>
    <xdr:to>
      <xdr:col>10</xdr:col>
      <xdr:colOff>54428</xdr:colOff>
      <xdr:row>33</xdr:row>
      <xdr:rowOff>52387</xdr:rowOff>
    </xdr:to>
    <xdr:graphicFrame macro="">
      <xdr:nvGraphicFramePr>
        <xdr:cNvPr id="3" name="Chart 2">
          <a:extLst>
            <a:ext uri="{FF2B5EF4-FFF2-40B4-BE49-F238E27FC236}">
              <a16:creationId xmlns:a16="http://schemas.microsoft.com/office/drawing/2014/main" id="{E9220107-582B-40B0-BEA9-D0AC7FB66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149677</xdr:colOff>
      <xdr:row>20</xdr:row>
      <xdr:rowOff>16328</xdr:rowOff>
    </xdr:from>
    <xdr:to>
      <xdr:col>13</xdr:col>
      <xdr:colOff>789214</xdr:colOff>
      <xdr:row>34</xdr:row>
      <xdr:rowOff>92528</xdr:rowOff>
    </xdr:to>
    <xdr:graphicFrame macro="">
      <xdr:nvGraphicFramePr>
        <xdr:cNvPr id="4" name="Chart 3">
          <a:extLst>
            <a:ext uri="{FF2B5EF4-FFF2-40B4-BE49-F238E27FC236}">
              <a16:creationId xmlns:a16="http://schemas.microsoft.com/office/drawing/2014/main" id="{D4A9116F-B9CA-403C-ADF8-792B1F0F2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244927</xdr:colOff>
      <xdr:row>20</xdr:row>
      <xdr:rowOff>2721</xdr:rowOff>
    </xdr:from>
    <xdr:to>
      <xdr:col>18</xdr:col>
      <xdr:colOff>639535</xdr:colOff>
      <xdr:row>34</xdr:row>
      <xdr:rowOff>78921</xdr:rowOff>
    </xdr:to>
    <xdr:graphicFrame macro="">
      <xdr:nvGraphicFramePr>
        <xdr:cNvPr id="5" name="Chart 4">
          <a:extLst>
            <a:ext uri="{FF2B5EF4-FFF2-40B4-BE49-F238E27FC236}">
              <a16:creationId xmlns:a16="http://schemas.microsoft.com/office/drawing/2014/main" id="{A43D6ACE-3EF2-48A0-ADB4-3B4A65EC7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536863</xdr:colOff>
      <xdr:row>4</xdr:row>
      <xdr:rowOff>69273</xdr:rowOff>
    </xdr:from>
    <xdr:to>
      <xdr:col>26</xdr:col>
      <xdr:colOff>502228</xdr:colOff>
      <xdr:row>44</xdr:row>
      <xdr:rowOff>94196</xdr:rowOff>
    </xdr:to>
    <xdr:grpSp>
      <xdr:nvGrpSpPr>
        <xdr:cNvPr id="16" name="Group 15">
          <a:extLst>
            <a:ext uri="{FF2B5EF4-FFF2-40B4-BE49-F238E27FC236}">
              <a16:creationId xmlns:a16="http://schemas.microsoft.com/office/drawing/2014/main" id="{31FB6976-1889-4485-8EBE-F0FA34C63D96}"/>
            </a:ext>
          </a:extLst>
        </xdr:cNvPr>
        <xdr:cNvGrpSpPr/>
      </xdr:nvGrpSpPr>
      <xdr:grpSpPr>
        <a:xfrm>
          <a:off x="536863" y="831273"/>
          <a:ext cx="18681990" cy="7756048"/>
          <a:chOff x="536863" y="831273"/>
          <a:chExt cx="18772910" cy="7697860"/>
        </a:xfrm>
      </xdr:grpSpPr>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590549" y="831274"/>
            <a:ext cx="7860723" cy="1492828"/>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7248910" y="831274"/>
            <a:ext cx="2060863" cy="1229590"/>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472666" y="1777152"/>
            <a:ext cx="8533788" cy="6680503"/>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536863" y="2389909"/>
            <a:ext cx="7897092" cy="6139224"/>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7214273" y="2043545"/>
            <a:ext cx="2095500" cy="6455124"/>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487641" y="831273"/>
            <a:ext cx="8536131" cy="884958"/>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sp macro="" textlink="'Pivot tables'!A4">
        <xdr:nvSpPr>
          <xdr:cNvPr id="8" name="TextBox 7">
            <a:extLst>
              <a:ext uri="{FF2B5EF4-FFF2-40B4-BE49-F238E27FC236}">
                <a16:creationId xmlns:a16="http://schemas.microsoft.com/office/drawing/2014/main" id="{7F5A24A2-E505-4291-9B08-7B8BBE36C5DE}"/>
              </a:ext>
            </a:extLst>
          </xdr:cNvPr>
          <xdr:cNvSpPr txBox="1"/>
        </xdr:nvSpPr>
        <xdr:spPr>
          <a:xfrm>
            <a:off x="952498" y="1115292"/>
            <a:ext cx="2095501"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5DB7B7-5AB0-4382-A2F9-EA97E99D930F}" type="TxLink">
              <a:rPr lang="en-US" sz="2400" b="0" i="0" u="none" strike="noStrike">
                <a:solidFill>
                  <a:schemeClr val="accent3">
                    <a:lumMod val="20000"/>
                    <a:lumOff val="80000"/>
                  </a:schemeClr>
                </a:solidFill>
                <a:latin typeface="Britannic Bold" panose="020B0903060703020204" pitchFamily="34" charset="0"/>
                <a:cs typeface="Calibri"/>
              </a:rPr>
              <a:pPr/>
              <a:t>$21,701,722</a:t>
            </a:fld>
            <a:endParaRPr lang="en-US" sz="2400">
              <a:solidFill>
                <a:schemeClr val="accent3">
                  <a:lumMod val="20000"/>
                  <a:lumOff val="80000"/>
                </a:schemeClr>
              </a:solidFill>
              <a:latin typeface="Britannic Bold" panose="020B0903060703020204" pitchFamily="34" charset="0"/>
            </a:endParaRPr>
          </a:p>
        </xdr:txBody>
      </xdr:sp>
      <xdr:sp macro="" textlink="">
        <xdr:nvSpPr>
          <xdr:cNvPr id="9" name="TextBox 8">
            <a:extLst>
              <a:ext uri="{FF2B5EF4-FFF2-40B4-BE49-F238E27FC236}">
                <a16:creationId xmlns:a16="http://schemas.microsoft.com/office/drawing/2014/main" id="{0FFACA1F-0E83-461C-9C88-1056B28A61FE}"/>
              </a:ext>
            </a:extLst>
          </xdr:cNvPr>
          <xdr:cNvSpPr txBox="1"/>
        </xdr:nvSpPr>
        <xdr:spPr>
          <a:xfrm>
            <a:off x="1024371" y="1543917"/>
            <a:ext cx="1646959"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lumMod val="40000"/>
                    <a:lumOff val="60000"/>
                  </a:schemeClr>
                </a:solidFill>
              </a:rPr>
              <a:t>SALES</a:t>
            </a:r>
          </a:p>
        </xdr:txBody>
      </xdr:sp>
      <xdr:sp macro="" textlink="'Pivot tables'!C4">
        <xdr:nvSpPr>
          <xdr:cNvPr id="10" name="TextBox 9">
            <a:extLst>
              <a:ext uri="{FF2B5EF4-FFF2-40B4-BE49-F238E27FC236}">
                <a16:creationId xmlns:a16="http://schemas.microsoft.com/office/drawing/2014/main" id="{592F0EAA-7760-4B77-8C2F-6A151391F8BF}"/>
              </a:ext>
            </a:extLst>
          </xdr:cNvPr>
          <xdr:cNvSpPr txBox="1"/>
        </xdr:nvSpPr>
        <xdr:spPr>
          <a:xfrm>
            <a:off x="3713017" y="1121354"/>
            <a:ext cx="1827935"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EDBEDB-DD06-4E11-BA33-B56FEDF9F12F}" type="TxLink">
              <a:rPr lang="en-US" sz="2400" b="0" i="0" u="none" strike="noStrike">
                <a:solidFill>
                  <a:schemeClr val="accent3">
                    <a:lumMod val="20000"/>
                    <a:lumOff val="80000"/>
                  </a:schemeClr>
                </a:solidFill>
                <a:latin typeface="Britannic Bold" panose="020B0903060703020204" pitchFamily="34" charset="0"/>
                <a:ea typeface="+mn-ea"/>
                <a:cs typeface="Calibri"/>
              </a:rPr>
              <a:pPr marL="0" indent="0"/>
              <a:t>1,344,574</a:t>
            </a:fld>
            <a:endParaRPr lang="en-US" sz="2400" b="0" i="0" u="none" strike="noStrike">
              <a:solidFill>
                <a:schemeClr val="accent3">
                  <a:lumMod val="20000"/>
                  <a:lumOff val="80000"/>
                </a:schemeClr>
              </a:solidFill>
              <a:latin typeface="Britannic Bold" panose="020B0903060703020204" pitchFamily="34" charset="0"/>
              <a:ea typeface="+mn-ea"/>
              <a:cs typeface="Calibri"/>
            </a:endParaRPr>
          </a:p>
        </xdr:txBody>
      </xdr:sp>
      <xdr:sp macro="" textlink="">
        <xdr:nvSpPr>
          <xdr:cNvPr id="11" name="TextBox 10">
            <a:extLst>
              <a:ext uri="{FF2B5EF4-FFF2-40B4-BE49-F238E27FC236}">
                <a16:creationId xmlns:a16="http://schemas.microsoft.com/office/drawing/2014/main" id="{7419C455-2FB4-4653-9FAA-B0A874C96A95}"/>
              </a:ext>
            </a:extLst>
          </xdr:cNvPr>
          <xdr:cNvSpPr txBox="1"/>
        </xdr:nvSpPr>
        <xdr:spPr>
          <a:xfrm>
            <a:off x="3680979" y="1567298"/>
            <a:ext cx="1599334"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lumMod val="40000"/>
                    <a:lumOff val="60000"/>
                  </a:schemeClr>
                </a:solidFill>
              </a:rPr>
              <a:t>BOXES</a:t>
            </a:r>
          </a:p>
        </xdr:txBody>
      </xdr:sp>
      <xdr:sp macro="" textlink="'Pivot tables'!E4">
        <xdr:nvSpPr>
          <xdr:cNvPr id="14" name="TextBox 13">
            <a:extLst>
              <a:ext uri="{FF2B5EF4-FFF2-40B4-BE49-F238E27FC236}">
                <a16:creationId xmlns:a16="http://schemas.microsoft.com/office/drawing/2014/main" id="{BB059225-20A9-47D4-89FF-734AF00A2838}"/>
              </a:ext>
            </a:extLst>
          </xdr:cNvPr>
          <xdr:cNvSpPr txBox="1"/>
        </xdr:nvSpPr>
        <xdr:spPr>
          <a:xfrm>
            <a:off x="6509036" y="1042556"/>
            <a:ext cx="1088449"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52A7086-1A22-41D3-AD10-5B2010F550D7}" type="TxLink">
              <a:rPr lang="en-US" sz="2400" b="0" i="0" u="none" strike="noStrike">
                <a:solidFill>
                  <a:schemeClr val="accent3">
                    <a:lumMod val="20000"/>
                    <a:lumOff val="80000"/>
                  </a:schemeClr>
                </a:solidFill>
                <a:latin typeface="Britannic Bold" panose="020B0903060703020204" pitchFamily="34" charset="0"/>
                <a:ea typeface="+mn-ea"/>
                <a:cs typeface="Calibri"/>
              </a:rPr>
              <a:pPr marL="0" indent="0"/>
              <a:t>67.5%</a:t>
            </a:fld>
            <a:endParaRPr lang="en-US" sz="2400" b="0" i="0" u="none" strike="noStrike">
              <a:solidFill>
                <a:schemeClr val="accent3">
                  <a:lumMod val="20000"/>
                  <a:lumOff val="80000"/>
                </a:schemeClr>
              </a:solidFill>
              <a:latin typeface="Britannic Bold" panose="020B0903060703020204" pitchFamily="34" charset="0"/>
              <a:ea typeface="+mn-ea"/>
              <a:cs typeface="Calibri"/>
            </a:endParaRPr>
          </a:p>
        </xdr:txBody>
      </xdr:sp>
      <xdr:sp macro="" textlink="">
        <xdr:nvSpPr>
          <xdr:cNvPr id="15" name="TextBox 14">
            <a:extLst>
              <a:ext uri="{FF2B5EF4-FFF2-40B4-BE49-F238E27FC236}">
                <a16:creationId xmlns:a16="http://schemas.microsoft.com/office/drawing/2014/main" id="{D3C8FF3A-0014-49B2-A8FC-85EF892B6B3E}"/>
              </a:ext>
            </a:extLst>
          </xdr:cNvPr>
          <xdr:cNvSpPr txBox="1"/>
        </xdr:nvSpPr>
        <xdr:spPr>
          <a:xfrm>
            <a:off x="6270914" y="1471181"/>
            <a:ext cx="1545647"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lumMod val="40000"/>
                    <a:lumOff val="60000"/>
                  </a:schemeClr>
                </a:solidFill>
              </a:rPr>
              <a:t>PROFIT%</a:t>
            </a:r>
          </a:p>
        </xdr:txBody>
      </xdr:sp>
      <xdr:cxnSp macro="">
        <xdr:nvCxnSpPr>
          <xdr:cNvPr id="17" name="Straight Connector 16">
            <a:extLst>
              <a:ext uri="{FF2B5EF4-FFF2-40B4-BE49-F238E27FC236}">
                <a16:creationId xmlns:a16="http://schemas.microsoft.com/office/drawing/2014/main" id="{84383504-84F3-483B-BDA2-07EA2880EA47}"/>
              </a:ext>
            </a:extLst>
          </xdr:cNvPr>
          <xdr:cNvCxnSpPr/>
        </xdr:nvCxnSpPr>
        <xdr:spPr>
          <a:xfrm flipH="1">
            <a:off x="3177020" y="1171575"/>
            <a:ext cx="19050" cy="1000125"/>
          </a:xfrm>
          <a:prstGeom prst="line">
            <a:avLst/>
          </a:prstGeom>
          <a:ln>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8B685CB6-C32E-498A-B20B-7D8BECF97D8D}"/>
              </a:ext>
            </a:extLst>
          </xdr:cNvPr>
          <xdr:cNvCxnSpPr/>
        </xdr:nvCxnSpPr>
        <xdr:spPr>
          <a:xfrm flipH="1">
            <a:off x="590550" y="981076"/>
            <a:ext cx="15586" cy="10001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6CDB37FA-1205-4BD1-AAA3-7C449B8DA96B}"/>
              </a:ext>
            </a:extLst>
          </xdr:cNvPr>
          <xdr:cNvCxnSpPr/>
        </xdr:nvCxnSpPr>
        <xdr:spPr>
          <a:xfrm flipH="1">
            <a:off x="5740977" y="1171575"/>
            <a:ext cx="19050" cy="1000125"/>
          </a:xfrm>
          <a:prstGeom prst="line">
            <a:avLst/>
          </a:prstGeom>
          <a:ln>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20" name="Chart 19">
            <a:extLst>
              <a:ext uri="{FF2B5EF4-FFF2-40B4-BE49-F238E27FC236}">
                <a16:creationId xmlns:a16="http://schemas.microsoft.com/office/drawing/2014/main" id="{C1794BAA-598F-472F-BDB6-9814BFCD89D5}"/>
              </a:ext>
            </a:extLst>
          </xdr:cNvPr>
          <xdr:cNvGraphicFramePr>
            <a:graphicFrameLocks/>
          </xdr:cNvGraphicFramePr>
        </xdr:nvGraphicFramePr>
        <xdr:xfrm>
          <a:off x="606136" y="3186545"/>
          <a:ext cx="3665394" cy="433300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1" name="Chart 20">
            <a:extLst>
              <a:ext uri="{FF2B5EF4-FFF2-40B4-BE49-F238E27FC236}">
                <a16:creationId xmlns:a16="http://schemas.microsoft.com/office/drawing/2014/main" id="{4045B6F6-8FC7-4B1F-B03B-AD45825E0C17}"/>
              </a:ext>
            </a:extLst>
          </xdr:cNvPr>
          <xdr:cNvGraphicFramePr>
            <a:graphicFrameLocks/>
          </xdr:cNvGraphicFramePr>
        </xdr:nvGraphicFramePr>
        <xdr:xfrm>
          <a:off x="4329545" y="2770908"/>
          <a:ext cx="3938091" cy="188768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2" name="Chart 21">
            <a:extLst>
              <a:ext uri="{FF2B5EF4-FFF2-40B4-BE49-F238E27FC236}">
                <a16:creationId xmlns:a16="http://schemas.microsoft.com/office/drawing/2014/main" id="{3A0A8613-9395-4CAA-9E9C-758BD5FC3475}"/>
              </a:ext>
            </a:extLst>
          </xdr:cNvPr>
          <xdr:cNvGraphicFramePr>
            <a:graphicFrameLocks/>
          </xdr:cNvGraphicFramePr>
        </xdr:nvGraphicFramePr>
        <xdr:xfrm>
          <a:off x="4326021" y="4779817"/>
          <a:ext cx="3969389" cy="122959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 name="Chart 22">
            <a:extLst>
              <a:ext uri="{FF2B5EF4-FFF2-40B4-BE49-F238E27FC236}">
                <a16:creationId xmlns:a16="http://schemas.microsoft.com/office/drawing/2014/main" id="{BD67F76E-0705-468F-BDFB-73667B17912A}"/>
              </a:ext>
            </a:extLst>
          </xdr:cNvPr>
          <xdr:cNvGraphicFramePr>
            <a:graphicFrameLocks/>
          </xdr:cNvGraphicFramePr>
        </xdr:nvGraphicFramePr>
        <xdr:xfrm>
          <a:off x="4343338" y="6096000"/>
          <a:ext cx="3911870" cy="135082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2" name="TextBox 11">
            <a:extLst>
              <a:ext uri="{FF2B5EF4-FFF2-40B4-BE49-F238E27FC236}">
                <a16:creationId xmlns:a16="http://schemas.microsoft.com/office/drawing/2014/main" id="{436131B5-5CC7-47B2-BF94-9E0164426847}"/>
              </a:ext>
            </a:extLst>
          </xdr:cNvPr>
          <xdr:cNvSpPr txBox="1"/>
        </xdr:nvSpPr>
        <xdr:spPr>
          <a:xfrm>
            <a:off x="1004455" y="2597727"/>
            <a:ext cx="2667000" cy="4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TOP 5 PRODUCTS</a:t>
            </a:r>
          </a:p>
        </xdr:txBody>
      </xdr:sp>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70007DF6-768C-4CEF-B3A7-318F81E589D5}"/>
                  </a:ext>
                </a:extLst>
              </xdr:cNvPr>
              <xdr:cNvGraphicFramePr/>
            </xdr:nvGraphicFramePr>
            <xdr:xfrm>
              <a:off x="17377063" y="926524"/>
              <a:ext cx="1828800" cy="1030431"/>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295503" y="927244"/>
                <a:ext cx="1819943" cy="103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4" name="Product">
                <a:extLst>
                  <a:ext uri="{FF2B5EF4-FFF2-40B4-BE49-F238E27FC236}">
                    <a16:creationId xmlns:a16="http://schemas.microsoft.com/office/drawing/2014/main" id="{36DB2458-F244-4775-A383-489CA36BE2A0}"/>
                  </a:ext>
                </a:extLst>
              </xdr:cNvPr>
              <xdr:cNvGraphicFramePr/>
            </xdr:nvGraphicFramePr>
            <xdr:xfrm>
              <a:off x="17335501" y="2078182"/>
              <a:ext cx="1828800" cy="6247171"/>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7254143" y="2087607"/>
                <a:ext cx="1819943" cy="6294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587375</xdr:colOff>
      <xdr:row>5</xdr:row>
      <xdr:rowOff>142875</xdr:rowOff>
    </xdr:from>
    <xdr:to>
      <xdr:col>20</xdr:col>
      <xdr:colOff>508000</xdr:colOff>
      <xdr:row>7</xdr:row>
      <xdr:rowOff>158750</xdr:rowOff>
    </xdr:to>
    <xdr:sp macro="" textlink="">
      <xdr:nvSpPr>
        <xdr:cNvPr id="25" name="TextBox 24">
          <a:extLst>
            <a:ext uri="{FF2B5EF4-FFF2-40B4-BE49-F238E27FC236}">
              <a16:creationId xmlns:a16="http://schemas.microsoft.com/office/drawing/2014/main" id="{6048EBE2-675B-4FC5-9544-21CBA9F9C16D}"/>
            </a:ext>
          </a:extLst>
        </xdr:cNvPr>
        <xdr:cNvSpPr txBox="1"/>
      </xdr:nvSpPr>
      <xdr:spPr>
        <a:xfrm>
          <a:off x="9636125" y="1095375"/>
          <a:ext cx="5381625"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Sales Person perfomance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3125" backgroundQuery="1" createdVersion="7" refreshedVersion="7" minRefreshableVersion="3" recordCount="0" supportSubquery="1" supportAdvancedDrill="1" xr:uid="{D8F5E905-E523-4B2A-9B9C-9C3C83B51126}">
  <cacheSource type="external" connectionId="1"/>
  <cacheFields count="4">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3587961" backgroundQuery="1" createdVersion="7" refreshedVersion="7" minRefreshableVersion="3" recordCount="0" supportSubquery="1" supportAdvancedDrill="1" xr:uid="{A5966942-0BE5-4E3E-A178-979AC0DDCF12}">
  <cacheSource type="external" connectionId="1"/>
  <cacheFields count="6">
    <cacheField name="[Measures].[Sum of Sales]" caption="Sum of Sales" numFmtId="0" hierarchy="11" level="32767"/>
    <cacheField name="[Measures].[Sum of Expenses]" caption="Sum of Expenses" numFmtId="0" hierarchy="12" level="32767"/>
    <cacheField name="[Measures].[Sum of Boxes]" caption="Sum of Boxes" numFmtId="0" hierarchy="13" level="32767"/>
    <cacheField name="[Measures].[Total profit]" caption="Total profit" numFmtId="0" hierarchy="14" level="32767"/>
    <cacheField name="[Measures].[Profit%]" caption="Profit%" numFmtId="0" hierarchy="15"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5"/>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1"/>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2"/>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3"/>
      </fieldsUsage>
    </cacheHierarchy>
    <cacheHierarchy uniqueName="[Measures].[Profit%]" caption="Profit%"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4050923" backgroundQuery="1" createdVersion="7" refreshedVersion="7" minRefreshableVersion="3" recordCount="0" supportSubquery="1" supportAdvancedDrill="1" xr:uid="{CCF92F6F-94CC-408A-96B2-A2E063332C1A}">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474537" backgroundQuery="1" createdVersion="7" refreshedVersion="7" minRefreshableVersion="3" recordCount="0" supportSubquery="1" supportAdvancedDrill="1" xr:uid="{9DA720B0-AB5A-48D7-B18F-E5F36CBA9E51}">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5092593" backgroundQuery="1" createdVersion="7" refreshedVersion="7" minRefreshableVersion="3" recordCount="0" supportSubquery="1" supportAdvancedDrill="1" xr:uid="{0DFCB5F9-04DD-4698-B984-68E2766707AF}">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3"/>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30255671294" backgroundQuery="1" createdVersion="7" refreshedVersion="7" minRefreshableVersion="3" recordCount="0" supportSubquery="1" supportAdvancedDrill="1" xr:uid="{0A91AD30-E373-4E4E-902F-442F9C86BD2C}">
  <cacheSource type="external" connectionId="1"/>
  <cacheFields count="8">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2" level="32767"/>
    <cacheField name="[Measures].[Total profit]" caption="Total profit" numFmtId="0" hierarchy="14" level="32767"/>
    <cacheField name="[Measures].[Profit%]" caption="Profit%" numFmtId="0" hierarchy="15" level="32767"/>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3"/>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oneField="1">
      <fieldsUsage count="1">
        <fieldUsage x="4"/>
      </fieldsUsage>
    </cacheHierarchy>
    <cacheHierarchy uniqueName="[Measures].[Profit%]" caption="Profit%"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1.909261574074" backgroundQuery="1" createdVersion="3" refreshedVersion="7" minRefreshableVersion="3" recordCount="0" supportSubquery="1" supportAdvancedDrill="1" xr:uid="{E8C8997A-7327-4302-B872-B0113618F7EC}">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30428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3CBD3-41FD-48B8-B9BD-7A9E1F57599E}" name="PivotTable6" cacheId="2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37:G63" firstHeaderRow="0" firstDataRow="1" firstDataCol="1"/>
  <pivotFields count="8">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5">
    <i>
      <x/>
    </i>
    <i i="1">
      <x v="1"/>
    </i>
    <i i="2">
      <x v="2"/>
    </i>
    <i i="3">
      <x v="3"/>
    </i>
    <i i="4">
      <x v="4"/>
    </i>
  </colItems>
  <dataFields count="5">
    <dataField name="Sum of Sales" fld="1" baseField="0" baseItem="0"/>
    <dataField name="Sum of Expenses" fld="3" baseField="0" baseItem="0" numFmtId="167"/>
    <dataField fld="4" subtotal="count" baseField="0" baseItem="0"/>
    <dataField fld="5" subtotal="count" baseField="0" baseItem="0" numFmtId="165"/>
    <dataField name="Sum of Boxes" fld="6" baseField="0" baseItem="0"/>
  </dataFields>
  <formats count="3">
    <format dxfId="165">
      <pivotArea dataOnly="0" outline="0" fieldPosition="0">
        <references count="1">
          <reference field="4294967294" count="1">
            <x v="0"/>
          </reference>
        </references>
      </pivotArea>
    </format>
    <format dxfId="164">
      <pivotArea outline="0" collapsedLevelsAreSubtotals="1" fieldPosition="0">
        <references count="1">
          <reference field="4294967294" count="1" selected="0">
            <x v="1"/>
          </reference>
        </references>
      </pivotArea>
    </format>
    <format dxfId="163">
      <pivotArea outline="0" collapsedLevelsAreSubtotals="1" fieldPosition="0">
        <references count="1">
          <reference field="4294967294" count="1" selected="0">
            <x v="3"/>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D9251-3813-4A8D-9574-3238DE781AE0}" name="PivotTable4" cacheId="2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K3:L19"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Boxes" fld="3" baseField="0" baseItem="0" numFmtId="2"/>
  </dataFields>
  <formats count="5">
    <format dxfId="179">
      <pivotArea dataOnly="0" outline="0" axis="axisValues" fieldPosition="0"/>
    </format>
    <format dxfId="178">
      <pivotArea collapsedLevelsAreSubtotals="1" fieldPosition="0">
        <references count="2">
          <reference field="1" count="1">
            <x v="0"/>
          </reference>
          <reference field="2" count="1" selected="0">
            <x v="0"/>
          </reference>
        </references>
      </pivotArea>
    </format>
    <format dxfId="177">
      <pivotArea collapsedLevelsAreSubtotals="1" fieldPosition="0">
        <references count="1">
          <reference field="2" count="1">
            <x v="1"/>
          </reference>
        </references>
      </pivotArea>
    </format>
    <format dxfId="176">
      <pivotArea collapsedLevelsAreSubtotals="1" fieldPosition="0">
        <references count="2">
          <reference field="1" count="0"/>
          <reference field="2" count="1" selected="0">
            <x v="1"/>
          </reference>
        </references>
      </pivotArea>
    </format>
    <format dxfId="175">
      <pivotArea grandRow="1"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969E7-05FB-48AE-958A-C38EE47C547C}" name="PivotTable3" cacheId="2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H3:I19"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Sales" fld="1" baseField="0" baseItem="0"/>
  </dataFields>
  <formats count="1">
    <format dxfId="180">
      <pivotArea dataOnly="0"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213A46-0E4B-473C-9BCE-8D1EB11F3D85}" name="PivotTable2"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7:D13" firstHeaderRow="0"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Sales" fld="1" baseField="0" baseItem="0"/>
    <dataField fld="2" subtotal="count" baseField="0" baseItem="0"/>
  </dataFields>
  <formats count="2">
    <format dxfId="182">
      <pivotArea collapsedLevelsAreSubtotals="1" fieldPosition="0">
        <references count="2">
          <reference field="4294967294" count="1" selected="0">
            <x v="0"/>
          </reference>
          <reference field="0" count="1">
            <x v="0"/>
          </reference>
        </references>
      </pivotArea>
    </format>
    <format dxfId="181">
      <pivotArea dataOnly="0"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3185F0-299D-4F4B-A8EC-7AB26CB4D930}" name="PivotTable1" cacheId="2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Sales" fld="0" baseField="0" baseItem="0" numFmtId="166"/>
    <dataField name="Sum of Expenses" fld="1" baseField="0" baseItem="0" numFmtId="166"/>
    <dataField name="Sum of Boxes" fld="2" baseField="0" baseItem="0" numFmtId="3"/>
    <dataField fld="3" subtotal="count" baseField="0" baseItem="0"/>
    <dataField fld="4" subtotal="count" baseField="0" baseItem="0" numFmtId="165"/>
  </dataFields>
  <formats count="4">
    <format dxfId="186">
      <pivotArea outline="0" collapsedLevelsAreSubtotals="1" fieldPosition="0">
        <references count="1">
          <reference field="4294967294" count="1" selected="0">
            <x v="2"/>
          </reference>
        </references>
      </pivotArea>
    </format>
    <format dxfId="185">
      <pivotArea outline="0" collapsedLevelsAreSubtotals="1" fieldPosition="0">
        <references count="1">
          <reference field="4294967294" count="1" selected="0">
            <x v="4"/>
          </reference>
        </references>
      </pivotArea>
    </format>
    <format dxfId="184">
      <pivotArea outline="0" collapsedLevelsAreSubtotals="1" fieldPosition="0">
        <references count="1">
          <reference field="4294967294" count="1" selected="0">
            <x v="0"/>
          </reference>
        </references>
      </pivotArea>
    </format>
    <format dxfId="183">
      <pivotArea outline="0" collapsedLevelsAreSubtotals="1" fieldPosition="0">
        <references count="1">
          <reference field="4294967294" count="1" selected="0">
            <x v="1"/>
          </reference>
        </references>
      </pivotArea>
    </format>
  </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E60F74-8A1B-4E85-99E7-54F214A81F8E}" name="PivotTable5" cacheId="2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N3:O19"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6">
    <i>
      <x/>
    </i>
    <i r="1">
      <x/>
    </i>
    <i>
      <x v="1"/>
    </i>
    <i r="1">
      <x v="1"/>
    </i>
    <i r="1">
      <x v="2"/>
    </i>
    <i r="1">
      <x v="3"/>
    </i>
    <i r="1">
      <x v="4"/>
    </i>
    <i r="1">
      <x v="5"/>
    </i>
    <i r="1">
      <x v="6"/>
    </i>
    <i r="1">
      <x v="7"/>
    </i>
    <i r="1">
      <x v="8"/>
    </i>
    <i r="1">
      <x v="9"/>
    </i>
    <i r="1">
      <x v="10"/>
    </i>
    <i r="1">
      <x v="11"/>
    </i>
    <i r="1">
      <x/>
    </i>
    <i t="grand">
      <x/>
    </i>
  </rowItems>
  <colItems count="1">
    <i/>
  </colItems>
  <dataFields count="1">
    <dataField fld="3" subtotal="count" baseField="0" baseItem="0"/>
  </dataFields>
  <chartFormats count="3">
    <chartFormat chart="11"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D23AEC1-7C46-42C6-AB4E-F871A769AE38}" sourceName="[sales].[Category]">
  <pivotTables>
    <pivotTable tabId="3" name="PivotTable2"/>
    <pivotTable tabId="3" name="PivotTable1"/>
    <pivotTable tabId="3" name="PivotTable3"/>
    <pivotTable tabId="3" name="PivotTable4"/>
    <pivotTable tabId="3" name="PivotTable5"/>
    <pivotTable tabId="3" name="PivotTable6"/>
  </pivotTables>
  <data>
    <olap pivotCacheId="1213042843">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868A66C-3117-49DB-9EBB-7AF7D99B57D5}" sourceName="[sales].[Product]">
  <pivotTables>
    <pivotTable tabId="3" name="PivotTable6"/>
    <pivotTable tabId="3" name="PivotTable1"/>
    <pivotTable tabId="3" name="PivotTable2"/>
    <pivotTable tabId="3" name="PivotTable3"/>
    <pivotTable tabId="3" name="PivotTable4"/>
    <pivotTable tabId="3" name="PivotTable5"/>
  </pivotTables>
  <data>
    <olap pivotCacheId="1213042843">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ll]"/>
      </selections>
    </olap>
  </data>
  <extLst>
    <x:ext xmlns:x15="http://schemas.microsoft.com/office/spreadsheetml/2010/11/main" uri="{470722E0-AACD-4C17-9CDC-17EF765DBC7E}">
      <x15:slicerCacheHideItemsWithNoData count="1">
        <x15:slicerCacheOlapLevelName uniqueName="[sales].[Product].[Product]"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CC2DCE6-7B13-4334-B3A3-FD3F09ECD911}" cache="Slicer_Category" caption="Category" showCaption="0" level="1" rowHeight="241300"/>
  <slicer name="Product" xr10:uid="{1D336F63-35CD-4973-8E66-0439D6B87ACE}" cache="Slicer_Product" caption="Product" showCaption="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174" dataDxfId="173">
  <sortState xmlns:xlrd2="http://schemas.microsoft.com/office/spreadsheetml/2017/richdata2" ref="C6:I3796">
    <sortCondition descending="1" ref="E5:E3796"/>
  </sortState>
  <tableColumns count="7">
    <tableColumn id="1" xr3:uid="{0CD4F48A-D2C9-4AAA-86D4-539DCF138288}" name="Sales Person" dataDxfId="172"/>
    <tableColumn id="2" xr3:uid="{832E2327-BA36-47B8-BFFD-55FD795A9AF4}" name="Product" dataDxfId="171"/>
    <tableColumn id="3" xr3:uid="{471D1938-AE6B-42A7-B95E-66103B3A6462}" name="Date" dataDxfId="170"/>
    <tableColumn id="4" xr3:uid="{9133B040-49B7-483C-8DFA-859AB5DB6AF7}" name="Sales" dataDxfId="169"/>
    <tableColumn id="5" xr3:uid="{295C178C-C117-4E4D-8051-D62A770D8F8D}" name="Boxes" dataDxfId="168"/>
    <tableColumn id="6" xr3:uid="{41A4F520-10CC-411B-A397-616967C0A836}" name="Expenses" dataDxfId="167"/>
    <tableColumn id="7" xr3:uid="{314D6C81-8C21-42C0-9053-41D74AFC77FA}" name="Category" dataDxfId="166"/>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2B458-4F88-4245-BA7E-61B459FFC951}">
  <dimension ref="A3:O63"/>
  <sheetViews>
    <sheetView topLeftCell="A32" zoomScale="70" zoomScaleNormal="70" workbookViewId="0">
      <selection activeCell="C67" sqref="C67"/>
    </sheetView>
  </sheetViews>
  <sheetFormatPr defaultRowHeight="15" x14ac:dyDescent="0.25"/>
  <cols>
    <col min="1" max="1" width="16.7109375" bestFit="1" customWidth="1"/>
    <col min="2" max="2" width="21.42578125" bestFit="1" customWidth="1"/>
    <col min="3" max="3" width="18.28515625" bestFit="1" customWidth="1"/>
    <col min="4" max="4" width="21.140625" bestFit="1" customWidth="1"/>
    <col min="5" max="5" width="15.85546875" bestFit="1" customWidth="1"/>
    <col min="6" max="6" width="10" bestFit="1" customWidth="1"/>
    <col min="7" max="7" width="17.28515625" bestFit="1" customWidth="1"/>
    <col min="8" max="8" width="17.85546875" bestFit="1" customWidth="1"/>
    <col min="9" max="9" width="17.28515625" bestFit="1" customWidth="1"/>
    <col min="10" max="10" width="11.140625" bestFit="1" customWidth="1"/>
    <col min="11" max="11" width="17.85546875" bestFit="1" customWidth="1"/>
    <col min="12" max="12" width="17.28515625" bestFit="1" customWidth="1"/>
    <col min="13" max="13" width="12.85546875" bestFit="1" customWidth="1"/>
    <col min="14" max="14" width="17.85546875" bestFit="1" customWidth="1"/>
    <col min="15" max="16" width="15.85546875" bestFit="1" customWidth="1"/>
    <col min="17" max="34" width="12" bestFit="1" customWidth="1"/>
    <col min="35" max="35" width="12.7109375" bestFit="1" customWidth="1"/>
    <col min="36" max="37" width="12" bestFit="1" customWidth="1"/>
    <col min="38" max="38" width="12.7109375" bestFit="1" customWidth="1"/>
    <col min="39" max="45" width="12" bestFit="1" customWidth="1"/>
    <col min="46" max="46" width="12.7109375" bestFit="1" customWidth="1"/>
    <col min="47" max="51" width="12" bestFit="1" customWidth="1"/>
    <col min="52" max="52" width="12.7109375" bestFit="1" customWidth="1"/>
    <col min="53" max="77" width="12" bestFit="1" customWidth="1"/>
    <col min="78" max="78" width="12.7109375" bestFit="1" customWidth="1"/>
    <col min="79" max="90" width="12" bestFit="1" customWidth="1"/>
    <col min="91" max="92" width="12.7109375" bestFit="1" customWidth="1"/>
    <col min="93" max="94" width="12" bestFit="1" customWidth="1"/>
    <col min="95" max="95" width="12.7109375" bestFit="1" customWidth="1"/>
    <col min="96" max="104" width="12" bestFit="1" customWidth="1"/>
    <col min="105" max="105" width="12.7109375" bestFit="1" customWidth="1"/>
    <col min="106" max="115" width="12" bestFit="1" customWidth="1"/>
    <col min="116" max="116" width="12.7109375" bestFit="1" customWidth="1"/>
    <col min="117" max="117" width="12" bestFit="1" customWidth="1"/>
    <col min="118" max="118" width="12.7109375" bestFit="1" customWidth="1"/>
    <col min="119" max="120" width="12" bestFit="1" customWidth="1"/>
    <col min="121" max="121" width="12.7109375" bestFit="1" customWidth="1"/>
    <col min="122" max="125" width="12" bestFit="1" customWidth="1"/>
    <col min="126" max="126" width="11" bestFit="1" customWidth="1"/>
    <col min="127" max="136" width="12" bestFit="1" customWidth="1"/>
    <col min="137" max="137" width="12.7109375" bestFit="1" customWidth="1"/>
    <col min="138" max="140" width="12" bestFit="1" customWidth="1"/>
    <col min="141" max="141" width="12.7109375" bestFit="1" customWidth="1"/>
    <col min="142" max="150" width="12" bestFit="1" customWidth="1"/>
    <col min="151" max="151" width="12.7109375" bestFit="1" customWidth="1"/>
    <col min="152" max="161" width="12" bestFit="1" customWidth="1"/>
    <col min="162" max="162" width="12.7109375" bestFit="1" customWidth="1"/>
    <col min="163" max="163" width="12" bestFit="1" customWidth="1"/>
    <col min="164" max="164" width="12.7109375" bestFit="1" customWidth="1"/>
    <col min="165" max="176" width="12" bestFit="1" customWidth="1"/>
    <col min="177" max="177" width="11" bestFit="1" customWidth="1"/>
    <col min="178" max="193" width="12" bestFit="1" customWidth="1"/>
    <col min="194" max="194" width="12.7109375" bestFit="1" customWidth="1"/>
    <col min="195" max="210" width="12" bestFit="1" customWidth="1"/>
    <col min="211" max="211" width="10" bestFit="1" customWidth="1"/>
    <col min="212" max="233" width="12" bestFit="1" customWidth="1"/>
    <col min="234" max="234" width="11" bestFit="1" customWidth="1"/>
    <col min="235" max="235" width="12" bestFit="1" customWidth="1"/>
    <col min="236" max="236" width="12.7109375" bestFit="1" customWidth="1"/>
    <col min="237" max="237" width="11" bestFit="1" customWidth="1"/>
    <col min="238" max="293" width="12" bestFit="1" customWidth="1"/>
    <col min="294" max="294" width="12.7109375" bestFit="1" customWidth="1"/>
    <col min="295" max="317" width="12" bestFit="1" customWidth="1"/>
    <col min="318" max="319" width="12.7109375" bestFit="1" customWidth="1"/>
    <col min="320" max="333" width="12" bestFit="1" customWidth="1"/>
    <col min="334" max="334" width="12.7109375" bestFit="1" customWidth="1"/>
    <col min="335" max="340" width="12" bestFit="1" customWidth="1"/>
    <col min="341" max="341" width="11" bestFit="1" customWidth="1"/>
    <col min="342" max="364" width="12" bestFit="1" customWidth="1"/>
    <col min="365" max="365" width="12.7109375" bestFit="1" customWidth="1"/>
    <col min="366" max="368" width="12" bestFit="1" customWidth="1"/>
    <col min="369" max="369" width="12.7109375" bestFit="1" customWidth="1"/>
    <col min="370" max="390" width="12" bestFit="1" customWidth="1"/>
    <col min="391" max="391" width="12.7109375" bestFit="1" customWidth="1"/>
    <col min="392" max="397" width="12" bestFit="1" customWidth="1"/>
    <col min="398" max="398" width="12.7109375" bestFit="1" customWidth="1"/>
    <col min="399" max="403" width="12" bestFit="1" customWidth="1"/>
    <col min="404" max="404" width="12.7109375" bestFit="1" customWidth="1"/>
    <col min="405" max="411" width="12" bestFit="1" customWidth="1"/>
    <col min="412" max="412" width="12.7109375" bestFit="1" customWidth="1"/>
    <col min="413" max="418" width="12" bestFit="1" customWidth="1"/>
    <col min="419" max="419" width="12.7109375" bestFit="1" customWidth="1"/>
    <col min="420" max="421" width="12" bestFit="1" customWidth="1"/>
    <col min="422" max="422" width="11" bestFit="1" customWidth="1"/>
    <col min="423" max="423" width="12" bestFit="1" customWidth="1"/>
    <col min="424" max="424" width="12.7109375" bestFit="1" customWidth="1"/>
    <col min="425" max="425" width="12" bestFit="1" customWidth="1"/>
    <col min="426" max="426" width="11" bestFit="1" customWidth="1"/>
    <col min="427" max="428" width="12" bestFit="1" customWidth="1"/>
    <col min="429" max="430" width="12.7109375" bestFit="1" customWidth="1"/>
    <col min="431" max="452" width="12" bestFit="1" customWidth="1"/>
    <col min="453" max="453" width="12.7109375" bestFit="1" customWidth="1"/>
    <col min="454" max="494" width="12" bestFit="1" customWidth="1"/>
    <col min="495" max="496" width="12.7109375" bestFit="1" customWidth="1"/>
    <col min="497" max="509" width="12" bestFit="1" customWidth="1"/>
    <col min="510" max="510" width="12.7109375" bestFit="1" customWidth="1"/>
    <col min="511" max="559" width="12" bestFit="1" customWidth="1"/>
    <col min="560" max="560" width="12.7109375" bestFit="1" customWidth="1"/>
    <col min="561" max="576" width="12" bestFit="1" customWidth="1"/>
    <col min="577" max="577" width="12.7109375" bestFit="1" customWidth="1"/>
    <col min="578" max="584" width="12" bestFit="1" customWidth="1"/>
    <col min="585" max="585" width="11" bestFit="1" customWidth="1"/>
    <col min="586" max="588" width="12" bestFit="1" customWidth="1"/>
    <col min="589" max="589" width="12.7109375" bestFit="1" customWidth="1"/>
    <col min="590" max="591" width="12" bestFit="1" customWidth="1"/>
    <col min="592" max="592" width="12.7109375" bestFit="1" customWidth="1"/>
    <col min="593" max="595" width="12" bestFit="1" customWidth="1"/>
    <col min="596" max="596" width="11" bestFit="1" customWidth="1"/>
    <col min="597" max="599" width="12" bestFit="1" customWidth="1"/>
    <col min="600" max="600" width="11" bestFit="1" customWidth="1"/>
    <col min="601" max="601" width="12" bestFit="1" customWidth="1"/>
    <col min="602" max="602" width="12.7109375" bestFit="1" customWidth="1"/>
    <col min="603" max="606" width="12" bestFit="1" customWidth="1"/>
    <col min="607" max="607" width="12.7109375" bestFit="1" customWidth="1"/>
    <col min="608" max="615" width="12" bestFit="1" customWidth="1"/>
    <col min="616" max="616" width="12.7109375" bestFit="1" customWidth="1"/>
    <col min="617" max="633" width="12" bestFit="1" customWidth="1"/>
    <col min="634" max="634" width="12.7109375" bestFit="1" customWidth="1"/>
    <col min="635" max="639" width="12" bestFit="1" customWidth="1"/>
    <col min="640" max="640" width="12.7109375" bestFit="1" customWidth="1"/>
    <col min="641" max="641" width="10" bestFit="1" customWidth="1"/>
    <col min="642" max="649" width="12" bestFit="1" customWidth="1"/>
    <col min="650" max="650" width="12.7109375" bestFit="1" customWidth="1"/>
    <col min="651" max="661" width="12" bestFit="1" customWidth="1"/>
    <col min="662" max="662" width="12.7109375" bestFit="1" customWidth="1"/>
    <col min="663" max="663" width="12" bestFit="1" customWidth="1"/>
    <col min="664" max="664" width="12.7109375" bestFit="1" customWidth="1"/>
    <col min="665" max="679" width="12" bestFit="1" customWidth="1"/>
    <col min="680" max="680" width="11" bestFit="1" customWidth="1"/>
    <col min="681" max="681" width="12.7109375" bestFit="1" customWidth="1"/>
    <col min="682" max="690" width="12" bestFit="1" customWidth="1"/>
    <col min="691" max="691" width="12.7109375" bestFit="1" customWidth="1"/>
    <col min="692" max="692" width="12" bestFit="1" customWidth="1"/>
    <col min="693" max="693" width="12.7109375" bestFit="1" customWidth="1"/>
    <col min="694" max="694" width="10" bestFit="1" customWidth="1"/>
    <col min="695" max="712" width="12" bestFit="1" customWidth="1"/>
    <col min="713" max="713" width="12.7109375" bestFit="1" customWidth="1"/>
    <col min="714" max="718" width="12" bestFit="1" customWidth="1"/>
    <col min="719" max="719" width="11" bestFit="1" customWidth="1"/>
    <col min="720" max="720" width="12.7109375" bestFit="1" customWidth="1"/>
    <col min="721" max="742" width="12" bestFit="1" customWidth="1"/>
    <col min="743" max="743" width="11" bestFit="1" customWidth="1"/>
    <col min="744" max="744" width="12" bestFit="1" customWidth="1"/>
    <col min="745" max="745" width="12.7109375" bestFit="1" customWidth="1"/>
    <col min="746" max="750" width="12" bestFit="1" customWidth="1"/>
    <col min="751" max="751" width="12.7109375" bestFit="1" customWidth="1"/>
    <col min="752" max="757" width="12" bestFit="1" customWidth="1"/>
    <col min="758" max="758" width="11" bestFit="1" customWidth="1"/>
    <col min="759" max="762" width="12" bestFit="1" customWidth="1"/>
    <col min="763" max="763" width="11" bestFit="1" customWidth="1"/>
    <col min="764" max="767" width="12" bestFit="1" customWidth="1"/>
    <col min="768" max="768" width="11" bestFit="1" customWidth="1"/>
    <col min="769" max="769" width="12" bestFit="1" customWidth="1"/>
    <col min="770" max="770" width="9" bestFit="1" customWidth="1"/>
    <col min="771" max="773" width="12" bestFit="1" customWidth="1"/>
    <col min="774" max="774" width="11" bestFit="1" customWidth="1"/>
    <col min="775" max="781" width="12" bestFit="1" customWidth="1"/>
    <col min="782" max="782" width="11" bestFit="1" customWidth="1"/>
    <col min="783" max="785" width="12" bestFit="1" customWidth="1"/>
    <col min="786" max="786" width="12.7109375" bestFit="1" customWidth="1"/>
    <col min="787" max="787" width="12" bestFit="1" customWidth="1"/>
    <col min="788" max="788" width="10" bestFit="1" customWidth="1"/>
    <col min="789" max="789" width="12" bestFit="1" customWidth="1"/>
    <col min="790" max="790" width="10" bestFit="1" customWidth="1"/>
    <col min="791" max="797" width="12" bestFit="1" customWidth="1"/>
    <col min="798" max="798" width="11" bestFit="1" customWidth="1"/>
    <col min="799" max="806" width="12" bestFit="1" customWidth="1"/>
    <col min="807" max="807" width="12.7109375" bestFit="1" customWidth="1"/>
    <col min="808" max="808" width="12" bestFit="1" customWidth="1"/>
    <col min="809" max="809" width="12.7109375" bestFit="1" customWidth="1"/>
    <col min="810" max="839" width="12" bestFit="1" customWidth="1"/>
    <col min="840" max="840" width="12.7109375" bestFit="1" customWidth="1"/>
    <col min="841" max="845" width="12" bestFit="1" customWidth="1"/>
    <col min="846" max="846" width="11" bestFit="1" customWidth="1"/>
    <col min="847" max="851" width="12" bestFit="1" customWidth="1"/>
    <col min="852" max="852" width="12.7109375" bestFit="1" customWidth="1"/>
    <col min="853" max="853" width="12" bestFit="1" customWidth="1"/>
    <col min="854" max="854" width="11" bestFit="1" customWidth="1"/>
    <col min="855" max="871" width="12" bestFit="1" customWidth="1"/>
    <col min="872" max="872" width="11" bestFit="1" customWidth="1"/>
    <col min="873" max="876" width="12" bestFit="1" customWidth="1"/>
    <col min="877" max="877" width="11" bestFit="1" customWidth="1"/>
    <col min="878" max="886" width="12" bestFit="1" customWidth="1"/>
    <col min="887" max="887" width="12.7109375" bestFit="1" customWidth="1"/>
    <col min="888" max="892" width="12" bestFit="1" customWidth="1"/>
    <col min="893" max="893" width="11" bestFit="1" customWidth="1"/>
    <col min="894" max="899" width="12" bestFit="1" customWidth="1"/>
    <col min="900" max="900" width="11" bestFit="1" customWidth="1"/>
    <col min="901" max="901" width="12" bestFit="1" customWidth="1"/>
    <col min="902" max="902" width="11" bestFit="1" customWidth="1"/>
    <col min="903" max="921" width="12" bestFit="1" customWidth="1"/>
    <col min="922" max="922" width="6" bestFit="1" customWidth="1"/>
    <col min="923" max="923" width="12" bestFit="1" customWidth="1"/>
    <col min="924" max="924" width="11" bestFit="1" customWidth="1"/>
    <col min="925" max="925" width="12.7109375" bestFit="1" customWidth="1"/>
    <col min="926" max="929" width="12" bestFit="1" customWidth="1"/>
    <col min="930" max="930" width="11.7109375" bestFit="1" customWidth="1"/>
    <col min="931" max="931" width="12" bestFit="1" customWidth="1"/>
    <col min="932" max="932" width="11" bestFit="1" customWidth="1"/>
    <col min="933" max="944" width="12" bestFit="1" customWidth="1"/>
    <col min="945" max="945" width="11" bestFit="1" customWidth="1"/>
    <col min="946" max="946" width="12.7109375" bestFit="1" customWidth="1"/>
    <col min="947" max="952" width="12" bestFit="1" customWidth="1"/>
    <col min="953" max="953" width="12.7109375" bestFit="1" customWidth="1"/>
    <col min="954" max="957" width="12" bestFit="1" customWidth="1"/>
    <col min="958" max="958" width="11" bestFit="1" customWidth="1"/>
    <col min="959" max="968" width="12" bestFit="1" customWidth="1"/>
    <col min="969" max="969" width="12.7109375" bestFit="1" customWidth="1"/>
    <col min="970" max="975" width="12" bestFit="1" customWidth="1"/>
    <col min="976" max="976" width="11" bestFit="1" customWidth="1"/>
    <col min="977" max="986" width="12" bestFit="1" customWidth="1"/>
    <col min="987" max="987" width="12.7109375" bestFit="1" customWidth="1"/>
    <col min="988" max="990" width="12" bestFit="1" customWidth="1"/>
    <col min="991" max="991" width="12.7109375" bestFit="1" customWidth="1"/>
    <col min="992" max="999" width="12" bestFit="1" customWidth="1"/>
    <col min="1000" max="1000" width="12.7109375" bestFit="1" customWidth="1"/>
    <col min="1001" max="1008" width="12" bestFit="1" customWidth="1"/>
    <col min="1009" max="1009" width="11.7109375" bestFit="1" customWidth="1"/>
    <col min="1010" max="1033" width="12" bestFit="1" customWidth="1"/>
    <col min="1034" max="1034" width="12.7109375" bestFit="1" customWidth="1"/>
    <col min="1035" max="1035" width="12" bestFit="1" customWidth="1"/>
    <col min="1036" max="1036" width="12.7109375" bestFit="1" customWidth="1"/>
    <col min="1037" max="1042" width="12" bestFit="1" customWidth="1"/>
    <col min="1043" max="1043" width="12.7109375" bestFit="1" customWidth="1"/>
    <col min="1044" max="1049" width="12" bestFit="1" customWidth="1"/>
    <col min="1050" max="1050" width="12.7109375" bestFit="1" customWidth="1"/>
    <col min="1051" max="1059" width="12" bestFit="1" customWidth="1"/>
    <col min="1060" max="1060" width="12.7109375" bestFit="1" customWidth="1"/>
    <col min="1061" max="1071" width="12" bestFit="1" customWidth="1"/>
    <col min="1072" max="1072" width="12.7109375" bestFit="1" customWidth="1"/>
    <col min="1073" max="1078" width="12" bestFit="1" customWidth="1"/>
    <col min="1079" max="1079" width="12.7109375" bestFit="1" customWidth="1"/>
    <col min="1080" max="1110" width="12" bestFit="1" customWidth="1"/>
    <col min="1111" max="1111" width="12.7109375" bestFit="1" customWidth="1"/>
    <col min="1112" max="1120" width="12" bestFit="1" customWidth="1"/>
    <col min="1121" max="1121" width="11" bestFit="1" customWidth="1"/>
    <col min="1122" max="1125" width="12" bestFit="1" customWidth="1"/>
    <col min="1126" max="1126" width="12.7109375" bestFit="1" customWidth="1"/>
    <col min="1127" max="1133" width="12" bestFit="1" customWidth="1"/>
    <col min="1134" max="1134" width="12.7109375" bestFit="1" customWidth="1"/>
    <col min="1135" max="1135" width="12" bestFit="1" customWidth="1"/>
    <col min="1136" max="1136" width="11" bestFit="1" customWidth="1"/>
    <col min="1137" max="1139" width="12" bestFit="1" customWidth="1"/>
    <col min="1140" max="1140" width="12.7109375" bestFit="1" customWidth="1"/>
    <col min="1141" max="1141" width="12" bestFit="1" customWidth="1"/>
    <col min="1142" max="1142" width="12.7109375" bestFit="1" customWidth="1"/>
    <col min="1143" max="1161" width="12" bestFit="1" customWidth="1"/>
    <col min="1162" max="1162" width="11" bestFit="1" customWidth="1"/>
    <col min="1163" max="1163" width="12" bestFit="1" customWidth="1"/>
    <col min="1164" max="1164" width="11.7109375" bestFit="1" customWidth="1"/>
    <col min="1165" max="1167" width="12" bestFit="1" customWidth="1"/>
    <col min="1168" max="1168" width="11" bestFit="1" customWidth="1"/>
    <col min="1169" max="1215" width="12" bestFit="1" customWidth="1"/>
    <col min="1216" max="1216" width="11" bestFit="1" customWidth="1"/>
    <col min="1217" max="1229" width="12" bestFit="1" customWidth="1"/>
    <col min="1230" max="1230" width="11" bestFit="1" customWidth="1"/>
    <col min="1231" max="1250" width="12" bestFit="1" customWidth="1"/>
    <col min="1251" max="1251" width="11" bestFit="1" customWidth="1"/>
    <col min="1252" max="1267" width="12" bestFit="1" customWidth="1"/>
    <col min="1268" max="1268" width="12.7109375" bestFit="1" customWidth="1"/>
    <col min="1269" max="1293" width="12" bestFit="1" customWidth="1"/>
    <col min="1294" max="1294" width="11" bestFit="1" customWidth="1"/>
    <col min="1295" max="1299" width="12" bestFit="1" customWidth="1"/>
    <col min="1300" max="1300" width="11" bestFit="1" customWidth="1"/>
    <col min="1301" max="1309" width="12" bestFit="1" customWidth="1"/>
    <col min="1310" max="1310" width="11" bestFit="1" customWidth="1"/>
    <col min="1311" max="1328" width="12" bestFit="1" customWidth="1"/>
    <col min="1329" max="1329" width="12.7109375" bestFit="1" customWidth="1"/>
    <col min="1330" max="1349" width="12" bestFit="1" customWidth="1"/>
    <col min="1350" max="1350" width="11" bestFit="1" customWidth="1"/>
    <col min="1351" max="1378" width="12" bestFit="1" customWidth="1"/>
    <col min="1379" max="1379" width="11" bestFit="1" customWidth="1"/>
    <col min="1380" max="1385" width="12" bestFit="1" customWidth="1"/>
    <col min="1386" max="1386" width="11" bestFit="1" customWidth="1"/>
    <col min="1387" max="1389" width="12" bestFit="1" customWidth="1"/>
    <col min="1390" max="1390" width="10" bestFit="1" customWidth="1"/>
    <col min="1391" max="1395" width="12" bestFit="1" customWidth="1"/>
    <col min="1396" max="1396" width="12.7109375" bestFit="1" customWidth="1"/>
    <col min="1397" max="1397" width="12" bestFit="1" customWidth="1"/>
    <col min="1398" max="1398" width="11" bestFit="1" customWidth="1"/>
    <col min="1399" max="1401" width="12" bestFit="1" customWidth="1"/>
    <col min="1402" max="1402" width="11" bestFit="1" customWidth="1"/>
    <col min="1403" max="1407" width="12" bestFit="1" customWidth="1"/>
    <col min="1408" max="1408" width="11" bestFit="1" customWidth="1"/>
    <col min="1409" max="1415" width="12" bestFit="1" customWidth="1"/>
    <col min="1416" max="1416" width="11" bestFit="1" customWidth="1"/>
    <col min="1417" max="1419" width="12" bestFit="1" customWidth="1"/>
    <col min="1420" max="1420" width="12.7109375" bestFit="1" customWidth="1"/>
    <col min="1421" max="1422" width="12" bestFit="1" customWidth="1"/>
    <col min="1423" max="1423" width="11" bestFit="1" customWidth="1"/>
    <col min="1424" max="1429" width="12" bestFit="1" customWidth="1"/>
    <col min="1430" max="1430" width="12.7109375" bestFit="1" customWidth="1"/>
    <col min="1431" max="1455" width="12" bestFit="1" customWidth="1"/>
    <col min="1456" max="1456" width="10" bestFit="1" customWidth="1"/>
    <col min="1457" max="1457" width="11" bestFit="1" customWidth="1"/>
    <col min="1458" max="1463" width="12" bestFit="1" customWidth="1"/>
    <col min="1464" max="1464" width="12.7109375" bestFit="1" customWidth="1"/>
    <col min="1465" max="1465" width="12" bestFit="1" customWidth="1"/>
    <col min="1466" max="1466" width="11" bestFit="1" customWidth="1"/>
    <col min="1467" max="1469" width="12" bestFit="1" customWidth="1"/>
    <col min="1470" max="1470" width="11" bestFit="1" customWidth="1"/>
    <col min="1471" max="1473" width="12" bestFit="1" customWidth="1"/>
    <col min="1474" max="1474" width="12.7109375" bestFit="1" customWidth="1"/>
    <col min="1475" max="1478" width="12" bestFit="1" customWidth="1"/>
    <col min="1479" max="1479" width="11" bestFit="1" customWidth="1"/>
    <col min="1480" max="1480" width="12" bestFit="1" customWidth="1"/>
    <col min="1481" max="1482" width="11" bestFit="1" customWidth="1"/>
    <col min="1483" max="1483" width="12.7109375" bestFit="1" customWidth="1"/>
    <col min="1484" max="1485" width="12" bestFit="1" customWidth="1"/>
    <col min="1486" max="1486" width="11" bestFit="1" customWidth="1"/>
    <col min="1487" max="1488" width="12" bestFit="1" customWidth="1"/>
    <col min="1489" max="1489" width="10" bestFit="1" customWidth="1"/>
    <col min="1490" max="1492" width="12" bestFit="1" customWidth="1"/>
    <col min="1493" max="1494" width="11" bestFit="1" customWidth="1"/>
    <col min="1495" max="1496" width="12" bestFit="1" customWidth="1"/>
    <col min="1497" max="1497" width="10" bestFit="1" customWidth="1"/>
    <col min="1498" max="1499" width="12" bestFit="1" customWidth="1"/>
    <col min="1500" max="1500" width="11" bestFit="1" customWidth="1"/>
    <col min="1501" max="1508" width="12" bestFit="1" customWidth="1"/>
    <col min="1509" max="1509" width="11" bestFit="1" customWidth="1"/>
    <col min="1510" max="1514" width="12" bestFit="1" customWidth="1"/>
    <col min="1515" max="1515" width="10" bestFit="1" customWidth="1"/>
    <col min="1516" max="1521" width="12" bestFit="1" customWidth="1"/>
    <col min="1522" max="1522" width="12.7109375" bestFit="1" customWidth="1"/>
    <col min="1523" max="1525" width="12" bestFit="1" customWidth="1"/>
    <col min="1526" max="1526" width="12.7109375" bestFit="1" customWidth="1"/>
    <col min="1527" max="1527" width="12" bestFit="1" customWidth="1"/>
    <col min="1528" max="1528" width="11" bestFit="1" customWidth="1"/>
    <col min="1529" max="1535" width="12" bestFit="1" customWidth="1"/>
    <col min="1536" max="1536" width="11" bestFit="1" customWidth="1"/>
    <col min="1537" max="1538" width="12" bestFit="1" customWidth="1"/>
    <col min="1539" max="1539" width="12.7109375" bestFit="1" customWidth="1"/>
    <col min="1540" max="1547" width="12" bestFit="1" customWidth="1"/>
    <col min="1548" max="1548" width="11" bestFit="1" customWidth="1"/>
    <col min="1549" max="1567" width="12" bestFit="1" customWidth="1"/>
    <col min="1568" max="1568" width="11" bestFit="1" customWidth="1"/>
    <col min="1569" max="1569" width="12" bestFit="1" customWidth="1"/>
    <col min="1570" max="1570" width="12.7109375" bestFit="1" customWidth="1"/>
    <col min="1571" max="1571" width="12" bestFit="1" customWidth="1"/>
    <col min="1572" max="1572" width="12.7109375" bestFit="1" customWidth="1"/>
    <col min="1573" max="1574" width="12" bestFit="1" customWidth="1"/>
    <col min="1575" max="1575" width="12.7109375" bestFit="1" customWidth="1"/>
    <col min="1576" max="1577" width="12" bestFit="1" customWidth="1"/>
    <col min="1578" max="1578" width="12.7109375" bestFit="1" customWidth="1"/>
    <col min="1579" max="1596" width="12" bestFit="1" customWidth="1"/>
    <col min="1597" max="1597" width="11.7109375" bestFit="1" customWidth="1"/>
    <col min="1598" max="1601" width="12" bestFit="1" customWidth="1"/>
    <col min="1602" max="1602" width="11" bestFit="1" customWidth="1"/>
    <col min="1603" max="1607" width="12" bestFit="1" customWidth="1"/>
    <col min="1608" max="1608" width="11" bestFit="1" customWidth="1"/>
    <col min="1609" max="1613" width="12" bestFit="1" customWidth="1"/>
    <col min="1614" max="1614" width="11" bestFit="1" customWidth="1"/>
    <col min="1615" max="1618" width="12" bestFit="1" customWidth="1"/>
    <col min="1619" max="1619" width="11" bestFit="1" customWidth="1"/>
    <col min="1620" max="1624" width="12" bestFit="1" customWidth="1"/>
    <col min="1625" max="1625" width="11" bestFit="1" customWidth="1"/>
    <col min="1626" max="1629" width="12" bestFit="1" customWidth="1"/>
    <col min="1630" max="1630" width="12.7109375" bestFit="1" customWidth="1"/>
    <col min="1631" max="1635" width="12" bestFit="1" customWidth="1"/>
    <col min="1636" max="1636" width="12.7109375" bestFit="1" customWidth="1"/>
    <col min="1637" max="1652" width="12" bestFit="1" customWidth="1"/>
    <col min="1653" max="1653" width="11" bestFit="1" customWidth="1"/>
    <col min="1654" max="1666" width="12" bestFit="1" customWidth="1"/>
    <col min="1667" max="1667" width="11" bestFit="1" customWidth="1"/>
    <col min="1668" max="1676" width="12" bestFit="1" customWidth="1"/>
    <col min="1677" max="1677" width="11" bestFit="1" customWidth="1"/>
    <col min="1678" max="1687" width="12" bestFit="1" customWidth="1"/>
    <col min="1688" max="1688" width="11" bestFit="1" customWidth="1"/>
    <col min="1689" max="1689" width="12.7109375" bestFit="1" customWidth="1"/>
    <col min="1690" max="1701" width="12" bestFit="1" customWidth="1"/>
    <col min="1702" max="1702" width="11" bestFit="1" customWidth="1"/>
    <col min="1703" max="1708" width="12" bestFit="1" customWidth="1"/>
    <col min="1709" max="1709" width="11" bestFit="1" customWidth="1"/>
    <col min="1710" max="1712" width="12" bestFit="1" customWidth="1"/>
    <col min="1713" max="1713" width="12.7109375" bestFit="1" customWidth="1"/>
    <col min="1714" max="1714" width="9" bestFit="1" customWidth="1"/>
    <col min="1715" max="1729" width="12" bestFit="1" customWidth="1"/>
    <col min="1730" max="1730" width="11" bestFit="1" customWidth="1"/>
    <col min="1731" max="1731" width="12" bestFit="1" customWidth="1"/>
    <col min="1732" max="1732" width="12.7109375" bestFit="1" customWidth="1"/>
    <col min="1733" max="1733" width="11" bestFit="1" customWidth="1"/>
    <col min="1734" max="1741" width="12" bestFit="1" customWidth="1"/>
  </cols>
  <sheetData>
    <row r="3" spans="1:15" x14ac:dyDescent="0.25">
      <c r="A3" t="s">
        <v>60</v>
      </c>
      <c r="B3" t="s">
        <v>61</v>
      </c>
      <c r="C3" t="s">
        <v>62</v>
      </c>
      <c r="D3" t="s">
        <v>63</v>
      </c>
      <c r="E3" t="s">
        <v>64</v>
      </c>
      <c r="H3" s="9" t="s">
        <v>58</v>
      </c>
      <c r="I3" t="s">
        <v>60</v>
      </c>
      <c r="K3" s="9" t="s">
        <v>58</v>
      </c>
      <c r="L3" s="13" t="s">
        <v>62</v>
      </c>
      <c r="N3" s="9" t="s">
        <v>58</v>
      </c>
      <c r="O3" t="s">
        <v>63</v>
      </c>
    </row>
    <row r="4" spans="1:15" x14ac:dyDescent="0.25">
      <c r="A4" s="16">
        <v>21701722</v>
      </c>
      <c r="B4" s="16">
        <v>7047287</v>
      </c>
      <c r="C4" s="14">
        <v>1344574</v>
      </c>
      <c r="D4" s="12">
        <v>14654435</v>
      </c>
      <c r="E4" s="15">
        <v>0.67526599962896949</v>
      </c>
      <c r="H4" s="10" t="s">
        <v>65</v>
      </c>
      <c r="I4" s="17"/>
      <c r="K4" s="10" t="s">
        <v>65</v>
      </c>
      <c r="L4" s="13"/>
      <c r="N4" s="10" t="s">
        <v>65</v>
      </c>
      <c r="O4" s="11"/>
    </row>
    <row r="5" spans="1:15" x14ac:dyDescent="0.25">
      <c r="H5" s="18" t="s">
        <v>66</v>
      </c>
      <c r="I5" s="17">
        <v>1650635</v>
      </c>
      <c r="K5" s="18" t="s">
        <v>66</v>
      </c>
      <c r="L5" s="14">
        <v>94657</v>
      </c>
      <c r="N5" s="18" t="s">
        <v>66</v>
      </c>
      <c r="O5" s="12">
        <v>1150945.6000000001</v>
      </c>
    </row>
    <row r="6" spans="1:15" x14ac:dyDescent="0.25">
      <c r="H6" s="10" t="s">
        <v>67</v>
      </c>
      <c r="I6" s="17"/>
      <c r="K6" s="10" t="s">
        <v>67</v>
      </c>
      <c r="L6" s="13"/>
      <c r="N6" s="10" t="s">
        <v>67</v>
      </c>
      <c r="O6" s="11"/>
    </row>
    <row r="7" spans="1:15" x14ac:dyDescent="0.25">
      <c r="B7" s="9" t="s">
        <v>58</v>
      </c>
      <c r="C7" s="17" t="s">
        <v>60</v>
      </c>
      <c r="D7" t="s">
        <v>63</v>
      </c>
      <c r="H7" s="18" t="s">
        <v>68</v>
      </c>
      <c r="I7" s="17">
        <v>1674323</v>
      </c>
      <c r="K7" s="18" t="s">
        <v>68</v>
      </c>
      <c r="L7" s="14">
        <v>96868</v>
      </c>
      <c r="N7" s="18" t="s">
        <v>68</v>
      </c>
      <c r="O7" s="12">
        <v>1175792.8</v>
      </c>
    </row>
    <row r="8" spans="1:15" x14ac:dyDescent="0.25">
      <c r="B8" s="10" t="s">
        <v>46</v>
      </c>
      <c r="C8" s="17">
        <v>1030323</v>
      </c>
      <c r="D8" s="12">
        <v>769810.3</v>
      </c>
      <c r="H8" s="18" t="s">
        <v>69</v>
      </c>
      <c r="I8" s="17">
        <v>1702281</v>
      </c>
      <c r="K8" s="18" t="s">
        <v>69</v>
      </c>
      <c r="L8" s="14">
        <v>98053</v>
      </c>
      <c r="N8" s="18" t="s">
        <v>69</v>
      </c>
      <c r="O8" s="12">
        <v>1157831.8999999999</v>
      </c>
    </row>
    <row r="9" spans="1:15" x14ac:dyDescent="0.25">
      <c r="B9" s="10" t="s">
        <v>29</v>
      </c>
      <c r="C9" s="17">
        <v>1089312</v>
      </c>
      <c r="D9" s="12">
        <v>792470.8</v>
      </c>
      <c r="H9" s="18" t="s">
        <v>70</v>
      </c>
      <c r="I9" s="17">
        <v>1575700</v>
      </c>
      <c r="K9" s="18" t="s">
        <v>70</v>
      </c>
      <c r="L9" s="14">
        <v>93828</v>
      </c>
      <c r="N9" s="18" t="s">
        <v>70</v>
      </c>
      <c r="O9" s="12">
        <v>1074573.1000000001</v>
      </c>
    </row>
    <row r="10" spans="1:15" x14ac:dyDescent="0.25">
      <c r="B10" s="10" t="s">
        <v>42</v>
      </c>
      <c r="C10" s="17">
        <v>1075109</v>
      </c>
      <c r="D10" s="12">
        <v>357932</v>
      </c>
      <c r="H10" s="18" t="s">
        <v>71</v>
      </c>
      <c r="I10" s="17">
        <v>1677242</v>
      </c>
      <c r="K10" s="18" t="s">
        <v>71</v>
      </c>
      <c r="L10" s="14">
        <v>98642</v>
      </c>
      <c r="N10" s="18" t="s">
        <v>71</v>
      </c>
      <c r="O10" s="12">
        <v>1167452.8999999999</v>
      </c>
    </row>
    <row r="11" spans="1:15" x14ac:dyDescent="0.25">
      <c r="B11" s="10" t="s">
        <v>30</v>
      </c>
      <c r="C11" s="17">
        <v>1047011</v>
      </c>
      <c r="D11" s="12">
        <v>962400.6</v>
      </c>
      <c r="H11" s="18" t="s">
        <v>72</v>
      </c>
      <c r="I11" s="17">
        <v>1360338</v>
      </c>
      <c r="K11" s="18" t="s">
        <v>72</v>
      </c>
      <c r="L11" s="14">
        <v>78483</v>
      </c>
      <c r="N11" s="18" t="s">
        <v>72</v>
      </c>
      <c r="O11" s="12">
        <v>897659.7</v>
      </c>
    </row>
    <row r="12" spans="1:15" x14ac:dyDescent="0.25">
      <c r="B12" s="10" t="s">
        <v>26</v>
      </c>
      <c r="C12" s="17">
        <v>1029490</v>
      </c>
      <c r="D12" s="12">
        <v>463978.4</v>
      </c>
      <c r="H12" s="18" t="s">
        <v>73</v>
      </c>
      <c r="I12" s="17">
        <v>1358504</v>
      </c>
      <c r="K12" s="18" t="s">
        <v>73</v>
      </c>
      <c r="L12" s="14">
        <v>79811</v>
      </c>
      <c r="N12" s="18" t="s">
        <v>73</v>
      </c>
      <c r="O12" s="12">
        <v>916302.4</v>
      </c>
    </row>
    <row r="13" spans="1:15" x14ac:dyDescent="0.25">
      <c r="B13" s="10" t="s">
        <v>59</v>
      </c>
      <c r="C13" s="17">
        <v>5271245</v>
      </c>
      <c r="D13" s="12">
        <v>3346592.1</v>
      </c>
      <c r="H13" s="18" t="s">
        <v>74</v>
      </c>
      <c r="I13" s="17">
        <v>1569470</v>
      </c>
      <c r="K13" s="18" t="s">
        <v>74</v>
      </c>
      <c r="L13" s="14">
        <v>96193</v>
      </c>
      <c r="N13" s="18" t="s">
        <v>74</v>
      </c>
      <c r="O13" s="12">
        <v>989541.2</v>
      </c>
    </row>
    <row r="14" spans="1:15" x14ac:dyDescent="0.25">
      <c r="H14" s="18" t="s">
        <v>75</v>
      </c>
      <c r="I14" s="17">
        <v>1275022</v>
      </c>
      <c r="K14" s="18" t="s">
        <v>75</v>
      </c>
      <c r="L14" s="14">
        <v>69511</v>
      </c>
      <c r="N14" s="18" t="s">
        <v>75</v>
      </c>
      <c r="O14" s="12">
        <v>930286.8</v>
      </c>
    </row>
    <row r="15" spans="1:15" x14ac:dyDescent="0.25">
      <c r="H15" s="18" t="s">
        <v>76</v>
      </c>
      <c r="I15" s="17">
        <v>1478897</v>
      </c>
      <c r="K15" s="18" t="s">
        <v>76</v>
      </c>
      <c r="L15" s="14">
        <v>88199</v>
      </c>
      <c r="N15" s="18" t="s">
        <v>76</v>
      </c>
      <c r="O15" s="12">
        <v>979285.1</v>
      </c>
    </row>
    <row r="16" spans="1:15" x14ac:dyDescent="0.25">
      <c r="H16" s="18" t="s">
        <v>77</v>
      </c>
      <c r="I16" s="17">
        <v>1482075</v>
      </c>
      <c r="K16" s="18" t="s">
        <v>77</v>
      </c>
      <c r="L16" s="14">
        <v>90064</v>
      </c>
      <c r="N16" s="18" t="s">
        <v>77</v>
      </c>
      <c r="O16" s="12">
        <v>1042194.3</v>
      </c>
    </row>
    <row r="17" spans="8:15" x14ac:dyDescent="0.25">
      <c r="H17" s="18" t="s">
        <v>78</v>
      </c>
      <c r="I17" s="17">
        <v>1827007</v>
      </c>
      <c r="K17" s="18" t="s">
        <v>78</v>
      </c>
      <c r="L17" s="14">
        <v>110230</v>
      </c>
      <c r="N17" s="18" t="s">
        <v>78</v>
      </c>
      <c r="O17" s="12">
        <v>1243625.5</v>
      </c>
    </row>
    <row r="18" spans="8:15" x14ac:dyDescent="0.25">
      <c r="H18" s="18" t="s">
        <v>66</v>
      </c>
      <c r="I18" s="17">
        <v>3070228</v>
      </c>
      <c r="K18" s="18" t="s">
        <v>66</v>
      </c>
      <c r="L18" s="14">
        <v>250035</v>
      </c>
      <c r="N18" s="18" t="s">
        <v>66</v>
      </c>
      <c r="O18" s="12">
        <v>1928943.7</v>
      </c>
    </row>
    <row r="19" spans="8:15" x14ac:dyDescent="0.25">
      <c r="H19" s="10" t="s">
        <v>59</v>
      </c>
      <c r="I19" s="17">
        <v>21701722</v>
      </c>
      <c r="K19" s="10" t="s">
        <v>59</v>
      </c>
      <c r="L19" s="14">
        <v>1344574</v>
      </c>
      <c r="N19" s="10" t="s">
        <v>59</v>
      </c>
      <c r="O19" s="12">
        <v>14654435</v>
      </c>
    </row>
    <row r="37" spans="2:7" x14ac:dyDescent="0.25">
      <c r="B37" s="9" t="s">
        <v>58</v>
      </c>
      <c r="C37" s="17" t="s">
        <v>60</v>
      </c>
      <c r="D37" t="s">
        <v>61</v>
      </c>
      <c r="E37" t="s">
        <v>63</v>
      </c>
      <c r="F37" t="s">
        <v>64</v>
      </c>
      <c r="G37" t="s">
        <v>62</v>
      </c>
    </row>
    <row r="38" spans="2:7" x14ac:dyDescent="0.25">
      <c r="B38" s="10" t="s">
        <v>21</v>
      </c>
      <c r="C38" s="17">
        <v>867510</v>
      </c>
      <c r="D38" s="17">
        <v>248055.6</v>
      </c>
      <c r="E38" s="12">
        <v>619454.4</v>
      </c>
      <c r="F38" s="15">
        <v>0.71406024138050284</v>
      </c>
      <c r="G38" s="11">
        <v>53098</v>
      </c>
    </row>
    <row r="39" spans="2:7" x14ac:dyDescent="0.25">
      <c r="B39" s="10" t="s">
        <v>11</v>
      </c>
      <c r="C39" s="17">
        <v>886375</v>
      </c>
      <c r="D39" s="17">
        <v>295084.40000000002</v>
      </c>
      <c r="E39" s="12">
        <v>591290.6</v>
      </c>
      <c r="F39" s="15">
        <v>0.66708853476237484</v>
      </c>
      <c r="G39" s="11">
        <v>52379</v>
      </c>
    </row>
    <row r="40" spans="2:7" x14ac:dyDescent="0.25">
      <c r="B40" s="10" t="s">
        <v>23</v>
      </c>
      <c r="C40" s="17">
        <v>817572</v>
      </c>
      <c r="D40" s="17">
        <v>249985.4</v>
      </c>
      <c r="E40" s="12">
        <v>567586.6</v>
      </c>
      <c r="F40" s="15">
        <v>0.694234391588753</v>
      </c>
      <c r="G40" s="11">
        <v>50981</v>
      </c>
    </row>
    <row r="41" spans="2:7" x14ac:dyDescent="0.25">
      <c r="B41" s="10" t="s">
        <v>35</v>
      </c>
      <c r="C41" s="17">
        <v>794920</v>
      </c>
      <c r="D41" s="17">
        <v>275952.5</v>
      </c>
      <c r="E41" s="12">
        <v>518967.5</v>
      </c>
      <c r="F41" s="15">
        <v>0.65285500427715992</v>
      </c>
      <c r="G41" s="11">
        <v>50931</v>
      </c>
    </row>
    <row r="42" spans="2:7" x14ac:dyDescent="0.25">
      <c r="B42" s="10" t="s">
        <v>54</v>
      </c>
      <c r="C42" s="17">
        <v>798868</v>
      </c>
      <c r="D42" s="17">
        <v>255270.3</v>
      </c>
      <c r="E42" s="12">
        <v>543597.69999999995</v>
      </c>
      <c r="F42" s="15">
        <v>0.68045997586585016</v>
      </c>
      <c r="G42" s="11">
        <v>50022</v>
      </c>
    </row>
    <row r="43" spans="2:7" x14ac:dyDescent="0.25">
      <c r="B43" s="10" t="s">
        <v>28</v>
      </c>
      <c r="C43" s="17">
        <v>884835</v>
      </c>
      <c r="D43" s="17">
        <v>280062.7</v>
      </c>
      <c r="E43" s="12">
        <v>604772.30000000005</v>
      </c>
      <c r="F43" s="15">
        <v>0.68348596065933198</v>
      </c>
      <c r="G43" s="11">
        <v>56320</v>
      </c>
    </row>
    <row r="44" spans="2:7" x14ac:dyDescent="0.25">
      <c r="B44" s="10" t="s">
        <v>48</v>
      </c>
      <c r="C44" s="17">
        <v>779422</v>
      </c>
      <c r="D44" s="17">
        <v>254357.1</v>
      </c>
      <c r="E44" s="12">
        <v>525064.9</v>
      </c>
      <c r="F44" s="15">
        <v>0.67365932703978082</v>
      </c>
      <c r="G44" s="11">
        <v>49372</v>
      </c>
    </row>
    <row r="45" spans="2:7" x14ac:dyDescent="0.25">
      <c r="B45" s="10" t="s">
        <v>27</v>
      </c>
      <c r="C45" s="17">
        <v>890708</v>
      </c>
      <c r="D45" s="17">
        <v>303682</v>
      </c>
      <c r="E45" s="12">
        <v>587026</v>
      </c>
      <c r="F45" s="15">
        <v>0.65905549293371113</v>
      </c>
      <c r="G45" s="11">
        <v>55610</v>
      </c>
    </row>
    <row r="46" spans="2:7" x14ac:dyDescent="0.25">
      <c r="B46" s="10" t="s">
        <v>45</v>
      </c>
      <c r="C46" s="17">
        <v>922635</v>
      </c>
      <c r="D46" s="17">
        <v>319595.59999999998</v>
      </c>
      <c r="E46" s="12">
        <v>603039.4</v>
      </c>
      <c r="F46" s="15">
        <v>0.65360559701290333</v>
      </c>
      <c r="G46" s="11">
        <v>58511</v>
      </c>
    </row>
    <row r="47" spans="2:7" x14ac:dyDescent="0.25">
      <c r="B47" s="10" t="s">
        <v>8</v>
      </c>
      <c r="C47" s="17">
        <v>925057</v>
      </c>
      <c r="D47" s="17">
        <v>292360.2</v>
      </c>
      <c r="E47" s="12">
        <v>632696.80000000005</v>
      </c>
      <c r="F47" s="15">
        <v>0.68395439416165715</v>
      </c>
      <c r="G47" s="11">
        <v>57412</v>
      </c>
    </row>
    <row r="48" spans="2:7" x14ac:dyDescent="0.25">
      <c r="B48" s="10" t="s">
        <v>19</v>
      </c>
      <c r="C48" s="17">
        <v>913325</v>
      </c>
      <c r="D48" s="17">
        <v>288450.2</v>
      </c>
      <c r="E48" s="12">
        <v>624874.80000000005</v>
      </c>
      <c r="F48" s="15">
        <v>0.68417573153039724</v>
      </c>
      <c r="G48" s="11">
        <v>54357</v>
      </c>
    </row>
    <row r="49" spans="2:7" x14ac:dyDescent="0.25">
      <c r="B49" s="10" t="s">
        <v>50</v>
      </c>
      <c r="C49" s="17">
        <v>779044</v>
      </c>
      <c r="D49" s="17">
        <v>243969.7</v>
      </c>
      <c r="E49" s="12">
        <v>535074.30000000005</v>
      </c>
      <c r="F49" s="15">
        <v>0.68683450485466813</v>
      </c>
      <c r="G49" s="11">
        <v>47894</v>
      </c>
    </row>
    <row r="50" spans="2:7" x14ac:dyDescent="0.25">
      <c r="B50" s="10" t="s">
        <v>43</v>
      </c>
      <c r="C50" s="17">
        <v>780038</v>
      </c>
      <c r="D50" s="17">
        <v>259441.1</v>
      </c>
      <c r="E50" s="12">
        <v>520596.9</v>
      </c>
      <c r="F50" s="15">
        <v>0.66739940874675341</v>
      </c>
      <c r="G50" s="11">
        <v>49846</v>
      </c>
    </row>
    <row r="51" spans="2:7" x14ac:dyDescent="0.25">
      <c r="B51" s="10" t="s">
        <v>40</v>
      </c>
      <c r="C51" s="17">
        <v>895363</v>
      </c>
      <c r="D51" s="17">
        <v>297010.5</v>
      </c>
      <c r="E51" s="12">
        <v>598352.5</v>
      </c>
      <c r="F51" s="15">
        <v>0.66827923423237279</v>
      </c>
      <c r="G51" s="11">
        <v>54524</v>
      </c>
    </row>
    <row r="52" spans="2:7" x14ac:dyDescent="0.25">
      <c r="B52" s="10" t="s">
        <v>47</v>
      </c>
      <c r="C52" s="17">
        <v>828058</v>
      </c>
      <c r="D52" s="17">
        <v>274582.90000000002</v>
      </c>
      <c r="E52" s="12">
        <v>553475.1</v>
      </c>
      <c r="F52" s="15">
        <v>0.66840136802011452</v>
      </c>
      <c r="G52" s="11">
        <v>49781</v>
      </c>
    </row>
    <row r="53" spans="2:7" x14ac:dyDescent="0.25">
      <c r="B53" s="10" t="s">
        <v>33</v>
      </c>
      <c r="C53" s="17">
        <v>963956</v>
      </c>
      <c r="D53" s="17">
        <v>310040.3</v>
      </c>
      <c r="E53" s="12">
        <v>653915.69999999995</v>
      </c>
      <c r="F53" s="15">
        <v>0.67836675117951439</v>
      </c>
      <c r="G53" s="11">
        <v>62730</v>
      </c>
    </row>
    <row r="54" spans="2:7" x14ac:dyDescent="0.25">
      <c r="B54" s="10" t="s">
        <v>38</v>
      </c>
      <c r="C54" s="17">
        <v>889602</v>
      </c>
      <c r="D54" s="17">
        <v>317269.90000000002</v>
      </c>
      <c r="E54" s="12">
        <v>572332.1</v>
      </c>
      <c r="F54" s="15">
        <v>0.64335747896250228</v>
      </c>
      <c r="G54" s="11">
        <v>56796</v>
      </c>
    </row>
    <row r="55" spans="2:7" x14ac:dyDescent="0.25">
      <c r="B55" s="10" t="s">
        <v>57</v>
      </c>
      <c r="C55" s="17">
        <v>897554</v>
      </c>
      <c r="D55" s="17">
        <v>315088.8</v>
      </c>
      <c r="E55" s="12">
        <v>582465.19999999995</v>
      </c>
      <c r="F55" s="15">
        <v>0.64894724997047526</v>
      </c>
      <c r="G55" s="11">
        <v>57314</v>
      </c>
    </row>
    <row r="56" spans="2:7" x14ac:dyDescent="0.25">
      <c r="B56" s="10" t="s">
        <v>25</v>
      </c>
      <c r="C56" s="17">
        <v>860846</v>
      </c>
      <c r="D56" s="17">
        <v>260342</v>
      </c>
      <c r="E56" s="12">
        <v>600504</v>
      </c>
      <c r="F56" s="15">
        <v>0.69757424672938018</v>
      </c>
      <c r="G56" s="11">
        <v>53418</v>
      </c>
    </row>
    <row r="57" spans="2:7" x14ac:dyDescent="0.25">
      <c r="B57" s="10" t="s">
        <v>13</v>
      </c>
      <c r="C57" s="17">
        <v>797629</v>
      </c>
      <c r="D57" s="17">
        <v>265014</v>
      </c>
      <c r="E57" s="12">
        <v>532615</v>
      </c>
      <c r="F57" s="15">
        <v>0.66774778750521857</v>
      </c>
      <c r="G57" s="11">
        <v>48556</v>
      </c>
    </row>
    <row r="58" spans="2:7" x14ac:dyDescent="0.25">
      <c r="B58" s="10" t="s">
        <v>51</v>
      </c>
      <c r="C58" s="17">
        <v>860083</v>
      </c>
      <c r="D58" s="17">
        <v>309796.8</v>
      </c>
      <c r="E58" s="12">
        <v>550286.19999999995</v>
      </c>
      <c r="F58" s="15">
        <v>0.6398059257071701</v>
      </c>
      <c r="G58" s="11">
        <v>56566</v>
      </c>
    </row>
    <row r="59" spans="2:7" x14ac:dyDescent="0.25">
      <c r="B59" s="10" t="s">
        <v>44</v>
      </c>
      <c r="C59" s="17">
        <v>903616</v>
      </c>
      <c r="D59" s="17">
        <v>274879.7</v>
      </c>
      <c r="E59" s="12">
        <v>628736.30000000005</v>
      </c>
      <c r="F59" s="15">
        <v>0.69580031783412433</v>
      </c>
      <c r="G59" s="11">
        <v>53069</v>
      </c>
    </row>
    <row r="60" spans="2:7" x14ac:dyDescent="0.25">
      <c r="B60" s="10" t="s">
        <v>34</v>
      </c>
      <c r="C60" s="17">
        <v>957047</v>
      </c>
      <c r="D60" s="17">
        <v>300889.8</v>
      </c>
      <c r="E60" s="12">
        <v>656157.19999999995</v>
      </c>
      <c r="F60" s="15">
        <v>0.68560603606719417</v>
      </c>
      <c r="G60" s="11">
        <v>57987</v>
      </c>
    </row>
    <row r="61" spans="2:7" x14ac:dyDescent="0.25">
      <c r="B61" s="10" t="s">
        <v>49</v>
      </c>
      <c r="C61" s="17">
        <v>863079</v>
      </c>
      <c r="D61" s="17">
        <v>255860.4</v>
      </c>
      <c r="E61" s="12">
        <v>607218.6</v>
      </c>
      <c r="F61" s="15">
        <v>0.70354926953384334</v>
      </c>
      <c r="G61" s="11">
        <v>50650</v>
      </c>
    </row>
    <row r="62" spans="2:7" x14ac:dyDescent="0.25">
      <c r="B62" s="10" t="s">
        <v>16</v>
      </c>
      <c r="C62" s="17">
        <v>944580</v>
      </c>
      <c r="D62" s="17">
        <v>300245.09999999998</v>
      </c>
      <c r="E62" s="12">
        <v>644334.9</v>
      </c>
      <c r="F62" s="15">
        <v>0.68213904592517316</v>
      </c>
      <c r="G62" s="11">
        <v>56450</v>
      </c>
    </row>
    <row r="63" spans="2:7" x14ac:dyDescent="0.25">
      <c r="B63" s="10" t="s">
        <v>59</v>
      </c>
      <c r="C63" s="17">
        <v>21701722</v>
      </c>
      <c r="D63" s="17">
        <v>7047287</v>
      </c>
      <c r="E63" s="12">
        <v>14654435</v>
      </c>
      <c r="F63" s="15">
        <v>0.67526599962896949</v>
      </c>
      <c r="G63" s="11">
        <v>1344574</v>
      </c>
    </row>
  </sheetData>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130" zoomScaleNormal="130" workbookViewId="0">
      <selection activeCell="D9" sqref="D9"/>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AB46"/>
  <sheetViews>
    <sheetView showGridLines="0" showRowColHeaders="0" tabSelected="1" zoomScale="60" zoomScaleNormal="60" workbookViewId="0">
      <selection activeCell="B1" sqref="B1:AA4"/>
    </sheetView>
  </sheetViews>
  <sheetFormatPr defaultRowHeight="15" x14ac:dyDescent="0.25"/>
  <cols>
    <col min="16" max="16" width="21.7109375" bestFit="1" customWidth="1"/>
    <col min="17" max="18" width="15.7109375" customWidth="1"/>
    <col min="19" max="19" width="16.28515625" bestFit="1" customWidth="1"/>
    <col min="20" max="20" width="12.5703125" bestFit="1" customWidth="1"/>
    <col min="21" max="21" width="16" bestFit="1" customWidth="1"/>
    <col min="22" max="22" width="11" bestFit="1" customWidth="1"/>
  </cols>
  <sheetData>
    <row r="1" spans="1:28" x14ac:dyDescent="0.25">
      <c r="B1" s="25" t="s">
        <v>84</v>
      </c>
      <c r="C1" s="24"/>
      <c r="D1" s="24"/>
      <c r="E1" s="24"/>
      <c r="F1" s="24"/>
      <c r="G1" s="24"/>
      <c r="H1" s="24"/>
      <c r="I1" s="24"/>
      <c r="J1" s="24"/>
      <c r="K1" s="24"/>
      <c r="L1" s="24"/>
      <c r="M1" s="24"/>
      <c r="N1" s="24"/>
      <c r="O1" s="24"/>
      <c r="P1" s="24"/>
      <c r="Q1" s="24"/>
      <c r="R1" s="24"/>
      <c r="S1" s="24"/>
      <c r="T1" s="24"/>
      <c r="U1" s="24"/>
      <c r="V1" s="24"/>
      <c r="W1" s="24"/>
      <c r="X1" s="24"/>
      <c r="Y1" s="24"/>
      <c r="Z1" s="24"/>
      <c r="AA1" s="24"/>
    </row>
    <row r="2" spans="1:28" x14ac:dyDescent="0.25">
      <c r="B2" s="24"/>
      <c r="C2" s="24"/>
      <c r="D2" s="24"/>
      <c r="E2" s="24"/>
      <c r="F2" s="24"/>
      <c r="G2" s="24"/>
      <c r="H2" s="24"/>
      <c r="I2" s="24"/>
      <c r="J2" s="24"/>
      <c r="K2" s="24"/>
      <c r="L2" s="24"/>
      <c r="M2" s="24"/>
      <c r="N2" s="24"/>
      <c r="O2" s="24"/>
      <c r="P2" s="24"/>
      <c r="Q2" s="24"/>
      <c r="R2" s="24"/>
      <c r="S2" s="24"/>
      <c r="T2" s="24"/>
      <c r="U2" s="24"/>
      <c r="V2" s="24"/>
      <c r="W2" s="24"/>
      <c r="X2" s="24"/>
      <c r="Y2" s="24"/>
      <c r="Z2" s="24"/>
      <c r="AA2" s="24"/>
    </row>
    <row r="3" spans="1:28" x14ac:dyDescent="0.25">
      <c r="B3" s="24"/>
      <c r="C3" s="24"/>
      <c r="D3" s="24"/>
      <c r="E3" s="24"/>
      <c r="F3" s="24"/>
      <c r="G3" s="24"/>
      <c r="H3" s="24"/>
      <c r="I3" s="24"/>
      <c r="J3" s="24"/>
      <c r="K3" s="24"/>
      <c r="L3" s="24"/>
      <c r="M3" s="24"/>
      <c r="N3" s="24"/>
      <c r="O3" s="24"/>
      <c r="P3" s="24"/>
      <c r="Q3" s="24"/>
      <c r="R3" s="24"/>
      <c r="S3" s="24"/>
      <c r="T3" s="24"/>
      <c r="U3" s="24"/>
      <c r="V3" s="24"/>
      <c r="W3" s="24"/>
      <c r="X3" s="24"/>
      <c r="Y3" s="24"/>
      <c r="Z3" s="24"/>
      <c r="AA3" s="24"/>
    </row>
    <row r="4" spans="1:28" x14ac:dyDescent="0.25">
      <c r="A4" s="19"/>
      <c r="B4" s="24"/>
      <c r="C4" s="24"/>
      <c r="D4" s="24"/>
      <c r="E4" s="24"/>
      <c r="F4" s="24"/>
      <c r="G4" s="24"/>
      <c r="H4" s="24"/>
      <c r="I4" s="24"/>
      <c r="J4" s="24"/>
      <c r="K4" s="24"/>
      <c r="L4" s="24"/>
      <c r="M4" s="24"/>
      <c r="N4" s="24"/>
      <c r="O4" s="24"/>
      <c r="P4" s="24"/>
      <c r="Q4" s="24"/>
      <c r="R4" s="24"/>
      <c r="S4" s="24"/>
      <c r="T4" s="24"/>
      <c r="U4" s="24"/>
      <c r="V4" s="24"/>
      <c r="W4" s="24"/>
      <c r="X4" s="24"/>
      <c r="Y4" s="24"/>
      <c r="Z4" s="24"/>
      <c r="AA4" s="24"/>
      <c r="AB4" s="19"/>
    </row>
    <row r="5" spans="1:28"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row>
    <row r="6" spans="1:28"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7" spans="1:28"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row>
    <row r="8" spans="1:28"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row>
    <row r="9" spans="1:28"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row>
    <row r="10" spans="1:28"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row>
    <row r="11" spans="1:28"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row>
    <row r="12" spans="1:28"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row>
    <row r="13" spans="1:28" x14ac:dyDescent="0.25">
      <c r="A13" s="19"/>
      <c r="B13" s="19"/>
      <c r="C13" s="19"/>
      <c r="D13" s="19"/>
      <c r="E13" s="19"/>
      <c r="F13" s="19"/>
      <c r="G13" s="19"/>
      <c r="H13" s="19"/>
      <c r="I13" s="19"/>
      <c r="J13" s="19"/>
      <c r="K13" s="19"/>
      <c r="L13" s="19"/>
      <c r="M13" s="19"/>
      <c r="N13" s="19"/>
      <c r="O13" s="20"/>
      <c r="W13" s="19"/>
      <c r="X13" s="19"/>
      <c r="Y13" s="19"/>
      <c r="Z13" s="19"/>
      <c r="AA13" s="19"/>
      <c r="AB13" s="19"/>
    </row>
    <row r="14" spans="1:28" x14ac:dyDescent="0.25">
      <c r="A14" s="19"/>
      <c r="B14" s="19"/>
      <c r="C14" s="19"/>
      <c r="D14" s="19"/>
      <c r="E14" s="19"/>
      <c r="F14" s="19"/>
      <c r="G14" s="19"/>
      <c r="H14" s="19"/>
      <c r="I14" s="19"/>
      <c r="J14" s="19"/>
      <c r="K14" s="19"/>
      <c r="L14" s="19"/>
      <c r="M14" s="19"/>
      <c r="N14" s="19"/>
      <c r="O14" s="20"/>
      <c r="W14" s="19"/>
      <c r="X14" s="19"/>
      <c r="Y14" s="19"/>
      <c r="Z14" s="19"/>
      <c r="AA14" s="19"/>
      <c r="AB14" s="19"/>
    </row>
    <row r="15" spans="1:28" ht="23.25" x14ac:dyDescent="0.35">
      <c r="A15" s="19"/>
      <c r="B15" s="19"/>
      <c r="C15" s="19"/>
      <c r="D15" s="19"/>
      <c r="E15" s="19"/>
      <c r="F15" s="19"/>
      <c r="G15" s="19"/>
      <c r="H15" s="19"/>
      <c r="I15" s="19"/>
      <c r="J15" s="19"/>
      <c r="K15" s="19"/>
      <c r="L15" s="19"/>
      <c r="M15" s="19"/>
      <c r="N15" s="19"/>
      <c r="O15" s="20"/>
      <c r="P15" s="23" t="s">
        <v>80</v>
      </c>
      <c r="Q15" s="23" t="s">
        <v>4</v>
      </c>
      <c r="R15" s="23"/>
      <c r="S15" s="23" t="s">
        <v>81</v>
      </c>
      <c r="T15" s="23" t="s">
        <v>82</v>
      </c>
      <c r="U15" s="23" t="s">
        <v>83</v>
      </c>
      <c r="V15" s="23" t="s">
        <v>5</v>
      </c>
      <c r="W15" s="19"/>
      <c r="X15" s="19"/>
      <c r="Y15" s="19"/>
      <c r="Z15" s="19"/>
      <c r="AA15" s="19"/>
      <c r="AB15" s="19"/>
    </row>
    <row r="16" spans="1:28" x14ac:dyDescent="0.25">
      <c r="A16" s="19"/>
      <c r="B16" s="19"/>
      <c r="C16" s="19"/>
      <c r="D16" s="19"/>
      <c r="E16" s="19"/>
      <c r="F16" s="19"/>
      <c r="G16" s="19"/>
      <c r="H16" s="19"/>
      <c r="I16" s="19"/>
      <c r="J16" s="19"/>
      <c r="K16" s="19"/>
      <c r="L16" s="19"/>
      <c r="M16" s="19"/>
      <c r="N16" s="19"/>
      <c r="O16" s="20"/>
      <c r="P16" s="20" t="str">
        <f>'Pivot tables'!B53</f>
        <v>Karlen McCaffrey</v>
      </c>
      <c r="Q16" s="21">
        <f>'Pivot tables'!C53</f>
        <v>963956</v>
      </c>
      <c r="R16" s="21">
        <f>Q16</f>
        <v>963956</v>
      </c>
      <c r="S16" s="21">
        <f>'Pivot tables'!D53</f>
        <v>310040.3</v>
      </c>
      <c r="T16" s="21">
        <f>'Pivot tables'!E53</f>
        <v>653915.69999999995</v>
      </c>
      <c r="U16" s="22">
        <f>'Pivot tables'!F53</f>
        <v>0.67836675117951439</v>
      </c>
      <c r="V16" s="20">
        <f>'Pivot tables'!G53</f>
        <v>62730</v>
      </c>
      <c r="W16" s="19"/>
      <c r="X16" s="19"/>
      <c r="Y16" s="19"/>
      <c r="Z16" s="19"/>
      <c r="AA16" s="19"/>
      <c r="AB16" s="19"/>
    </row>
    <row r="17" spans="1:28" x14ac:dyDescent="0.25">
      <c r="A17" s="19"/>
      <c r="B17" s="19"/>
      <c r="C17" s="19"/>
      <c r="D17" s="19"/>
      <c r="E17" s="19"/>
      <c r="F17" s="19"/>
      <c r="G17" s="19"/>
      <c r="H17" s="19"/>
      <c r="I17" s="19"/>
      <c r="J17" s="19"/>
      <c r="K17" s="19"/>
      <c r="L17" s="19"/>
      <c r="M17" s="19"/>
      <c r="N17" s="19"/>
      <c r="O17" s="20"/>
      <c r="P17" s="20" t="str">
        <f>'Pivot tables'!B60</f>
        <v>Roddy Speechley</v>
      </c>
      <c r="Q17" s="21">
        <f>'Pivot tables'!C60</f>
        <v>957047</v>
      </c>
      <c r="R17" s="21">
        <f>Q17</f>
        <v>957047</v>
      </c>
      <c r="S17" s="21">
        <f>'Pivot tables'!D60</f>
        <v>300889.8</v>
      </c>
      <c r="T17" s="21">
        <f>'Pivot tables'!E60</f>
        <v>656157.19999999995</v>
      </c>
      <c r="U17" s="22">
        <f>'Pivot tables'!F60</f>
        <v>0.68560603606719417</v>
      </c>
      <c r="V17" s="20">
        <f>'Pivot tables'!G60</f>
        <v>57987</v>
      </c>
      <c r="W17" s="19"/>
      <c r="X17" s="19"/>
      <c r="Y17" s="19"/>
      <c r="Z17" s="19"/>
      <c r="AA17" s="19"/>
      <c r="AB17" s="19"/>
    </row>
    <row r="18" spans="1:28" x14ac:dyDescent="0.25">
      <c r="A18" s="19"/>
      <c r="B18" s="19"/>
      <c r="C18" s="19"/>
      <c r="D18" s="19"/>
      <c r="E18" s="19"/>
      <c r="F18" s="19"/>
      <c r="G18" s="19"/>
      <c r="H18" s="19"/>
      <c r="I18" s="19"/>
      <c r="J18" s="19"/>
      <c r="K18" s="19"/>
      <c r="L18" s="19"/>
      <c r="M18" s="19"/>
      <c r="N18" s="19"/>
      <c r="O18" s="20"/>
      <c r="P18" s="20" t="str">
        <f>'Pivot tables'!B62</f>
        <v>Wilone O'Kielt</v>
      </c>
      <c r="Q18" s="21">
        <f>'Pivot tables'!C62</f>
        <v>944580</v>
      </c>
      <c r="R18" s="21">
        <f>Q18</f>
        <v>944580</v>
      </c>
      <c r="S18" s="21">
        <f>'Pivot tables'!D62</f>
        <v>300245.09999999998</v>
      </c>
      <c r="T18" s="21">
        <f>'Pivot tables'!E62</f>
        <v>644334.9</v>
      </c>
      <c r="U18" s="22">
        <f>'Pivot tables'!F62</f>
        <v>0.68213904592517316</v>
      </c>
      <c r="V18" s="20">
        <f>'Pivot tables'!G62</f>
        <v>56450</v>
      </c>
      <c r="W18" s="19"/>
      <c r="X18" s="19"/>
      <c r="Y18" s="19"/>
      <c r="Z18" s="19"/>
      <c r="AA18" s="19"/>
      <c r="AB18" s="19"/>
    </row>
    <row r="19" spans="1:28" x14ac:dyDescent="0.25">
      <c r="A19" s="19"/>
      <c r="B19" s="19"/>
      <c r="C19" s="19"/>
      <c r="D19" s="19"/>
      <c r="E19" s="19"/>
      <c r="F19" s="19"/>
      <c r="G19" s="19"/>
      <c r="H19" s="19"/>
      <c r="I19" s="19"/>
      <c r="J19" s="19"/>
      <c r="K19" s="19"/>
      <c r="L19" s="19"/>
      <c r="M19" s="19"/>
      <c r="N19" s="19"/>
      <c r="O19" s="20"/>
      <c r="P19" s="20" t="str">
        <f>'Pivot tables'!B47</f>
        <v>Gigi Bohling</v>
      </c>
      <c r="Q19" s="21">
        <f>'Pivot tables'!C47</f>
        <v>925057</v>
      </c>
      <c r="R19" s="21">
        <f>Q19</f>
        <v>925057</v>
      </c>
      <c r="S19" s="21">
        <f>'Pivot tables'!D47</f>
        <v>292360.2</v>
      </c>
      <c r="T19" s="21">
        <f>'Pivot tables'!E47</f>
        <v>632696.80000000005</v>
      </c>
      <c r="U19" s="22">
        <f>'Pivot tables'!F47</f>
        <v>0.68395439416165715</v>
      </c>
      <c r="V19" s="20">
        <f>'Pivot tables'!G47</f>
        <v>57412</v>
      </c>
      <c r="W19" s="19"/>
      <c r="X19" s="19"/>
      <c r="Y19" s="19"/>
      <c r="Z19" s="19"/>
      <c r="AA19" s="19"/>
      <c r="AB19" s="19"/>
    </row>
    <row r="20" spans="1:28" x14ac:dyDescent="0.25">
      <c r="A20" s="19"/>
      <c r="B20" s="19"/>
      <c r="C20" s="19"/>
      <c r="D20" s="19"/>
      <c r="E20" s="19"/>
      <c r="F20" s="19"/>
      <c r="G20" s="19"/>
      <c r="H20" s="19"/>
      <c r="I20" s="19"/>
      <c r="J20" s="19"/>
      <c r="K20" s="19"/>
      <c r="L20" s="19"/>
      <c r="M20" s="19"/>
      <c r="N20" s="19"/>
      <c r="O20" s="20"/>
      <c r="P20" s="20" t="str">
        <f>'Pivot tables'!B46</f>
        <v>Dotty Strutley</v>
      </c>
      <c r="Q20" s="21">
        <f>'Pivot tables'!C46</f>
        <v>922635</v>
      </c>
      <c r="R20" s="21">
        <f>Q20</f>
        <v>922635</v>
      </c>
      <c r="S20" s="21">
        <f>'Pivot tables'!D46</f>
        <v>319595.59999999998</v>
      </c>
      <c r="T20" s="21">
        <f>'Pivot tables'!E46</f>
        <v>603039.4</v>
      </c>
      <c r="U20" s="22">
        <f>'Pivot tables'!F46</f>
        <v>0.65360559701290333</v>
      </c>
      <c r="V20" s="20">
        <f>'Pivot tables'!G46</f>
        <v>58511</v>
      </c>
      <c r="W20" s="19"/>
      <c r="X20" s="19"/>
      <c r="Y20" s="19"/>
      <c r="Z20" s="19"/>
      <c r="AA20" s="19"/>
      <c r="AB20" s="19"/>
    </row>
    <row r="21" spans="1:28" x14ac:dyDescent="0.25">
      <c r="A21" s="19"/>
      <c r="B21" s="19"/>
      <c r="C21" s="19"/>
      <c r="D21" s="19"/>
      <c r="E21" s="19"/>
      <c r="F21" s="19"/>
      <c r="G21" s="19"/>
      <c r="H21" s="19"/>
      <c r="I21" s="19"/>
      <c r="J21" s="19"/>
      <c r="K21" s="19"/>
      <c r="L21" s="19"/>
      <c r="M21" s="19"/>
      <c r="N21" s="19"/>
      <c r="O21" s="20"/>
      <c r="P21" s="20" t="str">
        <f>'Pivot tables'!B48</f>
        <v>Gunar Cockshoot</v>
      </c>
      <c r="Q21" s="21">
        <f>'Pivot tables'!C48</f>
        <v>913325</v>
      </c>
      <c r="R21" s="21">
        <f>Q21</f>
        <v>913325</v>
      </c>
      <c r="S21" s="21">
        <f>'Pivot tables'!D48</f>
        <v>288450.2</v>
      </c>
      <c r="T21" s="21">
        <f>'Pivot tables'!E48</f>
        <v>624874.80000000005</v>
      </c>
      <c r="U21" s="22">
        <f>'Pivot tables'!F48</f>
        <v>0.68417573153039724</v>
      </c>
      <c r="V21" s="20">
        <f>'Pivot tables'!G48</f>
        <v>54357</v>
      </c>
      <c r="W21" s="19"/>
      <c r="X21" s="19"/>
      <c r="Y21" s="19"/>
      <c r="Z21" s="19"/>
      <c r="AA21" s="19"/>
      <c r="AB21" s="19"/>
    </row>
    <row r="22" spans="1:28" x14ac:dyDescent="0.25">
      <c r="A22" s="19"/>
      <c r="B22" s="19"/>
      <c r="C22" s="19"/>
      <c r="D22" s="19"/>
      <c r="E22" s="19"/>
      <c r="F22" s="19"/>
      <c r="G22" s="19"/>
      <c r="H22" s="19"/>
      <c r="I22" s="19"/>
      <c r="J22" s="19"/>
      <c r="K22" s="19"/>
      <c r="L22" s="19"/>
      <c r="M22" s="19"/>
      <c r="N22" s="19"/>
      <c r="O22" s="20"/>
      <c r="P22" s="20" t="str">
        <f>'Pivot tables'!B59</f>
        <v>Rafaelita Blaksland</v>
      </c>
      <c r="Q22" s="21">
        <f>'Pivot tables'!C59</f>
        <v>903616</v>
      </c>
      <c r="R22" s="21">
        <f>Q22</f>
        <v>903616</v>
      </c>
      <c r="S22" s="21">
        <f>'Pivot tables'!D59</f>
        <v>274879.7</v>
      </c>
      <c r="T22" s="21">
        <f>'Pivot tables'!E59</f>
        <v>628736.30000000005</v>
      </c>
      <c r="U22" s="22">
        <f>'Pivot tables'!F59</f>
        <v>0.69580031783412433</v>
      </c>
      <c r="V22" s="20">
        <f>'Pivot tables'!G59</f>
        <v>53069</v>
      </c>
      <c r="W22" s="19"/>
      <c r="X22" s="19"/>
      <c r="Y22" s="19"/>
      <c r="Z22" s="19"/>
      <c r="AA22" s="19"/>
      <c r="AB22" s="19"/>
    </row>
    <row r="23" spans="1:28" x14ac:dyDescent="0.25">
      <c r="A23" s="19"/>
      <c r="B23" s="19"/>
      <c r="C23" s="19"/>
      <c r="D23" s="19"/>
      <c r="E23" s="19"/>
      <c r="F23" s="19"/>
      <c r="G23" s="19"/>
      <c r="H23" s="19"/>
      <c r="I23" s="19"/>
      <c r="J23" s="19"/>
      <c r="K23" s="19"/>
      <c r="L23" s="19"/>
      <c r="M23" s="19"/>
      <c r="N23" s="19"/>
      <c r="O23" s="20"/>
      <c r="P23" s="20" t="str">
        <f>'Pivot tables'!B55</f>
        <v>Madelene Upcott</v>
      </c>
      <c r="Q23" s="21">
        <f>'Pivot tables'!C55</f>
        <v>897554</v>
      </c>
      <c r="R23" s="21">
        <f>Q23</f>
        <v>897554</v>
      </c>
      <c r="S23" s="21">
        <f>'Pivot tables'!D55</f>
        <v>315088.8</v>
      </c>
      <c r="T23" s="21">
        <f>'Pivot tables'!E55</f>
        <v>582465.19999999995</v>
      </c>
      <c r="U23" s="22">
        <f>'Pivot tables'!F55</f>
        <v>0.64894724997047526</v>
      </c>
      <c r="V23" s="20">
        <f>'Pivot tables'!G55</f>
        <v>57314</v>
      </c>
      <c r="W23" s="19"/>
      <c r="X23" s="19"/>
      <c r="Y23" s="19"/>
      <c r="Z23" s="19"/>
      <c r="AA23" s="19"/>
      <c r="AB23" s="19"/>
    </row>
    <row r="24" spans="1:28" x14ac:dyDescent="0.25">
      <c r="A24" s="19"/>
      <c r="B24" s="19"/>
      <c r="C24" s="19"/>
      <c r="D24" s="19"/>
      <c r="E24" s="19"/>
      <c r="F24" s="19"/>
      <c r="G24" s="19"/>
      <c r="H24" s="19"/>
      <c r="I24" s="19"/>
      <c r="J24" s="19"/>
      <c r="K24" s="19"/>
      <c r="L24" s="19"/>
      <c r="M24" s="19"/>
      <c r="N24" s="19"/>
      <c r="O24" s="20"/>
      <c r="P24" s="20" t="str">
        <f>'Pivot tables'!B51</f>
        <v>Jehu Rudeforth</v>
      </c>
      <c r="Q24" s="21">
        <f>'Pivot tables'!C51</f>
        <v>895363</v>
      </c>
      <c r="R24" s="21">
        <f>Q24</f>
        <v>895363</v>
      </c>
      <c r="S24" s="21">
        <f>'Pivot tables'!D51</f>
        <v>297010.5</v>
      </c>
      <c r="T24" s="21">
        <f>'Pivot tables'!E51</f>
        <v>598352.5</v>
      </c>
      <c r="U24" s="22">
        <f>'Pivot tables'!F51</f>
        <v>0.66827923423237279</v>
      </c>
      <c r="V24" s="20">
        <f>'Pivot tables'!G51</f>
        <v>54524</v>
      </c>
      <c r="W24" s="19"/>
      <c r="X24" s="19"/>
      <c r="Y24" s="19"/>
      <c r="Z24" s="19"/>
      <c r="AA24" s="19"/>
      <c r="AB24" s="19"/>
    </row>
    <row r="25" spans="1:28" x14ac:dyDescent="0.25">
      <c r="A25" s="19"/>
      <c r="B25" s="19"/>
      <c r="C25" s="19"/>
      <c r="D25" s="19"/>
      <c r="E25" s="19"/>
      <c r="F25" s="19"/>
      <c r="G25" s="19"/>
      <c r="H25" s="19"/>
      <c r="I25" s="19"/>
      <c r="J25" s="19"/>
      <c r="K25" s="19"/>
      <c r="L25" s="19"/>
      <c r="M25" s="19"/>
      <c r="N25" s="19"/>
      <c r="O25" s="20"/>
      <c r="P25" s="20" t="str">
        <f>'Pivot tables'!B45</f>
        <v>Dennison Crosswaite</v>
      </c>
      <c r="Q25" s="21">
        <f>'Pivot tables'!C45</f>
        <v>890708</v>
      </c>
      <c r="R25" s="21">
        <f>Q25</f>
        <v>890708</v>
      </c>
      <c r="S25" s="21">
        <f>'Pivot tables'!D45</f>
        <v>303682</v>
      </c>
      <c r="T25" s="21">
        <f>'Pivot tables'!E45</f>
        <v>587026</v>
      </c>
      <c r="U25" s="22">
        <f>'Pivot tables'!F45</f>
        <v>0.65905549293371113</v>
      </c>
      <c r="V25" s="20">
        <f>'Pivot tables'!G45</f>
        <v>55610</v>
      </c>
      <c r="W25" s="19"/>
      <c r="X25" s="19"/>
      <c r="Y25" s="19"/>
      <c r="Z25" s="19"/>
      <c r="AA25" s="19"/>
      <c r="AB25" s="19"/>
    </row>
    <row r="26" spans="1:28" x14ac:dyDescent="0.25">
      <c r="A26" s="19"/>
      <c r="B26" s="19"/>
      <c r="C26" s="19"/>
      <c r="D26" s="19"/>
      <c r="E26" s="19"/>
      <c r="F26" s="19"/>
      <c r="G26" s="19"/>
      <c r="H26" s="19"/>
      <c r="I26" s="19"/>
      <c r="J26" s="19"/>
      <c r="K26" s="19"/>
      <c r="L26" s="19"/>
      <c r="M26" s="19"/>
      <c r="N26" s="19"/>
      <c r="O26" s="20"/>
      <c r="P26" s="20" t="str">
        <f>'Pivot tables'!B54</f>
        <v>Kelci Walkden</v>
      </c>
      <c r="Q26" s="21">
        <f>'Pivot tables'!C54</f>
        <v>889602</v>
      </c>
      <c r="R26" s="21">
        <f>Q26</f>
        <v>889602</v>
      </c>
      <c r="S26" s="21">
        <f>'Pivot tables'!D54</f>
        <v>317269.90000000002</v>
      </c>
      <c r="T26" s="21">
        <f>'Pivot tables'!E54</f>
        <v>572332.1</v>
      </c>
      <c r="U26" s="22">
        <f>'Pivot tables'!F54</f>
        <v>0.64335747896250228</v>
      </c>
      <c r="V26" s="20">
        <f>'Pivot tables'!G54</f>
        <v>56796</v>
      </c>
      <c r="W26" s="19"/>
      <c r="X26" s="19"/>
      <c r="Y26" s="19"/>
      <c r="Z26" s="19"/>
      <c r="AA26" s="19"/>
      <c r="AB26" s="19"/>
    </row>
    <row r="27" spans="1:28" x14ac:dyDescent="0.25">
      <c r="A27" s="19"/>
      <c r="B27" s="19"/>
      <c r="C27" s="19"/>
      <c r="D27" s="19"/>
      <c r="E27" s="19"/>
      <c r="F27" s="19"/>
      <c r="G27" s="19"/>
      <c r="H27" s="19"/>
      <c r="I27" s="19"/>
      <c r="J27" s="19"/>
      <c r="K27" s="19"/>
      <c r="L27" s="19"/>
      <c r="M27" s="19"/>
      <c r="N27" s="19"/>
      <c r="O27" s="20"/>
      <c r="P27" s="20" t="str">
        <f>'Pivot tables'!B39</f>
        <v>Barr Faughny</v>
      </c>
      <c r="Q27" s="21">
        <f>'Pivot tables'!C39</f>
        <v>886375</v>
      </c>
      <c r="R27" s="21">
        <f>Q27</f>
        <v>886375</v>
      </c>
      <c r="S27" s="21">
        <f>'Pivot tables'!D39</f>
        <v>295084.40000000002</v>
      </c>
      <c r="T27" s="21">
        <f>'Pivot tables'!E39</f>
        <v>591290.6</v>
      </c>
      <c r="U27" s="22">
        <f>'Pivot tables'!F39</f>
        <v>0.66708853476237484</v>
      </c>
      <c r="V27" s="20">
        <f>'Pivot tables'!G39</f>
        <v>52379</v>
      </c>
      <c r="W27" s="19"/>
      <c r="X27" s="19"/>
      <c r="Y27" s="19"/>
      <c r="Z27" s="19"/>
      <c r="AA27" s="19"/>
      <c r="AB27" s="19"/>
    </row>
    <row r="28" spans="1:28" x14ac:dyDescent="0.25">
      <c r="A28" s="19"/>
      <c r="B28" s="19"/>
      <c r="C28" s="19"/>
      <c r="D28" s="19"/>
      <c r="E28" s="19"/>
      <c r="F28" s="19"/>
      <c r="G28" s="19"/>
      <c r="H28" s="19"/>
      <c r="I28" s="19"/>
      <c r="J28" s="19"/>
      <c r="K28" s="19"/>
      <c r="L28" s="19"/>
      <c r="M28" s="19"/>
      <c r="N28" s="19"/>
      <c r="O28" s="20"/>
      <c r="P28" s="20" t="str">
        <f>'Pivot tables'!B43</f>
        <v>Ches Bonnell</v>
      </c>
      <c r="Q28" s="21">
        <f>'Pivot tables'!C43</f>
        <v>884835</v>
      </c>
      <c r="R28" s="21">
        <f>Q28</f>
        <v>884835</v>
      </c>
      <c r="S28" s="21">
        <f>'Pivot tables'!D43</f>
        <v>280062.7</v>
      </c>
      <c r="T28" s="21">
        <f>'Pivot tables'!E43</f>
        <v>604772.30000000005</v>
      </c>
      <c r="U28" s="22">
        <f>'Pivot tables'!F43</f>
        <v>0.68348596065933198</v>
      </c>
      <c r="V28" s="20">
        <f>'Pivot tables'!G43</f>
        <v>56320</v>
      </c>
      <c r="W28" s="19"/>
      <c r="X28" s="19"/>
      <c r="Y28" s="19"/>
      <c r="Z28" s="19"/>
      <c r="AA28" s="19"/>
      <c r="AB28" s="19"/>
    </row>
    <row r="29" spans="1:28" x14ac:dyDescent="0.25">
      <c r="A29" s="19"/>
      <c r="B29" s="19"/>
      <c r="C29" s="19"/>
      <c r="D29" s="19"/>
      <c r="E29" s="19"/>
      <c r="F29" s="19"/>
      <c r="G29" s="19"/>
      <c r="H29" s="19"/>
      <c r="I29" s="19"/>
      <c r="J29" s="19"/>
      <c r="K29" s="19"/>
      <c r="L29" s="19"/>
      <c r="M29" s="19"/>
      <c r="N29" s="19"/>
      <c r="O29" s="20"/>
      <c r="P29" s="20" t="str">
        <f>'Pivot tables'!B38</f>
        <v>Andria Kimpton</v>
      </c>
      <c r="Q29" s="21">
        <f>'Pivot tables'!C38</f>
        <v>867510</v>
      </c>
      <c r="R29" s="21">
        <f>Q29</f>
        <v>867510</v>
      </c>
      <c r="S29" s="21">
        <f>'Pivot tables'!D38</f>
        <v>248055.6</v>
      </c>
      <c r="T29" s="21">
        <f>'Pivot tables'!E38</f>
        <v>619454.4</v>
      </c>
      <c r="U29" s="22">
        <f>'Pivot tables'!F38</f>
        <v>0.71406024138050284</v>
      </c>
      <c r="V29" s="20">
        <f>'Pivot tables'!G38</f>
        <v>53098</v>
      </c>
      <c r="W29" s="19"/>
      <c r="X29" s="19"/>
      <c r="Y29" s="19"/>
      <c r="Z29" s="19"/>
      <c r="AA29" s="19"/>
      <c r="AB29" s="19"/>
    </row>
    <row r="30" spans="1:28" x14ac:dyDescent="0.25">
      <c r="A30" s="19"/>
      <c r="B30" s="19"/>
      <c r="C30" s="19"/>
      <c r="D30" s="19"/>
      <c r="E30" s="19"/>
      <c r="F30" s="19"/>
      <c r="G30" s="19"/>
      <c r="H30" s="19"/>
      <c r="I30" s="19"/>
      <c r="J30" s="19"/>
      <c r="K30" s="19"/>
      <c r="L30" s="19"/>
      <c r="M30" s="19"/>
      <c r="N30" s="19"/>
      <c r="O30" s="20"/>
      <c r="P30" s="20" t="str">
        <f>'Pivot tables'!B61</f>
        <v>Van Tuxwell</v>
      </c>
      <c r="Q30" s="21">
        <f>'Pivot tables'!C61</f>
        <v>863079</v>
      </c>
      <c r="R30" s="21">
        <f>Q30</f>
        <v>863079</v>
      </c>
      <c r="S30" s="21">
        <f>'Pivot tables'!D61</f>
        <v>255860.4</v>
      </c>
      <c r="T30" s="21">
        <f>'Pivot tables'!E61</f>
        <v>607218.6</v>
      </c>
      <c r="U30" s="22">
        <f>'Pivot tables'!F61</f>
        <v>0.70354926953384334</v>
      </c>
      <c r="V30" s="20">
        <f>'Pivot tables'!G61</f>
        <v>50650</v>
      </c>
      <c r="W30" s="19"/>
      <c r="X30" s="19"/>
      <c r="Y30" s="19"/>
      <c r="Z30" s="19"/>
      <c r="AA30" s="19"/>
      <c r="AB30" s="19"/>
    </row>
    <row r="31" spans="1:28" x14ac:dyDescent="0.25">
      <c r="A31" s="19"/>
      <c r="B31" s="19"/>
      <c r="C31" s="19"/>
      <c r="D31" s="19"/>
      <c r="E31" s="19"/>
      <c r="F31" s="19"/>
      <c r="G31" s="19"/>
      <c r="H31" s="19"/>
      <c r="I31" s="19"/>
      <c r="J31" s="19"/>
      <c r="K31" s="19"/>
      <c r="L31" s="19"/>
      <c r="M31" s="19"/>
      <c r="N31" s="19"/>
      <c r="O31" s="20"/>
      <c r="P31" s="20" t="str">
        <f>'Pivot tables'!B56</f>
        <v>Mallorie Waber</v>
      </c>
      <c r="Q31" s="21">
        <f>'Pivot tables'!C56</f>
        <v>860846</v>
      </c>
      <c r="R31" s="21">
        <f>Q31</f>
        <v>860846</v>
      </c>
      <c r="S31" s="21">
        <f>'Pivot tables'!D56</f>
        <v>260342</v>
      </c>
      <c r="T31" s="21">
        <f>'Pivot tables'!E56</f>
        <v>600504</v>
      </c>
      <c r="U31" s="22">
        <f>'Pivot tables'!F56</f>
        <v>0.69757424672938018</v>
      </c>
      <c r="V31" s="20">
        <f>'Pivot tables'!G56</f>
        <v>53418</v>
      </c>
      <c r="W31" s="19"/>
      <c r="X31" s="19"/>
      <c r="Y31" s="19"/>
      <c r="Z31" s="19"/>
      <c r="AA31" s="19"/>
      <c r="AB31" s="19"/>
    </row>
    <row r="32" spans="1:28" x14ac:dyDescent="0.25">
      <c r="A32" s="19"/>
      <c r="B32" s="19"/>
      <c r="C32" s="19"/>
      <c r="D32" s="19"/>
      <c r="E32" s="19"/>
      <c r="F32" s="19"/>
      <c r="G32" s="19"/>
      <c r="H32" s="19"/>
      <c r="I32" s="19"/>
      <c r="J32" s="19"/>
      <c r="K32" s="19"/>
      <c r="L32" s="19"/>
      <c r="M32" s="19"/>
      <c r="N32" s="19"/>
      <c r="O32" s="20"/>
      <c r="P32" s="20" t="str">
        <f>'Pivot tables'!B58</f>
        <v>Oby Sorrel</v>
      </c>
      <c r="Q32" s="21">
        <f>'Pivot tables'!C58</f>
        <v>860083</v>
      </c>
      <c r="R32" s="21">
        <f>Q32</f>
        <v>860083</v>
      </c>
      <c r="S32" s="21">
        <f>'Pivot tables'!D58</f>
        <v>309796.8</v>
      </c>
      <c r="T32" s="21">
        <f>'Pivot tables'!E58</f>
        <v>550286.19999999995</v>
      </c>
      <c r="U32" s="22">
        <f>'Pivot tables'!F58</f>
        <v>0.6398059257071701</v>
      </c>
      <c r="V32" s="20">
        <f>'Pivot tables'!G58</f>
        <v>56566</v>
      </c>
      <c r="W32" s="19"/>
      <c r="X32" s="19"/>
      <c r="Y32" s="19"/>
      <c r="Z32" s="19"/>
      <c r="AA32" s="19"/>
      <c r="AB32" s="19"/>
    </row>
    <row r="33" spans="1:28" x14ac:dyDescent="0.25">
      <c r="A33" s="19"/>
      <c r="B33" s="19"/>
      <c r="C33" s="19"/>
      <c r="D33" s="19"/>
      <c r="E33" s="19"/>
      <c r="F33" s="19"/>
      <c r="G33" s="19"/>
      <c r="H33" s="19"/>
      <c r="I33" s="19"/>
      <c r="J33" s="19"/>
      <c r="K33" s="19"/>
      <c r="L33" s="19"/>
      <c r="M33" s="19"/>
      <c r="N33" s="19"/>
      <c r="O33" s="20"/>
      <c r="P33" s="20" t="str">
        <f>'Pivot tables'!B52</f>
        <v>Kaine Padly</v>
      </c>
      <c r="Q33" s="21">
        <f>'Pivot tables'!C52</f>
        <v>828058</v>
      </c>
      <c r="R33" s="21">
        <f>Q33</f>
        <v>828058</v>
      </c>
      <c r="S33" s="21">
        <f>'Pivot tables'!D52</f>
        <v>274582.90000000002</v>
      </c>
      <c r="T33" s="21">
        <f>'Pivot tables'!E52</f>
        <v>553475.1</v>
      </c>
      <c r="U33" s="22">
        <f>'Pivot tables'!F52</f>
        <v>0.66840136802011452</v>
      </c>
      <c r="V33" s="20">
        <f>'Pivot tables'!G52</f>
        <v>49781</v>
      </c>
      <c r="W33" s="19"/>
      <c r="X33" s="19"/>
      <c r="Y33" s="19"/>
      <c r="Z33" s="19"/>
      <c r="AA33" s="19"/>
      <c r="AB33" s="19"/>
    </row>
    <row r="34" spans="1:28" x14ac:dyDescent="0.25">
      <c r="A34" s="19"/>
      <c r="B34" s="19"/>
      <c r="C34" s="19"/>
      <c r="D34" s="19"/>
      <c r="E34" s="19"/>
      <c r="F34" s="19"/>
      <c r="G34" s="19"/>
      <c r="H34" s="19"/>
      <c r="I34" s="19"/>
      <c r="J34" s="19"/>
      <c r="K34" s="19"/>
      <c r="L34" s="19"/>
      <c r="M34" s="19"/>
      <c r="N34" s="19"/>
      <c r="O34" s="20"/>
      <c r="P34" s="20" t="str">
        <f>'Pivot tables'!B40</f>
        <v>Beverie Moffet</v>
      </c>
      <c r="Q34" s="21">
        <f>'Pivot tables'!C40</f>
        <v>817572</v>
      </c>
      <c r="R34" s="21">
        <f>Q34</f>
        <v>817572</v>
      </c>
      <c r="S34" s="21">
        <f>'Pivot tables'!D40</f>
        <v>249985.4</v>
      </c>
      <c r="T34" s="21">
        <f>'Pivot tables'!E40</f>
        <v>567586.6</v>
      </c>
      <c r="U34" s="22">
        <f>'Pivot tables'!F40</f>
        <v>0.694234391588753</v>
      </c>
      <c r="V34" s="20">
        <f>'Pivot tables'!G40</f>
        <v>50981</v>
      </c>
      <c r="W34" s="19"/>
      <c r="X34" s="19"/>
      <c r="Y34" s="19"/>
      <c r="Z34" s="19"/>
      <c r="AA34" s="19"/>
      <c r="AB34" s="19"/>
    </row>
    <row r="35" spans="1:28" x14ac:dyDescent="0.25">
      <c r="A35" s="19"/>
      <c r="B35" s="19"/>
      <c r="C35" s="19"/>
      <c r="D35" s="19"/>
      <c r="E35" s="19"/>
      <c r="F35" s="19"/>
      <c r="G35" s="19"/>
      <c r="H35" s="19"/>
      <c r="I35" s="19"/>
      <c r="J35" s="19"/>
      <c r="K35" s="19"/>
      <c r="L35" s="19"/>
      <c r="M35" s="19"/>
      <c r="N35" s="19"/>
      <c r="O35" s="20"/>
      <c r="P35" s="20" t="str">
        <f>'Pivot tables'!B42</f>
        <v>Camilla Castle</v>
      </c>
      <c r="Q35" s="21">
        <f>'Pivot tables'!C42</f>
        <v>798868</v>
      </c>
      <c r="R35" s="21">
        <f>Q35</f>
        <v>798868</v>
      </c>
      <c r="S35" s="21">
        <f>'Pivot tables'!D42</f>
        <v>255270.3</v>
      </c>
      <c r="T35" s="21">
        <f>'Pivot tables'!E42</f>
        <v>543597.69999999995</v>
      </c>
      <c r="U35" s="22">
        <f>'Pivot tables'!F42</f>
        <v>0.68045997586585016</v>
      </c>
      <c r="V35" s="20">
        <f>'Pivot tables'!G42</f>
        <v>50022</v>
      </c>
      <c r="W35" s="19"/>
      <c r="X35" s="19"/>
      <c r="Y35" s="19"/>
      <c r="Z35" s="19"/>
      <c r="AA35" s="19"/>
      <c r="AB35" s="19"/>
    </row>
    <row r="36" spans="1:28" x14ac:dyDescent="0.25">
      <c r="A36" s="19"/>
      <c r="B36" s="19"/>
      <c r="C36" s="19"/>
      <c r="D36" s="19"/>
      <c r="E36" s="19"/>
      <c r="F36" s="19"/>
      <c r="G36" s="19"/>
      <c r="H36" s="19"/>
      <c r="I36" s="19"/>
      <c r="J36" s="19"/>
      <c r="K36" s="19"/>
      <c r="L36" s="19"/>
      <c r="M36" s="19"/>
      <c r="N36" s="19"/>
      <c r="O36" s="20"/>
      <c r="P36" s="20" t="str">
        <f>'Pivot tables'!B57</f>
        <v>Marney O'Breen</v>
      </c>
      <c r="Q36" s="21">
        <f>'Pivot tables'!C57</f>
        <v>797629</v>
      </c>
      <c r="R36" s="21">
        <f>Q36</f>
        <v>797629</v>
      </c>
      <c r="S36" s="21">
        <f>'Pivot tables'!D57</f>
        <v>265014</v>
      </c>
      <c r="T36" s="21">
        <f>'Pivot tables'!E57</f>
        <v>532615</v>
      </c>
      <c r="U36" s="22">
        <f>'Pivot tables'!F57</f>
        <v>0.66774778750521857</v>
      </c>
      <c r="V36" s="20">
        <f>'Pivot tables'!G57</f>
        <v>48556</v>
      </c>
      <c r="W36" s="19"/>
      <c r="X36" s="19"/>
      <c r="Y36" s="19"/>
      <c r="Z36" s="19"/>
      <c r="AA36" s="19"/>
      <c r="AB36" s="19"/>
    </row>
    <row r="37" spans="1:28" x14ac:dyDescent="0.25">
      <c r="A37" s="19"/>
      <c r="B37" s="19"/>
      <c r="C37" s="19"/>
      <c r="D37" s="19"/>
      <c r="E37" s="19"/>
      <c r="F37" s="19"/>
      <c r="G37" s="19"/>
      <c r="H37" s="19"/>
      <c r="I37" s="19"/>
      <c r="J37" s="19"/>
      <c r="K37" s="19"/>
      <c r="L37" s="19"/>
      <c r="M37" s="19"/>
      <c r="N37" s="19"/>
      <c r="O37" s="20"/>
      <c r="P37" s="20" t="str">
        <f>'Pivot tables'!B41</f>
        <v>Brien Boise</v>
      </c>
      <c r="Q37" s="21">
        <f>'Pivot tables'!C41</f>
        <v>794920</v>
      </c>
      <c r="R37" s="21">
        <f>Q37</f>
        <v>794920</v>
      </c>
      <c r="S37" s="21">
        <f>'Pivot tables'!D41</f>
        <v>275952.5</v>
      </c>
      <c r="T37" s="21">
        <f>'Pivot tables'!E41</f>
        <v>518967.5</v>
      </c>
      <c r="U37" s="22">
        <f>'Pivot tables'!F41</f>
        <v>0.65285500427715992</v>
      </c>
      <c r="V37" s="20">
        <f>'Pivot tables'!G41</f>
        <v>50931</v>
      </c>
      <c r="W37" s="19"/>
      <c r="X37" s="19"/>
      <c r="Y37" s="19"/>
      <c r="Z37" s="19"/>
      <c r="AA37" s="19"/>
      <c r="AB37" s="19"/>
    </row>
    <row r="38" spans="1:28" x14ac:dyDescent="0.25">
      <c r="A38" s="19"/>
      <c r="B38" s="19"/>
      <c r="C38" s="19"/>
      <c r="D38" s="19"/>
      <c r="E38" s="19"/>
      <c r="F38" s="19"/>
      <c r="G38" s="19"/>
      <c r="H38" s="19"/>
      <c r="I38" s="19"/>
      <c r="J38" s="19"/>
      <c r="K38" s="19"/>
      <c r="L38" s="19"/>
      <c r="M38" s="19"/>
      <c r="N38" s="19"/>
      <c r="O38" s="20"/>
      <c r="P38" s="20" t="str">
        <f>'Pivot tables'!B50</f>
        <v>Jan Morforth</v>
      </c>
      <c r="Q38" s="21">
        <f>'Pivot tables'!C50</f>
        <v>780038</v>
      </c>
      <c r="R38" s="21">
        <f>Q38</f>
        <v>780038</v>
      </c>
      <c r="S38" s="21">
        <f>'Pivot tables'!D50</f>
        <v>259441.1</v>
      </c>
      <c r="T38" s="21">
        <f>'Pivot tables'!E50</f>
        <v>520596.9</v>
      </c>
      <c r="U38" s="22">
        <f>'Pivot tables'!F50</f>
        <v>0.66739940874675341</v>
      </c>
      <c r="V38" s="20">
        <f>'Pivot tables'!G50</f>
        <v>49846</v>
      </c>
      <c r="W38" s="19"/>
      <c r="X38" s="19"/>
      <c r="Y38" s="19"/>
      <c r="Z38" s="19"/>
      <c r="AA38" s="19"/>
      <c r="AB38" s="19"/>
    </row>
    <row r="39" spans="1:28" x14ac:dyDescent="0.25">
      <c r="A39" s="19"/>
      <c r="B39" s="19"/>
      <c r="C39" s="19"/>
      <c r="D39" s="19"/>
      <c r="E39" s="19"/>
      <c r="F39" s="19"/>
      <c r="G39" s="19"/>
      <c r="H39" s="19"/>
      <c r="I39" s="19"/>
      <c r="J39" s="19"/>
      <c r="K39" s="19"/>
      <c r="L39" s="19"/>
      <c r="M39" s="19"/>
      <c r="N39" s="19"/>
      <c r="O39" s="19"/>
      <c r="P39" s="20" t="str">
        <f>'Pivot tables'!B44</f>
        <v>Curtice Advani</v>
      </c>
      <c r="Q39" s="21">
        <f>'Pivot tables'!C44</f>
        <v>779422</v>
      </c>
      <c r="R39" s="21">
        <f>Q39</f>
        <v>779422</v>
      </c>
      <c r="S39" s="21">
        <f>'Pivot tables'!D44</f>
        <v>254357.1</v>
      </c>
      <c r="T39" s="21">
        <f>'Pivot tables'!E44</f>
        <v>525064.9</v>
      </c>
      <c r="U39" s="22">
        <f>'Pivot tables'!F44</f>
        <v>0.67365932703978082</v>
      </c>
      <c r="V39" s="20">
        <f>'Pivot tables'!G44</f>
        <v>49372</v>
      </c>
      <c r="W39" s="19"/>
      <c r="X39" s="19"/>
      <c r="Y39" s="19"/>
      <c r="Z39" s="19"/>
      <c r="AA39" s="19"/>
      <c r="AB39" s="19"/>
    </row>
    <row r="40" spans="1:28" x14ac:dyDescent="0.25">
      <c r="A40" s="19"/>
      <c r="B40" s="19"/>
      <c r="C40" s="19"/>
      <c r="D40" s="19"/>
      <c r="E40" s="19"/>
      <c r="F40" s="19"/>
      <c r="G40" s="19"/>
      <c r="H40" s="19"/>
      <c r="I40" s="19"/>
      <c r="J40" s="19"/>
      <c r="K40" s="19"/>
      <c r="L40" s="19"/>
      <c r="M40" s="19"/>
      <c r="N40" s="19"/>
      <c r="O40" s="19"/>
      <c r="P40" s="20" t="str">
        <f>'Pivot tables'!B49</f>
        <v>Husein Augar</v>
      </c>
      <c r="Q40" s="21">
        <f>'Pivot tables'!C49</f>
        <v>779044</v>
      </c>
      <c r="R40" s="21">
        <f>Q40</f>
        <v>779044</v>
      </c>
      <c r="S40" s="21">
        <f>'Pivot tables'!D49</f>
        <v>243969.7</v>
      </c>
      <c r="T40" s="21">
        <f>'Pivot tables'!E49</f>
        <v>535074.30000000005</v>
      </c>
      <c r="U40" s="22">
        <f>'Pivot tables'!F49</f>
        <v>0.68683450485466813</v>
      </c>
      <c r="V40" s="20">
        <f>'Pivot tables'!G49</f>
        <v>47894</v>
      </c>
      <c r="W40" s="19"/>
      <c r="X40" s="19"/>
      <c r="Y40" s="19"/>
      <c r="Z40" s="19"/>
      <c r="AA40" s="19"/>
      <c r="AB40" s="19"/>
    </row>
    <row r="41" spans="1:28"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spans="1:28"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t="s">
        <v>79</v>
      </c>
    </row>
    <row r="43" spans="1:28"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sheetData>
  <sortState xmlns:xlrd2="http://schemas.microsoft.com/office/spreadsheetml/2017/richdata2" ref="P16:V40">
    <sortCondition descending="1" ref="R16:R40"/>
  </sortState>
  <mergeCells count="1">
    <mergeCell ref="B1:AA4"/>
  </mergeCells>
  <conditionalFormatting sqref="U16:U40">
    <cfRule type="iconSet" priority="2">
      <iconSet>
        <cfvo type="percent" val="0"/>
        <cfvo type="percent" val="65"/>
        <cfvo type="percent" val="75"/>
      </iconSet>
    </cfRule>
  </conditionalFormatting>
  <conditionalFormatting sqref="R16:R40">
    <cfRule type="dataBar" priority="1">
      <dataBar showValue="0">
        <cfvo type="min"/>
        <cfvo type="max"/>
        <color rgb="FFFFB628"/>
      </dataBar>
      <extLst>
        <ext xmlns:x14="http://schemas.microsoft.com/office/spreadsheetml/2009/9/main" uri="{B025F937-C7B1-47D3-B67F-A62EFF666E3E}">
          <x14:id>{761E9E16-44F9-4524-91AE-A69709F97AF7}</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61E9E16-44F9-4524-91AE-A69709F97AF7}">
            <x14:dataBar minLength="0" maxLength="100" gradient="0">
              <x14:cfvo type="autoMin"/>
              <x14:cfvo type="autoMax"/>
              <x14:negativeFillColor rgb="FFFF0000"/>
              <x14:axisColor rgb="FF000000"/>
            </x14:dataBar>
          </x14:cfRule>
          <xm:sqref>R16:R40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Shadrack Yegon</cp:lastModifiedBy>
  <dcterms:created xsi:type="dcterms:W3CDTF">2023-05-07T22:57:35Z</dcterms:created>
  <dcterms:modified xsi:type="dcterms:W3CDTF">2024-08-27T19:56:43Z</dcterms:modified>
</cp:coreProperties>
</file>