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ProjectPortfolio\1_excel project1\"/>
    </mc:Choice>
  </mc:AlternateContent>
  <xr:revisionPtr revIDLastSave="0" documentId="8_{940767E7-0698-4A81-B455-82D87DD5E6AA}" xr6:coauthVersionLast="47" xr6:coauthVersionMax="47" xr10:uidLastSave="{00000000-0000-0000-0000-000000000000}"/>
  <bookViews>
    <workbookView xWindow="-120" yWindow="-120" windowWidth="20730" windowHeight="11160" xr2:uid="{F154F012-1ED1-43EF-A5A6-B825E1746269}"/>
  </bookViews>
  <sheets>
    <sheet name="Best look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1" l="1" a="1"/>
  <c r="N20" i="1" s="1"/>
  <c r="N11" i="1" a="1"/>
  <c r="N11" i="1" s="1"/>
  <c r="N10" i="1" a="1"/>
  <c r="N10" i="1" s="1"/>
  <c r="J27" i="1"/>
  <c r="J26" i="1" a="1"/>
  <c r="J26" i="1" s="1"/>
  <c r="J16" i="1"/>
  <c r="J8" i="1"/>
  <c r="J30" i="1" a="1"/>
  <c r="J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<sst xmlns="http://schemas.openxmlformats.org/spreadsheetml/2006/main" count="52" uniqueCount="41">
  <si>
    <t>Original</t>
  </si>
  <si>
    <t>Sugar coated</t>
  </si>
  <si>
    <t>Glazed</t>
  </si>
  <si>
    <t>Chocolate Iced</t>
  </si>
  <si>
    <t>Strawberry Iced</t>
  </si>
  <si>
    <t>Powered</t>
  </si>
  <si>
    <t>Coffee Roll</t>
  </si>
  <si>
    <t>Cinna Bun</t>
  </si>
  <si>
    <t>Boston Crème</t>
  </si>
  <si>
    <t>Chocolate Cruller</t>
  </si>
  <si>
    <t>Glazed Cruller</t>
  </si>
  <si>
    <t>Jelly Filled</t>
  </si>
  <si>
    <t>Sour Cream</t>
  </si>
  <si>
    <t>Glazed Raspberry</t>
  </si>
  <si>
    <t>Glazed Chocolate</t>
  </si>
  <si>
    <t>Apple Fritter</t>
  </si>
  <si>
    <t>Name</t>
  </si>
  <si>
    <t>Price</t>
  </si>
  <si>
    <t>Calories</t>
  </si>
  <si>
    <t>x12 Price</t>
  </si>
  <si>
    <t>with Coffee</t>
  </si>
  <si>
    <t>Scenario 1</t>
  </si>
  <si>
    <t>Price of</t>
  </si>
  <si>
    <t>Answer</t>
  </si>
  <si>
    <t>Scenario 2</t>
  </si>
  <si>
    <t>Scenario 3</t>
  </si>
  <si>
    <t>Option</t>
  </si>
  <si>
    <t>Scenario 4</t>
  </si>
  <si>
    <t>Multiple conditions</t>
  </si>
  <si>
    <t>Scenario 5</t>
  </si>
  <si>
    <t>Multiple Results</t>
  </si>
  <si>
    <t>Names</t>
  </si>
  <si>
    <t>Which Lookup function is the best? My answer-all of them.</t>
  </si>
  <si>
    <t>Kim's Delicious Donuts - Menu</t>
  </si>
  <si>
    <t>Simple lookup-vlookup()</t>
  </si>
  <si>
    <t>Lookup in middle-xlookup()</t>
  </si>
  <si>
    <t>Index+match</t>
  </si>
  <si>
    <t>xlookup</t>
  </si>
  <si>
    <t>Two way lookup-xlookup &amp; index match</t>
  </si>
  <si>
    <t>index+match</t>
  </si>
  <si>
    <t>Filter()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</si>
</sst>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0"/>
      <name val="Segoe UI Light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0" fillId="0" borderId="1" xfId="0" applyBorder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0" fillId="0" borderId="2" xfId="0" applyBorder="1"/>
    <xf numFmtId="164" fontId="0" fillId="4" borderId="1" xfId="0" applyNumberFormat="1" applyFill="1" applyBorder="1" applyAlignment="1">
      <alignment horizontal="left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1" fillId="5" borderId="0" xfId="0" applyFont="1" applyFill="1"/>
    <xf numFmtId="0" fontId="0" fillId="0" borderId="0" xfId="0" applyFill="1" applyBorder="1"/>
    <xf numFmtId="0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1E513-AA49-457F-AC05-930D3ACB12C0}" name="menu" displayName="menu" ref="B5:F21" totalsRowShown="0" headerRowDxfId="3">
  <tableColumns count="5">
    <tableColumn id="1" xr3:uid="{131F5CE5-4213-4DF3-8060-691DCF56DD72}" name="Name"/>
    <tableColumn id="2" xr3:uid="{F89EBB75-6BB5-43C2-9BCD-2490852D6D9D}" name="Calories"/>
    <tableColumn id="3" xr3:uid="{DBFF73CD-D42A-4B09-99B2-DC554B76365D}" name="Price" dataDxfId="2"/>
    <tableColumn id="4" xr3:uid="{D3B3C213-BBB6-4225-B177-10E53B4B45E0}" name="with Coffee" dataDxfId="1"/>
    <tableColumn id="5" xr3:uid="{63A1A4E2-C86A-497D-8E49-7BB9CA2D38E9}" name="x12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4FB5-E17E-4DD2-8BFB-B49977014C76}">
  <dimension ref="A1:P30"/>
  <sheetViews>
    <sheetView showGridLines="0" tabSelected="1" topLeftCell="A4" zoomScaleNormal="100" workbookViewId="0">
      <selection activeCell="E25" sqref="E25"/>
    </sheetView>
  </sheetViews>
  <sheetFormatPr defaultRowHeight="15" x14ac:dyDescent="0.25"/>
  <cols>
    <col min="1" max="1" width="4" customWidth="1"/>
    <col min="2" max="2" width="17.42578125" customWidth="1"/>
    <col min="3" max="3" width="10.28515625" customWidth="1"/>
    <col min="4" max="4" width="11.7109375" customWidth="1"/>
    <col min="5" max="5" width="13.5703125" customWidth="1"/>
    <col min="6" max="6" width="11.7109375" customWidth="1"/>
    <col min="7" max="8" width="5.42578125" customWidth="1"/>
    <col min="9" max="9" width="12.42578125" bestFit="1" customWidth="1"/>
    <col min="10" max="10" width="40.42578125" customWidth="1"/>
    <col min="11" max="11" width="5.28515625" customWidth="1"/>
    <col min="13" max="13" width="12.42578125" bestFit="1" customWidth="1"/>
    <col min="14" max="14" width="18.7109375" bestFit="1" customWidth="1"/>
  </cols>
  <sheetData>
    <row r="1" spans="1:16" s="1" customFormat="1" ht="40.5" customHeight="1" x14ac:dyDescent="0.25">
      <c r="A1" s="10"/>
      <c r="B1" s="11" t="s">
        <v>32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ht="21" x14ac:dyDescent="0.35">
      <c r="B3" s="4" t="s">
        <v>33</v>
      </c>
    </row>
    <row r="5" spans="1:16" x14ac:dyDescent="0.25">
      <c r="B5" t="s">
        <v>16</v>
      </c>
      <c r="C5" s="3" t="s">
        <v>18</v>
      </c>
      <c r="D5" s="3" t="s">
        <v>17</v>
      </c>
      <c r="E5" s="3" t="s">
        <v>20</v>
      </c>
      <c r="F5" s="3" t="s">
        <v>19</v>
      </c>
      <c r="I5" s="12" t="s">
        <v>21</v>
      </c>
      <c r="J5" s="12" t="s">
        <v>34</v>
      </c>
      <c r="M5" s="12" t="s">
        <v>27</v>
      </c>
      <c r="N5" s="12" t="s">
        <v>28</v>
      </c>
    </row>
    <row r="6" spans="1:16" x14ac:dyDescent="0.25">
      <c r="B6" t="s">
        <v>0</v>
      </c>
      <c r="C6">
        <v>290</v>
      </c>
      <c r="D6" s="2">
        <v>0.9</v>
      </c>
      <c r="E6" s="2">
        <v>1.85</v>
      </c>
      <c r="F6" s="2">
        <v>8.65</v>
      </c>
    </row>
    <row r="7" spans="1:16" x14ac:dyDescent="0.25">
      <c r="B7" t="s">
        <v>1</v>
      </c>
      <c r="C7">
        <v>190</v>
      </c>
      <c r="D7" s="2">
        <v>1</v>
      </c>
      <c r="E7" s="2">
        <v>2</v>
      </c>
      <c r="F7" s="2">
        <v>9.6000000000000014</v>
      </c>
      <c r="I7" s="5" t="s">
        <v>22</v>
      </c>
      <c r="J7" s="6" t="s">
        <v>6</v>
      </c>
      <c r="M7" s="5" t="s">
        <v>18</v>
      </c>
      <c r="N7" s="6">
        <v>240</v>
      </c>
    </row>
    <row r="8" spans="1:16" x14ac:dyDescent="0.25">
      <c r="B8" t="s">
        <v>2</v>
      </c>
      <c r="C8">
        <v>190</v>
      </c>
      <c r="D8" s="2">
        <v>1.1000000000000001</v>
      </c>
      <c r="E8" s="2">
        <v>2.1500000000000004</v>
      </c>
      <c r="F8" s="2">
        <v>10.55</v>
      </c>
      <c r="I8" s="5" t="s">
        <v>23</v>
      </c>
      <c r="J8" s="9">
        <f>VLOOKUP(J7,menu[],3,0)</f>
        <v>1.3</v>
      </c>
      <c r="M8" s="5" t="s">
        <v>17</v>
      </c>
      <c r="N8" s="7">
        <v>1.1000000000000001</v>
      </c>
    </row>
    <row r="9" spans="1:16" x14ac:dyDescent="0.25">
      <c r="B9" t="s">
        <v>3</v>
      </c>
      <c r="C9">
        <v>250</v>
      </c>
      <c r="D9" s="2">
        <v>1.2</v>
      </c>
      <c r="E9" s="2">
        <v>2.2000000000000002</v>
      </c>
      <c r="F9" s="2">
        <v>11.5</v>
      </c>
      <c r="M9" s="13" t="s">
        <v>16</v>
      </c>
    </row>
    <row r="10" spans="1:16" x14ac:dyDescent="0.25">
      <c r="B10" t="s">
        <v>4</v>
      </c>
      <c r="C10">
        <v>210</v>
      </c>
      <c r="D10" s="2">
        <v>1.1499999999999999</v>
      </c>
      <c r="E10" s="2">
        <v>2.2000000000000002</v>
      </c>
      <c r="F10" s="2">
        <v>11.05</v>
      </c>
      <c r="M10" s="5" t="s">
        <v>39</v>
      </c>
      <c r="N10" s="14" t="str" cm="1">
        <f t="array" ref="N10">INDEX(menu[Name],MATCH(1,(menu[Calories]=N7)*(menu[Price]=N8),0))</f>
        <v>Glazed Cruller</v>
      </c>
    </row>
    <row r="11" spans="1:16" x14ac:dyDescent="0.25">
      <c r="B11" t="s">
        <v>5</v>
      </c>
      <c r="C11">
        <v>310</v>
      </c>
      <c r="D11" s="2">
        <v>1.25</v>
      </c>
      <c r="E11" s="2">
        <v>2.2000000000000002</v>
      </c>
      <c r="F11" s="2">
        <v>12</v>
      </c>
      <c r="M11" s="13" t="s">
        <v>40</v>
      </c>
      <c r="N11" t="str" cm="1">
        <f t="array" ref="N11">_xlfn._xlws.FILTER(menu[Name],(menu[Calories]=N7)*(menu[Price]=N8),"NOT Available")</f>
        <v>Glazed Cruller</v>
      </c>
    </row>
    <row r="12" spans="1:16" x14ac:dyDescent="0.25">
      <c r="B12" t="s">
        <v>6</v>
      </c>
      <c r="C12">
        <v>270</v>
      </c>
      <c r="D12" s="2">
        <v>1.3</v>
      </c>
      <c r="E12" s="2">
        <v>2.25</v>
      </c>
      <c r="F12" s="2">
        <v>12.5</v>
      </c>
    </row>
    <row r="13" spans="1:16" x14ac:dyDescent="0.25">
      <c r="B13" t="s">
        <v>7</v>
      </c>
      <c r="C13">
        <v>270</v>
      </c>
      <c r="D13" s="2">
        <v>1.3</v>
      </c>
      <c r="E13" s="2">
        <v>2.4000000000000004</v>
      </c>
      <c r="F13" s="2">
        <v>12.5</v>
      </c>
      <c r="I13" s="12" t="s">
        <v>24</v>
      </c>
      <c r="J13" s="12" t="s">
        <v>35</v>
      </c>
      <c r="K13" s="12"/>
    </row>
    <row r="14" spans="1:16" x14ac:dyDescent="0.25">
      <c r="B14" t="s">
        <v>8</v>
      </c>
      <c r="C14">
        <v>350</v>
      </c>
      <c r="D14" s="2">
        <v>1.35</v>
      </c>
      <c r="E14" s="2">
        <v>2.4500000000000002</v>
      </c>
      <c r="F14" s="2">
        <v>12.950000000000001</v>
      </c>
    </row>
    <row r="15" spans="1:16" x14ac:dyDescent="0.25">
      <c r="B15" t="s">
        <v>9</v>
      </c>
      <c r="C15">
        <v>240</v>
      </c>
      <c r="D15" s="2">
        <v>1.1499999999999999</v>
      </c>
      <c r="E15" s="2">
        <v>2.25</v>
      </c>
      <c r="F15" s="2">
        <v>11.05</v>
      </c>
      <c r="I15" s="5" t="s">
        <v>18</v>
      </c>
      <c r="J15" s="6">
        <v>350</v>
      </c>
    </row>
    <row r="16" spans="1:16" x14ac:dyDescent="0.25">
      <c r="B16" t="s">
        <v>10</v>
      </c>
      <c r="C16">
        <v>240</v>
      </c>
      <c r="D16" s="2">
        <v>1.1000000000000001</v>
      </c>
      <c r="E16" s="2">
        <v>2.2000000000000002</v>
      </c>
      <c r="F16" s="2">
        <v>10.55</v>
      </c>
      <c r="I16" s="5" t="s">
        <v>16</v>
      </c>
      <c r="J16" s="9" t="str">
        <f>_xlfn.XLOOKUP(J15,menu[Calories],menu[Name])</f>
        <v>Boston Crème</v>
      </c>
      <c r="M16" s="12" t="s">
        <v>29</v>
      </c>
      <c r="N16" s="12" t="s">
        <v>30</v>
      </c>
    </row>
    <row r="17" spans="2:14" x14ac:dyDescent="0.25">
      <c r="B17" t="s">
        <v>11</v>
      </c>
      <c r="C17">
        <v>270</v>
      </c>
      <c r="D17" s="2">
        <v>1.25</v>
      </c>
      <c r="E17" s="2">
        <v>2.2999999999999998</v>
      </c>
      <c r="F17" s="2">
        <v>12</v>
      </c>
    </row>
    <row r="18" spans="2:14" x14ac:dyDescent="0.25">
      <c r="B18" t="s">
        <v>12</v>
      </c>
      <c r="C18">
        <v>300</v>
      </c>
      <c r="D18" s="2">
        <v>1.25</v>
      </c>
      <c r="E18" s="2">
        <v>2.25</v>
      </c>
      <c r="F18" s="2">
        <v>12</v>
      </c>
      <c r="M18" s="5" t="s">
        <v>17</v>
      </c>
      <c r="N18" s="7">
        <v>1.25</v>
      </c>
    </row>
    <row r="19" spans="2:14" x14ac:dyDescent="0.25">
      <c r="B19" t="s">
        <v>13</v>
      </c>
      <c r="C19">
        <v>300</v>
      </c>
      <c r="D19" s="2">
        <v>1.25</v>
      </c>
      <c r="E19" s="2">
        <v>2.25</v>
      </c>
      <c r="F19" s="2">
        <v>12</v>
      </c>
    </row>
    <row r="20" spans="2:14" x14ac:dyDescent="0.25">
      <c r="B20" t="s">
        <v>14</v>
      </c>
      <c r="C20">
        <v>250</v>
      </c>
      <c r="D20" s="2">
        <v>1.3</v>
      </c>
      <c r="E20" s="2">
        <v>2.2999999999999998</v>
      </c>
      <c r="F20" s="2">
        <v>12.5</v>
      </c>
      <c r="M20" s="8" t="s">
        <v>31</v>
      </c>
      <c r="N20" s="9" t="str" cm="1">
        <f t="array" ref="N20:N23">_xlfn._xlws.FILTER(menu[Name],(menu[Price]=N18))</f>
        <v>Powered</v>
      </c>
    </row>
    <row r="21" spans="2:14" x14ac:dyDescent="0.25">
      <c r="B21" t="s">
        <v>15</v>
      </c>
      <c r="C21">
        <v>350</v>
      </c>
      <c r="D21" s="2">
        <v>1.45</v>
      </c>
      <c r="E21" s="2">
        <v>2.4500000000000002</v>
      </c>
      <c r="F21" s="2">
        <v>13.9</v>
      </c>
      <c r="I21" s="12" t="s">
        <v>25</v>
      </c>
      <c r="J21" s="12" t="s">
        <v>38</v>
      </c>
      <c r="N21" s="9" t="str">
        <v>Jelly Filled</v>
      </c>
    </row>
    <row r="22" spans="2:14" x14ac:dyDescent="0.25">
      <c r="N22" s="9" t="str">
        <v>Sour Cream</v>
      </c>
    </row>
    <row r="23" spans="2:14" x14ac:dyDescent="0.25">
      <c r="I23" s="5" t="s">
        <v>16</v>
      </c>
      <c r="J23" s="6" t="s">
        <v>12</v>
      </c>
      <c r="N23" s="9" t="str">
        <v>Glazed Raspberry</v>
      </c>
    </row>
    <row r="24" spans="2:14" x14ac:dyDescent="0.25">
      <c r="I24" s="5" t="s">
        <v>26</v>
      </c>
      <c r="J24" s="6" t="s">
        <v>20</v>
      </c>
      <c r="N24" s="9"/>
    </row>
    <row r="25" spans="2:14" x14ac:dyDescent="0.25">
      <c r="I25" s="13" t="s">
        <v>17</v>
      </c>
      <c r="N25" s="9"/>
    </row>
    <row r="26" spans="2:14" x14ac:dyDescent="0.25">
      <c r="I26" s="5" t="s">
        <v>37</v>
      </c>
      <c r="J26" s="9" cm="1">
        <f t="array" ref="J26">_xlfn.XLOOKUP(J23,menu[Name],_xlfn.XLOOKUP(J24,menu[[#Headers],[Calories]:[x12 Price]],C6:F21))</f>
        <v>2.25</v>
      </c>
      <c r="N26" s="9"/>
    </row>
    <row r="27" spans="2:14" x14ac:dyDescent="0.25">
      <c r="I27" s="13" t="s">
        <v>36</v>
      </c>
      <c r="J27" s="9">
        <f>INDEX(menu[[Calories]:[x12 Price]],MATCH(J23,menu[Name],0),MATCH(J24,menu[[#Headers],[Calories]:[x12 Price]],0))</f>
        <v>2.25</v>
      </c>
      <c r="N27" s="9"/>
    </row>
    <row r="28" spans="2:14" x14ac:dyDescent="0.25">
      <c r="N28" s="9"/>
    </row>
    <row r="30" spans="2:14" x14ac:dyDescent="0.25">
      <c r="J30" cm="1">
        <f t="array" ref="J30">_xlfn.XLOOKUP(J23,menu[Name],_xlfn.XLOOKUP(J24,menu[[#Headers],[Calories]:[x12 Price]],menu[[Calories]:[x12 Price]]))</f>
        <v>2.25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Shadrack Yegon</cp:lastModifiedBy>
  <dcterms:created xsi:type="dcterms:W3CDTF">2020-07-27T19:46:51Z</dcterms:created>
  <dcterms:modified xsi:type="dcterms:W3CDTF">2024-09-02T10:58:31Z</dcterms:modified>
</cp:coreProperties>
</file>