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Статистика\"/>
    </mc:Choice>
  </mc:AlternateContent>
  <xr:revisionPtr revIDLastSave="0" documentId="13_ncr:1_{58AE0C4C-D4CD-4023-B63D-1C31134AB8A4}" xr6:coauthVersionLast="47" xr6:coauthVersionMax="47" xr10:uidLastSave="{00000000-0000-0000-0000-000000000000}"/>
  <bookViews>
    <workbookView xWindow="-9756" yWindow="6528" windowWidth="20976" windowHeight="10200" xr2:uid="{BC79A513-5591-435D-B9D3-790073C2907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J4" i="1" s="1"/>
  <c r="J3" i="1" l="1"/>
  <c r="E4" i="1"/>
  <c r="D4" i="1"/>
  <c r="E5" i="1"/>
  <c r="D5" i="1"/>
  <c r="F5" i="1" s="1"/>
  <c r="E6" i="1"/>
  <c r="D6" i="1"/>
  <c r="F6" i="1" s="1"/>
  <c r="E7" i="1"/>
  <c r="D7" i="1"/>
  <c r="F7" i="1" s="1"/>
  <c r="E8" i="1"/>
  <c r="D8" i="1"/>
  <c r="F8" i="1" s="1"/>
  <c r="E9" i="1"/>
  <c r="D9" i="1"/>
  <c r="F9" i="1" s="1"/>
  <c r="E10" i="1"/>
  <c r="D10" i="1"/>
  <c r="F10" i="1" s="1"/>
  <c r="F4" i="1" l="1"/>
  <c r="H6" i="1"/>
  <c r="G6" i="1"/>
</calcChain>
</file>

<file path=xl/sharedStrings.xml><?xml version="1.0" encoding="utf-8"?>
<sst xmlns="http://schemas.openxmlformats.org/spreadsheetml/2006/main" count="37" uniqueCount="36">
  <si>
    <t>-номер варианта</t>
  </si>
  <si>
    <t>Год:</t>
  </si>
  <si>
    <t>Площадь(млн. кв. м.):</t>
  </si>
  <si>
    <t>Абс. прирост:</t>
  </si>
  <si>
    <t>Темпы роста:</t>
  </si>
  <si>
    <t>Темпы прироста:</t>
  </si>
  <si>
    <t>Ср. темп роста(%):</t>
  </si>
  <si>
    <t>Ср.год. абс. прирост: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</si>
  <si>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</si>
  <si>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</si>
  <si>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</si>
  <si>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</si>
  <si>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</si>
  <si>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</si>
  <si>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</si>
  <si>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</si>
  <si>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</si>
  <si>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</si>
  <si>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</si>
  <si>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</si>
  <si>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</si>
  <si>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</si>
  <si>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</si>
  <si>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</si>
  <si>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</si>
  <si>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</si>
  <si>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</si>
  <si>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</si>
  <si>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</si>
  <si>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</si>
  <si>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</si>
  <si>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</si>
  <si>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Коэффициенты автокорреляции:</t>
  </si>
  <si>
    <t>1 порядок</t>
  </si>
  <si>
    <t>2 порядок</t>
  </si>
  <si>
    <t>Переменная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</si>
</sst>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0" borderId="0" xfId="0" applyNumberFormat="1" applyFont="1"/>
    <xf numFmtId="0" fontId="0" fillId="0" borderId="0" xfId="0" quotePrefix="1"/>
    <xf numFmtId="1" fontId="0" fillId="0" borderId="0" xfId="0" applyNumberFormat="1"/>
    <xf numFmtId="2" fontId="0" fillId="0" borderId="0" xfId="0" applyNumberFormat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2" fillId="0" borderId="2" xfId="0" applyNumberFormat="1" applyFont="1" applyFill="1" applyBorder="1" applyAlignment="1">
      <alignment horizontal="center"/>
    </xf>
    <xf numFmtId="164" fontId="3" fillId="0" borderId="0" xfId="0" applyNumberFormat="1" applyFont="1"/>
    <xf numFmtId="2" fontId="2" fillId="0" borderId="2" xfId="0" applyNumberFormat="1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Ввод в действие жилых домов предприятиями всех форм собственности в одном из регионов в 1996-2003 гг.</a:t>
            </a:r>
            <a:endParaRPr lang="ru-RU"/>
          </a:p>
        </c:rich>
      </c:tx>
      <c:layout>
        <c:manualLayout>
          <c:xMode val="edge"/>
          <c:yMode val="edge"/>
          <c:x val="0.10073158729385158"/>
          <c:y val="2.3489931851453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47929340130946"/>
                  <c:y val="-1.60123035454075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0,7</a:t>
                    </a:r>
                    <a:r>
                      <a:rPr lang="en-001" baseline="0"/>
                      <a:t>9</a:t>
                    </a:r>
                    <a:r>
                      <a:rPr lang="en-US" baseline="0"/>
                      <a:t>x </a:t>
                    </a:r>
                    <a:r>
                      <a:rPr lang="en-001" baseline="0"/>
                      <a:t>-</a:t>
                    </a:r>
                    <a:r>
                      <a:rPr lang="en-US" baseline="0"/>
                      <a:t> </a:t>
                    </a:r>
                    <a:r>
                      <a:rPr lang="en-001" baseline="0"/>
                      <a:t>1534</a:t>
                    </a:r>
                    <a:r>
                      <a:rPr lang="en-US" baseline="0"/>
                      <a:t>,</a:t>
                    </a:r>
                    <a:r>
                      <a:rPr lang="en-001" baseline="0"/>
                      <a:t>0</a:t>
                    </a:r>
                    <a:r>
                      <a:rPr lang="en-US" baseline="0"/>
                      <a:t>4</a:t>
                    </a:r>
                    <a:br>
                      <a:rPr lang="en-US" baseline="0"/>
                    </a:br>
                    <a:r>
                      <a:rPr lang="en-US" baseline="0"/>
                      <a:t>R² = 0,9</a:t>
                    </a:r>
                    <a:r>
                      <a:rPr lang="en-001" baseline="0"/>
                      <a:t>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Лист1!$B$3:$B$10</c:f>
              <c:numCache>
                <c:formatCode>General</c:formatCode>
                <c:ptCount val="8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</c:numCache>
            </c:numRef>
          </c:cat>
          <c:val>
            <c:numRef>
              <c:f>Лист1!$C$3:$C$10</c:f>
              <c:numCache>
                <c:formatCode>0</c:formatCode>
                <c:ptCount val="8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37</c:v>
                </c:pt>
                <c:pt idx="6">
                  <c:v>39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82-4030-A512-4078D68FD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426704"/>
        <c:axId val="401446256"/>
      </c:lineChart>
      <c:catAx>
        <c:axId val="4014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46256"/>
        <c:crosses val="autoZero"/>
        <c:auto val="1"/>
        <c:lblAlgn val="ctr"/>
        <c:lblOffset val="100"/>
        <c:noMultiLvlLbl val="0"/>
      </c:catAx>
      <c:valAx>
        <c:axId val="401446256"/>
        <c:scaling>
          <c:orientation val="minMax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129210</xdr:colOff>
      <xdr:row>16</xdr:row>
      <xdr:rowOff>18930</xdr:rowOff>
    </xdr:from>
    <xdr:to>
      <xdr:col>12</xdr:col>
      <xdr:colOff>183638</xdr:colOff>
      <xdr:row>33</xdr:row>
      <xdr:rowOff>53481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82B0466-8850-4AD5-8347-35E059841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1907-42BF-42FA-B6EC-ABA78710BBD2}">
  <dimension ref="A1:J40"/>
  <sheetViews>
    <sheetView tabSelected="1" zoomScale="85" zoomScaleNormal="85" workbookViewId="0">
      <selection activeCell="H13" sqref="H13"/>
    </sheetView>
  </sheetViews>
  <sheetFormatPr defaultRowHeight="14.4" x14ac:dyDescent="0.3"/>
  <cols>
    <col min="1" max="2" width="9.44140625" customWidth="1"/>
    <col min="3" max="3" width="19.44140625" customWidth="1"/>
    <col min="4" max="5" width="12.44140625" customWidth="1"/>
    <col min="6" max="6" width="15.109375" customWidth="1"/>
    <col min="7" max="7" width="16.5546875" customWidth="1"/>
    <col min="8" max="8" width="18.6640625" customWidth="1"/>
    <col min="9" max="11" width="9.44140625" customWidth="1"/>
  </cols>
  <sheetData>
    <row r="1" spans="1:10" ht="15.6" x14ac:dyDescent="0.3">
      <c r="A1" s="1">
        <v>17</v>
      </c>
      <c r="B1" s="2" t="s">
        <v>0</v>
      </c>
    </row>
    <row r="2" spans="1:10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32</v>
      </c>
    </row>
    <row r="3" spans="1:10" x14ac:dyDescent="0.3">
      <c r="B3">
        <v>1996</v>
      </c>
      <c r="C3" s="3">
        <f>17+$A$1</f>
        <v>34</v>
      </c>
      <c r="I3" t="s">
        <v>33</v>
      </c>
      <c r="J3" s="8">
        <f ca="1">CORREL($C$3:$C$10, OFFSET($C$3:$C$10, 1, 0))</f>
        <v>0.86290322580645173</v>
      </c>
    </row>
    <row r="4" spans="1:10" x14ac:dyDescent="0.3">
      <c r="B4">
        <v>1997</v>
      </c>
      <c r="C4" s="3">
        <f>18+$A$1</f>
        <v>35</v>
      </c>
      <c r="D4" s="3">
        <f>ABS(C4-C3)</f>
        <v>1</v>
      </c>
      <c r="E4" s="4">
        <f>C4/C3</f>
        <v>1.0294117647058822</v>
      </c>
      <c r="F4" s="4">
        <f t="shared" ref="F4:F10" si="0">D4/C3</f>
        <v>2.9411764705882353E-2</v>
      </c>
      <c r="I4" t="s">
        <v>34</v>
      </c>
      <c r="J4" s="8">
        <f ca="1">CORREL($C$3:$C$10, OFFSET($C$3:$C$10, 2, 0))</f>
        <v>0.75384615384615405</v>
      </c>
    </row>
    <row r="5" spans="1:10" x14ac:dyDescent="0.3">
      <c r="B5">
        <v>1998</v>
      </c>
      <c r="C5" s="3">
        <f>19+$A$1</f>
        <v>36</v>
      </c>
      <c r="D5" s="3">
        <f t="shared" ref="D5:D10" si="1">ABS(C5-C4)</f>
        <v>1</v>
      </c>
      <c r="E5" s="4">
        <f t="shared" ref="E5:E10" si="2">C5/C4</f>
        <v>1.0285714285714285</v>
      </c>
      <c r="F5" s="4">
        <f t="shared" si="0"/>
        <v>2.8571428571428571E-2</v>
      </c>
    </row>
    <row r="6" spans="1:10" x14ac:dyDescent="0.3">
      <c r="B6">
        <v>1999</v>
      </c>
      <c r="C6" s="3">
        <f>20+$A$1</f>
        <v>37</v>
      </c>
      <c r="D6" s="3">
        <f t="shared" si="1"/>
        <v>1</v>
      </c>
      <c r="E6" s="4">
        <f t="shared" si="2"/>
        <v>1.0277777777777777</v>
      </c>
      <c r="F6" s="4">
        <f t="shared" si="0"/>
        <v>2.7777777777777776E-2</v>
      </c>
      <c r="G6" s="4">
        <f>POWER(PRODUCT(E4:E10), 1/COUNT(E4:E10))*100</f>
        <v>102.34886021720233</v>
      </c>
      <c r="H6" s="4">
        <f>SUM(D4:D10) / (COUNT(C3:C10) - 1)</f>
        <v>1.1428571428571428</v>
      </c>
    </row>
    <row r="7" spans="1:10" x14ac:dyDescent="0.3">
      <c r="B7">
        <v>2000</v>
      </c>
      <c r="C7" s="3">
        <f>21+$A$1</f>
        <v>38</v>
      </c>
      <c r="D7" s="3">
        <f t="shared" si="1"/>
        <v>1</v>
      </c>
      <c r="E7" s="4">
        <f t="shared" si="2"/>
        <v>1.027027027027027</v>
      </c>
      <c r="F7" s="4">
        <f t="shared" si="0"/>
        <v>2.7027027027027029E-2</v>
      </c>
    </row>
    <row r="8" spans="1:10" x14ac:dyDescent="0.3">
      <c r="B8">
        <v>2001</v>
      </c>
      <c r="C8" s="3">
        <f>20+$A$1</f>
        <v>37</v>
      </c>
      <c r="D8" s="3">
        <f t="shared" si="1"/>
        <v>1</v>
      </c>
      <c r="E8" s="4">
        <f t="shared" si="2"/>
        <v>0.97368421052631582</v>
      </c>
      <c r="F8" s="4">
        <f t="shared" si="0"/>
        <v>2.6315789473684209E-2</v>
      </c>
    </row>
    <row r="9" spans="1:10" x14ac:dyDescent="0.3">
      <c r="B9">
        <v>2002</v>
      </c>
      <c r="C9" s="3">
        <f>22+$A$1</f>
        <v>39</v>
      </c>
      <c r="D9" s="3">
        <f t="shared" si="1"/>
        <v>2</v>
      </c>
      <c r="E9" s="4">
        <f t="shared" si="2"/>
        <v>1.0540540540540539</v>
      </c>
      <c r="F9" s="4">
        <f t="shared" si="0"/>
        <v>5.4054054054054057E-2</v>
      </c>
    </row>
    <row r="10" spans="1:10" x14ac:dyDescent="0.3">
      <c r="B10">
        <v>2003</v>
      </c>
      <c r="C10" s="3">
        <f>23+$A$1</f>
        <v>40</v>
      </c>
      <c r="D10" s="3">
        <f t="shared" si="1"/>
        <v>1</v>
      </c>
      <c r="E10" s="4">
        <f t="shared" si="2"/>
        <v>1.0256410256410255</v>
      </c>
      <c r="F10" s="4">
        <f t="shared" si="0"/>
        <v>2.564102564102564E-2</v>
      </c>
    </row>
    <row r="20" spans="2:10" x14ac:dyDescent="0.3">
      <c r="B20" s="4" t="s">
        <v>8</v>
      </c>
      <c r="C20" s="4"/>
      <c r="D20" s="4"/>
      <c r="E20" s="4"/>
      <c r="F20" s="4"/>
      <c r="G20" s="4"/>
      <c r="H20" s="4"/>
      <c r="I20" s="4"/>
      <c r="J20" s="4"/>
    </row>
    <row r="21" spans="2:10" ht="15" thickBot="1" x14ac:dyDescent="0.35">
      <c r="B21" s="4"/>
      <c r="C21" s="4"/>
      <c r="D21" s="4"/>
      <c r="E21" s="4"/>
      <c r="F21" s="4"/>
      <c r="G21" s="4"/>
      <c r="H21" s="4"/>
      <c r="I21" s="4"/>
      <c r="J21" s="4"/>
    </row>
    <row r="22" spans="2:10" x14ac:dyDescent="0.3">
      <c r="B22" s="9" t="s">
        <v>9</v>
      </c>
      <c r="C22" s="9"/>
      <c r="D22" s="4"/>
      <c r="E22" s="4"/>
      <c r="F22" s="4"/>
      <c r="G22" s="4"/>
      <c r="H22" s="4"/>
      <c r="I22" s="4"/>
      <c r="J22" s="4"/>
    </row>
    <row r="23" spans="2:10" x14ac:dyDescent="0.3">
      <c r="B23" s="5" t="s">
        <v>10</v>
      </c>
      <c r="C23" s="5">
        <v>0.96229954180767718</v>
      </c>
      <c r="D23" s="4"/>
      <c r="E23" s="4"/>
      <c r="F23" s="4"/>
      <c r="G23" s="4"/>
      <c r="H23" s="4"/>
      <c r="I23" s="4"/>
      <c r="J23" s="4"/>
    </row>
    <row r="24" spans="2:10" x14ac:dyDescent="0.3">
      <c r="B24" s="5" t="s">
        <v>11</v>
      </c>
      <c r="C24" s="5">
        <v>0.92602040816326536</v>
      </c>
      <c r="D24" s="4"/>
      <c r="E24" s="4"/>
      <c r="F24" s="4"/>
      <c r="G24" s="4"/>
      <c r="H24" s="4"/>
      <c r="I24" s="4"/>
      <c r="J24" s="4"/>
    </row>
    <row r="25" spans="2:10" x14ac:dyDescent="0.3">
      <c r="B25" s="5" t="s">
        <v>12</v>
      </c>
      <c r="C25" s="5">
        <v>0.91369047619047628</v>
      </c>
      <c r="D25" s="4"/>
      <c r="E25" s="4"/>
      <c r="F25" s="4"/>
      <c r="G25" s="4"/>
      <c r="H25" s="4"/>
      <c r="I25" s="4"/>
      <c r="J25" s="4"/>
    </row>
    <row r="26" spans="2:10" x14ac:dyDescent="0.3">
      <c r="B26" s="5" t="s">
        <v>13</v>
      </c>
      <c r="C26" s="5">
        <v>0.5875696513930031</v>
      </c>
      <c r="D26" s="4"/>
      <c r="E26" s="4"/>
      <c r="F26" s="4"/>
      <c r="G26" s="4"/>
      <c r="H26" s="4"/>
      <c r="I26" s="4"/>
      <c r="J26" s="4"/>
    </row>
    <row r="27" spans="2:10" ht="15" thickBot="1" x14ac:dyDescent="0.35">
      <c r="B27" s="6" t="s">
        <v>14</v>
      </c>
      <c r="C27" s="6">
        <v>8</v>
      </c>
      <c r="D27" s="4"/>
      <c r="E27" s="4"/>
      <c r="F27" s="4"/>
      <c r="G27" s="4"/>
      <c r="H27" s="4"/>
      <c r="I27" s="4"/>
      <c r="J27" s="4"/>
    </row>
    <row r="28" spans="2:10" x14ac:dyDescent="0.3">
      <c r="B28" s="4"/>
      <c r="C28" s="4"/>
      <c r="D28" s="4"/>
      <c r="E28" s="4"/>
      <c r="F28" s="4"/>
      <c r="G28" s="4"/>
      <c r="H28" s="4"/>
      <c r="I28" s="4"/>
      <c r="J28" s="4"/>
    </row>
    <row r="29" spans="2:10" ht="15" thickBot="1" x14ac:dyDescent="0.35">
      <c r="B29" s="4" t="s">
        <v>15</v>
      </c>
      <c r="C29" s="4"/>
      <c r="D29" s="4"/>
      <c r="E29" s="4"/>
      <c r="F29" s="4"/>
      <c r="G29" s="4"/>
      <c r="H29" s="4"/>
      <c r="I29" s="4"/>
      <c r="J29" s="4"/>
    </row>
    <row r="30" spans="2:10" x14ac:dyDescent="0.3">
      <c r="B30" s="7"/>
      <c r="C30" s="7" t="s">
        <v>20</v>
      </c>
      <c r="D30" s="7" t="s">
        <v>21</v>
      </c>
      <c r="E30" s="7" t="s">
        <v>22</v>
      </c>
      <c r="F30" s="7" t="s">
        <v>23</v>
      </c>
      <c r="G30" s="7" t="s">
        <v>24</v>
      </c>
      <c r="H30" s="4"/>
      <c r="I30" s="4"/>
      <c r="J30" s="4"/>
    </row>
    <row r="31" spans="2:10" x14ac:dyDescent="0.3">
      <c r="B31" s="5" t="s">
        <v>16</v>
      </c>
      <c r="C31" s="5">
        <v>1</v>
      </c>
      <c r="D31" s="5">
        <v>25.928571428571431</v>
      </c>
      <c r="E31" s="5">
        <v>25.928571428571431</v>
      </c>
      <c r="F31" s="5">
        <v>75.103448275862092</v>
      </c>
      <c r="G31" s="5">
        <v>1.3020222064160573E-4</v>
      </c>
      <c r="H31" s="4"/>
      <c r="I31" s="4"/>
      <c r="J31" s="4"/>
    </row>
    <row r="32" spans="2:10" x14ac:dyDescent="0.3">
      <c r="B32" s="5" t="s">
        <v>17</v>
      </c>
      <c r="C32" s="5">
        <v>6</v>
      </c>
      <c r="D32" s="5">
        <v>2.0714285714285712</v>
      </c>
      <c r="E32" s="5">
        <v>0.34523809523809518</v>
      </c>
      <c r="F32" s="5"/>
      <c r="G32" s="5"/>
      <c r="H32" s="4"/>
      <c r="I32" s="4"/>
      <c r="J32" s="4"/>
    </row>
    <row r="33" spans="2:10" ht="15" thickBot="1" x14ac:dyDescent="0.35">
      <c r="B33" s="6" t="s">
        <v>18</v>
      </c>
      <c r="C33" s="6">
        <v>7</v>
      </c>
      <c r="D33" s="6">
        <v>28</v>
      </c>
      <c r="E33" s="6"/>
      <c r="F33" s="6"/>
      <c r="G33" s="6"/>
      <c r="H33" s="4"/>
      <c r="I33" s="4"/>
      <c r="J33" s="4"/>
    </row>
    <row r="34" spans="2:10" ht="15" thickBot="1" x14ac:dyDescent="0.35">
      <c r="B34" s="4"/>
      <c r="C34" s="4"/>
      <c r="D34" s="4"/>
      <c r="E34" s="4"/>
      <c r="F34" s="4"/>
      <c r="G34" s="4"/>
      <c r="H34" s="4"/>
      <c r="I34" s="4"/>
      <c r="J34" s="4"/>
    </row>
    <row r="35" spans="2:10" x14ac:dyDescent="0.3">
      <c r="B35" s="7"/>
      <c r="C35" s="7" t="s">
        <v>25</v>
      </c>
      <c r="D35" s="7" t="s">
        <v>13</v>
      </c>
      <c r="E35" s="7" t="s">
        <v>26</v>
      </c>
      <c r="F35" s="7" t="s">
        <v>27</v>
      </c>
      <c r="G35" s="7" t="s">
        <v>28</v>
      </c>
      <c r="H35" s="7" t="s">
        <v>29</v>
      </c>
      <c r="I35" s="7" t="s">
        <v>30</v>
      </c>
      <c r="J35" s="7" t="s">
        <v>31</v>
      </c>
    </row>
    <row r="36" spans="2:10" x14ac:dyDescent="0.3">
      <c r="B36" s="5" t="s">
        <v>19</v>
      </c>
      <c r="C36" s="5">
        <v>-1534.035714285714</v>
      </c>
      <c r="D36" s="5">
        <v>181.28271813539709</v>
      </c>
      <c r="E36" s="5">
        <v>-8.4621177907315346</v>
      </c>
      <c r="F36" s="5">
        <v>1.4880081873240814E-4</v>
      </c>
      <c r="G36" s="5">
        <v>-1977.6185456989901</v>
      </c>
      <c r="H36" s="5">
        <v>-1090.4528828724378</v>
      </c>
      <c r="I36" s="5">
        <v>-1977.6185456989901</v>
      </c>
      <c r="J36" s="5">
        <v>-1090.4528828724378</v>
      </c>
    </row>
    <row r="37" spans="2:10" ht="15" thickBot="1" x14ac:dyDescent="0.35">
      <c r="B37" s="6" t="s">
        <v>35</v>
      </c>
      <c r="C37" s="6">
        <v>0.78571428571428559</v>
      </c>
      <c r="D37" s="6">
        <v>9.0663965545998898E-2</v>
      </c>
      <c r="E37" s="6">
        <v>8.6662245687416881</v>
      </c>
      <c r="F37" s="6">
        <v>1.3020222064160573E-4</v>
      </c>
      <c r="G37" s="6">
        <v>0.5638675539479816</v>
      </c>
      <c r="H37" s="6">
        <v>1.0075610174805896</v>
      </c>
      <c r="I37" s="6">
        <v>0.5638675539479816</v>
      </c>
      <c r="J37" s="6">
        <v>1.0075610174805896</v>
      </c>
    </row>
    <row r="38" spans="2:10" x14ac:dyDescent="0.3">
      <c r="B38" s="4"/>
      <c r="C38" s="4"/>
      <c r="D38" s="4"/>
      <c r="E38" s="4"/>
      <c r="F38" s="4"/>
      <c r="G38" s="4"/>
      <c r="H38" s="4"/>
      <c r="I38" s="4"/>
      <c r="J38" s="4"/>
    </row>
    <row r="39" spans="2:10" x14ac:dyDescent="0.3">
      <c r="B39" s="4"/>
      <c r="C39" s="4"/>
      <c r="D39" s="4"/>
      <c r="E39" s="4"/>
      <c r="F39" s="4"/>
      <c r="G39" s="4"/>
      <c r="H39" s="4"/>
      <c r="I39" s="4"/>
      <c r="J39" s="4"/>
    </row>
    <row r="40" spans="2:10" x14ac:dyDescent="0.3">
      <c r="B40" s="4"/>
      <c r="C40" s="4"/>
      <c r="D40" s="4"/>
      <c r="E40" s="4"/>
      <c r="F40" s="4"/>
      <c r="G40" s="4"/>
      <c r="H40" s="4"/>
      <c r="I40" s="4"/>
      <c r="J4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Саша Александров</cp:lastModifiedBy>
  <dcterms:created xsi:type="dcterms:W3CDTF">2024-05-14T09:55:13Z</dcterms:created>
  <dcterms:modified xsi:type="dcterms:W3CDTF">2024-05-20T19:58:38Z</dcterms:modified>
</cp:coreProperties>
</file>