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codes_university\Prob. theory and math. statistic\LabWorks\"/>
    </mc:Choice>
  </mc:AlternateContent>
  <xr:revisionPtr revIDLastSave="0" documentId="13_ncr:1_{96C31181-D569-49D4-92B1-C6D831FAEB67}" xr6:coauthVersionLast="47" xr6:coauthVersionMax="47" xr10:uidLastSave="{00000000-0000-0000-0000-000000000000}"/>
  <bookViews>
    <workbookView xWindow="5530" yWindow="0" windowWidth="20070" windowHeight="15290" xr2:uid="{EEECCD38-B9C4-49EE-856A-20D52DFB576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D22" i="1"/>
  <c r="C22" i="1"/>
  <c r="F20" i="1" l="1"/>
  <c r="F21" i="1"/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<sst xmlns="http://schemas.openxmlformats.org/spreadsheetml/2006/main" count="35" uniqueCount="30">
  <si>
    <t>Объем выборки</t>
  </si>
  <si>
    <t>Выборочное среднее</t>
  </si>
  <si>
    <t>Дисперсия</t>
  </si>
  <si>
    <t>Стандартное отклонение</t>
  </si>
  <si>
    <t>Медиана</t>
  </si>
  <si>
    <t>Мода</t>
  </si>
  <si>
    <t>Коэффициент эксцесса</t>
  </si>
  <si>
    <t>Коэффициент ассиметрии</t>
  </si>
  <si>
    <t>Перцентиль 40%</t>
  </si>
  <si>
    <t>Перцентиль 80%</t>
  </si>
  <si>
    <t>Среднее</t>
  </si>
  <si>
    <t>Стандартная ошибка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</si>
  <si>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</si>
  <si>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</si>
  <si>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</si>
  <si>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</si>
  <si>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</si>
  <si>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</si>
  <si>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</si>
  <si>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</si>
  <si>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Характеристика</t>
  </si>
  <si>
    <t>Значение</t>
  </si>
  <si>
    <t>Уровень значимости</t>
  </si>
  <si>
    <t>Матожидание</t>
  </si>
  <si>
    <t>Левая граница</t>
  </si>
  <si>
    <t>Правая граница</t>
  </si>
  <si>
    <t>Длина интервала матожидания</t>
  </si>
  <si>
    <t>Длина интервала дисперсии</t>
  </si>
  <si>
    <t>Задание 1</t>
  </si>
  <si>
    <t>Задание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</si>
</sst>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0870-4919-46FF-8269-5AE663296458}">
  <dimension ref="A1:F30"/>
  <sheetViews>
    <sheetView tabSelected="1" workbookViewId="0">
      <selection activeCell="E36" sqref="E36"/>
    </sheetView>
  </sheetViews>
  <sheetFormatPr defaultRowHeight="14.5" x14ac:dyDescent="0.35"/>
  <cols>
    <col min="2" max="2" width="23.90625" customWidth="1"/>
    <col min="3" max="3" width="13.26953125" customWidth="1"/>
    <col min="4" max="4" width="15.08984375" customWidth="1"/>
    <col min="5" max="5" width="29.08984375" customWidth="1"/>
    <col min="6" max="6" width="14.6328125" customWidth="1"/>
    <col min="8" max="8" width="13.54296875" customWidth="1"/>
    <col min="9" max="9" width="14.81640625" customWidth="1"/>
    <col min="10" max="10" width="15.1796875" customWidth="1"/>
    <col min="12" max="12" width="28.7265625" customWidth="1"/>
  </cols>
  <sheetData>
    <row r="1" spans="1:6" ht="15" thickBot="1" x14ac:dyDescent="0.4">
      <c r="A1">
        <v>59</v>
      </c>
      <c r="B1" t="s">
        <v>28</v>
      </c>
    </row>
    <row r="2" spans="1:6" x14ac:dyDescent="0.35">
      <c r="A2">
        <v>57</v>
      </c>
      <c r="B2" t="s">
        <v>0</v>
      </c>
      <c r="C2">
        <f>COUNT(A1:A30)</f>
        <v>30</v>
      </c>
      <c r="E2" s="3" t="s">
        <v>20</v>
      </c>
      <c r="F2" s="4" t="s">
        <v>21</v>
      </c>
    </row>
    <row r="3" spans="1:6" x14ac:dyDescent="0.35">
      <c r="A3">
        <v>55</v>
      </c>
      <c r="B3" t="s">
        <v>1</v>
      </c>
      <c r="C3">
        <f>AVERAGE(A1:A30)</f>
        <v>54.966666666666669</v>
      </c>
      <c r="E3" s="1"/>
      <c r="F3" s="1"/>
    </row>
    <row r="4" spans="1:6" x14ac:dyDescent="0.35">
      <c r="A4">
        <v>49</v>
      </c>
      <c r="B4" t="s">
        <v>2</v>
      </c>
      <c r="C4">
        <f>VAR(A1:A30)</f>
        <v>23.412643678160922</v>
      </c>
      <c r="E4" s="1" t="s">
        <v>10</v>
      </c>
      <c r="F4" s="1">
        <v>54.966666666666669</v>
      </c>
    </row>
    <row r="5" spans="1:6" x14ac:dyDescent="0.35">
      <c r="A5">
        <v>46</v>
      </c>
      <c r="B5" t="s">
        <v>3</v>
      </c>
      <c r="C5">
        <f>STDEV(A1:A30)</f>
        <v>4.8386613518783195</v>
      </c>
      <c r="E5" s="1" t="s">
        <v>11</v>
      </c>
      <c r="F5" s="1">
        <v>0.8834146568507325</v>
      </c>
    </row>
    <row r="6" spans="1:6" x14ac:dyDescent="0.35">
      <c r="A6">
        <v>51</v>
      </c>
      <c r="B6" t="s">
        <v>4</v>
      </c>
      <c r="C6">
        <f>MEDIAN(A1:A30)</f>
        <v>55.5</v>
      </c>
      <c r="E6" s="1" t="s">
        <v>4</v>
      </c>
      <c r="F6" s="1">
        <v>55.5</v>
      </c>
    </row>
    <row r="7" spans="1:6" x14ac:dyDescent="0.35">
      <c r="A7">
        <v>50</v>
      </c>
      <c r="B7" t="s">
        <v>5</v>
      </c>
      <c r="C7">
        <f>MODE(A1:A30)</f>
        <v>55</v>
      </c>
      <c r="E7" s="1" t="s">
        <v>5</v>
      </c>
      <c r="F7" s="1">
        <v>55</v>
      </c>
    </row>
    <row r="8" spans="1:6" x14ac:dyDescent="0.35">
      <c r="A8">
        <v>58</v>
      </c>
      <c r="B8" t="s">
        <v>6</v>
      </c>
      <c r="C8">
        <f>KURT(A1:A30)</f>
        <v>-0.55894449971268179</v>
      </c>
      <c r="E8" s="1" t="s">
        <v>3</v>
      </c>
      <c r="F8" s="1">
        <v>4.8386613518783195</v>
      </c>
    </row>
    <row r="9" spans="1:6" x14ac:dyDescent="0.35">
      <c r="A9">
        <v>56</v>
      </c>
      <c r="B9" t="s">
        <v>7</v>
      </c>
      <c r="C9">
        <f>SKEW(A1:A30)</f>
        <v>-0.5378202113715399</v>
      </c>
      <c r="E9" s="1" t="s">
        <v>12</v>
      </c>
      <c r="F9" s="1">
        <v>23.412643678160922</v>
      </c>
    </row>
    <row r="10" spans="1:6" x14ac:dyDescent="0.35">
      <c r="A10">
        <v>48</v>
      </c>
      <c r="B10" t="s">
        <v>8</v>
      </c>
      <c r="C10">
        <f>PERCENTILE(A1:A30,0.4)</f>
        <v>55</v>
      </c>
      <c r="E10" s="1" t="s">
        <v>13</v>
      </c>
      <c r="F10" s="1">
        <v>-0.55894449971268179</v>
      </c>
    </row>
    <row r="11" spans="1:6" x14ac:dyDescent="0.35">
      <c r="A11">
        <v>44</v>
      </c>
      <c r="B11" t="s">
        <v>9</v>
      </c>
      <c r="C11">
        <f>PERCENTILE(A1:A30,0.8)</f>
        <v>59.2</v>
      </c>
      <c r="E11" s="1" t="s">
        <v>14</v>
      </c>
      <c r="F11" s="1">
        <v>-0.5378202113715399</v>
      </c>
    </row>
    <row r="12" spans="1:6" x14ac:dyDescent="0.35">
      <c r="A12">
        <v>49</v>
      </c>
      <c r="E12" s="1" t="s">
        <v>15</v>
      </c>
      <c r="F12" s="1">
        <v>18</v>
      </c>
    </row>
    <row r="13" spans="1:6" x14ac:dyDescent="0.35">
      <c r="A13">
        <v>50</v>
      </c>
      <c r="E13" s="1" t="s">
        <v>16</v>
      </c>
      <c r="F13" s="1">
        <v>44</v>
      </c>
    </row>
    <row r="14" spans="1:6" x14ac:dyDescent="0.35">
      <c r="A14">
        <v>52</v>
      </c>
      <c r="E14" s="1" t="s">
        <v>17</v>
      </c>
      <c r="F14" s="1">
        <v>62</v>
      </c>
    </row>
    <row r="15" spans="1:6" x14ac:dyDescent="0.35">
      <c r="A15">
        <v>54</v>
      </c>
      <c r="E15" s="1" t="s">
        <v>18</v>
      </c>
      <c r="F15" s="1">
        <v>1649</v>
      </c>
    </row>
    <row r="16" spans="1:6" ht="15" thickBot="1" x14ac:dyDescent="0.4">
      <c r="A16">
        <v>61</v>
      </c>
      <c r="E16" s="2" t="s">
        <v>19</v>
      </c>
      <c r="F16" s="2">
        <v>30</v>
      </c>
    </row>
    <row r="17" spans="1:6" x14ac:dyDescent="0.35">
      <c r="A17">
        <v>55</v>
      </c>
      <c r="F17">
        <v>0</v>
      </c>
    </row>
    <row r="18" spans="1:6" x14ac:dyDescent="0.35">
      <c r="A18">
        <v>53</v>
      </c>
    </row>
    <row r="19" spans="1:6" x14ac:dyDescent="0.35">
      <c r="A19">
        <v>58</v>
      </c>
      <c r="B19" t="s">
        <v>29</v>
      </c>
    </row>
    <row r="20" spans="1:6" x14ac:dyDescent="0.35">
      <c r="A20">
        <v>59</v>
      </c>
      <c r="B20" t="s">
        <v>22</v>
      </c>
      <c r="D20">
        <v>0.01</v>
      </c>
      <c r="E20" t="s">
        <v>26</v>
      </c>
      <c r="F20">
        <f>D22-C22</f>
        <v>4.5510507206014239</v>
      </c>
    </row>
    <row r="21" spans="1:6" x14ac:dyDescent="0.35">
      <c r="A21">
        <v>56</v>
      </c>
      <c r="B21" t="s">
        <v>15</v>
      </c>
      <c r="C21" t="s">
        <v>24</v>
      </c>
      <c r="D21" t="s">
        <v>25</v>
      </c>
      <c r="E21" t="s">
        <v>27</v>
      </c>
      <c r="F21">
        <f>D23-C23</f>
        <v>38.772657815435572</v>
      </c>
    </row>
    <row r="22" spans="1:6" x14ac:dyDescent="0.35">
      <c r="A22">
        <v>60</v>
      </c>
      <c r="B22" t="s">
        <v>23</v>
      </c>
      <c r="C22">
        <f>AVERAGE(A1:A30)-CONFIDENCE(D20,STDEV(A1:A30), 30)</f>
        <v>52.691141306365957</v>
      </c>
      <c r="D22">
        <f>AVERAGE(A1:A30)+CONFIDENCE(D20,STDEV(A1:A30), 30)</f>
        <v>57.242192026967381</v>
      </c>
    </row>
    <row r="23" spans="1:6" x14ac:dyDescent="0.35">
      <c r="A23">
        <v>61</v>
      </c>
      <c r="B23" t="s">
        <v>2</v>
      </c>
      <c r="C23">
        <f>(VAR(A1:A30) * 29)/CHIINV(D20/2, 29)</f>
        <v>12.973319039508011</v>
      </c>
      <c r="D23">
        <f>VAR(A1:A30) * 29/CHIINV(1 - D20/2, 29)</f>
        <v>51.745976854943585</v>
      </c>
    </row>
    <row r="24" spans="1:6" x14ac:dyDescent="0.35">
      <c r="A24">
        <v>62</v>
      </c>
    </row>
    <row r="25" spans="1:6" x14ac:dyDescent="0.35">
      <c r="A25">
        <v>60</v>
      </c>
    </row>
    <row r="26" spans="1:6" x14ac:dyDescent="0.35">
      <c r="A26">
        <v>58</v>
      </c>
    </row>
    <row r="27" spans="1:6" x14ac:dyDescent="0.35">
      <c r="A27">
        <v>55</v>
      </c>
    </row>
    <row r="28" spans="1:6" x14ac:dyDescent="0.35">
      <c r="A28">
        <v>57</v>
      </c>
    </row>
    <row r="29" spans="1:6" x14ac:dyDescent="0.35">
      <c r="A29">
        <v>55</v>
      </c>
    </row>
    <row r="30" spans="1:6" x14ac:dyDescent="0.35">
      <c r="A30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2023-10-10T02:38:10Z</dcterms:created>
  <dcterms:modified xsi:type="dcterms:W3CDTF">2023-10-10T03:26:32Z</dcterms:modified>
</cp:coreProperties>
</file>