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_university\Prob. theory and math. statistic\LabWorks\"/>
    </mc:Choice>
  </mc:AlternateContent>
  <xr:revisionPtr revIDLastSave="0" documentId="13_ncr:1_{4190F753-FDC6-4EA5-A0F9-C36BA3817F6E}" xr6:coauthVersionLast="47" xr6:coauthVersionMax="47" xr10:uidLastSave="{00000000-0000-0000-0000-000000000000}"/>
  <bookViews>
    <workbookView xWindow="2660" yWindow="110" windowWidth="20070" windowHeight="15290" activeTab="1" xr2:uid="{49F11E76-4BCA-488B-A20B-4CE8A8395C8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C7" i="2"/>
  <c r="C3" i="2"/>
  <c r="C4" i="2"/>
  <c r="C5" i="2"/>
  <c r="C6" i="2"/>
  <c r="E1" i="2"/>
  <c r="C2" i="2"/>
  <c r="D2" i="1" a="1"/>
  <c r="D2" i="1" s="1"/>
  <c r="G4" i="1"/>
  <c r="G5" i="1"/>
  <c r="G3" i="1"/>
  <c r="F4" i="1"/>
  <c r="F5" i="1"/>
  <c r="F6" i="1"/>
  <c r="G6" i="1" s="1"/>
  <c r="F3" i="1"/>
  <c r="E4" i="1"/>
  <c r="E5" i="1"/>
  <c r="E6" i="1"/>
  <c r="E3" i="1"/>
  <c r="B11" i="1"/>
  <c r="B9" i="1"/>
  <c r="B7" i="1"/>
  <c r="B5" i="1"/>
  <c r="B3" i="1"/>
  <c r="E7" i="1" l="1"/>
  <c r="F7" i="1" s="1"/>
  <c r="G7" i="1" s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<sst xmlns="http://schemas.openxmlformats.org/spreadsheetml/2006/main" count="18" uniqueCount="18">
  <si>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Выборка</t>
  </si>
  <si>
    <t>Параметры:</t>
  </si>
  <si>
    <t>Интервалы</t>
  </si>
  <si>
    <t>Частота</t>
  </si>
  <si>
    <t>Вер-ть</t>
  </si>
  <si>
    <t>Теор.част.</t>
  </si>
  <si>
    <t>Критерий</t>
  </si>
  <si>
    <t>Объем</t>
  </si>
  <si>
    <t>Максимум</t>
  </si>
  <si>
    <t>Минимум</t>
  </si>
  <si>
    <t>Среднее</t>
  </si>
  <si>
    <t>СКО</t>
  </si>
  <si>
    <t>Сумма</t>
  </si>
  <si>
    <t>Критич.</t>
  </si>
  <si>
    <t>НОРМА</t>
  </si>
  <si>
    <t>НАБЛЮДЕНИЯ</t>
  </si>
  <si>
    <t>КРИТЕРИЙ</t>
  </si>
  <si>
    <t>КРИТИЧЕСКОЕ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</si>
</sst>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Частоты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Лист1!$C$2:$C$7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Лист1!$D$3:$D$7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C-4C81-B705-3EB6025F7B36}"/>
            </c:ext>
          </c:extLst>
        </c:ser>
        <c:ser>
          <c:idx val="1"/>
          <c:order val="1"/>
          <c:tx>
            <c:v>Теоретическая частота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Лист1!$C$2:$C$7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Лист1!$F$3:$F$7</c:f>
              <c:numCache>
                <c:formatCode>General</c:formatCode>
                <c:ptCount val="5"/>
                <c:pt idx="0">
                  <c:v>2.5593465353583604</c:v>
                </c:pt>
                <c:pt idx="1">
                  <c:v>15.679855388885798</c:v>
                </c:pt>
                <c:pt idx="2">
                  <c:v>10.934677047897454</c:v>
                </c:pt>
                <c:pt idx="3">
                  <c:v>0.82061158535966183</c:v>
                </c:pt>
                <c:pt idx="4">
                  <c:v>5.5094424987256474E-3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C-4C81-B705-3EB6025F7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051618448"/>
        <c:axId val="2051615952"/>
      </c:lineChart>
      <c:catAx>
        <c:axId val="205161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15952"/>
        <c:crosses val="autoZero"/>
        <c:auto val="1"/>
        <c:lblAlgn val="ctr"/>
        <c:lblOffset val="100"/>
        <c:noMultiLvlLbl val="0"/>
      </c:catAx>
      <c:valAx>
        <c:axId val="205161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13</xdr:row>
      <xdr:rowOff>9525</xdr:rowOff>
    </xdr:from>
    <xdr:to>
      <xdr:col>8</xdr:col>
      <xdr:colOff>498475</xdr:colOff>
      <xdr:row>27</xdr:row>
      <xdr:rowOff>174625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FEA390-1E14-4DF9-E5C7-1DF2E22DC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E115-8539-4323-B2D5-FA918256BE2D}">
  <dimension ref="A1:G31"/>
  <sheetViews>
    <sheetView workbookViewId="0">
      <selection activeCell="G12" sqref="G12"/>
    </sheetView>
  </sheetViews>
  <sheetFormatPr defaultRowHeight="14.5" x14ac:dyDescent="0.35"/>
  <cols>
    <col min="2" max="2" width="17.1796875" customWidth="1"/>
    <col min="3" max="3" width="11.1796875" customWidth="1"/>
    <col min="5" max="5" width="7" customWidth="1"/>
    <col min="6" max="6" width="9.453125" customWidth="1"/>
    <col min="7" max="7" width="10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21</v>
      </c>
      <c r="B2" t="s">
        <v>7</v>
      </c>
      <c r="C2">
        <v>0</v>
      </c>
      <c r="D2" cm="1">
        <f t="array" ref="D2:D7">FREQUENCY(A2:A31,C2:C6)</f>
        <v>0</v>
      </c>
    </row>
    <row r="3" spans="1:7" x14ac:dyDescent="0.35">
      <c r="A3">
        <v>22</v>
      </c>
      <c r="B3">
        <f>COUNT(A2:A31)</f>
        <v>30</v>
      </c>
      <c r="C3">
        <v>15</v>
      </c>
      <c r="D3">
        <v>4</v>
      </c>
      <c r="E3">
        <f>NORMDIST(C3,$B$9,$B$11,1)-NORMDIST(C2,$B$9,$B$11,1)</f>
        <v>8.5311551178612013E-2</v>
      </c>
      <c r="F3">
        <f>E3*$B$3</f>
        <v>2.5593465353583604</v>
      </c>
      <c r="G3">
        <f>(D3-F3)*(D3-F3)/F3</f>
        <v>0.81094231535681827</v>
      </c>
    </row>
    <row r="4" spans="1:7" x14ac:dyDescent="0.35">
      <c r="A4">
        <v>23</v>
      </c>
      <c r="B4" t="s">
        <v>8</v>
      </c>
      <c r="C4">
        <v>20</v>
      </c>
      <c r="D4">
        <v>14</v>
      </c>
      <c r="E4">
        <f t="shared" ref="E4:E6" si="0">NORMDIST(C4,$B$9,$B$11,1)-NORMDIST(C3,$B$9,$B$11,1)</f>
        <v>0.52266184629619328</v>
      </c>
      <c r="F4">
        <f t="shared" ref="F4:F7" si="1">E4*$B$3</f>
        <v>15.679855388885798</v>
      </c>
      <c r="G4">
        <f t="shared" ref="G4:G7" si="2">(D4-F4)*(D4-F4)/F4</f>
        <v>0.17997067304389086</v>
      </c>
    </row>
    <row r="5" spans="1:7" x14ac:dyDescent="0.35">
      <c r="A5">
        <v>20</v>
      </c>
      <c r="B5">
        <f>MAX(A2:A31)</f>
        <v>25</v>
      </c>
      <c r="C5">
        <v>25</v>
      </c>
      <c r="D5">
        <v>12</v>
      </c>
      <c r="E5">
        <f t="shared" si="0"/>
        <v>0.36448923492991514</v>
      </c>
      <c r="F5">
        <f t="shared" si="1"/>
        <v>10.934677047897454</v>
      </c>
      <c r="G5">
        <f t="shared" si="2"/>
        <v>0.10379026168813169</v>
      </c>
    </row>
    <row r="6" spans="1:7" x14ac:dyDescent="0.35">
      <c r="A6">
        <v>18</v>
      </c>
      <c r="B6" t="s">
        <v>9</v>
      </c>
      <c r="C6">
        <v>30</v>
      </c>
      <c r="D6">
        <v>0</v>
      </c>
      <c r="E6">
        <f t="shared" si="0"/>
        <v>2.7353719511988728E-2</v>
      </c>
      <c r="F6">
        <f t="shared" si="1"/>
        <v>0.82061158535966183</v>
      </c>
      <c r="G6">
        <f t="shared" si="2"/>
        <v>0.82061158535966183</v>
      </c>
    </row>
    <row r="7" spans="1:7" x14ac:dyDescent="0.35">
      <c r="A7">
        <v>25</v>
      </c>
      <c r="B7">
        <f>MIN(A2:A31)</f>
        <v>13</v>
      </c>
      <c r="D7">
        <v>0</v>
      </c>
      <c r="E7">
        <f>1-SUM(E3:E6)</f>
        <v>1.8364808329085491E-4</v>
      </c>
      <c r="F7">
        <f t="shared" si="1"/>
        <v>5.5094424987256474E-3</v>
      </c>
      <c r="G7">
        <f t="shared" si="2"/>
        <v>5.5094424987256474E-3</v>
      </c>
    </row>
    <row r="8" spans="1:7" x14ac:dyDescent="0.35">
      <c r="A8">
        <v>17</v>
      </c>
      <c r="B8" t="s">
        <v>10</v>
      </c>
      <c r="F8" t="s">
        <v>12</v>
      </c>
      <c r="G8">
        <f>SUM(G3:G7)</f>
        <v>1.9208242779472282</v>
      </c>
    </row>
    <row r="9" spans="1:7" x14ac:dyDescent="0.35">
      <c r="A9">
        <v>15</v>
      </c>
      <c r="B9">
        <f>AVERAGE(A2:A31)</f>
        <v>19.166666666666668</v>
      </c>
      <c r="F9" t="s">
        <v>13</v>
      </c>
      <c r="G9">
        <f>CHIINV(0.02, 1)</f>
        <v>5.4118944310543409</v>
      </c>
    </row>
    <row r="10" spans="1:7" x14ac:dyDescent="0.35">
      <c r="A10">
        <v>18</v>
      </c>
      <c r="B10" t="s">
        <v>11</v>
      </c>
    </row>
    <row r="11" spans="1:7" x14ac:dyDescent="0.35">
      <c r="A11">
        <v>21</v>
      </c>
      <c r="B11">
        <f>STDEV(A2:A31)</f>
        <v>3.0409088175710872</v>
      </c>
    </row>
    <row r="12" spans="1:7" x14ac:dyDescent="0.35">
      <c r="A12">
        <v>20</v>
      </c>
    </row>
    <row r="13" spans="1:7" x14ac:dyDescent="0.35">
      <c r="A13">
        <v>21</v>
      </c>
    </row>
    <row r="14" spans="1:7" x14ac:dyDescent="0.35">
      <c r="A14">
        <v>25</v>
      </c>
    </row>
    <row r="15" spans="1:7" x14ac:dyDescent="0.35">
      <c r="A15">
        <v>19</v>
      </c>
    </row>
    <row r="16" spans="1:7" x14ac:dyDescent="0.35">
      <c r="A16">
        <v>22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21</v>
      </c>
    </row>
    <row r="20" spans="1:1" x14ac:dyDescent="0.35">
      <c r="A20">
        <v>16</v>
      </c>
    </row>
    <row r="21" spans="1:1" x14ac:dyDescent="0.35">
      <c r="A21">
        <v>19</v>
      </c>
    </row>
    <row r="22" spans="1:1" x14ac:dyDescent="0.35">
      <c r="A22">
        <v>22</v>
      </c>
    </row>
    <row r="23" spans="1:1" x14ac:dyDescent="0.35">
      <c r="A23">
        <v>16</v>
      </c>
    </row>
    <row r="24" spans="1:1" x14ac:dyDescent="0.35">
      <c r="A24">
        <v>21</v>
      </c>
    </row>
    <row r="25" spans="1:1" x14ac:dyDescent="0.35">
      <c r="A25">
        <v>19</v>
      </c>
    </row>
    <row r="26" spans="1:1" x14ac:dyDescent="0.35">
      <c r="A26">
        <v>18</v>
      </c>
    </row>
    <row r="27" spans="1:1" x14ac:dyDescent="0.35">
      <c r="A27">
        <v>15</v>
      </c>
    </row>
    <row r="28" spans="1:1" x14ac:dyDescent="0.35">
      <c r="A28">
        <v>18</v>
      </c>
    </row>
    <row r="29" spans="1:1" x14ac:dyDescent="0.35">
      <c r="A29">
        <v>21</v>
      </c>
    </row>
    <row r="30" spans="1:1" x14ac:dyDescent="0.35">
      <c r="A30">
        <v>16</v>
      </c>
    </row>
    <row r="31" spans="1:1" x14ac:dyDescent="0.35">
      <c r="A31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CE6C-22F2-42B6-ADE7-E893309B1E9E}">
  <dimension ref="A1:E7"/>
  <sheetViews>
    <sheetView tabSelected="1" workbookViewId="0">
      <selection activeCell="C7" sqref="C7"/>
    </sheetView>
  </sheetViews>
  <sheetFormatPr defaultRowHeight="14.5" x14ac:dyDescent="0.35"/>
  <cols>
    <col min="2" max="2" width="15.6328125" customWidth="1"/>
    <col min="3" max="3" width="10.26953125" customWidth="1"/>
    <col min="4" max="4" width="23.36328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>
        <f>CHIINV(0.05, 4)</f>
        <v>9.4877290367811575</v>
      </c>
    </row>
    <row r="2" spans="1:5" x14ac:dyDescent="0.35">
      <c r="A2">
        <v>500</v>
      </c>
      <c r="B2">
        <v>475</v>
      </c>
      <c r="C2">
        <f>((A2-B2)*(A2-B2))/A2</f>
        <v>1.25</v>
      </c>
    </row>
    <row r="3" spans="1:5" x14ac:dyDescent="0.35">
      <c r="A3">
        <v>150</v>
      </c>
      <c r="B3">
        <v>155</v>
      </c>
      <c r="C3">
        <f t="shared" ref="C3:C6" si="0">((A3-B3)*(A3-B3))/A3</f>
        <v>0.16666666666666666</v>
      </c>
    </row>
    <row r="4" spans="1:5" x14ac:dyDescent="0.35">
      <c r="A4">
        <v>130</v>
      </c>
      <c r="B4">
        <v>133</v>
      </c>
      <c r="C4">
        <f t="shared" si="0"/>
        <v>6.9230769230769235E-2</v>
      </c>
    </row>
    <row r="5" spans="1:5" x14ac:dyDescent="0.35">
      <c r="A5">
        <v>120</v>
      </c>
      <c r="B5">
        <v>120</v>
      </c>
      <c r="C5">
        <f t="shared" si="0"/>
        <v>0</v>
      </c>
    </row>
    <row r="6" spans="1:5" x14ac:dyDescent="0.35">
      <c r="A6">
        <v>100</v>
      </c>
      <c r="B6">
        <v>103</v>
      </c>
      <c r="C6">
        <f t="shared" si="0"/>
        <v>0.09</v>
      </c>
    </row>
    <row r="7" spans="1:5" x14ac:dyDescent="0.35">
      <c r="C7">
        <f>SUM(C2:C6)</f>
        <v>1.575897435897436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2023-10-10T05:59:00Z</dcterms:created>
  <dcterms:modified xsi:type="dcterms:W3CDTF">2023-10-10T11:09:11Z</dcterms:modified>
</cp:coreProperties>
</file>