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codes_university\Prob. theory and math. statistic\LabWorks\"/>
    </mc:Choice>
  </mc:AlternateContent>
  <xr:revisionPtr revIDLastSave="0" documentId="13_ncr:1_{E7DF1C29-7E59-43F7-9068-48B9F5429A69}" xr6:coauthVersionLast="47" xr6:coauthVersionMax="47" xr10:uidLastSave="{00000000-0000-0000-0000-000000000000}"/>
  <bookViews>
    <workbookView xWindow="5960" yWindow="2740" windowWidth="19640" windowHeight="11880" activeTab="1" xr2:uid="{00000000-000D-0000-FFFF-FFFF00000000}"/>
  </bookViews>
  <sheets>
    <sheet name="Задание 1" sheetId="1" r:id="rId1"/>
    <sheet name="Задание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3" l="1"/>
  <c r="B9" i="3"/>
  <c r="C9" i="3" s="1"/>
  <c r="A7" i="3"/>
  <c r="B5" i="3"/>
  <c r="M85" i="1"/>
  <c r="N74" i="1"/>
  <c r="M72" i="1"/>
  <c r="N61" i="1"/>
  <c r="M59" i="1"/>
  <c r="N48" i="1"/>
  <c r="M46" i="1"/>
  <c r="N35" i="1"/>
  <c r="M33" i="1"/>
  <c r="M20" i="1"/>
  <c r="N22" i="1"/>
  <c r="N9" i="1"/>
  <c r="B6" i="1" l="1"/>
  <c r="O35" i="1" l="1"/>
  <c r="A37" i="1" s="1"/>
  <c r="O9" i="1"/>
  <c r="O74" i="1"/>
  <c r="A76" i="1" s="1"/>
  <c r="O48" i="1"/>
  <c r="A50" i="1" s="1"/>
  <c r="O22" i="1"/>
  <c r="A24" i="1" s="1"/>
  <c r="O61" i="1"/>
  <c r="A63" i="1" s="1"/>
  <c r="B7" i="1"/>
  <c r="A11" i="1"/>
</calcChain>
</file>

<file path=xl/sharedStrings.xml><?xml version="1.0" encoding="utf-8"?>
<sst xmlns="http://schemas.openxmlformats.org/spreadsheetml/2006/main" count="104" uniqueCount="34">
  <si>
    <t>1 станок</t>
  </si>
  <si>
    <t>2 станок</t>
  </si>
  <si>
    <t>3 станок</t>
  </si>
  <si>
    <t>4 станок</t>
  </si>
  <si>
    <t>Уровень значимости=</t>
  </si>
  <si>
    <t>Доверит. вероятность=</t>
  </si>
  <si>
    <t xml:space="preserve">ФТЕСТ(1, 2) = </t>
  </si>
  <si>
    <t>Двухвыборочный F-тест для дисперсии</t>
  </si>
  <si>
    <t>Переменная 1</t>
  </si>
  <si>
    <t>Переменная 2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</si>
  <si>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</si>
  <si>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</si>
  <si>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</si>
  <si>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</si>
  <si>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</si>
  <si>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</si>
  <si>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</si>
  <si>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 xml:space="preserve">ФТЕСТ(1, 3) = </t>
  </si>
  <si>
    <t xml:space="preserve">ФТЕСТ(1, 4) = </t>
  </si>
  <si>
    <t xml:space="preserve">ФТЕСТ(2, 3) = </t>
  </si>
  <si>
    <t xml:space="preserve">ФТЕСТ(2, 4) = </t>
  </si>
  <si>
    <t xml:space="preserve">ФТЕСТ(3, 4) = </t>
  </si>
  <si>
    <t>1 город</t>
  </si>
  <si>
    <t>2 город</t>
  </si>
  <si>
    <t>ТТЕСТ(1, 2)=</t>
  </si>
  <si>
    <t>1 способ</t>
  </si>
  <si>
    <t>2 способ</t>
  </si>
  <si>
    <t>Двухвыборочный t-тест с различными дисперсиями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</si>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</sst>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Border="1"/>
    <xf numFmtId="0" fontId="0" fillId="0" borderId="0" xfId="0" quotePrefix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opLeftCell="A22" zoomScale="70" zoomScaleNormal="70" workbookViewId="0">
      <selection activeCell="O61" sqref="O61"/>
    </sheetView>
  </sheetViews>
  <sheetFormatPr defaultRowHeight="14.5" x14ac:dyDescent="0.35"/>
  <cols>
    <col min="1" max="1" width="21.453125" customWidth="1"/>
    <col min="2" max="11" width="4.453125" customWidth="1"/>
    <col min="13" max="13" width="12.36328125" customWidth="1"/>
    <col min="14" max="14" width="21" customWidth="1"/>
    <col min="15" max="15" width="18.1796875" customWidth="1"/>
  </cols>
  <sheetData>
    <row r="1" spans="1:17" x14ac:dyDescent="0.35">
      <c r="A1" t="s">
        <v>0</v>
      </c>
      <c r="B1">
        <v>27.3</v>
      </c>
      <c r="C1">
        <v>27.5</v>
      </c>
      <c r="D1">
        <v>30</v>
      </c>
      <c r="E1">
        <v>28.2</v>
      </c>
      <c r="F1">
        <v>26.7</v>
      </c>
      <c r="G1">
        <v>27.8</v>
      </c>
      <c r="H1">
        <v>32.5</v>
      </c>
      <c r="I1">
        <v>28.5</v>
      </c>
      <c r="J1">
        <v>27.6</v>
      </c>
      <c r="K1">
        <v>27.3</v>
      </c>
    </row>
    <row r="2" spans="1:17" x14ac:dyDescent="0.35">
      <c r="A2" t="s">
        <v>1</v>
      </c>
      <c r="B2">
        <v>28.2</v>
      </c>
      <c r="C2">
        <v>25.9</v>
      </c>
      <c r="D2">
        <v>28.8</v>
      </c>
      <c r="E2">
        <v>26.8</v>
      </c>
      <c r="F2">
        <v>29.2</v>
      </c>
      <c r="G2">
        <v>30.3</v>
      </c>
      <c r="H2">
        <v>28.3</v>
      </c>
      <c r="I2">
        <v>28.4</v>
      </c>
      <c r="J2">
        <v>27.1</v>
      </c>
      <c r="K2">
        <v>30.1</v>
      </c>
    </row>
    <row r="3" spans="1:17" x14ac:dyDescent="0.35">
      <c r="A3" t="s">
        <v>2</v>
      </c>
      <c r="B3">
        <v>30.4</v>
      </c>
      <c r="C3">
        <v>29.3</v>
      </c>
      <c r="D3">
        <v>28.6</v>
      </c>
      <c r="E3">
        <v>26.4</v>
      </c>
      <c r="F3">
        <v>25.1</v>
      </c>
      <c r="G3">
        <v>30.1</v>
      </c>
      <c r="H3">
        <v>30.4</v>
      </c>
      <c r="I3">
        <v>28.9</v>
      </c>
      <c r="J3">
        <v>28.7</v>
      </c>
      <c r="K3">
        <v>28.2</v>
      </c>
    </row>
    <row r="4" spans="1:17" x14ac:dyDescent="0.35">
      <c r="A4" t="s">
        <v>3</v>
      </c>
      <c r="B4">
        <v>26.5</v>
      </c>
      <c r="C4">
        <v>28.4</v>
      </c>
      <c r="D4">
        <v>27.1</v>
      </c>
      <c r="E4">
        <v>25.9</v>
      </c>
      <c r="F4">
        <v>30.5</v>
      </c>
      <c r="G4">
        <v>27.3</v>
      </c>
      <c r="H4">
        <v>26.6</v>
      </c>
      <c r="I4">
        <v>24.9</v>
      </c>
      <c r="J4">
        <v>25.2</v>
      </c>
      <c r="K4">
        <v>26.8</v>
      </c>
    </row>
    <row r="6" spans="1:17" x14ac:dyDescent="0.35">
      <c r="A6" t="s">
        <v>4</v>
      </c>
      <c r="B6">
        <f>0.02</f>
        <v>0.02</v>
      </c>
    </row>
    <row r="7" spans="1:17" x14ac:dyDescent="0.35">
      <c r="A7" t="s">
        <v>5</v>
      </c>
      <c r="B7">
        <f>1-B6</f>
        <v>0.98</v>
      </c>
    </row>
    <row r="8" spans="1:17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35">
      <c r="A9" t="s">
        <v>0</v>
      </c>
      <c r="B9">
        <v>27.3</v>
      </c>
      <c r="C9">
        <v>27.5</v>
      </c>
      <c r="D9">
        <v>30</v>
      </c>
      <c r="E9">
        <v>28.2</v>
      </c>
      <c r="F9">
        <v>26.7</v>
      </c>
      <c r="G9">
        <v>27.8</v>
      </c>
      <c r="H9">
        <v>32.5</v>
      </c>
      <c r="I9">
        <v>28.5</v>
      </c>
      <c r="J9">
        <v>27.6</v>
      </c>
      <c r="K9">
        <v>27.3</v>
      </c>
      <c r="M9" t="s">
        <v>6</v>
      </c>
      <c r="N9">
        <f>FTEST(B9:K9, B10:K10)</f>
        <v>0.56090824042254472</v>
      </c>
      <c r="O9" s="5" t="str">
        <f>IF(N9 &gt; $B$6, "Дисперсии с большим шансом равны", "Дисперсии с большим шансом различны")</f>
        <v>Дисперсии с большим шансом равны</v>
      </c>
    </row>
    <row r="10" spans="1:17" x14ac:dyDescent="0.35">
      <c r="A10" t="s">
        <v>1</v>
      </c>
      <c r="B10">
        <v>28.2</v>
      </c>
      <c r="C10">
        <v>25.9</v>
      </c>
      <c r="D10">
        <v>28.8</v>
      </c>
      <c r="E10">
        <v>26.8</v>
      </c>
      <c r="F10">
        <v>29.2</v>
      </c>
      <c r="G10">
        <v>30.3</v>
      </c>
      <c r="H10">
        <v>28.3</v>
      </c>
      <c r="I10">
        <v>28.4</v>
      </c>
      <c r="J10">
        <v>27.1</v>
      </c>
      <c r="K10">
        <v>30.1</v>
      </c>
    </row>
    <row r="11" spans="1:17" ht="15" thickBot="1" x14ac:dyDescent="0.4">
      <c r="A11" t="str">
        <f>IF(AND(O9="Дисперсии с большим шансом равны", M20="Дисперсии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11" t="s">
        <v>7</v>
      </c>
    </row>
    <row r="12" spans="1:17" x14ac:dyDescent="0.35">
      <c r="M12" s="3"/>
      <c r="N12" s="3" t="s">
        <v>0</v>
      </c>
      <c r="O12" s="3" t="s">
        <v>1</v>
      </c>
    </row>
    <row r="13" spans="1:17" x14ac:dyDescent="0.35">
      <c r="M13" s="1" t="s">
        <v>10</v>
      </c>
      <c r="N13" s="1">
        <v>28.340000000000003</v>
      </c>
      <c r="O13" s="1">
        <v>28.310000000000002</v>
      </c>
    </row>
    <row r="14" spans="1:17" x14ac:dyDescent="0.35">
      <c r="M14" s="1" t="s">
        <v>11</v>
      </c>
      <c r="N14" s="1">
        <v>2.9448888888888884</v>
      </c>
      <c r="O14" s="1">
        <v>1.9743333333333339</v>
      </c>
    </row>
    <row r="15" spans="1:17" x14ac:dyDescent="0.35">
      <c r="M15" s="1" t="s">
        <v>12</v>
      </c>
      <c r="N15" s="1">
        <v>10</v>
      </c>
      <c r="O15" s="1">
        <v>10</v>
      </c>
    </row>
    <row r="16" spans="1:17" x14ac:dyDescent="0.35">
      <c r="M16" s="1" t="s">
        <v>13</v>
      </c>
      <c r="N16" s="1">
        <v>9</v>
      </c>
      <c r="O16" s="1">
        <v>9</v>
      </c>
    </row>
    <row r="17" spans="1:17" x14ac:dyDescent="0.35">
      <c r="M17" s="1" t="s">
        <v>14</v>
      </c>
      <c r="N17" s="1">
        <v>1.4915864708199666</v>
      </c>
      <c r="O17" s="1"/>
    </row>
    <row r="18" spans="1:17" x14ac:dyDescent="0.35">
      <c r="M18" s="1" t="s">
        <v>15</v>
      </c>
      <c r="N18" s="1">
        <v>0.28045412021127236</v>
      </c>
      <c r="O18" s="1"/>
    </row>
    <row r="19" spans="1:17" ht="15" thickBot="1" x14ac:dyDescent="0.4">
      <c r="M19" s="2" t="s">
        <v>16</v>
      </c>
      <c r="N19" s="2">
        <v>4.3254873596714019</v>
      </c>
      <c r="O19" s="2"/>
    </row>
    <row r="20" spans="1:17" x14ac:dyDescent="0.35">
      <c r="M20" t="str">
        <f>IF(ABS(N17-1) &lt; ABS(N19-1), "Дисперсии с большим шансом равны", "Дисперсии с большим шансом различны")</f>
        <v>Дисперсии с большим шансом равны</v>
      </c>
    </row>
    <row r="21" spans="1:17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t="s">
        <v>0</v>
      </c>
      <c r="B22">
        <v>27.3</v>
      </c>
      <c r="C22">
        <v>27.5</v>
      </c>
      <c r="D22">
        <v>30</v>
      </c>
      <c r="E22">
        <v>28.2</v>
      </c>
      <c r="F22">
        <v>26.7</v>
      </c>
      <c r="G22">
        <v>27.8</v>
      </c>
      <c r="H22">
        <v>32.5</v>
      </c>
      <c r="I22">
        <v>28.5</v>
      </c>
      <c r="J22">
        <v>27.6</v>
      </c>
      <c r="K22">
        <v>27.3</v>
      </c>
      <c r="M22" t="s">
        <v>17</v>
      </c>
      <c r="N22">
        <f>FTEST(B22:K22, B23:K23)</f>
        <v>0.99714858120638361</v>
      </c>
      <c r="O22" s="5" t="str">
        <f>IF(N22 &gt; $B$6, "Дисперсии с большим шансом равны", "Дисперсии с большим шансом различны")</f>
        <v>Дисперсии с большим шансом равны</v>
      </c>
    </row>
    <row r="23" spans="1:17" x14ac:dyDescent="0.35">
      <c r="A23" t="s">
        <v>2</v>
      </c>
      <c r="B23">
        <v>30.4</v>
      </c>
      <c r="C23">
        <v>29.3</v>
      </c>
      <c r="D23">
        <v>28.6</v>
      </c>
      <c r="E23">
        <v>26.4</v>
      </c>
      <c r="F23">
        <v>25.1</v>
      </c>
      <c r="G23">
        <v>30.1</v>
      </c>
      <c r="H23">
        <v>30.4</v>
      </c>
      <c r="I23">
        <v>28.9</v>
      </c>
      <c r="J23">
        <v>28.7</v>
      </c>
      <c r="K23">
        <v>28.2</v>
      </c>
    </row>
    <row r="24" spans="1:17" ht="15" thickBot="1" x14ac:dyDescent="0.4">
      <c r="A24" t="str">
        <f>IF(AND(O22="Дисперсии с большим шансом равны", M33="Дисперсии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24" t="s">
        <v>7</v>
      </c>
    </row>
    <row r="25" spans="1:17" x14ac:dyDescent="0.35">
      <c r="M25" s="3"/>
      <c r="N25" s="3" t="s">
        <v>0</v>
      </c>
      <c r="O25" s="3" t="s">
        <v>2</v>
      </c>
    </row>
    <row r="26" spans="1:17" x14ac:dyDescent="0.35">
      <c r="M26" s="1" t="s">
        <v>10</v>
      </c>
      <c r="N26" s="1">
        <v>28.340000000000003</v>
      </c>
      <c r="O26" s="1">
        <v>28.610000000000003</v>
      </c>
    </row>
    <row r="27" spans="1:17" x14ac:dyDescent="0.35">
      <c r="F27" s="4"/>
      <c r="G27" s="4"/>
      <c r="H27" s="4"/>
      <c r="M27" s="1" t="s">
        <v>11</v>
      </c>
      <c r="N27" s="1">
        <v>2.9448888888888884</v>
      </c>
      <c r="O27" s="1">
        <v>2.9521111111111096</v>
      </c>
    </row>
    <row r="28" spans="1:17" x14ac:dyDescent="0.35">
      <c r="F28" s="4"/>
      <c r="G28" s="4"/>
      <c r="H28" s="4"/>
      <c r="M28" s="1" t="s">
        <v>12</v>
      </c>
      <c r="N28" s="1">
        <v>10</v>
      </c>
      <c r="O28" s="1">
        <v>10</v>
      </c>
    </row>
    <row r="29" spans="1:17" x14ac:dyDescent="0.35">
      <c r="M29" s="1" t="s">
        <v>13</v>
      </c>
      <c r="N29" s="1">
        <v>9</v>
      </c>
      <c r="O29" s="1">
        <v>9</v>
      </c>
    </row>
    <row r="30" spans="1:17" x14ac:dyDescent="0.35">
      <c r="M30" s="1" t="s">
        <v>14</v>
      </c>
      <c r="N30" s="1">
        <v>0.99755353983966311</v>
      </c>
      <c r="O30" s="1"/>
    </row>
    <row r="31" spans="1:17" x14ac:dyDescent="0.35">
      <c r="M31" s="1" t="s">
        <v>15</v>
      </c>
      <c r="N31" s="1">
        <v>0.49857429060319203</v>
      </c>
      <c r="O31" s="1"/>
    </row>
    <row r="32" spans="1:17" ht="15" thickBot="1" x14ac:dyDescent="0.4">
      <c r="M32" s="2" t="s">
        <v>16</v>
      </c>
      <c r="N32" s="2">
        <v>0.23118782159057516</v>
      </c>
      <c r="O32" s="2"/>
    </row>
    <row r="33" spans="1:17" x14ac:dyDescent="0.35">
      <c r="M33" t="str">
        <f>IF(ABS(N30-1) &lt; ABS(N32-1), "Дисперсии с большим шансом равны", "Дисперсии с большим шансом различны")</f>
        <v>Дисперсии с большим шансом равны</v>
      </c>
    </row>
    <row r="34" spans="1:17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t="s">
        <v>0</v>
      </c>
      <c r="B35">
        <v>27.3</v>
      </c>
      <c r="C35">
        <v>27.5</v>
      </c>
      <c r="D35">
        <v>30</v>
      </c>
      <c r="E35">
        <v>28.2</v>
      </c>
      <c r="F35">
        <v>26.7</v>
      </c>
      <c r="G35">
        <v>27.8</v>
      </c>
      <c r="H35">
        <v>32.5</v>
      </c>
      <c r="I35">
        <v>28.5</v>
      </c>
      <c r="J35">
        <v>27.6</v>
      </c>
      <c r="K35">
        <v>27.3</v>
      </c>
      <c r="M35" t="s">
        <v>18</v>
      </c>
      <c r="N35">
        <f>FTEST(B35:K35, B36:K36)</f>
        <v>0.86344658392018392</v>
      </c>
      <c r="O35" s="5" t="str">
        <f>IF(N35 &gt; $B$6, "Дисперсии с большим шансом равны", "Дисперсии с большим шансом различны")</f>
        <v>Дисперсии с большим шансом равны</v>
      </c>
    </row>
    <row r="36" spans="1:17" x14ac:dyDescent="0.35">
      <c r="A36" t="s">
        <v>3</v>
      </c>
      <c r="B36">
        <v>26.5</v>
      </c>
      <c r="C36">
        <v>28.4</v>
      </c>
      <c r="D36">
        <v>27.1</v>
      </c>
      <c r="E36">
        <v>25.9</v>
      </c>
      <c r="F36">
        <v>30.5</v>
      </c>
      <c r="G36">
        <v>27.3</v>
      </c>
      <c r="H36">
        <v>26.6</v>
      </c>
      <c r="I36">
        <v>24.9</v>
      </c>
      <c r="J36">
        <v>25.2</v>
      </c>
      <c r="K36">
        <v>26.8</v>
      </c>
    </row>
    <row r="37" spans="1:17" ht="15" thickBot="1" x14ac:dyDescent="0.4">
      <c r="A37" t="str">
        <f>IF(AND(O35="Дисперсии с большим шансом равны", M46="Дисперсии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37" t="s">
        <v>7</v>
      </c>
    </row>
    <row r="38" spans="1:17" x14ac:dyDescent="0.35">
      <c r="M38" s="3"/>
      <c r="N38" s="3" t="s">
        <v>0</v>
      </c>
      <c r="O38" s="3" t="s">
        <v>3</v>
      </c>
    </row>
    <row r="39" spans="1:17" x14ac:dyDescent="0.35">
      <c r="M39" s="1" t="s">
        <v>10</v>
      </c>
      <c r="N39" s="1">
        <v>28.340000000000003</v>
      </c>
      <c r="O39" s="1">
        <v>26.919999999999998</v>
      </c>
    </row>
    <row r="40" spans="1:17" x14ac:dyDescent="0.35">
      <c r="M40" s="1" t="s">
        <v>11</v>
      </c>
      <c r="N40" s="1">
        <v>2.9448888888888884</v>
      </c>
      <c r="O40" s="1">
        <v>2.6173333333333342</v>
      </c>
    </row>
    <row r="41" spans="1:17" x14ac:dyDescent="0.35">
      <c r="M41" s="1" t="s">
        <v>12</v>
      </c>
      <c r="N41" s="1">
        <v>10</v>
      </c>
      <c r="O41" s="1">
        <v>10</v>
      </c>
    </row>
    <row r="42" spans="1:17" x14ac:dyDescent="0.35">
      <c r="M42" s="1" t="s">
        <v>13</v>
      </c>
      <c r="N42" s="1">
        <v>9</v>
      </c>
      <c r="O42" s="1">
        <v>9</v>
      </c>
    </row>
    <row r="43" spans="1:17" x14ac:dyDescent="0.35">
      <c r="M43" s="1" t="s">
        <v>14</v>
      </c>
      <c r="N43" s="1">
        <v>1.125148582102224</v>
      </c>
      <c r="O43" s="1"/>
    </row>
    <row r="44" spans="1:17" x14ac:dyDescent="0.35">
      <c r="M44" s="1" t="s">
        <v>15</v>
      </c>
      <c r="N44" s="1">
        <v>0.43172329196009196</v>
      </c>
      <c r="O44" s="1"/>
    </row>
    <row r="45" spans="1:17" ht="15" thickBot="1" x14ac:dyDescent="0.4">
      <c r="M45" s="2" t="s">
        <v>16</v>
      </c>
      <c r="N45" s="2">
        <v>4.3254873596714019</v>
      </c>
      <c r="O45" s="2"/>
    </row>
    <row r="46" spans="1:17" x14ac:dyDescent="0.35">
      <c r="M46" t="str">
        <f>IF(ABS(N43-1) &lt; ABS(N45-1), "Дисперсии с большим шансом равны", "Дисперсии с большим шансом различны")</f>
        <v>Дисперсии с большим шансом равны</v>
      </c>
    </row>
    <row r="47" spans="1:17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5">
      <c r="A48" t="s">
        <v>1</v>
      </c>
      <c r="B48">
        <v>28.2</v>
      </c>
      <c r="C48">
        <v>25.9</v>
      </c>
      <c r="D48">
        <v>28.8</v>
      </c>
      <c r="E48">
        <v>26.8</v>
      </c>
      <c r="F48">
        <v>29.2</v>
      </c>
      <c r="G48">
        <v>30.3</v>
      </c>
      <c r="H48">
        <v>28.3</v>
      </c>
      <c r="I48">
        <v>28.4</v>
      </c>
      <c r="J48">
        <v>27.1</v>
      </c>
      <c r="K48">
        <v>30.1</v>
      </c>
      <c r="M48" t="s">
        <v>19</v>
      </c>
      <c r="N48">
        <f>FTEST(B48:K48, B49:K49)</f>
        <v>0.55852595858972942</v>
      </c>
      <c r="O48" s="5" t="str">
        <f>IF(N48 &gt; $B$6, "Дисперсии с большим шансом равны", "Дисперсии с большим шансом различны")</f>
        <v>Дисперсии с большим шансом равны</v>
      </c>
    </row>
    <row r="49" spans="1:17" x14ac:dyDescent="0.35">
      <c r="A49" t="s">
        <v>2</v>
      </c>
      <c r="B49">
        <v>30.4</v>
      </c>
      <c r="C49">
        <v>29.3</v>
      </c>
      <c r="D49">
        <v>28.6</v>
      </c>
      <c r="E49">
        <v>26.4</v>
      </c>
      <c r="F49">
        <v>25.1</v>
      </c>
      <c r="G49">
        <v>30.1</v>
      </c>
      <c r="H49">
        <v>30.4</v>
      </c>
      <c r="I49">
        <v>28.9</v>
      </c>
      <c r="J49">
        <v>28.7</v>
      </c>
      <c r="K49">
        <v>28.2</v>
      </c>
    </row>
    <row r="50" spans="1:17" ht="15" thickBot="1" x14ac:dyDescent="0.4">
      <c r="A50" t="str">
        <f>IF(AND(O48="Дисперсии с большим шансом равны", M59="Дисперсии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50" t="s">
        <v>7</v>
      </c>
    </row>
    <row r="51" spans="1:17" x14ac:dyDescent="0.35">
      <c r="M51" s="3"/>
      <c r="N51" s="3" t="s">
        <v>1</v>
      </c>
      <c r="O51" s="3" t="s">
        <v>2</v>
      </c>
    </row>
    <row r="52" spans="1:17" x14ac:dyDescent="0.35">
      <c r="M52" s="1" t="s">
        <v>10</v>
      </c>
      <c r="N52" s="1">
        <v>28.310000000000002</v>
      </c>
      <c r="O52" s="1">
        <v>28.610000000000003</v>
      </c>
    </row>
    <row r="53" spans="1:17" x14ac:dyDescent="0.35">
      <c r="M53" s="1" t="s">
        <v>11</v>
      </c>
      <c r="N53" s="1">
        <v>1.9743333333333339</v>
      </c>
      <c r="O53" s="1">
        <v>2.9521111111111096</v>
      </c>
    </row>
    <row r="54" spans="1:17" x14ac:dyDescent="0.35">
      <c r="M54" s="1" t="s">
        <v>12</v>
      </c>
      <c r="N54" s="1">
        <v>10</v>
      </c>
      <c r="O54" s="1">
        <v>10</v>
      </c>
    </row>
    <row r="55" spans="1:17" x14ac:dyDescent="0.35">
      <c r="M55" s="1" t="s">
        <v>13</v>
      </c>
      <c r="N55" s="1">
        <v>9</v>
      </c>
      <c r="O55" s="1">
        <v>9</v>
      </c>
    </row>
    <row r="56" spans="1:17" x14ac:dyDescent="0.35">
      <c r="M56" s="1" t="s">
        <v>14</v>
      </c>
      <c r="N56" s="1">
        <v>0.66878693213895946</v>
      </c>
      <c r="O56" s="1"/>
    </row>
    <row r="57" spans="1:17" x14ac:dyDescent="0.35">
      <c r="M57" s="1" t="s">
        <v>15</v>
      </c>
      <c r="N57" s="1">
        <v>0.27926297929486477</v>
      </c>
      <c r="O57" s="1"/>
    </row>
    <row r="58" spans="1:17" ht="15" thickBot="1" x14ac:dyDescent="0.4">
      <c r="M58" s="2" t="s">
        <v>16</v>
      </c>
      <c r="N58" s="2">
        <v>0.23118782159057516</v>
      </c>
      <c r="O58" s="2"/>
    </row>
    <row r="59" spans="1:17" x14ac:dyDescent="0.35">
      <c r="M59" t="str">
        <f>IF(ABS(N56-1) &lt; ABS(N58-1), "Дисперсии с большим шансом равны", "Дисперсии с большим шансом различны")</f>
        <v>Дисперсии с большим шансом равны</v>
      </c>
    </row>
    <row r="60" spans="1:17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5">
      <c r="A61" t="s">
        <v>1</v>
      </c>
      <c r="B61">
        <v>28.2</v>
      </c>
      <c r="C61">
        <v>25.9</v>
      </c>
      <c r="D61">
        <v>28.8</v>
      </c>
      <c r="E61">
        <v>26.8</v>
      </c>
      <c r="F61">
        <v>29.2</v>
      </c>
      <c r="G61">
        <v>30.3</v>
      </c>
      <c r="H61">
        <v>28.3</v>
      </c>
      <c r="I61">
        <v>28.4</v>
      </c>
      <c r="J61">
        <v>27.1</v>
      </c>
      <c r="K61">
        <v>30.1</v>
      </c>
      <c r="M61" t="s">
        <v>20</v>
      </c>
      <c r="N61">
        <f>FTEST(B61:K61, B62:K62)</f>
        <v>0.68131640151958317</v>
      </c>
      <c r="O61" s="5" t="str">
        <f>IF(N61 &gt; $B$6, "Дисперсии с большим шансом равны", "Дисперсии с большим шансом различны")</f>
        <v>Дисперсии с большим шансом равны</v>
      </c>
    </row>
    <row r="62" spans="1:17" x14ac:dyDescent="0.35">
      <c r="A62" t="s">
        <v>3</v>
      </c>
      <c r="B62">
        <v>26.5</v>
      </c>
      <c r="C62">
        <v>28.4</v>
      </c>
      <c r="D62">
        <v>27.1</v>
      </c>
      <c r="E62">
        <v>25.9</v>
      </c>
      <c r="F62">
        <v>30.5</v>
      </c>
      <c r="G62">
        <v>27.3</v>
      </c>
      <c r="H62">
        <v>26.6</v>
      </c>
      <c r="I62">
        <v>24.9</v>
      </c>
      <c r="J62">
        <v>25.2</v>
      </c>
      <c r="K62">
        <v>26.8</v>
      </c>
    </row>
    <row r="63" spans="1:17" ht="15" thickBot="1" x14ac:dyDescent="0.4">
      <c r="A63" t="str">
        <f>IF(AND(O61="Дисперсии с большим шансом равны", M72="Дисперсии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63" t="s">
        <v>7</v>
      </c>
    </row>
    <row r="64" spans="1:17" x14ac:dyDescent="0.35">
      <c r="M64" s="3"/>
      <c r="N64" s="3" t="s">
        <v>1</v>
      </c>
      <c r="O64" s="3" t="s">
        <v>3</v>
      </c>
    </row>
    <row r="65" spans="1:17" x14ac:dyDescent="0.35">
      <c r="M65" s="1" t="s">
        <v>10</v>
      </c>
      <c r="N65" s="1">
        <v>28.310000000000002</v>
      </c>
      <c r="O65" s="1">
        <v>26.919999999999998</v>
      </c>
    </row>
    <row r="66" spans="1:17" x14ac:dyDescent="0.35">
      <c r="M66" s="1" t="s">
        <v>11</v>
      </c>
      <c r="N66" s="1">
        <v>1.9743333333333339</v>
      </c>
      <c r="O66" s="1">
        <v>2.6173333333333342</v>
      </c>
    </row>
    <row r="67" spans="1:17" x14ac:dyDescent="0.35">
      <c r="M67" s="1" t="s">
        <v>12</v>
      </c>
      <c r="N67" s="1">
        <v>10</v>
      </c>
      <c r="O67" s="1">
        <v>10</v>
      </c>
    </row>
    <row r="68" spans="1:17" x14ac:dyDescent="0.35">
      <c r="M68" s="1" t="s">
        <v>13</v>
      </c>
      <c r="N68" s="1">
        <v>9</v>
      </c>
      <c r="O68" s="1">
        <v>9</v>
      </c>
    </row>
    <row r="69" spans="1:17" x14ac:dyDescent="0.35">
      <c r="M69" s="1" t="s">
        <v>14</v>
      </c>
      <c r="N69" s="1">
        <v>0.75433010697911362</v>
      </c>
      <c r="O69" s="1"/>
    </row>
    <row r="70" spans="1:17" x14ac:dyDescent="0.35">
      <c r="M70" s="1" t="s">
        <v>15</v>
      </c>
      <c r="N70" s="1">
        <v>0.34065820075979159</v>
      </c>
      <c r="O70" s="1"/>
    </row>
    <row r="71" spans="1:17" ht="15" thickBot="1" x14ac:dyDescent="0.4">
      <c r="M71" s="2" t="s">
        <v>16</v>
      </c>
      <c r="N71" s="2">
        <v>0.23118782159057516</v>
      </c>
      <c r="O71" s="2"/>
    </row>
    <row r="72" spans="1:17" x14ac:dyDescent="0.35">
      <c r="M72" t="str">
        <f>IF(ABS(N69-1) &lt; ABS(N71-1), "Дисперсии с большим шансом равны", "Дисперсии с большим шансом различны")</f>
        <v>Дисперсии с большим шансом равны</v>
      </c>
    </row>
    <row r="73" spans="1:17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5">
      <c r="A74" t="s">
        <v>2</v>
      </c>
      <c r="B74">
        <v>30.4</v>
      </c>
      <c r="C74">
        <v>29.3</v>
      </c>
      <c r="D74">
        <v>28.6</v>
      </c>
      <c r="E74">
        <v>26.4</v>
      </c>
      <c r="F74">
        <v>25.1</v>
      </c>
      <c r="G74">
        <v>30.1</v>
      </c>
      <c r="H74">
        <v>30.4</v>
      </c>
      <c r="I74">
        <v>28.9</v>
      </c>
      <c r="J74">
        <v>28.7</v>
      </c>
      <c r="K74">
        <v>28.2</v>
      </c>
      <c r="M74" t="s">
        <v>21</v>
      </c>
      <c r="N74">
        <f>FTEST(B74:K74, B75:K75)</f>
        <v>0.86064030536137071</v>
      </c>
      <c r="O74" s="5" t="str">
        <f>IF(N74 &gt; $B$6, "Дисперсии с большим шансом равны", "Дисперсии с большим шансом различны")</f>
        <v>Дисперсии с большим шансом равны</v>
      </c>
    </row>
    <row r="75" spans="1:17" x14ac:dyDescent="0.35">
      <c r="A75" t="s">
        <v>3</v>
      </c>
      <c r="B75">
        <v>26.5</v>
      </c>
      <c r="C75">
        <v>28.4</v>
      </c>
      <c r="D75">
        <v>27.1</v>
      </c>
      <c r="E75">
        <v>25.9</v>
      </c>
      <c r="F75">
        <v>30.5</v>
      </c>
      <c r="G75">
        <v>27.3</v>
      </c>
      <c r="H75">
        <v>26.6</v>
      </c>
      <c r="I75">
        <v>24.9</v>
      </c>
      <c r="J75">
        <v>25.2</v>
      </c>
      <c r="K75">
        <v>26.8</v>
      </c>
    </row>
    <row r="76" spans="1:17" ht="15" thickBot="1" x14ac:dyDescent="0.4">
      <c r="A76" t="str">
        <f>IF(AND(O74="Дисперсии с большим шансом равны", M85="Дисперсии с большим шансом равны"), "Вывод: Дисперсии равны", "Вывод: Дисперсии различны или результаты не совпадают")</f>
        <v>Вывод: Дисперсии равны</v>
      </c>
      <c r="M76" t="s">
        <v>7</v>
      </c>
    </row>
    <row r="77" spans="1:17" x14ac:dyDescent="0.35">
      <c r="M77" s="3"/>
      <c r="N77" s="3" t="s">
        <v>2</v>
      </c>
      <c r="O77" s="3" t="s">
        <v>3</v>
      </c>
    </row>
    <row r="78" spans="1:17" x14ac:dyDescent="0.35">
      <c r="M78" s="1" t="s">
        <v>10</v>
      </c>
      <c r="N78" s="1">
        <v>28.610000000000003</v>
      </c>
      <c r="O78" s="1">
        <v>26.919999999999998</v>
      </c>
    </row>
    <row r="79" spans="1:17" x14ac:dyDescent="0.35">
      <c r="M79" s="1" t="s">
        <v>11</v>
      </c>
      <c r="N79" s="1">
        <v>2.9521111111111096</v>
      </c>
      <c r="O79" s="1">
        <v>2.6173333333333342</v>
      </c>
    </row>
    <row r="80" spans="1:17" x14ac:dyDescent="0.35">
      <c r="M80" s="1" t="s">
        <v>12</v>
      </c>
      <c r="N80" s="1">
        <v>10</v>
      </c>
      <c r="O80" s="1">
        <v>10</v>
      </c>
    </row>
    <row r="81" spans="13:15" x14ac:dyDescent="0.35">
      <c r="M81" s="1" t="s">
        <v>13</v>
      </c>
      <c r="N81" s="1">
        <v>9</v>
      </c>
      <c r="O81" s="1">
        <v>9</v>
      </c>
    </row>
    <row r="82" spans="13:15" x14ac:dyDescent="0.35">
      <c r="M82" s="1" t="s">
        <v>14</v>
      </c>
      <c r="N82" s="1">
        <v>1.1279079640006784</v>
      </c>
      <c r="O82" s="1"/>
    </row>
    <row r="83" spans="13:15" x14ac:dyDescent="0.35">
      <c r="M83" s="1" t="s">
        <v>15</v>
      </c>
      <c r="N83" s="1">
        <v>0.4303201526806853</v>
      </c>
      <c r="O83" s="1"/>
    </row>
    <row r="84" spans="13:15" ht="15" thickBot="1" x14ac:dyDescent="0.4">
      <c r="M84" s="2" t="s">
        <v>16</v>
      </c>
      <c r="N84" s="2">
        <v>4.3254873596714019</v>
      </c>
      <c r="O84" s="2"/>
    </row>
    <row r="85" spans="13:15" x14ac:dyDescent="0.35">
      <c r="M85" t="str">
        <f>IF(ABS(N82-1) &lt; ABS(N84-1), "Дисперсии с большим шансом равны", "Дисперсии с большим шансом различны")</f>
        <v>Дисперсии с большим шансом равны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E17" sqref="E17"/>
    </sheetView>
  </sheetViews>
  <sheetFormatPr defaultRowHeight="14.5" x14ac:dyDescent="0.35"/>
  <cols>
    <col min="1" max="1" width="22.6328125" customWidth="1"/>
    <col min="2" max="2" width="12.90625" customWidth="1"/>
    <col min="3" max="3" width="13.36328125" customWidth="1"/>
  </cols>
  <sheetData>
    <row r="1" spans="1:15" x14ac:dyDescent="0.35">
      <c r="A1" t="s">
        <v>22</v>
      </c>
      <c r="B1">
        <v>23</v>
      </c>
      <c r="C1">
        <v>25</v>
      </c>
      <c r="D1">
        <v>21</v>
      </c>
      <c r="E1">
        <v>22</v>
      </c>
      <c r="F1">
        <v>16</v>
      </c>
      <c r="G1">
        <v>19</v>
      </c>
      <c r="H1">
        <v>20</v>
      </c>
      <c r="I1">
        <v>19</v>
      </c>
      <c r="J1">
        <v>25</v>
      </c>
      <c r="K1">
        <v>23</v>
      </c>
      <c r="L1">
        <v>26</v>
      </c>
      <c r="M1">
        <v>31</v>
      </c>
      <c r="N1">
        <v>22</v>
      </c>
      <c r="O1">
        <v>32</v>
      </c>
    </row>
    <row r="2" spans="1:15" x14ac:dyDescent="0.35">
      <c r="A2" t="s">
        <v>23</v>
      </c>
      <c r="B2">
        <v>24</v>
      </c>
      <c r="C2">
        <v>21</v>
      </c>
      <c r="D2">
        <v>24</v>
      </c>
      <c r="E2">
        <v>15</v>
      </c>
      <c r="F2">
        <v>19</v>
      </c>
      <c r="G2">
        <v>32</v>
      </c>
      <c r="H2">
        <v>22</v>
      </c>
      <c r="I2">
        <v>30</v>
      </c>
      <c r="J2">
        <v>19</v>
      </c>
      <c r="K2">
        <v>29</v>
      </c>
      <c r="L2">
        <v>21</v>
      </c>
      <c r="M2">
        <v>19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f>1-B4</f>
        <v>0.99</v>
      </c>
    </row>
    <row r="7" spans="1:15" x14ac:dyDescent="0.35">
      <c r="A7" t="str">
        <f>IF(FTEST(B1:O1,B2:M2)&gt;B4, "Дисперсии с большим шансом равны", "Дисперсии с большим шансом различны")</f>
        <v>Дисперсии с большим шансом равны</v>
      </c>
    </row>
    <row r="8" spans="1:15" ht="22.5" customHeight="1" x14ac:dyDescent="0.35">
      <c r="A8" t="s">
        <v>25</v>
      </c>
    </row>
    <row r="9" spans="1:15" x14ac:dyDescent="0.35">
      <c r="A9" t="s">
        <v>24</v>
      </c>
      <c r="B9">
        <f>TTEST($B$1:$O$1,$B$2:$M$2,1,2)</f>
        <v>0.45255448156441752</v>
      </c>
      <c r="C9" t="str">
        <f>IF(B9&gt;B4, "Среднее число продаж товара в городах не различно", "Среднее число продаж товара в городах различно")</f>
        <v>Среднее число продаж товара в городах не различно</v>
      </c>
    </row>
    <row r="10" spans="1:15" x14ac:dyDescent="0.35">
      <c r="A10" t="s">
        <v>26</v>
      </c>
    </row>
    <row r="11" spans="1:15" x14ac:dyDescent="0.35">
      <c r="A11" t="s">
        <v>27</v>
      </c>
    </row>
    <row r="12" spans="1:15" ht="15" thickBot="1" x14ac:dyDescent="0.4"/>
    <row r="13" spans="1:15" x14ac:dyDescent="0.35">
      <c r="A13" s="3"/>
      <c r="B13" s="3" t="s">
        <v>8</v>
      </c>
      <c r="C13" s="3" t="s">
        <v>9</v>
      </c>
    </row>
    <row r="14" spans="1:15" x14ac:dyDescent="0.35">
      <c r="A14" s="1" t="s">
        <v>10</v>
      </c>
      <c r="B14" s="1">
        <v>23.142857142857142</v>
      </c>
      <c r="C14" s="1">
        <v>22.916666666666668</v>
      </c>
    </row>
    <row r="15" spans="1:15" x14ac:dyDescent="0.35">
      <c r="A15" s="1" t="s">
        <v>11</v>
      </c>
      <c r="B15" s="1">
        <v>19.824175824175793</v>
      </c>
      <c r="C15" s="1">
        <v>26.265151515151544</v>
      </c>
    </row>
    <row r="16" spans="1:15" x14ac:dyDescent="0.35">
      <c r="A16" s="1" t="s">
        <v>12</v>
      </c>
      <c r="B16" s="1">
        <v>14</v>
      </c>
      <c r="C16" s="1">
        <v>12</v>
      </c>
    </row>
    <row r="17" spans="1:3" x14ac:dyDescent="0.35">
      <c r="A17" s="1" t="s">
        <v>28</v>
      </c>
      <c r="B17" s="1">
        <v>0</v>
      </c>
      <c r="C17" s="1"/>
    </row>
    <row r="18" spans="1:3" x14ac:dyDescent="0.35">
      <c r="A18" s="1" t="s">
        <v>13</v>
      </c>
      <c r="B18" s="1">
        <v>22</v>
      </c>
      <c r="C18" s="1"/>
    </row>
    <row r="19" spans="1:3" x14ac:dyDescent="0.35">
      <c r="A19" s="1" t="s">
        <v>29</v>
      </c>
      <c r="B19" s="1">
        <v>0.11913386250477703</v>
      </c>
      <c r="C19" s="1"/>
    </row>
    <row r="20" spans="1:3" x14ac:dyDescent="0.35">
      <c r="A20" s="1" t="s">
        <v>30</v>
      </c>
      <c r="B20" s="1">
        <v>0.45312523782330349</v>
      </c>
      <c r="C20" s="1"/>
    </row>
    <row r="21" spans="1:3" x14ac:dyDescent="0.35">
      <c r="A21" s="1" t="s">
        <v>31</v>
      </c>
      <c r="B21" s="1">
        <v>2.5083245528990807</v>
      </c>
      <c r="C21" s="1"/>
    </row>
    <row r="22" spans="1:3" x14ac:dyDescent="0.35">
      <c r="A22" s="1" t="s">
        <v>32</v>
      </c>
      <c r="B22" s="1">
        <v>0.90625047564660699</v>
      </c>
      <c r="C22" s="1"/>
    </row>
    <row r="23" spans="1:3" ht="15" thickBot="1" x14ac:dyDescent="0.4">
      <c r="A23" s="2" t="s">
        <v>33</v>
      </c>
      <c r="B23" s="2">
        <v>2.8187560606001436</v>
      </c>
      <c r="C23" s="2"/>
    </row>
    <row r="24" spans="1:3" x14ac:dyDescent="0.35">
      <c r="A24" t="str">
        <f>IF(ABS(B19)&lt;ABS(B21), "Среднее число продаж товара в городах не различно", "Среднее число продаж товара в городах различно")</f>
        <v>Среднее число продаж товара в городах не различно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2023-11-07T17:17:19Z</dcterms:created>
  <dcterms:modified xsi:type="dcterms:W3CDTF">2023-11-21T10:12:31Z</dcterms:modified>
</cp:coreProperties>
</file>