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des_university\Prob. theory and math. statistic\LabWorks\"/>
    </mc:Choice>
  </mc:AlternateContent>
  <xr:revisionPtr revIDLastSave="0" documentId="13_ncr:1_{9F579017-612B-4D4F-96DF-CC7938E4AEC9}" xr6:coauthVersionLast="47" xr6:coauthVersionMax="47" xr10:uidLastSave="{00000000-0000-0000-0000-000000000000}"/>
  <bookViews>
    <workbookView xWindow="1520" yWindow="1520" windowWidth="19640" windowHeight="11880" activeTab="1" xr2:uid="{00000000-000D-0000-FFFF-FFFF00000000}"/>
  </bookViews>
  <sheets>
    <sheet name="Пример" sheetId="4" r:id="rId1"/>
    <sheet name="Задание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5" l="1" a="1"/>
  <c r="A11" i="5" s="1"/>
  <c r="E16" i="5" l="1"/>
  <c r="B8" i="5"/>
  <c r="B9" i="5" s="1"/>
  <c r="B3" i="5" a="1"/>
  <c r="B3" i="5" s="1"/>
  <c r="B5" i="5"/>
  <c r="B4" i="5"/>
  <c r="G33" i="4"/>
  <c r="F33" i="4"/>
  <c r="B28" i="4" a="1"/>
  <c r="B28" i="4" s="1"/>
  <c r="C26" i="4"/>
  <c r="B26" i="4"/>
  <c r="B25" i="4"/>
  <c r="B3" i="4" a="1"/>
  <c r="B3" i="4" s="1"/>
  <c r="B6" i="4"/>
  <c r="B5" i="4"/>
  <c r="F1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Саша Александров</author>
  </authors>
  <commentList>
    <comment ref="B28" authorId="0" shapeId="0" xr:uid="{F95ED52C-9001-4A2E-BC4B-98CCAEE435F7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Коэффициент a
</t>
        </r>
      </text>
    </comment>
    <comment ref="C28" authorId="0" shapeId="0" xr:uid="{96881EE5-0E30-491A-8ED5-6D9A2F0C4706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Коэффициент b
</t>
        </r>
      </text>
    </comment>
    <comment ref="B29" authorId="0" shapeId="0" xr:uid="{B2401598-40D5-4136-AFAB-AF57ACADA6DC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Стандартная ошибка m(a)
</t>
        </r>
      </text>
    </comment>
    <comment ref="C29" authorId="0" shapeId="0" xr:uid="{4ADD64E6-1C47-4087-B5D6-07299AD80EDA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Стандартная ошибка m(b)</t>
        </r>
      </text>
    </comment>
    <comment ref="B30" authorId="0" shapeId="0" xr:uid="{7A7554BC-8D20-4893-9F6F-1E839DE0F428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Коэффициент детерминации R(xy)</t>
        </r>
      </text>
    </comment>
    <comment ref="C30" authorId="0" shapeId="0" xr:uid="{4419F2C8-A59A-4322-90E4-1C65A1859479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Среднеквадратическое отклонение y
</t>
        </r>
      </text>
    </comment>
    <comment ref="B31" authorId="0" shapeId="0" xr:uid="{20968357-72C4-458B-8F33-F7766FBD7AFE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F-статистика
</t>
        </r>
      </text>
    </comment>
    <comment ref="C31" authorId="0" shapeId="0" xr:uid="{24CB457B-45BE-423D-8368-6D5C6729CA03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Степени свободы n-2
</t>
        </r>
      </text>
    </comment>
    <comment ref="B32" authorId="0" shapeId="0" xr:uid="{AB0230BB-CFB1-4A03-818D-00B3F5244812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Регрессионная сумма квадратов S(b)^2
</t>
        </r>
      </text>
    </comment>
    <comment ref="C32" authorId="0" shapeId="0" xr:uid="{89584BC2-308D-41DB-AC4A-63AAF616B908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Регрессионная сумма квадратов S(a)^2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Саша Александров</author>
  </authors>
  <commentList>
    <comment ref="A11" authorId="0" shapeId="0" xr:uid="{7F343592-CC1A-4E4C-A063-ABDD184FC6C6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Коэффициент a
</t>
        </r>
      </text>
    </comment>
    <comment ref="B11" authorId="0" shapeId="0" xr:uid="{FDA5AAF2-8E5A-416F-B535-BB80472C4B07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Коэффициент b
</t>
        </r>
      </text>
    </comment>
    <comment ref="A12" authorId="0" shapeId="0" xr:uid="{47C64ABD-777B-4CFC-B4EF-52D3D53C7EF2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Стандартная ошибка m(a)
</t>
        </r>
      </text>
    </comment>
    <comment ref="B12" authorId="0" shapeId="0" xr:uid="{3783F033-9F01-4C77-A389-0692C5472047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Стандартная ошибка m(b)</t>
        </r>
      </text>
    </comment>
    <comment ref="A13" authorId="0" shapeId="0" xr:uid="{9854F337-E3BE-4692-B7C6-F0F2C9FD9448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Коэффициент детерминации R(xy)</t>
        </r>
      </text>
    </comment>
    <comment ref="B13" authorId="0" shapeId="0" xr:uid="{0341F7B6-1A37-45C3-9494-77F6E01A125C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Среднеквадратическое отклонение y
</t>
        </r>
      </text>
    </comment>
    <comment ref="A14" authorId="0" shapeId="0" xr:uid="{70FF5FD1-29CA-48D3-8A55-A8E24609B277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F-статистика
</t>
        </r>
      </text>
    </comment>
    <comment ref="B14" authorId="0" shapeId="0" xr:uid="{FC5A58B1-BD12-4741-ADCB-B24068EE075C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Степени свободы n-2
</t>
        </r>
      </text>
    </comment>
    <comment ref="A15" authorId="0" shapeId="0" xr:uid="{A3CF61D1-0581-467B-9C7A-22BDAC325583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Регрессионная сумма квадратов S(b)^2
</t>
        </r>
      </text>
    </comment>
    <comment ref="B15" authorId="0" shapeId="0" xr:uid="{EEA7CB88-90F9-443B-BCEF-8D038F7C78D5}">
      <text>
        <r>
          <rPr>
            <b/>
            <sz val="10"/>
            <color indexed="81"/>
            <rFont val="Tahoma"/>
            <family val="2"/>
            <charset val="204"/>
          </rPr>
          <t>Саша Александров:</t>
        </r>
        <r>
          <rPr>
            <sz val="10"/>
            <color indexed="81"/>
            <rFont val="Tahoma"/>
            <family val="2"/>
            <charset val="204"/>
          </rPr>
          <t xml:space="preserve">
Регрессионная сумма квадратов S(a)^2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<sst xmlns="http://schemas.openxmlformats.org/spreadsheetml/2006/main" count="16" uniqueCount="8">
  <si>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X</t>
  </si>
  <si>
    <t>Y</t>
  </si>
  <si>
    <t>а=</t>
  </si>
  <si>
    <t xml:space="preserve">b= </t>
  </si>
  <si>
    <t>Y(X)</t>
  </si>
  <si>
    <t>Корреляция</t>
  </si>
  <si>
    <t>Детерминация</t>
  </si>
  <si>
    <t>F-критическое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</si>
</sst>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4393518518518519"/>
          <c:w val="0.89019685039370078"/>
          <c:h val="0.72088764946048411"/>
        </c:manualLayout>
      </c:layout>
      <c:scatterChart>
        <c:scatterStyle val="lineMarker"/>
        <c:varyColors val="0"/>
        <c:ser>
          <c:idx val="1"/>
          <c:order val="1"/>
          <c:tx>
            <c:v>График точек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Пример!$B$1:$M$1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28</c:v>
                </c:pt>
                <c:pt idx="9">
                  <c:v>30</c:v>
                </c:pt>
                <c:pt idx="10">
                  <c:v>33</c:v>
                </c:pt>
                <c:pt idx="11">
                  <c:v>33</c:v>
                </c:pt>
              </c:numCache>
            </c:numRef>
          </c:xVal>
          <c:yVal>
            <c:numRef>
              <c:f>Пример!$B$2:$M$2</c:f>
              <c:numCache>
                <c:formatCode>General</c:formatCode>
                <c:ptCount val="12"/>
                <c:pt idx="0">
                  <c:v>34</c:v>
                </c:pt>
                <c:pt idx="1">
                  <c:v>42</c:v>
                </c:pt>
                <c:pt idx="2">
                  <c:v>45</c:v>
                </c:pt>
                <c:pt idx="3">
                  <c:v>49</c:v>
                </c:pt>
                <c:pt idx="4">
                  <c:v>53</c:v>
                </c:pt>
                <c:pt idx="5">
                  <c:v>55</c:v>
                </c:pt>
                <c:pt idx="6">
                  <c:v>61</c:v>
                </c:pt>
                <c:pt idx="7">
                  <c:v>68</c:v>
                </c:pt>
                <c:pt idx="8">
                  <c:v>67</c:v>
                </c:pt>
                <c:pt idx="9">
                  <c:v>71</c:v>
                </c:pt>
                <c:pt idx="10">
                  <c:v>75</c:v>
                </c:pt>
                <c:pt idx="11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4E-472B-8121-779D8E002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193680"/>
        <c:axId val="16761882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Пример!$B$2:$M$2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34</c:v>
                      </c:pt>
                      <c:pt idx="1">
                        <c:v>42</c:v>
                      </c:pt>
                      <c:pt idx="2">
                        <c:v>45</c:v>
                      </c:pt>
                      <c:pt idx="3">
                        <c:v>49</c:v>
                      </c:pt>
                      <c:pt idx="4">
                        <c:v>53</c:v>
                      </c:pt>
                      <c:pt idx="5">
                        <c:v>55</c:v>
                      </c:pt>
                      <c:pt idx="6">
                        <c:v>61</c:v>
                      </c:pt>
                      <c:pt idx="7">
                        <c:v>68</c:v>
                      </c:pt>
                      <c:pt idx="8">
                        <c:v>67</c:v>
                      </c:pt>
                      <c:pt idx="9">
                        <c:v>71</c:v>
                      </c:pt>
                      <c:pt idx="10">
                        <c:v>75</c:v>
                      </c:pt>
                      <c:pt idx="11">
                        <c:v>74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44E-472B-8121-779D8E00234C}"/>
                  </c:ext>
                </c:extLst>
              </c15:ser>
            </c15:filteredScatterSeries>
          </c:ext>
        </c:extLst>
      </c:scatterChart>
      <c:valAx>
        <c:axId val="167619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88272"/>
        <c:crosses val="autoZero"/>
        <c:crossBetween val="midCat"/>
      </c:valAx>
      <c:valAx>
        <c:axId val="16761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9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Линия без точек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Пример!$B$1:$M$1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28</c:v>
                </c:pt>
                <c:pt idx="9">
                  <c:v>30</c:v>
                </c:pt>
                <c:pt idx="10">
                  <c:v>33</c:v>
                </c:pt>
                <c:pt idx="11">
                  <c:v>33</c:v>
                </c:pt>
              </c:numCache>
            </c:numRef>
          </c:xVal>
          <c:yVal>
            <c:numRef>
              <c:f>Пример!$B$3:$M$3</c:f>
              <c:numCache>
                <c:formatCode>General</c:formatCode>
                <c:ptCount val="12"/>
                <c:pt idx="0">
                  <c:v>35.868563476109479</c:v>
                </c:pt>
                <c:pt idx="1">
                  <c:v>41.640327818153708</c:v>
                </c:pt>
                <c:pt idx="2">
                  <c:v>45.488170712849858</c:v>
                </c:pt>
                <c:pt idx="3">
                  <c:v>49.336013607546001</c:v>
                </c:pt>
                <c:pt idx="4">
                  <c:v>51.259935054894079</c:v>
                </c:pt>
                <c:pt idx="5">
                  <c:v>55.107777949590229</c:v>
                </c:pt>
                <c:pt idx="6">
                  <c:v>60.879542291634458</c:v>
                </c:pt>
                <c:pt idx="7">
                  <c:v>64.727385186330594</c:v>
                </c:pt>
                <c:pt idx="8">
                  <c:v>66.651306633678672</c:v>
                </c:pt>
                <c:pt idx="9">
                  <c:v>70.499149528374829</c:v>
                </c:pt>
                <c:pt idx="10">
                  <c:v>76.270913870419065</c:v>
                </c:pt>
                <c:pt idx="11">
                  <c:v>76.270913870419065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A-403F-AC8F-4988E0906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219056"/>
        <c:axId val="1676219472"/>
      </c:scatterChart>
      <c:valAx>
        <c:axId val="167621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219472"/>
        <c:crosses val="autoZero"/>
        <c:crossBetween val="midCat"/>
      </c:valAx>
      <c:valAx>
        <c:axId val="167621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21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Ломаная линия с точками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Пример!$B$1:$M$1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28</c:v>
                </c:pt>
                <c:pt idx="9">
                  <c:v>30</c:v>
                </c:pt>
                <c:pt idx="10">
                  <c:v>33</c:v>
                </c:pt>
                <c:pt idx="11">
                  <c:v>33</c:v>
                </c:pt>
              </c:numCache>
            </c:numRef>
          </c:xVal>
          <c:yVal>
            <c:numRef>
              <c:f>Пример!$B$3:$M$3</c:f>
              <c:numCache>
                <c:formatCode>General</c:formatCode>
                <c:ptCount val="12"/>
                <c:pt idx="0">
                  <c:v>35.868563476109479</c:v>
                </c:pt>
                <c:pt idx="1">
                  <c:v>41.640327818153708</c:v>
                </c:pt>
                <c:pt idx="2">
                  <c:v>45.488170712849858</c:v>
                </c:pt>
                <c:pt idx="3">
                  <c:v>49.336013607546001</c:v>
                </c:pt>
                <c:pt idx="4">
                  <c:v>51.259935054894079</c:v>
                </c:pt>
                <c:pt idx="5">
                  <c:v>55.107777949590229</c:v>
                </c:pt>
                <c:pt idx="6">
                  <c:v>60.879542291634458</c:v>
                </c:pt>
                <c:pt idx="7">
                  <c:v>64.727385186330594</c:v>
                </c:pt>
                <c:pt idx="8">
                  <c:v>66.651306633678672</c:v>
                </c:pt>
                <c:pt idx="9">
                  <c:v>70.499149528374829</c:v>
                </c:pt>
                <c:pt idx="10">
                  <c:v>76.270913870419065</c:v>
                </c:pt>
                <c:pt idx="11">
                  <c:v>76.270913870419065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6-4EEE-AF1D-F6EBB96BAF56}"/>
            </c:ext>
          </c:extLst>
        </c:ser>
        <c:ser>
          <c:idx val="1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Пример!$B$1:$M$1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27</c:v>
                </c:pt>
                <c:pt idx="8">
                  <c:v>28</c:v>
                </c:pt>
                <c:pt idx="9">
                  <c:v>30</c:v>
                </c:pt>
                <c:pt idx="10">
                  <c:v>33</c:v>
                </c:pt>
                <c:pt idx="11">
                  <c:v>33</c:v>
                </c:pt>
              </c:numCache>
            </c:numRef>
          </c:xVal>
          <c:yVal>
            <c:numRef>
              <c:f>Пример!$B$2:$M$2</c:f>
              <c:numCache>
                <c:formatCode>General</c:formatCode>
                <c:ptCount val="12"/>
                <c:pt idx="0">
                  <c:v>34</c:v>
                </c:pt>
                <c:pt idx="1">
                  <c:v>42</c:v>
                </c:pt>
                <c:pt idx="2">
                  <c:v>45</c:v>
                </c:pt>
                <c:pt idx="3">
                  <c:v>49</c:v>
                </c:pt>
                <c:pt idx="4">
                  <c:v>53</c:v>
                </c:pt>
                <c:pt idx="5">
                  <c:v>55</c:v>
                </c:pt>
                <c:pt idx="6">
                  <c:v>61</c:v>
                </c:pt>
                <c:pt idx="7">
                  <c:v>68</c:v>
                </c:pt>
                <c:pt idx="8">
                  <c:v>67</c:v>
                </c:pt>
                <c:pt idx="9">
                  <c:v>71</c:v>
                </c:pt>
                <c:pt idx="10">
                  <c:v>75</c:v>
                </c:pt>
                <c:pt idx="11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6-4297-88BA-936FB1508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122352"/>
        <c:axId val="1820113616"/>
      </c:scatterChart>
      <c:valAx>
        <c:axId val="182012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113616"/>
        <c:crosses val="autoZero"/>
        <c:crossBetween val="midCat"/>
      </c:valAx>
      <c:valAx>
        <c:axId val="182011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12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250825</xdr:colOff>
      <xdr:row>6</xdr:row>
      <xdr:rowOff>174625</xdr:rowOff>
    </xdr:from>
    <xdr:to>
      <xdr:col>7</xdr:col>
      <xdr:colOff>555625</xdr:colOff>
      <xdr:row>21</xdr:row>
      <xdr:rowOff>155575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180B55-229D-8E67-3FA3-20989D564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6</xdr:row>
      <xdr:rowOff>155575</xdr:rowOff>
    </xdr:from>
    <xdr:to>
      <xdr:col>16</xdr:col>
      <xdr:colOff>222250</xdr:colOff>
      <xdr:row>21</xdr:row>
      <xdr:rowOff>136525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4AB83F1-7CAF-5F67-B5B3-872F24742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501656</xdr:colOff>
      <xdr:row>6</xdr:row>
      <xdr:rowOff>130175</xdr:rowOff>
    </xdr:from>
    <xdr:to>
      <xdr:col>24</xdr:col>
      <xdr:colOff>196856</xdr:colOff>
      <xdr:row>21</xdr:row>
      <xdr:rowOff>111125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E380816-0168-2780-837A-A8DB93070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EE7-1E77-4834-86D3-C31CCCD238FD}">
  <dimension ref="A1:M33"/>
  <sheetViews>
    <sheetView zoomScale="70" zoomScaleNormal="70" workbookViewId="0">
      <selection activeCell="W27" sqref="W27"/>
    </sheetView>
  </sheetViews>
  <sheetFormatPr defaultRowHeight="14.5" x14ac:dyDescent="0.35"/>
  <cols>
    <col min="1" max="1" width="12.81640625" customWidth="1"/>
    <col min="5" max="5" width="14.7265625" customWidth="1"/>
  </cols>
  <sheetData>
    <row r="1" spans="1:13" x14ac:dyDescent="0.35">
      <c r="A1" t="s">
        <v>0</v>
      </c>
      <c r="B1">
        <v>12</v>
      </c>
      <c r="C1">
        <v>15</v>
      </c>
      <c r="D1">
        <v>17</v>
      </c>
      <c r="E1">
        <v>19</v>
      </c>
      <c r="F1">
        <v>20</v>
      </c>
      <c r="G1">
        <v>22</v>
      </c>
      <c r="H1">
        <v>25</v>
      </c>
      <c r="I1">
        <v>27</v>
      </c>
      <c r="J1">
        <v>28</v>
      </c>
      <c r="K1">
        <v>30</v>
      </c>
      <c r="L1">
        <v>33</v>
      </c>
      <c r="M1">
        <v>33</v>
      </c>
    </row>
    <row r="2" spans="1:13" x14ac:dyDescent="0.35">
      <c r="A2" t="s">
        <v>1</v>
      </c>
      <c r="B2">
        <v>34</v>
      </c>
      <c r="C2">
        <v>42</v>
      </c>
      <c r="D2">
        <v>45</v>
      </c>
      <c r="E2">
        <v>49</v>
      </c>
      <c r="F2">
        <v>53</v>
      </c>
      <c r="G2">
        <v>55</v>
      </c>
      <c r="H2">
        <v>61</v>
      </c>
      <c r="I2">
        <v>68</v>
      </c>
      <c r="J2">
        <v>67</v>
      </c>
      <c r="K2">
        <v>71</v>
      </c>
      <c r="L2">
        <v>75</v>
      </c>
      <c r="M2">
        <v>74</v>
      </c>
    </row>
    <row r="3" spans="1:13" x14ac:dyDescent="0.35">
      <c r="A3" t="s">
        <v>4</v>
      </c>
      <c r="B3" cm="1">
        <f t="array" ref="B3:M3">TREND(B2:M2, B1:M1,B1:M1, 1)</f>
        <v>35.868563476109479</v>
      </c>
      <c r="C3">
        <v>41.640327818153708</v>
      </c>
      <c r="D3">
        <v>45.488170712849858</v>
      </c>
      <c r="E3">
        <v>49.336013607546001</v>
      </c>
      <c r="F3">
        <v>51.259935054894079</v>
      </c>
      <c r="G3">
        <v>55.107777949590229</v>
      </c>
      <c r="H3">
        <v>60.879542291634458</v>
      </c>
      <c r="I3">
        <v>64.727385186330594</v>
      </c>
      <c r="J3">
        <v>66.651306633678672</v>
      </c>
      <c r="K3">
        <v>70.499149528374829</v>
      </c>
      <c r="L3">
        <v>76.270913870419065</v>
      </c>
      <c r="M3">
        <v>76.270913870419065</v>
      </c>
    </row>
    <row r="5" spans="1:13" x14ac:dyDescent="0.35">
      <c r="A5" t="s">
        <v>2</v>
      </c>
      <c r="B5">
        <f>SLOPE(B2:M2,B1:M1)</f>
        <v>1.9239214473480748</v>
      </c>
    </row>
    <row r="6" spans="1:13" x14ac:dyDescent="0.35">
      <c r="A6" t="s">
        <v>3</v>
      </c>
      <c r="B6">
        <f>INTERCEPT(B2:M2,B1:M1)</f>
        <v>12.781506107932579</v>
      </c>
    </row>
    <row r="25" spans="1:3" x14ac:dyDescent="0.35">
      <c r="A25" t="s">
        <v>5</v>
      </c>
      <c r="B25">
        <f>PEARSON(B1:M1, B2:M2)</f>
        <v>0.99382128656248925</v>
      </c>
    </row>
    <row r="26" spans="1:3" x14ac:dyDescent="0.35">
      <c r="A26" t="s">
        <v>6</v>
      </c>
      <c r="B26">
        <f>B25*B25</f>
        <v>0.98768074962472141</v>
      </c>
      <c r="C26">
        <f>RSQ(B2:M2,B1:M1)</f>
        <v>0.98768074962472141</v>
      </c>
    </row>
    <row r="28" spans="1:3" x14ac:dyDescent="0.35">
      <c r="B28" cm="1">
        <f t="array" ref="B28:C32">LINEST(B2:M2,B1:M1,1,1)</f>
        <v>1.923921447348075</v>
      </c>
      <c r="C28">
        <v>12.781506107932579</v>
      </c>
    </row>
    <row r="29" spans="1:3" x14ac:dyDescent="0.35">
      <c r="B29">
        <v>6.7947140163724551E-2</v>
      </c>
      <c r="C29">
        <v>1.6549697339608369</v>
      </c>
    </row>
    <row r="30" spans="1:3" x14ac:dyDescent="0.35">
      <c r="B30">
        <v>0.9876807496247213</v>
      </c>
      <c r="C30">
        <v>1.5773642363535143</v>
      </c>
    </row>
    <row r="31" spans="1:3" x14ac:dyDescent="0.35">
      <c r="B31">
        <v>801.73770281244367</v>
      </c>
      <c r="C31">
        <v>10</v>
      </c>
    </row>
    <row r="32" spans="1:3" x14ac:dyDescent="0.35">
      <c r="B32">
        <v>1994.7858873253958</v>
      </c>
      <c r="C32">
        <v>24.880779341271051</v>
      </c>
    </row>
    <row r="33" spans="5:7" x14ac:dyDescent="0.35">
      <c r="E33" t="s">
        <v>7</v>
      </c>
      <c r="F33">
        <f>FINV(0.05, 1, 10)</f>
        <v>4.9646027437307128</v>
      </c>
      <c r="G33" t="str">
        <f>IF(B31&gt;F33, "Регрессионная модель адекватна", "Регрессионная модель не адекватна")</f>
        <v>Регрессионная модель адекватна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7D86-C88E-40C9-B413-AE1C406F801E}">
  <dimension ref="A1:K16"/>
  <sheetViews>
    <sheetView tabSelected="1" zoomScale="85" zoomScaleNormal="85" workbookViewId="0">
      <selection activeCell="F33" sqref="F33"/>
    </sheetView>
  </sheetViews>
  <sheetFormatPr defaultRowHeight="14.5" x14ac:dyDescent="0.35"/>
  <cols>
    <col min="1" max="1" width="12" customWidth="1"/>
    <col min="4" max="4" width="14.7265625" customWidth="1"/>
  </cols>
  <sheetData>
    <row r="1" spans="1:11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 t="s">
        <v>1</v>
      </c>
      <c r="B2">
        <v>9.1</v>
      </c>
      <c r="C2">
        <v>3.6</v>
      </c>
      <c r="D2">
        <v>4.8</v>
      </c>
      <c r="E2">
        <v>5.0999999999999996</v>
      </c>
      <c r="F2">
        <v>2.2000000000000002</v>
      </c>
      <c r="G2">
        <v>6.8</v>
      </c>
      <c r="H2">
        <v>4.5</v>
      </c>
      <c r="I2">
        <v>4.9000000000000004</v>
      </c>
      <c r="J2">
        <v>5.0999999999999996</v>
      </c>
      <c r="K2">
        <v>3.3</v>
      </c>
    </row>
    <row r="3" spans="1:11" x14ac:dyDescent="0.35">
      <c r="A3" t="s">
        <v>4</v>
      </c>
      <c r="B3" cm="1">
        <f t="array" ref="B3:K3">TREND(B2:K2,B1:K1,B1:K1,1)</f>
        <v>5.9872727272727273</v>
      </c>
      <c r="C3">
        <v>5.7545454545454549</v>
      </c>
      <c r="D3">
        <v>5.5218181818181815</v>
      </c>
      <c r="E3">
        <v>5.2890909090909091</v>
      </c>
      <c r="F3">
        <v>5.0563636363636366</v>
      </c>
      <c r="G3">
        <v>4.8236363636363633</v>
      </c>
      <c r="H3">
        <v>4.5909090909090908</v>
      </c>
      <c r="I3">
        <v>4.3581818181818175</v>
      </c>
      <c r="J3">
        <v>4.125454545454545</v>
      </c>
      <c r="K3">
        <v>3.8927272727272721</v>
      </c>
    </row>
    <row r="4" spans="1:11" x14ac:dyDescent="0.35">
      <c r="A4" t="s">
        <v>2</v>
      </c>
      <c r="B4">
        <f>SLOPE(B2:K2,B1:K1)</f>
        <v>-0.23272727272727267</v>
      </c>
    </row>
    <row r="5" spans="1:11" x14ac:dyDescent="0.35">
      <c r="A5" t="s">
        <v>3</v>
      </c>
      <c r="B5">
        <f>INTERCEPT(B2:K2,B1:K1)</f>
        <v>5.9872727272727264</v>
      </c>
    </row>
    <row r="8" spans="1:11" x14ac:dyDescent="0.35">
      <c r="A8" t="s">
        <v>5</v>
      </c>
      <c r="B8">
        <f>PEARSON(B1:K1,B2:K2)</f>
        <v>-0.36784039189736217</v>
      </c>
    </row>
    <row r="9" spans="1:11" x14ac:dyDescent="0.35">
      <c r="A9" t="s">
        <v>6</v>
      </c>
      <c r="B9">
        <f>B8*B8</f>
        <v>0.135306553911205</v>
      </c>
    </row>
    <row r="11" spans="1:11" x14ac:dyDescent="0.35">
      <c r="A11" cm="1">
        <f t="array" ref="A11:B15">LINEST(B2:K2,B1:K1,1,1)</f>
        <v>-0.23272727272727278</v>
      </c>
      <c r="B11">
        <v>5.9872727272727273</v>
      </c>
    </row>
    <row r="12" spans="1:11" x14ac:dyDescent="0.35">
      <c r="A12">
        <v>0.20800508576109225</v>
      </c>
      <c r="B12">
        <v>1.1104432887458329</v>
      </c>
    </row>
    <row r="13" spans="1:11" x14ac:dyDescent="0.35">
      <c r="A13">
        <v>0.13530655391120511</v>
      </c>
      <c r="B13">
        <v>1.8893000146759502</v>
      </c>
    </row>
    <row r="14" spans="1:11" x14ac:dyDescent="0.35">
      <c r="A14">
        <v>1.2518337408312961</v>
      </c>
      <c r="B14">
        <v>8</v>
      </c>
    </row>
    <row r="15" spans="1:11" x14ac:dyDescent="0.35">
      <c r="A15">
        <v>4.4683636363636374</v>
      </c>
      <c r="B15">
        <v>28.555636363636363</v>
      </c>
    </row>
    <row r="16" spans="1:11" x14ac:dyDescent="0.35">
      <c r="D16" t="s">
        <v>7</v>
      </c>
      <c r="E16">
        <f>FINV(0.05, 1, 10)</f>
        <v>4.9646027437307128</v>
      </c>
      <c r="F16" t="str">
        <f>IF(A14&gt;E16, "Регрессионная модель адекватна", "Регрессионная модель не адекватна")</f>
        <v>Регрессионная модель не адекватна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</vt:lpstr>
      <vt:lpstr>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Александров</dc:creator>
  <cp:lastModifiedBy>Саша Александров</cp:lastModifiedBy>
  <dcterms:created xsi:type="dcterms:W3CDTF">2023-11-07T17:17:19Z</dcterms:created>
  <dcterms:modified xsi:type="dcterms:W3CDTF">2023-11-21T12:09:38Z</dcterms:modified>
</cp:coreProperties>
</file>