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_Pro3\Provinence3\"/>
    </mc:Choice>
  </mc:AlternateContent>
  <bookViews>
    <workbookView xWindow="0" yWindow="0" windowWidth="25200" windowHeight="11295" activeTab="1"/>
  </bookViews>
  <sheets>
    <sheet name="Лист1" sheetId="1" r:id="rId1"/>
    <sheet name="Gold" sheetId="2" r:id="rId2"/>
  </sheets>
  <calcPr calcId="152511"/>
</workbook>
</file>

<file path=xl/calcChain.xml><?xml version="1.0" encoding="utf-8"?>
<calcChain xmlns="http://schemas.openxmlformats.org/spreadsheetml/2006/main">
  <c r="G6" i="2" l="1"/>
  <c r="G7" i="2"/>
  <c r="I7" i="2" s="1"/>
  <c r="G8" i="2"/>
  <c r="I8" i="2" s="1"/>
  <c r="G9" i="2"/>
  <c r="G10" i="2"/>
  <c r="G11" i="2"/>
  <c r="I11" i="2" s="1"/>
  <c r="G12" i="2"/>
  <c r="I12" i="2" s="1"/>
  <c r="G13" i="2"/>
  <c r="G14" i="2"/>
  <c r="G5" i="2"/>
  <c r="I6" i="2"/>
  <c r="J6" i="2"/>
  <c r="J7" i="2"/>
  <c r="J8" i="2"/>
  <c r="I9" i="2"/>
  <c r="J9" i="2"/>
  <c r="I10" i="2"/>
  <c r="J10" i="2"/>
  <c r="J11" i="2"/>
  <c r="J12" i="2"/>
  <c r="I13" i="2"/>
  <c r="J13" i="2"/>
  <c r="I14" i="2"/>
  <c r="J14" i="2"/>
  <c r="J5" i="2"/>
  <c r="I5" i="2"/>
  <c r="B6" i="2"/>
  <c r="H6" i="2"/>
  <c r="H7" i="2"/>
  <c r="H8" i="2"/>
  <c r="H9" i="2"/>
  <c r="H10" i="2"/>
  <c r="H11" i="2"/>
  <c r="H12" i="2"/>
  <c r="H13" i="2"/>
  <c r="H14" i="2"/>
  <c r="H5" i="2"/>
  <c r="F6" i="2"/>
  <c r="F7" i="2"/>
  <c r="F8" i="2"/>
  <c r="F9" i="2"/>
  <c r="F10" i="2"/>
  <c r="F11" i="2"/>
  <c r="F12" i="2"/>
  <c r="F13" i="2"/>
  <c r="F14" i="2"/>
  <c r="F5" i="2"/>
  <c r="E6" i="2"/>
  <c r="E7" i="2"/>
  <c r="E8" i="2"/>
  <c r="E9" i="2"/>
  <c r="E10" i="2"/>
  <c r="E11" i="2"/>
  <c r="E12" i="2"/>
  <c r="E13" i="2"/>
  <c r="E14" i="2"/>
  <c r="E5" i="2"/>
  <c r="D6" i="2"/>
  <c r="D7" i="2"/>
  <c r="D8" i="2"/>
  <c r="D9" i="2"/>
  <c r="D10" i="2"/>
  <c r="D11" i="2"/>
  <c r="D12" i="2"/>
  <c r="D13" i="2"/>
  <c r="D14" i="2"/>
  <c r="D5" i="2"/>
  <c r="B1" i="2"/>
  <c r="C6" i="2" s="1"/>
  <c r="C8" i="2"/>
  <c r="C9" i="2"/>
  <c r="C10" i="2"/>
  <c r="C13" i="2"/>
  <c r="C14" i="2"/>
  <c r="B7" i="2"/>
  <c r="B8" i="2"/>
  <c r="B9" i="2"/>
  <c r="B10" i="2"/>
  <c r="B11" i="2"/>
  <c r="B12" i="2"/>
  <c r="B13" i="2"/>
  <c r="B14" i="2"/>
  <c r="B5" i="2"/>
  <c r="A1" i="2"/>
  <c r="C12" i="2" l="1"/>
  <c r="C7" i="2"/>
  <c r="C5" i="2"/>
  <c r="C11" i="2"/>
  <c r="N16" i="1"/>
  <c r="O16" i="1"/>
  <c r="M15" i="1"/>
  <c r="L12" i="1"/>
  <c r="O13" i="1"/>
  <c r="N13" i="1"/>
  <c r="N9" i="1"/>
  <c r="O9" i="1"/>
  <c r="N10" i="1"/>
  <c r="O10" i="1"/>
  <c r="N11" i="1"/>
  <c r="O11" i="1"/>
  <c r="N12" i="1"/>
  <c r="O12" i="1"/>
  <c r="O8" i="1"/>
  <c r="N8" i="1"/>
  <c r="M9" i="1"/>
  <c r="M10" i="1"/>
  <c r="M11" i="1"/>
  <c r="M12" i="1"/>
  <c r="M8" i="1"/>
  <c r="L9" i="1"/>
  <c r="L10" i="1"/>
  <c r="L8" i="1"/>
  <c r="B28" i="1"/>
  <c r="C28" i="1"/>
  <c r="D28" i="1"/>
  <c r="H28" i="1"/>
  <c r="E28" i="1"/>
  <c r="F28" i="1"/>
  <c r="I28" i="1"/>
  <c r="B29" i="1"/>
  <c r="C29" i="1"/>
  <c r="D29" i="1"/>
  <c r="H29" i="1"/>
  <c r="E29" i="1"/>
  <c r="I29" i="1"/>
  <c r="F29" i="1"/>
  <c r="B30" i="1"/>
  <c r="C30" i="1"/>
  <c r="D30" i="1"/>
  <c r="H30" i="1"/>
  <c r="E30" i="1"/>
  <c r="I30" i="1"/>
  <c r="F30" i="1"/>
  <c r="B31" i="1"/>
  <c r="C31" i="1"/>
  <c r="D31" i="1"/>
  <c r="E31" i="1"/>
  <c r="I31" i="1"/>
  <c r="F31" i="1"/>
  <c r="H31" i="1"/>
  <c r="B32" i="1"/>
  <c r="C32" i="1"/>
  <c r="D32" i="1"/>
  <c r="H32" i="1"/>
  <c r="E32" i="1"/>
  <c r="F32" i="1"/>
  <c r="I32" i="1"/>
  <c r="B33" i="1"/>
  <c r="C33" i="1"/>
  <c r="D33" i="1"/>
  <c r="H33" i="1"/>
  <c r="E33" i="1"/>
  <c r="I33" i="1"/>
  <c r="F33" i="1"/>
  <c r="B34" i="1"/>
  <c r="C34" i="1"/>
  <c r="D34" i="1"/>
  <c r="H34" i="1"/>
  <c r="E34" i="1"/>
  <c r="I34" i="1"/>
  <c r="F34" i="1"/>
  <c r="B35" i="1"/>
  <c r="C35" i="1"/>
  <c r="D35" i="1"/>
  <c r="E35" i="1"/>
  <c r="I35" i="1"/>
  <c r="F35" i="1"/>
  <c r="H35" i="1"/>
  <c r="B36" i="1"/>
  <c r="C36" i="1"/>
  <c r="D36" i="1"/>
  <c r="H36" i="1"/>
  <c r="E36" i="1"/>
  <c r="F36" i="1"/>
  <c r="I36" i="1"/>
  <c r="B37" i="1"/>
  <c r="C37" i="1"/>
  <c r="D37" i="1"/>
  <c r="H37" i="1"/>
  <c r="E37" i="1"/>
  <c r="I37" i="1"/>
  <c r="F37" i="1"/>
  <c r="B38" i="1"/>
  <c r="C38" i="1"/>
  <c r="D38" i="1"/>
  <c r="H38" i="1"/>
  <c r="E38" i="1"/>
  <c r="I38" i="1"/>
  <c r="F38" i="1"/>
  <c r="B39" i="1"/>
  <c r="C39" i="1"/>
  <c r="D39" i="1"/>
  <c r="E39" i="1"/>
  <c r="I39" i="1"/>
  <c r="F39" i="1"/>
  <c r="H39" i="1"/>
  <c r="B40" i="1"/>
  <c r="C40" i="1"/>
  <c r="D40" i="1"/>
  <c r="H40" i="1"/>
  <c r="E40" i="1"/>
  <c r="F40" i="1"/>
  <c r="I40" i="1"/>
  <c r="B41" i="1"/>
  <c r="C41" i="1"/>
  <c r="D41" i="1"/>
  <c r="H41" i="1"/>
  <c r="E41" i="1"/>
  <c r="I41" i="1"/>
  <c r="F41" i="1"/>
  <c r="B42" i="1"/>
  <c r="C42" i="1"/>
  <c r="D42" i="1"/>
  <c r="H42" i="1"/>
  <c r="E42" i="1"/>
  <c r="I42" i="1"/>
  <c r="F42" i="1"/>
  <c r="B43" i="1"/>
  <c r="C43" i="1"/>
  <c r="D43" i="1"/>
  <c r="E43" i="1"/>
  <c r="I43" i="1"/>
  <c r="F43" i="1"/>
  <c r="H43" i="1"/>
  <c r="B44" i="1"/>
  <c r="C44" i="1"/>
  <c r="D44" i="1"/>
  <c r="H44" i="1"/>
  <c r="E44" i="1"/>
  <c r="F44" i="1"/>
  <c r="I44" i="1"/>
  <c r="B45" i="1"/>
  <c r="C45" i="1"/>
  <c r="D45" i="1"/>
  <c r="H45" i="1"/>
  <c r="E45" i="1"/>
  <c r="I45" i="1"/>
  <c r="F45" i="1"/>
  <c r="B46" i="1"/>
  <c r="C46" i="1"/>
  <c r="D46" i="1"/>
  <c r="H46" i="1"/>
  <c r="E46" i="1"/>
  <c r="I46" i="1"/>
  <c r="F46" i="1"/>
  <c r="B47" i="1"/>
  <c r="C47" i="1"/>
  <c r="D47" i="1"/>
  <c r="E47" i="1"/>
  <c r="I47" i="1"/>
  <c r="F47" i="1"/>
  <c r="H47" i="1"/>
  <c r="B48" i="1"/>
  <c r="C48" i="1"/>
  <c r="D48" i="1"/>
  <c r="H48" i="1"/>
  <c r="E48" i="1"/>
  <c r="F48" i="1"/>
  <c r="I48" i="1"/>
  <c r="B49" i="1"/>
  <c r="C49" i="1"/>
  <c r="D49" i="1"/>
  <c r="H49" i="1"/>
  <c r="E49" i="1"/>
  <c r="I49" i="1"/>
  <c r="F49" i="1"/>
  <c r="B50" i="1"/>
  <c r="C50" i="1"/>
  <c r="D50" i="1"/>
  <c r="H50" i="1"/>
  <c r="E50" i="1"/>
  <c r="I50" i="1"/>
  <c r="F50" i="1"/>
  <c r="B51" i="1"/>
  <c r="C51" i="1"/>
  <c r="D51" i="1"/>
  <c r="E51" i="1"/>
  <c r="I51" i="1"/>
  <c r="F51" i="1"/>
  <c r="H51" i="1"/>
  <c r="B52" i="1"/>
  <c r="C52" i="1"/>
  <c r="D52" i="1"/>
  <c r="H52" i="1"/>
  <c r="E52" i="1"/>
  <c r="F52" i="1"/>
  <c r="I52" i="1"/>
  <c r="B53" i="1"/>
  <c r="C53" i="1"/>
  <c r="D53" i="1"/>
  <c r="H53" i="1"/>
  <c r="E53" i="1"/>
  <c r="I53" i="1"/>
  <c r="F53" i="1"/>
  <c r="B54" i="1"/>
  <c r="C54" i="1"/>
  <c r="D54" i="1"/>
  <c r="H54" i="1"/>
  <c r="E54" i="1"/>
  <c r="I54" i="1"/>
  <c r="F54" i="1"/>
  <c r="B55" i="1"/>
  <c r="C55" i="1"/>
  <c r="D55" i="1"/>
  <c r="E55" i="1"/>
  <c r="I55" i="1"/>
  <c r="F55" i="1"/>
  <c r="H55" i="1"/>
  <c r="B56" i="1"/>
  <c r="C56" i="1"/>
  <c r="D56" i="1"/>
  <c r="H56" i="1"/>
  <c r="E56" i="1"/>
  <c r="F56" i="1"/>
  <c r="I56" i="1"/>
  <c r="B57" i="1"/>
  <c r="C57" i="1"/>
  <c r="D57" i="1"/>
  <c r="H57" i="1"/>
  <c r="E57" i="1"/>
  <c r="I57" i="1"/>
  <c r="F57" i="1"/>
  <c r="B18" i="1"/>
  <c r="C18" i="1"/>
  <c r="D18" i="1"/>
  <c r="E18" i="1"/>
  <c r="I18" i="1"/>
  <c r="F18" i="1"/>
  <c r="H18" i="1"/>
  <c r="B19" i="1"/>
  <c r="C19" i="1"/>
  <c r="D19" i="1"/>
  <c r="H19" i="1"/>
  <c r="E19" i="1"/>
  <c r="F19" i="1"/>
  <c r="I19" i="1"/>
  <c r="B20" i="1"/>
  <c r="C20" i="1"/>
  <c r="D20" i="1"/>
  <c r="H20" i="1"/>
  <c r="E20" i="1"/>
  <c r="I20" i="1"/>
  <c r="F20" i="1"/>
  <c r="B21" i="1"/>
  <c r="C21" i="1"/>
  <c r="D21" i="1"/>
  <c r="E21" i="1"/>
  <c r="I21" i="1"/>
  <c r="F21" i="1"/>
  <c r="H21" i="1"/>
  <c r="B22" i="1"/>
  <c r="C22" i="1"/>
  <c r="D22" i="1"/>
  <c r="E22" i="1"/>
  <c r="F22" i="1"/>
  <c r="H22" i="1"/>
  <c r="I22" i="1"/>
  <c r="B23" i="1"/>
  <c r="C23" i="1"/>
  <c r="D23" i="1"/>
  <c r="H23" i="1"/>
  <c r="E23" i="1"/>
  <c r="F23" i="1"/>
  <c r="I23" i="1"/>
  <c r="B24" i="1"/>
  <c r="C24" i="1"/>
  <c r="D24" i="1"/>
  <c r="H24" i="1"/>
  <c r="E24" i="1"/>
  <c r="I24" i="1"/>
  <c r="F24" i="1"/>
  <c r="B25" i="1"/>
  <c r="C25" i="1"/>
  <c r="D25" i="1"/>
  <c r="E25" i="1"/>
  <c r="I25" i="1"/>
  <c r="F25" i="1"/>
  <c r="H25" i="1"/>
  <c r="B26" i="1"/>
  <c r="C26" i="1"/>
  <c r="D26" i="1"/>
  <c r="E26" i="1"/>
  <c r="F26" i="1"/>
  <c r="H26" i="1"/>
  <c r="I26" i="1"/>
  <c r="B27" i="1"/>
  <c r="C27" i="1"/>
  <c r="D27" i="1"/>
  <c r="H27" i="1"/>
  <c r="E27" i="1"/>
  <c r="F27" i="1"/>
  <c r="I27" i="1"/>
  <c r="H5" i="1"/>
  <c r="I10" i="1"/>
  <c r="I12" i="1"/>
  <c r="I14" i="1"/>
  <c r="I16" i="1"/>
  <c r="D8" i="1"/>
  <c r="H8" i="1"/>
  <c r="B17" i="1"/>
  <c r="C17" i="1"/>
  <c r="D17" i="1"/>
  <c r="H17" i="1"/>
  <c r="E17" i="1"/>
  <c r="I17" i="1"/>
  <c r="F17" i="1"/>
  <c r="B11" i="1"/>
  <c r="C11" i="1"/>
  <c r="D11" i="1"/>
  <c r="H11" i="1"/>
  <c r="E11" i="1"/>
  <c r="I11" i="1"/>
  <c r="F11" i="1"/>
  <c r="B12" i="1"/>
  <c r="C12" i="1"/>
  <c r="D12" i="1"/>
  <c r="H12" i="1"/>
  <c r="E12" i="1"/>
  <c r="F12" i="1"/>
  <c r="B13" i="1"/>
  <c r="C13" i="1"/>
  <c r="D13" i="1"/>
  <c r="H13" i="1"/>
  <c r="E13" i="1"/>
  <c r="I13" i="1"/>
  <c r="F13" i="1"/>
  <c r="B14" i="1"/>
  <c r="C14" i="1"/>
  <c r="D14" i="1"/>
  <c r="H14" i="1"/>
  <c r="E14" i="1"/>
  <c r="F14" i="1"/>
  <c r="B15" i="1"/>
  <c r="C15" i="1"/>
  <c r="D15" i="1"/>
  <c r="H15" i="1"/>
  <c r="E15" i="1"/>
  <c r="I15" i="1"/>
  <c r="F15" i="1"/>
  <c r="B16" i="1"/>
  <c r="C16" i="1"/>
  <c r="D16" i="1"/>
  <c r="H16" i="1"/>
  <c r="E16" i="1"/>
  <c r="F16" i="1"/>
  <c r="B10" i="1"/>
  <c r="E9" i="1"/>
  <c r="I9" i="1"/>
  <c r="C8" i="1"/>
  <c r="E8" i="1"/>
  <c r="I8" i="1"/>
  <c r="C9" i="1"/>
  <c r="D9" i="1"/>
  <c r="H9" i="1"/>
  <c r="C10" i="1"/>
  <c r="D10" i="1"/>
  <c r="H10" i="1"/>
  <c r="E10" i="1"/>
  <c r="F9" i="1"/>
  <c r="F10" i="1"/>
  <c r="F8" i="1"/>
  <c r="B9" i="1"/>
  <c r="B8" i="1"/>
  <c r="C2" i="1"/>
  <c r="B4" i="1"/>
  <c r="B3" i="1"/>
  <c r="B2" i="1"/>
</calcChain>
</file>

<file path=xl/sharedStrings.xml><?xml version="1.0" encoding="utf-8"?>
<sst xmlns="http://schemas.openxmlformats.org/spreadsheetml/2006/main" count="39" uniqueCount="33">
  <si>
    <t>lvl</t>
  </si>
  <si>
    <t>P Atk</t>
  </si>
  <si>
    <t>M Atk</t>
  </si>
  <si>
    <t>P Def</t>
  </si>
  <si>
    <t>M Def</t>
  </si>
  <si>
    <t>HP</t>
  </si>
  <si>
    <t>PDefPercent</t>
  </si>
  <si>
    <t>MDefPercent</t>
  </si>
  <si>
    <t>BASE</t>
  </si>
  <si>
    <t>ADD</t>
  </si>
  <si>
    <t>COEF</t>
  </si>
  <si>
    <t>MeleeSect</t>
  </si>
  <si>
    <t>MeleeDemon</t>
  </si>
  <si>
    <t>PDEF</t>
  </si>
  <si>
    <t>MageSect</t>
  </si>
  <si>
    <t>Dog</t>
  </si>
  <si>
    <t>ATK</t>
  </si>
  <si>
    <t>M</t>
  </si>
  <si>
    <t>Level</t>
  </si>
  <si>
    <t>GoldPerMonster</t>
  </si>
  <si>
    <t>BaseGoldPerMonster</t>
  </si>
  <si>
    <t>BaseGoldPerCHest</t>
  </si>
  <si>
    <t>GoldChest</t>
  </si>
  <si>
    <t>av_chest_per_lvl</t>
  </si>
  <si>
    <t>av_monsters</t>
  </si>
  <si>
    <t>GoldFromMonsters</t>
  </si>
  <si>
    <t>GoldFromChests</t>
  </si>
  <si>
    <t>Total</t>
  </si>
  <si>
    <t>LevelUpCost</t>
  </si>
  <si>
    <t>ChestItemCost</t>
  </si>
  <si>
    <t>L</t>
  </si>
  <si>
    <t>C</t>
  </si>
  <si>
    <t>LevlUpCoef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</si>
</sst>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1" fontId="0" fillId="0" borderId="0" xfId="0" applyNumberFormat="1"/>
    <xf numFmtId="2" fontId="2" fillId="3" borderId="0" xfId="1" applyNumberFormat="1" applyBorder="1"/>
    <xf numFmtId="2" fontId="0" fillId="0" borderId="0" xfId="0" applyNumberFormat="1" applyFill="1"/>
    <xf numFmtId="2" fontId="1" fillId="2" borderId="0" xfId="2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</cellXfs>
  <cellStyles count="3">
    <cellStyle name="Нейтральный" xfId="1" builtinId="28"/>
    <cellStyle name="Обычный" xfId="0" builtinId="0"/>
    <cellStyle name="Плохой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R12" sqref="R12"/>
    </sheetView>
  </sheetViews>
  <sheetFormatPr defaultRowHeight="15" x14ac:dyDescent="0.25"/>
  <cols>
    <col min="8" max="8" width="12.140625" bestFit="1" customWidth="1"/>
    <col min="12" max="13" width="16.7109375" customWidth="1"/>
    <col min="14" max="14" width="14" customWidth="1"/>
    <col min="15" max="15" width="18.42578125" customWidth="1"/>
  </cols>
  <sheetData>
    <row r="1" spans="1:1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25">
      <c r="A2" t="s">
        <v>8</v>
      </c>
      <c r="B2">
        <f>26</f>
        <v>26</v>
      </c>
      <c r="C2">
        <f>12</f>
        <v>12</v>
      </c>
      <c r="D2">
        <v>20</v>
      </c>
      <c r="E2">
        <v>10</v>
      </c>
      <c r="F2">
        <v>200</v>
      </c>
    </row>
    <row r="3" spans="1:15" x14ac:dyDescent="0.25">
      <c r="A3" t="s">
        <v>9</v>
      </c>
      <c r="B3">
        <f>9</f>
        <v>9</v>
      </c>
      <c r="C3">
        <v>8</v>
      </c>
      <c r="D3">
        <v>6</v>
      </c>
      <c r="E3">
        <v>5</v>
      </c>
      <c r="F3">
        <v>40</v>
      </c>
      <c r="N3" t="s">
        <v>17</v>
      </c>
    </row>
    <row r="4" spans="1:15" x14ac:dyDescent="0.25">
      <c r="A4" t="s">
        <v>10</v>
      </c>
      <c r="B4">
        <f>1.1</f>
        <v>1.1000000000000001</v>
      </c>
      <c r="C4">
        <v>1.3</v>
      </c>
      <c r="D4">
        <v>1</v>
      </c>
      <c r="E4">
        <v>0.8</v>
      </c>
      <c r="F4">
        <v>1</v>
      </c>
      <c r="K4" t="s">
        <v>16</v>
      </c>
      <c r="L4">
        <v>45</v>
      </c>
      <c r="M4">
        <v>68</v>
      </c>
      <c r="N4">
        <v>83</v>
      </c>
      <c r="O4">
        <v>63</v>
      </c>
    </row>
    <row r="5" spans="1:15" x14ac:dyDescent="0.25">
      <c r="H5">
        <f>150</f>
        <v>150</v>
      </c>
      <c r="K5" t="s">
        <v>13</v>
      </c>
      <c r="L5">
        <v>20</v>
      </c>
      <c r="M5">
        <v>30</v>
      </c>
      <c r="N5">
        <v>18</v>
      </c>
      <c r="O5">
        <v>45</v>
      </c>
    </row>
    <row r="6" spans="1:15" x14ac:dyDescent="0.25">
      <c r="K6" t="s">
        <v>5</v>
      </c>
      <c r="L6">
        <v>200</v>
      </c>
      <c r="M6">
        <v>240</v>
      </c>
      <c r="N6">
        <v>280</v>
      </c>
      <c r="O6">
        <v>220</v>
      </c>
    </row>
    <row r="7" spans="1:15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/>
      <c r="H7" s="1" t="s">
        <v>6</v>
      </c>
      <c r="I7" s="1" t="s">
        <v>7</v>
      </c>
      <c r="J7" s="1"/>
      <c r="K7" s="1"/>
      <c r="L7" s="1" t="s">
        <v>11</v>
      </c>
      <c r="M7" s="1" t="s">
        <v>12</v>
      </c>
      <c r="N7" s="1" t="s">
        <v>14</v>
      </c>
      <c r="O7" s="1" t="s">
        <v>15</v>
      </c>
    </row>
    <row r="8" spans="1:15" x14ac:dyDescent="0.25">
      <c r="A8" s="2">
        <v>1</v>
      </c>
      <c r="B8" s="5">
        <f>($A8*7+20)*0.75*B$4 + B$2 + $A8*B$3</f>
        <v>57.275000000000006</v>
      </c>
      <c r="C8" s="5">
        <f>($A8*7+20)*0.75*C$4 + C$2 + $A8*C$3</f>
        <v>46.325000000000003</v>
      </c>
      <c r="D8" s="5">
        <f>($A8*7+20)*0.75*D$4 + D$2 + $A8*D$3</f>
        <v>46.25</v>
      </c>
      <c r="E8" s="5">
        <f>($A8*7+20)*0.75*E$4 + E$2 + $A8*E$3</f>
        <v>31.2</v>
      </c>
      <c r="F8">
        <f>$A8*F$3 + F$2</f>
        <v>240</v>
      </c>
      <c r="H8" s="4">
        <f>1-(D8/($H$5+D8))</f>
        <v>0.76433121019108285</v>
      </c>
      <c r="I8" s="4">
        <f>1-(E8/($H$5+E8))</f>
        <v>0.82781456953642385</v>
      </c>
      <c r="L8" s="6">
        <f>L$6/($B8*(1-L$5/(L$5+$H$5)))</f>
        <v>3.9575149134293612</v>
      </c>
      <c r="M8" s="7">
        <f>M$6/($B8*(1-M$5/(M$5+$H$5)))</f>
        <v>5.0283718900043644</v>
      </c>
      <c r="N8" s="7">
        <f>N$6/($B8*(1-N$5/(N$5+$H$5)))</f>
        <v>5.4753382802269739</v>
      </c>
      <c r="O8" s="7">
        <f>O$6/($B8*(1-O$5/(O$5+$H$5)))</f>
        <v>4.9934526407682238</v>
      </c>
    </row>
    <row r="9" spans="1:15" x14ac:dyDescent="0.25">
      <c r="A9" s="3">
        <v>2</v>
      </c>
      <c r="B9" s="5">
        <f t="shared" ref="B9:E24" si="0">($A9*7+20)*0.75*B$4 + B$2 + $A9*B$3</f>
        <v>72.05</v>
      </c>
      <c r="C9" s="5">
        <f t="shared" si="0"/>
        <v>61.15</v>
      </c>
      <c r="D9" s="5">
        <f t="shared" si="0"/>
        <v>57.5</v>
      </c>
      <c r="E9" s="5">
        <f>($A9*7+20)*0.75*E$4 + E$2 + $A9*E$3</f>
        <v>40.400000000000006</v>
      </c>
      <c r="F9">
        <f t="shared" ref="F9:F16" si="1">$A9*F$3 + F$2</f>
        <v>280</v>
      </c>
      <c r="H9" s="4">
        <f t="shared" ref="H9:H17" si="2">1-(D9/($H$5+D9))</f>
        <v>0.72289156626506024</v>
      </c>
      <c r="I9" s="4">
        <f t="shared" ref="I9:I17" si="3">1-(E9/($H$5+E9))</f>
        <v>0.78781512605042014</v>
      </c>
      <c r="L9" s="7">
        <f t="shared" ref="L9:O13" si="4">L$6/($B9*(1-L$5/(L$5+$H$5)))</f>
        <v>3.145963451306963</v>
      </c>
      <c r="M9" s="6">
        <f t="shared" si="4"/>
        <v>3.9972241498959056</v>
      </c>
      <c r="N9" s="7">
        <f t="shared" si="4"/>
        <v>4.3525329632199865</v>
      </c>
      <c r="O9" s="7">
        <f t="shared" si="4"/>
        <v>3.9694656488549627</v>
      </c>
    </row>
    <row r="10" spans="1:15" x14ac:dyDescent="0.25">
      <c r="A10" s="3">
        <v>3</v>
      </c>
      <c r="B10" s="5">
        <f>($A10*7+20)*0.75*B$4 + B$2 + $A10*B$3</f>
        <v>86.825000000000003</v>
      </c>
      <c r="C10" s="5">
        <f t="shared" si="0"/>
        <v>75.974999999999994</v>
      </c>
      <c r="D10" s="5">
        <f t="shared" si="0"/>
        <v>68.75</v>
      </c>
      <c r="E10" s="5">
        <f t="shared" si="0"/>
        <v>49.6</v>
      </c>
      <c r="F10">
        <f t="shared" si="1"/>
        <v>320</v>
      </c>
      <c r="H10" s="4">
        <f t="shared" si="2"/>
        <v>0.68571428571428572</v>
      </c>
      <c r="I10" s="4">
        <f t="shared" si="3"/>
        <v>0.75150300601202402</v>
      </c>
      <c r="L10" s="7">
        <f t="shared" si="4"/>
        <v>2.6106152221902295</v>
      </c>
      <c r="M10" s="7">
        <f t="shared" si="4"/>
        <v>3.3170169881946441</v>
      </c>
      <c r="N10" s="6">
        <f t="shared" si="4"/>
        <v>3.6118629427008351</v>
      </c>
      <c r="O10" s="6">
        <f t="shared" si="4"/>
        <v>3.2939821479988485</v>
      </c>
    </row>
    <row r="11" spans="1:15" x14ac:dyDescent="0.25">
      <c r="A11" s="3">
        <v>4</v>
      </c>
      <c r="B11" s="5">
        <f>($A11*7+20)*0.75*B$4 + B$2 + $A11*B$3</f>
        <v>101.6</v>
      </c>
      <c r="C11" s="5">
        <f t="shared" si="0"/>
        <v>90.800000000000011</v>
      </c>
      <c r="D11" s="5">
        <f t="shared" si="0"/>
        <v>80</v>
      </c>
      <c r="E11" s="5">
        <f t="shared" si="0"/>
        <v>58.8</v>
      </c>
      <c r="F11">
        <f t="shared" si="1"/>
        <v>360</v>
      </c>
      <c r="H11" s="4">
        <f t="shared" si="2"/>
        <v>0.65217391304347827</v>
      </c>
      <c r="I11" s="4">
        <f t="shared" si="3"/>
        <v>0.71839080459770122</v>
      </c>
      <c r="L11" s="4"/>
      <c r="M11" s="4">
        <f t="shared" si="4"/>
        <v>2.8346456692913384</v>
      </c>
      <c r="N11" s="4">
        <f t="shared" si="4"/>
        <v>3.0866141732283467</v>
      </c>
      <c r="O11" s="4">
        <f t="shared" si="4"/>
        <v>2.8149606299212602</v>
      </c>
    </row>
    <row r="12" spans="1:15" x14ac:dyDescent="0.25">
      <c r="A12" s="3">
        <v>5</v>
      </c>
      <c r="B12" s="5">
        <f t="shared" si="0"/>
        <v>116.375</v>
      </c>
      <c r="C12" s="5">
        <f t="shared" si="0"/>
        <v>105.625</v>
      </c>
      <c r="D12" s="5">
        <f t="shared" si="0"/>
        <v>91.25</v>
      </c>
      <c r="E12" s="5">
        <f t="shared" si="0"/>
        <v>68</v>
      </c>
      <c r="F12">
        <f t="shared" si="1"/>
        <v>400</v>
      </c>
      <c r="H12" s="4">
        <f t="shared" si="2"/>
        <v>0.62176165803108807</v>
      </c>
      <c r="I12" s="4">
        <f t="shared" si="3"/>
        <v>0.68807339449541283</v>
      </c>
      <c r="L12" s="8">
        <f>F$8/(L$4*(1-D$8/($H$5+D$8)))</f>
        <v>6.977777777777777</v>
      </c>
      <c r="M12" s="4">
        <f t="shared" si="4"/>
        <v>2.4747583243823845</v>
      </c>
      <c r="N12" s="4">
        <f t="shared" si="4"/>
        <v>2.6947368421052631</v>
      </c>
      <c r="O12" s="4">
        <f t="shared" si="4"/>
        <v>2.4575725026852848</v>
      </c>
    </row>
    <row r="13" spans="1:15" x14ac:dyDescent="0.25">
      <c r="A13" s="3">
        <v>6</v>
      </c>
      <c r="B13" s="5">
        <f t="shared" si="0"/>
        <v>131.15</v>
      </c>
      <c r="C13" s="5">
        <f t="shared" si="0"/>
        <v>120.45</v>
      </c>
      <c r="D13" s="5">
        <f t="shared" si="0"/>
        <v>102.5</v>
      </c>
      <c r="E13" s="5">
        <f t="shared" si="0"/>
        <v>77.2</v>
      </c>
      <c r="F13">
        <f t="shared" si="1"/>
        <v>440</v>
      </c>
      <c r="H13" s="4">
        <f t="shared" si="2"/>
        <v>0.59405940594059403</v>
      </c>
      <c r="I13" s="4">
        <f t="shared" si="3"/>
        <v>0.66021126760563376</v>
      </c>
      <c r="L13" s="4"/>
      <c r="M13" s="4"/>
      <c r="N13" s="4">
        <f t="shared" si="4"/>
        <v>2.3911551658406403</v>
      </c>
      <c r="O13" s="4">
        <f t="shared" si="4"/>
        <v>2.1807091117041555</v>
      </c>
    </row>
    <row r="14" spans="1:15" x14ac:dyDescent="0.25">
      <c r="A14" s="3">
        <v>7</v>
      </c>
      <c r="B14" s="5">
        <f t="shared" si="0"/>
        <v>145.92500000000001</v>
      </c>
      <c r="C14" s="5">
        <f t="shared" si="0"/>
        <v>135.27500000000001</v>
      </c>
      <c r="D14" s="5">
        <f t="shared" si="0"/>
        <v>113.75</v>
      </c>
      <c r="E14" s="5">
        <f t="shared" si="0"/>
        <v>86.4</v>
      </c>
      <c r="F14">
        <f t="shared" si="1"/>
        <v>480</v>
      </c>
      <c r="H14" s="4">
        <f t="shared" si="2"/>
        <v>0.56872037914691942</v>
      </c>
      <c r="I14" s="4">
        <f t="shared" si="3"/>
        <v>0.63451776649746194</v>
      </c>
      <c r="L14" s="4"/>
      <c r="M14" s="4"/>
      <c r="N14" s="4"/>
      <c r="O14" s="4"/>
    </row>
    <row r="15" spans="1:15" x14ac:dyDescent="0.25">
      <c r="A15" s="3">
        <v>8</v>
      </c>
      <c r="B15" s="5">
        <f t="shared" si="0"/>
        <v>160.69999999999999</v>
      </c>
      <c r="C15" s="5">
        <f t="shared" si="0"/>
        <v>150.10000000000002</v>
      </c>
      <c r="D15" s="5">
        <f t="shared" si="0"/>
        <v>125</v>
      </c>
      <c r="E15" s="5">
        <f t="shared" si="0"/>
        <v>95.6</v>
      </c>
      <c r="F15">
        <f t="shared" si="1"/>
        <v>520</v>
      </c>
      <c r="H15" s="4">
        <f t="shared" si="2"/>
        <v>0.54545454545454541</v>
      </c>
      <c r="I15" s="4">
        <f t="shared" si="3"/>
        <v>0.61074918566775249</v>
      </c>
      <c r="L15" s="4"/>
      <c r="M15" s="8">
        <f>F9/(M$4*(1-D9/($H$5+D9)))</f>
        <v>5.6960784313725492</v>
      </c>
      <c r="N15" s="4"/>
      <c r="O15" s="4"/>
    </row>
    <row r="16" spans="1:15" x14ac:dyDescent="0.25">
      <c r="A16" s="3">
        <v>9</v>
      </c>
      <c r="B16" s="5">
        <f t="shared" si="0"/>
        <v>175.47500000000002</v>
      </c>
      <c r="C16" s="5">
        <f t="shared" si="0"/>
        <v>164.92500000000001</v>
      </c>
      <c r="D16" s="5">
        <f t="shared" si="0"/>
        <v>136.25</v>
      </c>
      <c r="E16" s="5">
        <f t="shared" si="0"/>
        <v>104.80000000000001</v>
      </c>
      <c r="F16">
        <f t="shared" si="1"/>
        <v>560</v>
      </c>
      <c r="H16" s="4">
        <f t="shared" si="2"/>
        <v>0.5240174672489083</v>
      </c>
      <c r="I16" s="4">
        <f t="shared" si="3"/>
        <v>0.58869701726844581</v>
      </c>
      <c r="L16" s="4"/>
      <c r="M16" s="4"/>
      <c r="N16" s="8">
        <f>F10/(N$4*(1-E10/($H$5+E10)))</f>
        <v>5.1302811244979925</v>
      </c>
      <c r="O16" s="8">
        <f>F10/(O$4*(1-D10/($H$5+D10)))</f>
        <v>7.4074074074074066</v>
      </c>
    </row>
    <row r="17" spans="1:9" x14ac:dyDescent="0.25">
      <c r="A17" s="3">
        <v>10</v>
      </c>
      <c r="B17" s="5">
        <f>($A17*7+20)*0.75*B$4 + B$2 + $A17*B$3</f>
        <v>190.25</v>
      </c>
      <c r="C17" s="5">
        <f t="shared" si="0"/>
        <v>179.75</v>
      </c>
      <c r="D17" s="5">
        <f t="shared" si="0"/>
        <v>147.5</v>
      </c>
      <c r="E17" s="5">
        <f t="shared" si="0"/>
        <v>114</v>
      </c>
      <c r="F17">
        <f>$A17*F$3 + F$2</f>
        <v>600</v>
      </c>
      <c r="H17" s="4">
        <f t="shared" si="2"/>
        <v>0.50420168067226889</v>
      </c>
      <c r="I17" s="4">
        <f t="shared" si="3"/>
        <v>0.56818181818181812</v>
      </c>
    </row>
    <row r="18" spans="1:9" x14ac:dyDescent="0.25">
      <c r="A18" s="2">
        <v>11</v>
      </c>
      <c r="B18" s="5">
        <f>($A18*7+20)*0.75*B$4 + B$2 + $A18*B$3</f>
        <v>205.02500000000001</v>
      </c>
      <c r="C18" s="5">
        <f t="shared" si="0"/>
        <v>194.57499999999999</v>
      </c>
      <c r="D18" s="5">
        <f>($A18*7+20)*0.75*D$4 + D$2 + $A18*D$3</f>
        <v>158.75</v>
      </c>
      <c r="E18" s="5">
        <f t="shared" si="0"/>
        <v>123.2</v>
      </c>
      <c r="F18">
        <f>$A18*F$3 + F$2</f>
        <v>640</v>
      </c>
      <c r="H18" s="4">
        <f>1-(D18/($H$5+D18))</f>
        <v>0.48582995951417007</v>
      </c>
      <c r="I18" s="4">
        <f>1-(E18/($H$5+E18))</f>
        <v>0.54904831625183015</v>
      </c>
    </row>
    <row r="19" spans="1:9" x14ac:dyDescent="0.25">
      <c r="A19" s="3">
        <v>12</v>
      </c>
      <c r="B19" s="5">
        <f t="shared" si="0"/>
        <v>219.8</v>
      </c>
      <c r="C19" s="5">
        <f t="shared" si="0"/>
        <v>209.4</v>
      </c>
      <c r="D19" s="5">
        <f t="shared" si="0"/>
        <v>170</v>
      </c>
      <c r="E19" s="5">
        <f>($A19*7+20)*0.75*E$4 + E$2 + $A19*E$3</f>
        <v>132.4</v>
      </c>
      <c r="F19">
        <f t="shared" ref="F19:F26" si="5">$A19*F$3 + F$2</f>
        <v>680</v>
      </c>
      <c r="H19" s="4">
        <f t="shared" ref="H19:H38" si="6">1-(D19/($H$5+D19))</f>
        <v>0.46875</v>
      </c>
      <c r="I19" s="4">
        <f t="shared" ref="I19:I38" si="7">1-(E19/($H$5+E19))</f>
        <v>0.53116147308781869</v>
      </c>
    </row>
    <row r="20" spans="1:9" x14ac:dyDescent="0.25">
      <c r="A20" s="3">
        <v>13</v>
      </c>
      <c r="B20" s="5">
        <f>($A20*7+20)*0.75*B$4 + B$2 + $A20*B$3</f>
        <v>234.57499999999999</v>
      </c>
      <c r="C20" s="5">
        <f t="shared" si="0"/>
        <v>224.22500000000002</v>
      </c>
      <c r="D20" s="5">
        <f t="shared" si="0"/>
        <v>181.25</v>
      </c>
      <c r="E20" s="5">
        <f t="shared" si="0"/>
        <v>141.60000000000002</v>
      </c>
      <c r="F20">
        <f t="shared" si="5"/>
        <v>720</v>
      </c>
      <c r="H20" s="4">
        <f t="shared" si="6"/>
        <v>0.45283018867924529</v>
      </c>
      <c r="I20" s="4">
        <f t="shared" si="7"/>
        <v>0.51440329218106995</v>
      </c>
    </row>
    <row r="21" spans="1:9" x14ac:dyDescent="0.25">
      <c r="A21" s="3">
        <v>14</v>
      </c>
      <c r="B21" s="5">
        <f>($A21*7+20)*0.75*B$4 + B$2 + $A21*B$3</f>
        <v>249.35000000000002</v>
      </c>
      <c r="C21" s="5">
        <f t="shared" si="0"/>
        <v>239.05</v>
      </c>
      <c r="D21" s="5">
        <f t="shared" si="0"/>
        <v>192.5</v>
      </c>
      <c r="E21" s="5">
        <f t="shared" si="0"/>
        <v>150.80000000000001</v>
      </c>
      <c r="F21">
        <f t="shared" si="5"/>
        <v>760</v>
      </c>
      <c r="H21" s="4">
        <f t="shared" si="6"/>
        <v>0.43795620437956206</v>
      </c>
      <c r="I21" s="4">
        <f t="shared" si="7"/>
        <v>0.49867021276595747</v>
      </c>
    </row>
    <row r="22" spans="1:9" x14ac:dyDescent="0.25">
      <c r="A22" s="3">
        <v>15</v>
      </c>
      <c r="B22" s="5">
        <f t="shared" si="0"/>
        <v>264.125</v>
      </c>
      <c r="C22" s="5">
        <f t="shared" si="0"/>
        <v>253.875</v>
      </c>
      <c r="D22" s="5">
        <f t="shared" si="0"/>
        <v>203.75</v>
      </c>
      <c r="E22" s="5">
        <f t="shared" si="0"/>
        <v>160</v>
      </c>
      <c r="F22">
        <f t="shared" si="5"/>
        <v>800</v>
      </c>
      <c r="H22" s="4">
        <f t="shared" si="6"/>
        <v>0.42402826855123676</v>
      </c>
      <c r="I22" s="4">
        <f t="shared" si="7"/>
        <v>0.4838709677419355</v>
      </c>
    </row>
    <row r="23" spans="1:9" x14ac:dyDescent="0.25">
      <c r="A23" s="3">
        <v>16</v>
      </c>
      <c r="B23" s="5">
        <f t="shared" si="0"/>
        <v>278.89999999999998</v>
      </c>
      <c r="C23" s="5">
        <f t="shared" si="0"/>
        <v>268.70000000000005</v>
      </c>
      <c r="D23" s="5">
        <f t="shared" si="0"/>
        <v>215</v>
      </c>
      <c r="E23" s="5">
        <f t="shared" si="0"/>
        <v>169.2</v>
      </c>
      <c r="F23">
        <f t="shared" si="5"/>
        <v>840</v>
      </c>
      <c r="H23" s="4">
        <f t="shared" si="6"/>
        <v>0.41095890410958902</v>
      </c>
      <c r="I23" s="4">
        <f t="shared" si="7"/>
        <v>0.46992481203007519</v>
      </c>
    </row>
    <row r="24" spans="1:9" x14ac:dyDescent="0.25">
      <c r="A24" s="3">
        <v>17</v>
      </c>
      <c r="B24" s="5">
        <f t="shared" si="0"/>
        <v>293.67500000000001</v>
      </c>
      <c r="C24" s="5">
        <f t="shared" si="0"/>
        <v>283.52499999999998</v>
      </c>
      <c r="D24" s="5">
        <f t="shared" si="0"/>
        <v>226.25</v>
      </c>
      <c r="E24" s="5">
        <f t="shared" si="0"/>
        <v>178.4</v>
      </c>
      <c r="F24">
        <f t="shared" si="5"/>
        <v>880</v>
      </c>
      <c r="H24" s="4">
        <f t="shared" si="6"/>
        <v>0.3986710963455149</v>
      </c>
      <c r="I24" s="4">
        <f t="shared" si="7"/>
        <v>0.45676004872107179</v>
      </c>
    </row>
    <row r="25" spans="1:9" x14ac:dyDescent="0.25">
      <c r="A25" s="3">
        <v>18</v>
      </c>
      <c r="B25" s="5">
        <f t="shared" ref="B25:E29" si="8">($A25*7+20)*0.75*B$4 + B$2 + $A25*B$3</f>
        <v>308.45</v>
      </c>
      <c r="C25" s="5">
        <f t="shared" si="8"/>
        <v>298.35000000000002</v>
      </c>
      <c r="D25" s="5">
        <f t="shared" si="8"/>
        <v>237.5</v>
      </c>
      <c r="E25" s="5">
        <f t="shared" si="8"/>
        <v>187.60000000000002</v>
      </c>
      <c r="F25">
        <f t="shared" si="5"/>
        <v>920</v>
      </c>
      <c r="H25" s="4">
        <f t="shared" si="6"/>
        <v>0.38709677419354838</v>
      </c>
      <c r="I25" s="4">
        <f t="shared" si="7"/>
        <v>0.44431279620853081</v>
      </c>
    </row>
    <row r="26" spans="1:9" x14ac:dyDescent="0.25">
      <c r="A26" s="3">
        <v>19</v>
      </c>
      <c r="B26" s="5">
        <f t="shared" si="8"/>
        <v>323.22500000000002</v>
      </c>
      <c r="C26" s="5">
        <f t="shared" si="8"/>
        <v>313.17500000000001</v>
      </c>
      <c r="D26" s="5">
        <f t="shared" si="8"/>
        <v>248.75</v>
      </c>
      <c r="E26" s="5">
        <f t="shared" si="8"/>
        <v>196.8</v>
      </c>
      <c r="F26">
        <f t="shared" si="5"/>
        <v>960</v>
      </c>
      <c r="H26" s="4">
        <f t="shared" si="6"/>
        <v>0.37617554858934166</v>
      </c>
      <c r="I26" s="4">
        <f t="shared" si="7"/>
        <v>0.43252595155709339</v>
      </c>
    </row>
    <row r="27" spans="1:9" x14ac:dyDescent="0.25">
      <c r="A27" s="3">
        <v>20</v>
      </c>
      <c r="B27" s="5">
        <f>($A27*7+20)*0.75*B$4 + B$2 + $A27*B$3</f>
        <v>338</v>
      </c>
      <c r="C27" s="5">
        <f t="shared" si="8"/>
        <v>328</v>
      </c>
      <c r="D27" s="5">
        <f t="shared" si="8"/>
        <v>260</v>
      </c>
      <c r="E27" s="5">
        <f t="shared" si="8"/>
        <v>206</v>
      </c>
      <c r="F27">
        <f>$A27*F$3 + F$2</f>
        <v>1000</v>
      </c>
      <c r="H27" s="4">
        <f t="shared" si="6"/>
        <v>0.36585365853658536</v>
      </c>
      <c r="I27" s="4">
        <f t="shared" si="7"/>
        <v>0.4213483146067416</v>
      </c>
    </row>
    <row r="28" spans="1:9" x14ac:dyDescent="0.25">
      <c r="A28" s="2">
        <v>21</v>
      </c>
      <c r="B28" s="5">
        <f t="shared" ref="B28:E57" si="9">($A28*7+20)*0.75*B$4 + B$2 + $A28*B$3</f>
        <v>352.77499999999998</v>
      </c>
      <c r="C28" s="5">
        <f t="shared" si="8"/>
        <v>342.82500000000005</v>
      </c>
      <c r="D28" s="5">
        <f t="shared" si="8"/>
        <v>271.25</v>
      </c>
      <c r="E28" s="5">
        <f t="shared" si="8"/>
        <v>215.2</v>
      </c>
      <c r="F28">
        <f t="shared" ref="F28:F57" si="10">$A28*F$3 + F$2</f>
        <v>1040</v>
      </c>
      <c r="H28" s="4">
        <f t="shared" si="6"/>
        <v>0.35608308605341243</v>
      </c>
      <c r="I28" s="4">
        <f t="shared" si="7"/>
        <v>0.41073384446878425</v>
      </c>
    </row>
    <row r="29" spans="1:9" x14ac:dyDescent="0.25">
      <c r="A29" s="3">
        <v>22</v>
      </c>
      <c r="B29" s="5">
        <f t="shared" si="9"/>
        <v>367.55</v>
      </c>
      <c r="C29" s="5">
        <f t="shared" si="9"/>
        <v>357.65</v>
      </c>
      <c r="D29" s="5">
        <f t="shared" si="9"/>
        <v>282.5</v>
      </c>
      <c r="E29" s="5">
        <f t="shared" si="8"/>
        <v>224.4</v>
      </c>
      <c r="F29">
        <f t="shared" si="10"/>
        <v>1080</v>
      </c>
      <c r="H29" s="4">
        <f t="shared" si="6"/>
        <v>0.34682080924855496</v>
      </c>
      <c r="I29" s="4">
        <f t="shared" si="7"/>
        <v>0.40064102564102555</v>
      </c>
    </row>
    <row r="30" spans="1:9" x14ac:dyDescent="0.25">
      <c r="A30" s="3">
        <v>23</v>
      </c>
      <c r="B30" s="5">
        <f t="shared" si="9"/>
        <v>382.32500000000005</v>
      </c>
      <c r="C30" s="5">
        <f t="shared" si="9"/>
        <v>372.47500000000002</v>
      </c>
      <c r="D30" s="5">
        <f t="shared" si="9"/>
        <v>293.75</v>
      </c>
      <c r="E30" s="5">
        <f t="shared" si="9"/>
        <v>233.60000000000002</v>
      </c>
      <c r="F30">
        <f t="shared" si="10"/>
        <v>1120</v>
      </c>
      <c r="H30" s="4">
        <f t="shared" si="6"/>
        <v>0.3380281690140845</v>
      </c>
      <c r="I30" s="4">
        <f t="shared" si="7"/>
        <v>0.39103232533889465</v>
      </c>
    </row>
    <row r="31" spans="1:9" x14ac:dyDescent="0.25">
      <c r="A31" s="3">
        <v>24</v>
      </c>
      <c r="B31" s="5">
        <f t="shared" si="9"/>
        <v>397.1</v>
      </c>
      <c r="C31" s="5">
        <f t="shared" si="9"/>
        <v>387.3</v>
      </c>
      <c r="D31" s="5">
        <f t="shared" si="9"/>
        <v>305</v>
      </c>
      <c r="E31" s="5">
        <f t="shared" si="9"/>
        <v>242.8</v>
      </c>
      <c r="F31">
        <f t="shared" si="10"/>
        <v>1160</v>
      </c>
      <c r="H31" s="4">
        <f t="shared" si="6"/>
        <v>0.32967032967032972</v>
      </c>
      <c r="I31" s="4">
        <f t="shared" si="7"/>
        <v>0.38187372708757639</v>
      </c>
    </row>
    <row r="32" spans="1:9" x14ac:dyDescent="0.25">
      <c r="A32" s="3">
        <v>25</v>
      </c>
      <c r="B32" s="5">
        <f t="shared" si="9"/>
        <v>411.875</v>
      </c>
      <c r="C32" s="5">
        <f t="shared" si="9"/>
        <v>402.125</v>
      </c>
      <c r="D32" s="5">
        <f t="shared" si="9"/>
        <v>316.25</v>
      </c>
      <c r="E32" s="5">
        <f t="shared" si="9"/>
        <v>252</v>
      </c>
      <c r="F32">
        <f t="shared" si="10"/>
        <v>1200</v>
      </c>
      <c r="H32" s="4">
        <f t="shared" si="6"/>
        <v>0.32171581769436997</v>
      </c>
      <c r="I32" s="4">
        <f t="shared" si="7"/>
        <v>0.37313432835820892</v>
      </c>
    </row>
    <row r="33" spans="1:9" x14ac:dyDescent="0.25">
      <c r="A33" s="3">
        <v>26</v>
      </c>
      <c r="B33" s="5">
        <f t="shared" si="9"/>
        <v>426.65</v>
      </c>
      <c r="C33" s="5">
        <f t="shared" si="9"/>
        <v>416.95000000000005</v>
      </c>
      <c r="D33" s="5">
        <f t="shared" si="9"/>
        <v>327.5</v>
      </c>
      <c r="E33" s="5">
        <f t="shared" si="9"/>
        <v>261.2</v>
      </c>
      <c r="F33">
        <f t="shared" si="10"/>
        <v>1240</v>
      </c>
      <c r="H33" s="4">
        <f t="shared" si="6"/>
        <v>0.31413612565445026</v>
      </c>
      <c r="I33" s="4">
        <f t="shared" si="7"/>
        <v>0.36478599221789887</v>
      </c>
    </row>
    <row r="34" spans="1:9" x14ac:dyDescent="0.25">
      <c r="A34" s="3">
        <v>27</v>
      </c>
      <c r="B34" s="5">
        <f t="shared" si="9"/>
        <v>441.42500000000001</v>
      </c>
      <c r="C34" s="5">
        <f t="shared" si="9"/>
        <v>431.77499999999998</v>
      </c>
      <c r="D34" s="5">
        <f t="shared" si="9"/>
        <v>338.75</v>
      </c>
      <c r="E34" s="5">
        <f t="shared" si="9"/>
        <v>270.39999999999998</v>
      </c>
      <c r="F34">
        <f t="shared" si="10"/>
        <v>1280</v>
      </c>
      <c r="H34" s="4">
        <f t="shared" si="6"/>
        <v>0.30690537084398972</v>
      </c>
      <c r="I34" s="4">
        <f t="shared" si="7"/>
        <v>0.35680304471931501</v>
      </c>
    </row>
    <row r="35" spans="1:9" x14ac:dyDescent="0.25">
      <c r="A35" s="3">
        <v>28</v>
      </c>
      <c r="B35" s="5">
        <f t="shared" si="9"/>
        <v>456.20000000000005</v>
      </c>
      <c r="C35" s="5">
        <f t="shared" si="9"/>
        <v>446.6</v>
      </c>
      <c r="D35" s="5">
        <f t="shared" si="9"/>
        <v>350</v>
      </c>
      <c r="E35" s="5">
        <f t="shared" si="9"/>
        <v>279.60000000000002</v>
      </c>
      <c r="F35">
        <f t="shared" si="10"/>
        <v>1320</v>
      </c>
      <c r="H35" s="4">
        <f t="shared" si="6"/>
        <v>0.30000000000000004</v>
      </c>
      <c r="I35" s="4">
        <f t="shared" si="7"/>
        <v>0.34916201117318435</v>
      </c>
    </row>
    <row r="36" spans="1:9" x14ac:dyDescent="0.25">
      <c r="A36" s="3">
        <v>29</v>
      </c>
      <c r="B36" s="5">
        <f t="shared" si="9"/>
        <v>470.97500000000002</v>
      </c>
      <c r="C36" s="5">
        <f t="shared" si="9"/>
        <v>461.42500000000001</v>
      </c>
      <c r="D36" s="5">
        <f t="shared" si="9"/>
        <v>361.25</v>
      </c>
      <c r="E36" s="5">
        <f t="shared" si="9"/>
        <v>288.8</v>
      </c>
      <c r="F36">
        <f t="shared" si="10"/>
        <v>1360</v>
      </c>
      <c r="H36" s="4">
        <f t="shared" si="6"/>
        <v>0.29339853300733498</v>
      </c>
      <c r="I36" s="4">
        <f t="shared" si="7"/>
        <v>0.34184138559708299</v>
      </c>
    </row>
    <row r="37" spans="1:9" x14ac:dyDescent="0.25">
      <c r="A37" s="3">
        <v>30</v>
      </c>
      <c r="B37" s="5">
        <f t="shared" si="9"/>
        <v>485.75</v>
      </c>
      <c r="C37" s="5">
        <f t="shared" si="9"/>
        <v>476.25</v>
      </c>
      <c r="D37" s="5">
        <f t="shared" si="9"/>
        <v>372.5</v>
      </c>
      <c r="E37" s="5">
        <f t="shared" si="9"/>
        <v>298</v>
      </c>
      <c r="F37">
        <f t="shared" si="10"/>
        <v>1400</v>
      </c>
      <c r="H37" s="4">
        <f t="shared" si="6"/>
        <v>0.28708133971291872</v>
      </c>
      <c r="I37" s="4">
        <f t="shared" si="7"/>
        <v>0.3348214285714286</v>
      </c>
    </row>
    <row r="38" spans="1:9" x14ac:dyDescent="0.25">
      <c r="A38" s="2">
        <v>31</v>
      </c>
      <c r="B38" s="5">
        <f t="shared" si="9"/>
        <v>500.52499999999998</v>
      </c>
      <c r="C38" s="5">
        <f t="shared" si="9"/>
        <v>491.07500000000005</v>
      </c>
      <c r="D38" s="5">
        <f t="shared" si="9"/>
        <v>383.75</v>
      </c>
      <c r="E38" s="5">
        <f t="shared" si="9"/>
        <v>307.20000000000005</v>
      </c>
      <c r="F38">
        <f t="shared" si="10"/>
        <v>1440</v>
      </c>
      <c r="H38" s="4">
        <f t="shared" si="6"/>
        <v>0.28103044496487117</v>
      </c>
      <c r="I38" s="4">
        <f t="shared" si="7"/>
        <v>0.32808398950131235</v>
      </c>
    </row>
    <row r="39" spans="1:9" x14ac:dyDescent="0.25">
      <c r="A39" s="3">
        <v>32</v>
      </c>
      <c r="B39" s="5">
        <f t="shared" si="9"/>
        <v>515.29999999999995</v>
      </c>
      <c r="C39" s="5">
        <f t="shared" si="9"/>
        <v>505.9</v>
      </c>
      <c r="D39" s="5">
        <f t="shared" si="9"/>
        <v>395</v>
      </c>
      <c r="E39" s="5">
        <f t="shared" si="9"/>
        <v>316.39999999999998</v>
      </c>
      <c r="F39">
        <f t="shared" si="10"/>
        <v>1480</v>
      </c>
      <c r="H39" s="4">
        <f t="shared" ref="H39:H57" si="11">1-(D39/($H$5+D39))</f>
        <v>0.27522935779816515</v>
      </c>
      <c r="I39" s="4">
        <f t="shared" ref="I39:I57" si="12">1-(E39/($H$5+E39))</f>
        <v>0.32161234991423671</v>
      </c>
    </row>
    <row r="40" spans="1:9" x14ac:dyDescent="0.25">
      <c r="A40" s="3">
        <v>33</v>
      </c>
      <c r="B40" s="5">
        <f t="shared" si="9"/>
        <v>530.07500000000005</v>
      </c>
      <c r="C40" s="5">
        <f t="shared" si="9"/>
        <v>520.72500000000002</v>
      </c>
      <c r="D40" s="5">
        <f t="shared" si="9"/>
        <v>406.25</v>
      </c>
      <c r="E40" s="5">
        <f t="shared" si="9"/>
        <v>325.60000000000002</v>
      </c>
      <c r="F40">
        <f t="shared" si="10"/>
        <v>1520</v>
      </c>
      <c r="H40" s="4">
        <f t="shared" si="11"/>
        <v>0.2696629213483146</v>
      </c>
      <c r="I40" s="4">
        <f t="shared" si="12"/>
        <v>0.31539108494533219</v>
      </c>
    </row>
    <row r="41" spans="1:9" x14ac:dyDescent="0.25">
      <c r="A41" s="3">
        <v>34</v>
      </c>
      <c r="B41" s="5">
        <f t="shared" si="9"/>
        <v>544.85</v>
      </c>
      <c r="C41" s="5">
        <f t="shared" si="9"/>
        <v>535.54999999999995</v>
      </c>
      <c r="D41" s="5">
        <f t="shared" si="9"/>
        <v>417.5</v>
      </c>
      <c r="E41" s="5">
        <f t="shared" si="9"/>
        <v>334.8</v>
      </c>
      <c r="F41">
        <f t="shared" si="10"/>
        <v>1560</v>
      </c>
      <c r="H41" s="4">
        <f t="shared" si="11"/>
        <v>0.26431718061674003</v>
      </c>
      <c r="I41" s="4">
        <f t="shared" si="12"/>
        <v>0.30940594059405935</v>
      </c>
    </row>
    <row r="42" spans="1:9" x14ac:dyDescent="0.25">
      <c r="A42" s="3">
        <v>35</v>
      </c>
      <c r="B42" s="5">
        <f t="shared" si="9"/>
        <v>559.625</v>
      </c>
      <c r="C42" s="5">
        <f t="shared" si="9"/>
        <v>550.375</v>
      </c>
      <c r="D42" s="5">
        <f t="shared" si="9"/>
        <v>428.75</v>
      </c>
      <c r="E42" s="5">
        <f t="shared" si="9"/>
        <v>344</v>
      </c>
      <c r="F42">
        <f t="shared" si="10"/>
        <v>1600</v>
      </c>
      <c r="H42" s="4">
        <f t="shared" si="11"/>
        <v>0.25917926565874727</v>
      </c>
      <c r="I42" s="4">
        <f t="shared" si="12"/>
        <v>0.30364372469635625</v>
      </c>
    </row>
    <row r="43" spans="1:9" x14ac:dyDescent="0.25">
      <c r="A43" s="3">
        <v>36</v>
      </c>
      <c r="B43" s="5">
        <f t="shared" si="9"/>
        <v>574.4</v>
      </c>
      <c r="C43" s="5">
        <f t="shared" si="9"/>
        <v>565.20000000000005</v>
      </c>
      <c r="D43" s="5">
        <f t="shared" si="9"/>
        <v>440</v>
      </c>
      <c r="E43" s="5">
        <f t="shared" si="9"/>
        <v>353.20000000000005</v>
      </c>
      <c r="F43">
        <f t="shared" si="10"/>
        <v>1640</v>
      </c>
      <c r="H43" s="4">
        <f t="shared" si="11"/>
        <v>0.25423728813559321</v>
      </c>
      <c r="I43" s="4">
        <f t="shared" si="12"/>
        <v>0.29809220985691576</v>
      </c>
    </row>
    <row r="44" spans="1:9" x14ac:dyDescent="0.25">
      <c r="A44" s="3">
        <v>37</v>
      </c>
      <c r="B44" s="5">
        <f t="shared" si="9"/>
        <v>589.17499999999995</v>
      </c>
      <c r="C44" s="5">
        <f t="shared" si="9"/>
        <v>580.02500000000009</v>
      </c>
      <c r="D44" s="5">
        <f t="shared" si="9"/>
        <v>451.25</v>
      </c>
      <c r="E44" s="5">
        <f t="shared" si="9"/>
        <v>362.4</v>
      </c>
      <c r="F44">
        <f t="shared" si="10"/>
        <v>1680</v>
      </c>
      <c r="H44" s="4">
        <f t="shared" si="11"/>
        <v>0.24948024948024949</v>
      </c>
      <c r="I44" s="4">
        <f t="shared" si="12"/>
        <v>0.29274004683840749</v>
      </c>
    </row>
    <row r="45" spans="1:9" x14ac:dyDescent="0.25">
      <c r="A45" s="3">
        <v>38</v>
      </c>
      <c r="B45" s="5">
        <f t="shared" si="9"/>
        <v>603.95000000000005</v>
      </c>
      <c r="C45" s="5">
        <f t="shared" si="9"/>
        <v>594.85</v>
      </c>
      <c r="D45" s="5">
        <f t="shared" si="9"/>
        <v>462.5</v>
      </c>
      <c r="E45" s="5">
        <f t="shared" si="9"/>
        <v>371.6</v>
      </c>
      <c r="F45">
        <f t="shared" si="10"/>
        <v>1720</v>
      </c>
      <c r="H45" s="4">
        <f t="shared" si="11"/>
        <v>0.24489795918367352</v>
      </c>
      <c r="I45" s="4">
        <f t="shared" si="12"/>
        <v>0.28757668711656437</v>
      </c>
    </row>
    <row r="46" spans="1:9" x14ac:dyDescent="0.25">
      <c r="A46" s="3">
        <v>39</v>
      </c>
      <c r="B46" s="5">
        <f t="shared" si="9"/>
        <v>618.72500000000002</v>
      </c>
      <c r="C46" s="5">
        <f t="shared" si="9"/>
        <v>609.67499999999995</v>
      </c>
      <c r="D46" s="5">
        <f t="shared" si="9"/>
        <v>473.75</v>
      </c>
      <c r="E46" s="5">
        <f t="shared" si="9"/>
        <v>380.8</v>
      </c>
      <c r="F46">
        <f t="shared" si="10"/>
        <v>1760</v>
      </c>
      <c r="H46" s="4">
        <f t="shared" si="11"/>
        <v>0.24048096192384771</v>
      </c>
      <c r="I46" s="4">
        <f t="shared" si="12"/>
        <v>0.28259231348907299</v>
      </c>
    </row>
    <row r="47" spans="1:9" x14ac:dyDescent="0.25">
      <c r="A47" s="3">
        <v>40</v>
      </c>
      <c r="B47" s="5">
        <f t="shared" si="9"/>
        <v>633.5</v>
      </c>
      <c r="C47" s="5">
        <f t="shared" si="9"/>
        <v>624.5</v>
      </c>
      <c r="D47" s="5">
        <f t="shared" si="9"/>
        <v>485</v>
      </c>
      <c r="E47" s="5">
        <f t="shared" si="9"/>
        <v>390</v>
      </c>
      <c r="F47">
        <f t="shared" si="10"/>
        <v>1800</v>
      </c>
      <c r="H47" s="4">
        <f t="shared" si="11"/>
        <v>0.23622047244094491</v>
      </c>
      <c r="I47" s="4">
        <f t="shared" si="12"/>
        <v>0.27777777777777779</v>
      </c>
    </row>
    <row r="48" spans="1:9" x14ac:dyDescent="0.25">
      <c r="A48" s="2">
        <v>41</v>
      </c>
      <c r="B48" s="5">
        <f t="shared" si="9"/>
        <v>648.27500000000009</v>
      </c>
      <c r="C48" s="5">
        <f t="shared" si="9"/>
        <v>639.32500000000005</v>
      </c>
      <c r="D48" s="5">
        <f t="shared" si="9"/>
        <v>496.25</v>
      </c>
      <c r="E48" s="5">
        <f t="shared" si="9"/>
        <v>399.20000000000005</v>
      </c>
      <c r="F48">
        <f t="shared" si="10"/>
        <v>1840</v>
      </c>
      <c r="H48" s="4">
        <f t="shared" si="11"/>
        <v>0.23210831721470015</v>
      </c>
      <c r="I48" s="4">
        <f t="shared" si="12"/>
        <v>0.27312454479242532</v>
      </c>
    </row>
    <row r="49" spans="1:9" x14ac:dyDescent="0.25">
      <c r="A49" s="3">
        <v>42</v>
      </c>
      <c r="B49" s="5">
        <f t="shared" si="9"/>
        <v>663.05</v>
      </c>
      <c r="C49" s="5">
        <f t="shared" si="9"/>
        <v>654.15000000000009</v>
      </c>
      <c r="D49" s="5">
        <f t="shared" si="9"/>
        <v>507.5</v>
      </c>
      <c r="E49" s="5">
        <f t="shared" si="9"/>
        <v>408.4</v>
      </c>
      <c r="F49">
        <f t="shared" si="10"/>
        <v>1880</v>
      </c>
      <c r="H49" s="4">
        <f t="shared" si="11"/>
        <v>0.22813688212927752</v>
      </c>
      <c r="I49" s="4">
        <f t="shared" si="12"/>
        <v>0.26862464183381085</v>
      </c>
    </row>
    <row r="50" spans="1:9" x14ac:dyDescent="0.25">
      <c r="A50" s="3">
        <v>43</v>
      </c>
      <c r="B50" s="5">
        <f t="shared" si="9"/>
        <v>677.82500000000005</v>
      </c>
      <c r="C50" s="5">
        <f t="shared" si="9"/>
        <v>668.97500000000002</v>
      </c>
      <c r="D50" s="5">
        <f t="shared" si="9"/>
        <v>518.75</v>
      </c>
      <c r="E50" s="5">
        <f t="shared" si="9"/>
        <v>417.6</v>
      </c>
      <c r="F50">
        <f t="shared" si="10"/>
        <v>1920</v>
      </c>
      <c r="H50" s="4">
        <f t="shared" si="11"/>
        <v>0.22429906542056077</v>
      </c>
      <c r="I50" s="4">
        <f t="shared" si="12"/>
        <v>0.26427061310782241</v>
      </c>
    </row>
    <row r="51" spans="1:9" x14ac:dyDescent="0.25">
      <c r="A51" s="3">
        <v>44</v>
      </c>
      <c r="B51" s="5">
        <f t="shared" si="9"/>
        <v>692.6</v>
      </c>
      <c r="C51" s="5">
        <f t="shared" si="9"/>
        <v>683.8</v>
      </c>
      <c r="D51" s="5">
        <f t="shared" si="9"/>
        <v>530</v>
      </c>
      <c r="E51" s="5">
        <f t="shared" si="9"/>
        <v>426.8</v>
      </c>
      <c r="F51">
        <f t="shared" si="10"/>
        <v>1960</v>
      </c>
      <c r="H51" s="4">
        <f t="shared" si="11"/>
        <v>0.22058823529411764</v>
      </c>
      <c r="I51" s="4">
        <f t="shared" si="12"/>
        <v>0.26005547850208033</v>
      </c>
    </row>
    <row r="52" spans="1:9" x14ac:dyDescent="0.25">
      <c r="A52" s="3">
        <v>45</v>
      </c>
      <c r="B52" s="5">
        <f t="shared" si="9"/>
        <v>707.375</v>
      </c>
      <c r="C52" s="5">
        <f t="shared" si="9"/>
        <v>698.625</v>
      </c>
      <c r="D52" s="5">
        <f t="shared" si="9"/>
        <v>541.25</v>
      </c>
      <c r="E52" s="5">
        <f t="shared" si="9"/>
        <v>436</v>
      </c>
      <c r="F52">
        <f t="shared" si="10"/>
        <v>2000</v>
      </c>
      <c r="H52" s="4">
        <f t="shared" si="11"/>
        <v>0.21699819168173595</v>
      </c>
      <c r="I52" s="4">
        <f t="shared" si="12"/>
        <v>0.25597269624573382</v>
      </c>
    </row>
    <row r="53" spans="1:9" x14ac:dyDescent="0.25">
      <c r="A53" s="3">
        <v>46</v>
      </c>
      <c r="B53" s="5">
        <f t="shared" si="9"/>
        <v>722.15000000000009</v>
      </c>
      <c r="C53" s="5">
        <f t="shared" si="9"/>
        <v>713.45</v>
      </c>
      <c r="D53" s="5">
        <f t="shared" si="9"/>
        <v>552.5</v>
      </c>
      <c r="E53" s="5">
        <f t="shared" si="9"/>
        <v>445.20000000000005</v>
      </c>
      <c r="F53">
        <f t="shared" si="10"/>
        <v>2040</v>
      </c>
      <c r="H53" s="4">
        <f t="shared" si="11"/>
        <v>0.21352313167259784</v>
      </c>
      <c r="I53" s="4">
        <f t="shared" si="12"/>
        <v>0.25201612903225801</v>
      </c>
    </row>
    <row r="54" spans="1:9" x14ac:dyDescent="0.25">
      <c r="A54" s="3">
        <v>47</v>
      </c>
      <c r="B54" s="5">
        <f t="shared" si="9"/>
        <v>736.92499999999995</v>
      </c>
      <c r="C54" s="5">
        <f t="shared" si="9"/>
        <v>728.27500000000009</v>
      </c>
      <c r="D54" s="5">
        <f t="shared" si="9"/>
        <v>563.75</v>
      </c>
      <c r="E54" s="5">
        <f t="shared" si="9"/>
        <v>454.4</v>
      </c>
      <c r="F54">
        <f t="shared" si="10"/>
        <v>2080</v>
      </c>
      <c r="H54" s="4">
        <f t="shared" si="11"/>
        <v>0.21015761821366019</v>
      </c>
      <c r="I54" s="4">
        <f t="shared" si="12"/>
        <v>0.24818001323626737</v>
      </c>
    </row>
    <row r="55" spans="1:9" x14ac:dyDescent="0.25">
      <c r="A55" s="3">
        <v>48</v>
      </c>
      <c r="B55" s="5">
        <f t="shared" si="9"/>
        <v>751.7</v>
      </c>
      <c r="C55" s="5">
        <f t="shared" si="9"/>
        <v>743.1</v>
      </c>
      <c r="D55" s="5">
        <f t="shared" si="9"/>
        <v>575</v>
      </c>
      <c r="E55" s="5">
        <f t="shared" si="9"/>
        <v>463.6</v>
      </c>
      <c r="F55">
        <f t="shared" si="10"/>
        <v>2120</v>
      </c>
      <c r="H55" s="4">
        <f t="shared" si="11"/>
        <v>0.2068965517241379</v>
      </c>
      <c r="I55" s="4">
        <f t="shared" si="12"/>
        <v>0.24445893089960891</v>
      </c>
    </row>
    <row r="56" spans="1:9" x14ac:dyDescent="0.25">
      <c r="A56" s="3">
        <v>49</v>
      </c>
      <c r="B56" s="5">
        <f t="shared" si="9"/>
        <v>766.47500000000002</v>
      </c>
      <c r="C56" s="5">
        <f t="shared" si="9"/>
        <v>757.92499999999995</v>
      </c>
      <c r="D56" s="5">
        <f t="shared" si="9"/>
        <v>586.25</v>
      </c>
      <c r="E56" s="5">
        <f t="shared" si="9"/>
        <v>472.8</v>
      </c>
      <c r="F56">
        <f t="shared" si="10"/>
        <v>2160</v>
      </c>
      <c r="H56" s="4">
        <f t="shared" si="11"/>
        <v>0.20373514431239392</v>
      </c>
      <c r="I56" s="4">
        <f t="shared" si="12"/>
        <v>0.24084778420038533</v>
      </c>
    </row>
    <row r="57" spans="1:9" x14ac:dyDescent="0.25">
      <c r="A57" s="3">
        <v>50</v>
      </c>
      <c r="B57" s="5">
        <f t="shared" si="9"/>
        <v>781.25</v>
      </c>
      <c r="C57" s="5">
        <f t="shared" si="9"/>
        <v>772.75</v>
      </c>
      <c r="D57" s="5">
        <f t="shared" si="9"/>
        <v>597.5</v>
      </c>
      <c r="E57" s="5">
        <f t="shared" si="9"/>
        <v>482</v>
      </c>
      <c r="F57">
        <f t="shared" si="10"/>
        <v>2200</v>
      </c>
      <c r="H57" s="4">
        <f t="shared" si="11"/>
        <v>0.20066889632107021</v>
      </c>
      <c r="I57" s="4">
        <f t="shared" si="12"/>
        <v>0.23734177215189878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M14" sqref="M14"/>
    </sheetView>
  </sheetViews>
  <sheetFormatPr defaultRowHeight="15" x14ac:dyDescent="0.25"/>
  <cols>
    <col min="1" max="1" width="20.42578125" customWidth="1"/>
    <col min="2" max="2" width="19.28515625" customWidth="1"/>
    <col min="3" max="3" width="15.7109375" customWidth="1"/>
    <col min="4" max="4" width="20.85546875" customWidth="1"/>
    <col min="5" max="5" width="21.42578125" customWidth="1"/>
    <col min="6" max="6" width="12.7109375" customWidth="1"/>
    <col min="7" max="7" width="12.140625" customWidth="1"/>
    <col min="8" max="8" width="13.7109375" customWidth="1"/>
  </cols>
  <sheetData>
    <row r="1" spans="1:10" x14ac:dyDescent="0.25">
      <c r="A1" s="9">
        <f>23</f>
        <v>23</v>
      </c>
      <c r="B1" s="9">
        <f>109</f>
        <v>109</v>
      </c>
      <c r="C1" s="9"/>
      <c r="D1" s="9">
        <v>45</v>
      </c>
      <c r="E1" s="9">
        <v>13</v>
      </c>
      <c r="F1" s="9"/>
      <c r="G1" s="9">
        <v>2</v>
      </c>
    </row>
    <row r="2" spans="1:10" x14ac:dyDescent="0.25">
      <c r="A2" s="1" t="s">
        <v>20</v>
      </c>
      <c r="B2" s="1" t="s">
        <v>21</v>
      </c>
      <c r="C2" s="1"/>
      <c r="D2" s="1" t="s">
        <v>24</v>
      </c>
      <c r="E2" s="1" t="s">
        <v>23</v>
      </c>
      <c r="F2" s="1"/>
      <c r="G2" s="1" t="s">
        <v>32</v>
      </c>
    </row>
    <row r="4" spans="1:10" ht="15.75" thickBot="1" x14ac:dyDescent="0.3">
      <c r="A4" s="10" t="s">
        <v>18</v>
      </c>
      <c r="B4" s="10" t="s">
        <v>19</v>
      </c>
      <c r="C4" s="10" t="s">
        <v>22</v>
      </c>
      <c r="D4" s="10" t="s">
        <v>25</v>
      </c>
      <c r="E4" s="10" t="s">
        <v>26</v>
      </c>
      <c r="F4" s="10" t="s">
        <v>27</v>
      </c>
      <c r="G4" s="11" t="s">
        <v>28</v>
      </c>
      <c r="H4" s="11" t="s">
        <v>29</v>
      </c>
      <c r="I4" s="11" t="s">
        <v>30</v>
      </c>
      <c r="J4" s="11" t="s">
        <v>31</v>
      </c>
    </row>
    <row r="5" spans="1:10" x14ac:dyDescent="0.25">
      <c r="A5" s="12">
        <v>1</v>
      </c>
      <c r="B5" s="12">
        <f>$A$1*$A5</f>
        <v>23</v>
      </c>
      <c r="C5" s="12">
        <f>POWER($A5,0.6)*$B$1</f>
        <v>109</v>
      </c>
      <c r="D5" s="12">
        <f>$B5*$D$1</f>
        <v>1035</v>
      </c>
      <c r="E5" s="13">
        <f>$C5*$E$1</f>
        <v>1417</v>
      </c>
      <c r="F5" s="13">
        <f>D5+E5</f>
        <v>2452</v>
      </c>
      <c r="G5" s="12">
        <f>F5*($G$1+A5)/2</f>
        <v>3678</v>
      </c>
      <c r="H5" s="12">
        <f>F5*2*POWER(A5,0.37)</f>
        <v>4904</v>
      </c>
      <c r="I5" s="14">
        <f>G5/F5</f>
        <v>1.5</v>
      </c>
      <c r="J5" s="14">
        <f>H5/F5</f>
        <v>2</v>
      </c>
    </row>
    <row r="6" spans="1:10" x14ac:dyDescent="0.25">
      <c r="A6" s="12">
        <v>2</v>
      </c>
      <c r="B6" s="12">
        <f>$A$1*$A6</f>
        <v>46</v>
      </c>
      <c r="C6" s="12">
        <f t="shared" ref="C6:D14" si="0">POWER($A6,0.6)*$B$1</f>
        <v>165.21310574963337</v>
      </c>
      <c r="D6" s="12">
        <f t="shared" ref="D6:D14" si="1">$B6*$D$1</f>
        <v>2070</v>
      </c>
      <c r="E6" s="15">
        <f t="shared" ref="E6:E14" si="2">$C6*$E$1</f>
        <v>2147.7703747452338</v>
      </c>
      <c r="F6" s="15">
        <f t="shared" ref="F6:F14" si="3">D6+E6</f>
        <v>4217.7703747452342</v>
      </c>
      <c r="G6" s="12">
        <f t="shared" ref="G6:G14" si="4">F6*($G$1+A6)/2</f>
        <v>8435.5407494904684</v>
      </c>
      <c r="H6" s="12">
        <f t="shared" ref="H6:H14" si="5">F6*2*POWER(A6,0.37)</f>
        <v>10901.694965561921</v>
      </c>
      <c r="I6" s="14">
        <f t="shared" ref="I6:I14" si="6">G6/F6</f>
        <v>2</v>
      </c>
      <c r="J6" s="14">
        <f t="shared" ref="J6:J14" si="7">H6/F6</f>
        <v>2.5847056612749846</v>
      </c>
    </row>
    <row r="7" spans="1:10" x14ac:dyDescent="0.25">
      <c r="A7" s="12">
        <v>3</v>
      </c>
      <c r="B7" s="12">
        <f t="shared" ref="B6:B14" si="8">$A$1*$A7</f>
        <v>69</v>
      </c>
      <c r="C7" s="12">
        <f t="shared" si="0"/>
        <v>210.71684289756215</v>
      </c>
      <c r="D7" s="12">
        <f t="shared" si="1"/>
        <v>3105</v>
      </c>
      <c r="E7" s="15">
        <f t="shared" si="2"/>
        <v>2739.318957668308</v>
      </c>
      <c r="F7" s="15">
        <f t="shared" si="3"/>
        <v>5844.318957668308</v>
      </c>
      <c r="G7" s="12">
        <f t="shared" si="4"/>
        <v>14610.79739417077</v>
      </c>
      <c r="H7" s="12">
        <f t="shared" si="5"/>
        <v>17550.874863169949</v>
      </c>
      <c r="I7" s="14">
        <f t="shared" si="6"/>
        <v>2.5</v>
      </c>
      <c r="J7" s="14">
        <f t="shared" si="7"/>
        <v>3.0030658816356208</v>
      </c>
    </row>
    <row r="8" spans="1:10" x14ac:dyDescent="0.25">
      <c r="A8" s="12">
        <v>4</v>
      </c>
      <c r="B8" s="12">
        <f t="shared" si="8"/>
        <v>92</v>
      </c>
      <c r="C8" s="12">
        <f>POWER($A8,0.6)*$B$1</f>
        <v>250.41624138935364</v>
      </c>
      <c r="D8" s="12">
        <f t="shared" si="1"/>
        <v>4140</v>
      </c>
      <c r="E8" s="15">
        <f t="shared" si="2"/>
        <v>3255.4111380615973</v>
      </c>
      <c r="F8" s="15">
        <f t="shared" si="3"/>
        <v>7395.4111380615977</v>
      </c>
      <c r="G8" s="12">
        <f t="shared" si="4"/>
        <v>22186.233414184793</v>
      </c>
      <c r="H8" s="12">
        <f t="shared" si="5"/>
        <v>24703.274002404996</v>
      </c>
      <c r="I8" s="14">
        <f t="shared" si="6"/>
        <v>3</v>
      </c>
      <c r="J8" s="14">
        <f t="shared" si="7"/>
        <v>3.3403516777134774</v>
      </c>
    </row>
    <row r="9" spans="1:10" x14ac:dyDescent="0.25">
      <c r="A9" s="12">
        <v>5</v>
      </c>
      <c r="B9" s="12">
        <f t="shared" si="8"/>
        <v>115</v>
      </c>
      <c r="C9" s="12">
        <f t="shared" si="0"/>
        <v>286.29153068001062</v>
      </c>
      <c r="D9" s="12">
        <f t="shared" si="1"/>
        <v>5175</v>
      </c>
      <c r="E9" s="15">
        <f t="shared" si="2"/>
        <v>3721.789898840138</v>
      </c>
      <c r="F9" s="15">
        <f t="shared" si="3"/>
        <v>8896.7898988401375</v>
      </c>
      <c r="G9" s="12">
        <f t="shared" si="4"/>
        <v>31138.764645940482</v>
      </c>
      <c r="H9" s="12">
        <f t="shared" si="5"/>
        <v>32276.187663736313</v>
      </c>
      <c r="I9" s="14">
        <f t="shared" si="6"/>
        <v>3.5</v>
      </c>
      <c r="J9" s="14">
        <f t="shared" si="7"/>
        <v>3.6278464514424598</v>
      </c>
    </row>
    <row r="10" spans="1:10" x14ac:dyDescent="0.25">
      <c r="A10" s="12">
        <v>6</v>
      </c>
      <c r="B10" s="12">
        <f t="shared" si="8"/>
        <v>138</v>
      </c>
      <c r="C10" s="12">
        <f t="shared" si="0"/>
        <v>319.38700962260378</v>
      </c>
      <c r="D10" s="12">
        <f t="shared" si="1"/>
        <v>6210</v>
      </c>
      <c r="E10" s="15">
        <f t="shared" si="2"/>
        <v>4152.0311250938494</v>
      </c>
      <c r="F10" s="15">
        <f t="shared" si="3"/>
        <v>10362.03112509385</v>
      </c>
      <c r="G10" s="12">
        <f t="shared" si="4"/>
        <v>41448.124500375401</v>
      </c>
      <c r="H10" s="12">
        <f t="shared" si="5"/>
        <v>40215.25721512561</v>
      </c>
      <c r="I10" s="14">
        <f t="shared" si="6"/>
        <v>4</v>
      </c>
      <c r="J10" s="14">
        <f t="shared" si="7"/>
        <v>3.8810206927226707</v>
      </c>
    </row>
    <row r="11" spans="1:10" x14ac:dyDescent="0.25">
      <c r="A11" s="12">
        <v>7</v>
      </c>
      <c r="B11" s="12">
        <f t="shared" si="8"/>
        <v>161</v>
      </c>
      <c r="C11" s="12">
        <f t="shared" si="0"/>
        <v>350.33644761904816</v>
      </c>
      <c r="D11" s="12">
        <f t="shared" si="1"/>
        <v>7245</v>
      </c>
      <c r="E11" s="15">
        <f t="shared" si="2"/>
        <v>4554.3738190476261</v>
      </c>
      <c r="F11" s="15">
        <f t="shared" si="3"/>
        <v>11799.373819047625</v>
      </c>
      <c r="G11" s="12">
        <f t="shared" si="4"/>
        <v>53097.182185714315</v>
      </c>
      <c r="H11" s="12">
        <f t="shared" si="5"/>
        <v>48481.408744090397</v>
      </c>
      <c r="I11" s="14">
        <f t="shared" si="6"/>
        <v>4.5</v>
      </c>
      <c r="J11" s="14">
        <f t="shared" si="7"/>
        <v>4.1088120003306692</v>
      </c>
    </row>
    <row r="12" spans="1:10" x14ac:dyDescent="0.25">
      <c r="A12" s="12">
        <v>8</v>
      </c>
      <c r="B12" s="12">
        <f t="shared" si="8"/>
        <v>184</v>
      </c>
      <c r="C12" s="12">
        <f t="shared" si="0"/>
        <v>379.5600455971101</v>
      </c>
      <c r="D12" s="12">
        <f t="shared" si="1"/>
        <v>8280</v>
      </c>
      <c r="E12" s="15">
        <f t="shared" si="2"/>
        <v>4934.2805927624313</v>
      </c>
      <c r="F12" s="15">
        <f t="shared" si="3"/>
        <v>13214.280592762432</v>
      </c>
      <c r="G12" s="12">
        <f t="shared" si="4"/>
        <v>66071.402963812157</v>
      </c>
      <c r="H12" s="12">
        <f t="shared" si="5"/>
        <v>57044.898963206695</v>
      </c>
      <c r="I12" s="14">
        <f t="shared" si="6"/>
        <v>5</v>
      </c>
      <c r="J12" s="14">
        <f t="shared" si="7"/>
        <v>4.316912946017708</v>
      </c>
    </row>
    <row r="13" spans="1:10" x14ac:dyDescent="0.25">
      <c r="A13" s="12">
        <v>9</v>
      </c>
      <c r="B13" s="12">
        <f t="shared" si="8"/>
        <v>207</v>
      </c>
      <c r="C13" s="12">
        <f t="shared" si="0"/>
        <v>407.3540172542742</v>
      </c>
      <c r="D13" s="12">
        <f t="shared" si="1"/>
        <v>9315</v>
      </c>
      <c r="E13" s="15">
        <f t="shared" si="2"/>
        <v>5295.602224305565</v>
      </c>
      <c r="F13" s="15">
        <f t="shared" si="3"/>
        <v>14610.602224305565</v>
      </c>
      <c r="G13" s="12">
        <f t="shared" si="4"/>
        <v>80358.312233680612</v>
      </c>
      <c r="H13" s="12">
        <f t="shared" si="5"/>
        <v>65882.161807638608</v>
      </c>
      <c r="I13" s="14">
        <f t="shared" si="6"/>
        <v>5.5</v>
      </c>
      <c r="J13" s="14">
        <f t="shared" si="7"/>
        <v>4.5092023447219649</v>
      </c>
    </row>
    <row r="14" spans="1:10" x14ac:dyDescent="0.25">
      <c r="A14" s="12">
        <v>10</v>
      </c>
      <c r="B14" s="12">
        <f t="shared" si="8"/>
        <v>230</v>
      </c>
      <c r="C14" s="12">
        <f t="shared" si="0"/>
        <v>433.93681590331204</v>
      </c>
      <c r="D14" s="12">
        <f t="shared" si="1"/>
        <v>10350</v>
      </c>
      <c r="E14" s="15">
        <f t="shared" si="2"/>
        <v>5641.1786067430567</v>
      </c>
      <c r="F14" s="15">
        <f t="shared" si="3"/>
        <v>15991.178606743057</v>
      </c>
      <c r="G14" s="12">
        <f t="shared" si="4"/>
        <v>95947.071640458336</v>
      </c>
      <c r="H14" s="12">
        <f t="shared" si="5"/>
        <v>74973.963361709117</v>
      </c>
      <c r="I14" s="14">
        <f t="shared" si="6"/>
        <v>6</v>
      </c>
      <c r="J14" s="14">
        <f t="shared" si="7"/>
        <v>4.688457630639844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Gold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Kinderril</dc:creator>
  <cp:lastModifiedBy>Пользователь</cp:lastModifiedBy>
  <dcterms:created xsi:type="dcterms:W3CDTF">2016-05-02T19:04:16Z</dcterms:created>
  <dcterms:modified xsi:type="dcterms:W3CDTF">2016-08-03T11:03:05Z</dcterms:modified>
</cp:coreProperties>
</file>