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65760f06c60781c/Dokument/"/>
    </mc:Choice>
  </mc:AlternateContent>
  <xr:revisionPtr revIDLastSave="0" documentId="8_{6097A6B1-C60A-41B1-9429-7B4F5D556387}" xr6:coauthVersionLast="47" xr6:coauthVersionMax="47" xr10:uidLastSave="{00000000-0000-0000-0000-000000000000}"/>
  <bookViews>
    <workbookView xWindow="-108" yWindow="-108" windowWidth="23256" windowHeight="12576" xr2:uid="{5092AD7F-67CB-4D27-9756-616CF7E1D554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3" i="1" l="1"/>
  <c r="C52" i="1"/>
  <c r="C51" i="1"/>
  <c r="C84" i="1"/>
  <c r="C83" i="1"/>
  <c r="C82" i="1"/>
  <c r="C85" i="1"/>
  <c r="C75" i="1"/>
  <c r="C74" i="1"/>
  <c r="C73" i="1"/>
  <c r="C72" i="1"/>
  <c r="C64" i="1"/>
  <c r="C65" i="1"/>
  <c r="C63" i="1"/>
  <c r="C62" i="1"/>
  <c r="C61" i="1"/>
  <c r="C50" i="1"/>
  <c r="C42" i="1"/>
  <c r="C41" i="1"/>
  <c r="C31" i="1"/>
  <c r="C39" i="1"/>
  <c r="C40" i="1"/>
  <c r="C32" i="1"/>
  <c r="C29" i="1"/>
  <c r="C30" i="1"/>
  <c r="C21" i="1"/>
  <c r="C20" i="1"/>
  <c r="C22" i="1"/>
  <c r="C19" i="1"/>
  <c r="C9" i="1"/>
  <c r="C6" i="1"/>
  <c r="C10" i="1"/>
  <c r="C11" i="1"/>
</calcChain>
</file>

<file path=xl/sharedStrings.xml><?xml version="1.0" encoding="utf-8"?>
<sst xmlns="http://schemas.openxmlformats.org/spreadsheetml/2006/main" count="82" uniqueCount="23">
  <si>
    <t>Uppgift 1</t>
  </si>
  <si>
    <t>R</t>
  </si>
  <si>
    <t>F</t>
  </si>
  <si>
    <t>I</t>
  </si>
  <si>
    <t>U</t>
  </si>
  <si>
    <t>Svar</t>
  </si>
  <si>
    <t>a</t>
  </si>
  <si>
    <t>b</t>
  </si>
  <si>
    <t>c</t>
  </si>
  <si>
    <t>d</t>
  </si>
  <si>
    <t>Rtot</t>
  </si>
  <si>
    <t>Uppgift 2</t>
  </si>
  <si>
    <t>L</t>
  </si>
  <si>
    <t>Uppgift 3</t>
  </si>
  <si>
    <t>C</t>
  </si>
  <si>
    <t xml:space="preserve">Uppgift 4 </t>
  </si>
  <si>
    <t>Uppgift 5</t>
  </si>
  <si>
    <t>Ur</t>
  </si>
  <si>
    <t xml:space="preserve">uppgift 6 </t>
  </si>
  <si>
    <t>Xc</t>
  </si>
  <si>
    <t>Uppgift 7</t>
  </si>
  <si>
    <t>Uppgift 8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</si>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</sst>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D71A4-1E36-47AF-8E63-331315BF967F}">
  <dimension ref="B3:E85"/>
  <sheetViews>
    <sheetView tabSelected="1" workbookViewId="0">
      <selection activeCell="E83" sqref="E83"/>
    </sheetView>
  </sheetViews>
  <sheetFormatPr defaultRowHeight="14.4" x14ac:dyDescent="0.3"/>
  <cols>
    <col min="3" max="3" width="12" bestFit="1" customWidth="1"/>
  </cols>
  <sheetData>
    <row r="3" spans="2:5" x14ac:dyDescent="0.3">
      <c r="B3" t="s">
        <v>0</v>
      </c>
    </row>
    <row r="4" spans="2:5" x14ac:dyDescent="0.3">
      <c r="B4" s="1" t="s">
        <v>1</v>
      </c>
      <c r="C4" s="1" t="s">
        <v>2</v>
      </c>
      <c r="D4" s="1" t="s">
        <v>3</v>
      </c>
      <c r="E4" s="1" t="s">
        <v>4</v>
      </c>
    </row>
    <row r="5" spans="2:5" x14ac:dyDescent="0.3">
      <c r="B5" s="2">
        <v>2</v>
      </c>
      <c r="C5" s="2">
        <v>80</v>
      </c>
      <c r="D5" s="2">
        <v>15</v>
      </c>
      <c r="E5" s="2">
        <v>18</v>
      </c>
    </row>
    <row r="6" spans="2:5" x14ac:dyDescent="0.3">
      <c r="B6" s="1" t="s">
        <v>10</v>
      </c>
      <c r="C6" s="1">
        <f>E5/D5</f>
        <v>1.2</v>
      </c>
    </row>
    <row r="7" spans="2:5" x14ac:dyDescent="0.3">
      <c r="B7" s="1" t="s">
        <v>5</v>
      </c>
      <c r="C7" s="1"/>
    </row>
    <row r="8" spans="2:5" x14ac:dyDescent="0.3">
      <c r="B8" s="1" t="s">
        <v>6</v>
      </c>
      <c r="C8" s="1">
        <v>12</v>
      </c>
    </row>
    <row r="9" spans="2:5" x14ac:dyDescent="0.3">
      <c r="B9" s="1" t="s">
        <v>7</v>
      </c>
      <c r="C9" s="1">
        <f>((E5/C8)*2*3.14*C5)^-1</f>
        <v>1.3269639065817409E-3</v>
      </c>
    </row>
    <row r="10" spans="2:5" x14ac:dyDescent="0.3">
      <c r="B10" s="1" t="s">
        <v>8</v>
      </c>
      <c r="C10" s="1">
        <f>E5/D5</f>
        <v>1.2</v>
      </c>
    </row>
    <row r="11" spans="2:5" x14ac:dyDescent="0.3">
      <c r="B11" s="1" t="s">
        <v>9</v>
      </c>
      <c r="C11" s="1">
        <f>(E5^2)/B5</f>
        <v>162</v>
      </c>
    </row>
    <row r="14" spans="2:5" x14ac:dyDescent="0.3">
      <c r="B14" t="s">
        <v>11</v>
      </c>
    </row>
    <row r="15" spans="2:5" x14ac:dyDescent="0.3">
      <c r="B15" s="1" t="s">
        <v>12</v>
      </c>
      <c r="C15" s="1" t="s">
        <v>4</v>
      </c>
      <c r="D15" s="1" t="s">
        <v>1</v>
      </c>
      <c r="E15" s="1" t="s">
        <v>2</v>
      </c>
    </row>
    <row r="16" spans="2:5" x14ac:dyDescent="0.3">
      <c r="B16" s="2">
        <v>15</v>
      </c>
      <c r="C16" s="2">
        <v>32</v>
      </c>
      <c r="D16" s="2">
        <v>4</v>
      </c>
      <c r="E16" s="2">
        <v>60</v>
      </c>
    </row>
    <row r="18" spans="2:5" x14ac:dyDescent="0.3">
      <c r="B18" s="1" t="s">
        <v>5</v>
      </c>
      <c r="C18" s="1"/>
    </row>
    <row r="19" spans="2:5" x14ac:dyDescent="0.3">
      <c r="B19" s="1" t="s">
        <v>6</v>
      </c>
      <c r="C19" s="1">
        <f>C16/D16</f>
        <v>8</v>
      </c>
    </row>
    <row r="20" spans="2:5" x14ac:dyDescent="0.3">
      <c r="B20" s="1" t="s">
        <v>7</v>
      </c>
      <c r="C20" s="1">
        <f>C16*1000/(2*3.14*E16*B16)</f>
        <v>5.6617126680820951</v>
      </c>
    </row>
    <row r="21" spans="2:5" x14ac:dyDescent="0.3">
      <c r="B21" s="1" t="s">
        <v>8</v>
      </c>
      <c r="C21" s="1">
        <f>(C20^2+C19^2)^(1/2)</f>
        <v>9.8007647832157101</v>
      </c>
    </row>
    <row r="22" spans="2:5" x14ac:dyDescent="0.3">
      <c r="B22" s="1" t="s">
        <v>9</v>
      </c>
      <c r="C22" s="1">
        <f>(C16^2)/D16</f>
        <v>256</v>
      </c>
    </row>
    <row r="24" spans="2:5" x14ac:dyDescent="0.3">
      <c r="B24" t="s">
        <v>13</v>
      </c>
    </row>
    <row r="25" spans="2:5" x14ac:dyDescent="0.3">
      <c r="B25" s="1" t="s">
        <v>1</v>
      </c>
      <c r="C25" s="1" t="s">
        <v>14</v>
      </c>
      <c r="D25" s="1" t="s">
        <v>2</v>
      </c>
      <c r="E25" s="3" t="s">
        <v>4</v>
      </c>
    </row>
    <row r="26" spans="2:5" x14ac:dyDescent="0.3">
      <c r="B26" s="2">
        <v>60</v>
      </c>
      <c r="C26" s="2">
        <v>5</v>
      </c>
      <c r="D26" s="2">
        <v>1000</v>
      </c>
      <c r="E26" s="2">
        <v>20</v>
      </c>
    </row>
    <row r="28" spans="2:5" x14ac:dyDescent="0.3">
      <c r="B28" s="1" t="s">
        <v>5</v>
      </c>
      <c r="C28" s="1"/>
    </row>
    <row r="29" spans="2:5" x14ac:dyDescent="0.3">
      <c r="B29" s="1" t="s">
        <v>6</v>
      </c>
      <c r="C29" s="1">
        <f>E26*2*3.14*D26*C26/1000000</f>
        <v>0.62800000000000011</v>
      </c>
    </row>
    <row r="30" spans="2:5" x14ac:dyDescent="0.3">
      <c r="B30" s="1" t="s">
        <v>7</v>
      </c>
      <c r="C30" s="1">
        <f>E26/B26</f>
        <v>0.33333333333333331</v>
      </c>
    </row>
    <row r="31" spans="2:5" x14ac:dyDescent="0.3">
      <c r="B31" s="1" t="s">
        <v>8</v>
      </c>
      <c r="C31" s="1">
        <f>((C30^2)+(C29^2))^(1/2)</f>
        <v>0.71098179379721904</v>
      </c>
    </row>
    <row r="32" spans="2:5" x14ac:dyDescent="0.3">
      <c r="B32" s="1" t="s">
        <v>9</v>
      </c>
      <c r="C32" s="1">
        <f>-ATAN(B26*C26*D26*2*3.14/1000000)*180/3.14</f>
        <v>-62.072751041654755</v>
      </c>
    </row>
    <row r="34" spans="2:5" x14ac:dyDescent="0.3">
      <c r="B34" t="s">
        <v>15</v>
      </c>
    </row>
    <row r="35" spans="2:5" x14ac:dyDescent="0.3">
      <c r="B35" s="1" t="s">
        <v>1</v>
      </c>
      <c r="C35" s="1" t="s">
        <v>12</v>
      </c>
      <c r="D35" s="1" t="s">
        <v>2</v>
      </c>
      <c r="E35" s="3" t="s">
        <v>4</v>
      </c>
    </row>
    <row r="36" spans="2:5" x14ac:dyDescent="0.3">
      <c r="B36" s="2">
        <v>70</v>
      </c>
      <c r="C36" s="2">
        <v>5</v>
      </c>
      <c r="D36" s="2">
        <v>1000</v>
      </c>
      <c r="E36" s="2">
        <v>20</v>
      </c>
    </row>
    <row r="38" spans="2:5" x14ac:dyDescent="0.3">
      <c r="B38" s="1" t="s">
        <v>5</v>
      </c>
      <c r="C38" s="1"/>
    </row>
    <row r="39" spans="2:5" x14ac:dyDescent="0.3">
      <c r="B39" s="1" t="s">
        <v>6</v>
      </c>
      <c r="C39">
        <f>E36*1000/(C36*2*3.14*D36)</f>
        <v>0.63694267515923564</v>
      </c>
    </row>
    <row r="40" spans="2:5" x14ac:dyDescent="0.3">
      <c r="B40" s="1" t="s">
        <v>7</v>
      </c>
      <c r="C40" s="1">
        <f>E36/B36</f>
        <v>0.2857142857142857</v>
      </c>
    </row>
    <row r="41" spans="2:5" x14ac:dyDescent="0.3">
      <c r="B41" s="1" t="s">
        <v>8</v>
      </c>
      <c r="C41" s="1">
        <f>((C40^2)+(C39^2))^(1/2)</f>
        <v>0.69808926685648731</v>
      </c>
    </row>
    <row r="42" spans="2:5" x14ac:dyDescent="0.3">
      <c r="B42" s="1" t="s">
        <v>9</v>
      </c>
      <c r="C42" s="1">
        <f>ATAN(B36*1000/(D36*2*3.14*C36))*180/3.14</f>
        <v>65.873753698238957</v>
      </c>
    </row>
    <row r="45" spans="2:5" x14ac:dyDescent="0.3">
      <c r="B45" t="s">
        <v>16</v>
      </c>
    </row>
    <row r="46" spans="2:5" x14ac:dyDescent="0.3">
      <c r="B46" s="1" t="s">
        <v>3</v>
      </c>
      <c r="C46" s="1" t="s">
        <v>4</v>
      </c>
      <c r="D46" s="1" t="s">
        <v>17</v>
      </c>
      <c r="E46" s="1" t="s">
        <v>2</v>
      </c>
    </row>
    <row r="47" spans="2:5" x14ac:dyDescent="0.3">
      <c r="B47" s="2">
        <v>200</v>
      </c>
      <c r="C47" s="2">
        <v>12</v>
      </c>
      <c r="D47" s="2">
        <v>10.8</v>
      </c>
      <c r="E47" s="2">
        <v>20</v>
      </c>
    </row>
    <row r="49" spans="2:5" x14ac:dyDescent="0.3">
      <c r="B49" s="1" t="s">
        <v>5</v>
      </c>
      <c r="C49" s="1"/>
    </row>
    <row r="50" spans="2:5" x14ac:dyDescent="0.3">
      <c r="B50" s="1" t="s">
        <v>6</v>
      </c>
      <c r="C50" s="1">
        <f>D47*1000/B47</f>
        <v>54</v>
      </c>
    </row>
    <row r="51" spans="2:5" x14ac:dyDescent="0.3">
      <c r="B51" s="1" t="s">
        <v>7</v>
      </c>
      <c r="C51" s="1">
        <f>(C47^2-D47^2)^0.5</f>
        <v>5.2306787322488066</v>
      </c>
    </row>
    <row r="52" spans="2:5" x14ac:dyDescent="0.3">
      <c r="B52" s="1" t="s">
        <v>8</v>
      </c>
      <c r="C52" s="1">
        <f>C51*1000/B47</f>
        <v>26.153393661244031</v>
      </c>
    </row>
    <row r="53" spans="2:5" x14ac:dyDescent="0.3">
      <c r="B53" s="1" t="s">
        <v>9</v>
      </c>
      <c r="C53" s="1">
        <f>(1/(2*3.14*E47*1000*C52))*1000</f>
        <v>3.0442639844819772E-4</v>
      </c>
    </row>
    <row r="56" spans="2:5" x14ac:dyDescent="0.3">
      <c r="B56" t="s">
        <v>18</v>
      </c>
    </row>
    <row r="57" spans="2:5" x14ac:dyDescent="0.3">
      <c r="B57" s="1" t="s">
        <v>3</v>
      </c>
      <c r="C57" s="1" t="s">
        <v>1</v>
      </c>
      <c r="D57" s="1" t="s">
        <v>14</v>
      </c>
      <c r="E57" s="1" t="s">
        <v>19</v>
      </c>
    </row>
    <row r="58" spans="2:5" x14ac:dyDescent="0.3">
      <c r="B58" s="2">
        <v>100</v>
      </c>
      <c r="C58" s="2">
        <v>40</v>
      </c>
      <c r="D58" s="2">
        <v>150</v>
      </c>
      <c r="E58" s="2">
        <v>20</v>
      </c>
    </row>
    <row r="60" spans="2:5" x14ac:dyDescent="0.3">
      <c r="B60" s="1" t="s">
        <v>5</v>
      </c>
      <c r="C60" s="1"/>
    </row>
    <row r="61" spans="2:5" x14ac:dyDescent="0.3">
      <c r="B61" s="1" t="s">
        <v>6</v>
      </c>
      <c r="C61" s="1">
        <f>(1*1000000/(E58*2*3.14*D58))</f>
        <v>53.07855626326964</v>
      </c>
    </row>
    <row r="62" spans="2:5" x14ac:dyDescent="0.3">
      <c r="B62" s="1" t="s">
        <v>7</v>
      </c>
      <c r="C62" s="1">
        <f>(C58^2+E58^2)^(1/2)</f>
        <v>44.721359549995796</v>
      </c>
    </row>
    <row r="63" spans="2:5" x14ac:dyDescent="0.3">
      <c r="B63" s="1" t="s">
        <v>8</v>
      </c>
      <c r="C63" s="1">
        <f>(B58*(C62)/1000)</f>
        <v>4.4721359549995796</v>
      </c>
    </row>
    <row r="64" spans="2:5" x14ac:dyDescent="0.3">
      <c r="B64" s="1" t="s">
        <v>9</v>
      </c>
      <c r="C64" s="1">
        <f>-ATAN(1/(C58*C65*2*3.14*C61))*180/3.14</f>
        <v>-26.578525356734112</v>
      </c>
    </row>
    <row r="65" spans="2:5" hidden="1" x14ac:dyDescent="0.3">
      <c r="B65" t="s">
        <v>14</v>
      </c>
      <c r="C65">
        <f>(1/(C61*2*3.14*E58))</f>
        <v>1.4999999999999996E-4</v>
      </c>
    </row>
    <row r="67" spans="2:5" x14ac:dyDescent="0.3">
      <c r="B67" t="s">
        <v>20</v>
      </c>
    </row>
    <row r="68" spans="2:5" x14ac:dyDescent="0.3">
      <c r="B68" s="1" t="s">
        <v>3</v>
      </c>
      <c r="C68" s="1" t="s">
        <v>1</v>
      </c>
      <c r="D68" s="1" t="s">
        <v>12</v>
      </c>
      <c r="E68" s="1" t="s">
        <v>2</v>
      </c>
    </row>
    <row r="69" spans="2:5" x14ac:dyDescent="0.3">
      <c r="B69" s="2">
        <v>200</v>
      </c>
      <c r="C69" s="2">
        <v>120</v>
      </c>
      <c r="D69" s="2">
        <v>30</v>
      </c>
      <c r="E69" s="2">
        <v>800</v>
      </c>
    </row>
    <row r="71" spans="2:5" x14ac:dyDescent="0.3">
      <c r="B71" s="1" t="s">
        <v>5</v>
      </c>
      <c r="C71" s="1"/>
    </row>
    <row r="72" spans="2:5" x14ac:dyDescent="0.3">
      <c r="B72" s="1" t="s">
        <v>6</v>
      </c>
      <c r="C72" s="1">
        <f>B69*C69/1000</f>
        <v>24</v>
      </c>
    </row>
    <row r="73" spans="2:5" x14ac:dyDescent="0.3">
      <c r="B73" s="1" t="s">
        <v>7</v>
      </c>
      <c r="C73" s="1">
        <f>((E69*D69*2*3.14))*B69/1000000</f>
        <v>30.143999999999998</v>
      </c>
    </row>
    <row r="74" spans="2:5" x14ac:dyDescent="0.3">
      <c r="B74" s="1" t="s">
        <v>8</v>
      </c>
      <c r="C74" s="1">
        <f>(C73^2+C72^2)^(1/2)</f>
        <v>38.531295540119068</v>
      </c>
    </row>
    <row r="75" spans="2:5" x14ac:dyDescent="0.3">
      <c r="B75" s="1" t="s">
        <v>9</v>
      </c>
      <c r="C75" s="1">
        <f>B69*C72/1000</f>
        <v>4.8</v>
      </c>
    </row>
    <row r="77" spans="2:5" x14ac:dyDescent="0.3">
      <c r="B77" t="s">
        <v>21</v>
      </c>
    </row>
    <row r="78" spans="2:5" x14ac:dyDescent="0.3">
      <c r="B78" s="1" t="s">
        <v>3</v>
      </c>
      <c r="C78" s="1" t="s">
        <v>4</v>
      </c>
      <c r="D78" s="1" t="s">
        <v>22</v>
      </c>
      <c r="E78" s="1" t="s">
        <v>2</v>
      </c>
    </row>
    <row r="79" spans="2:5" x14ac:dyDescent="0.3">
      <c r="B79" s="2">
        <v>10</v>
      </c>
      <c r="C79" s="2">
        <v>230</v>
      </c>
      <c r="D79" s="2">
        <v>1</v>
      </c>
      <c r="E79" s="2">
        <v>50</v>
      </c>
    </row>
    <row r="81" spans="2:3" x14ac:dyDescent="0.3">
      <c r="B81" s="1" t="s">
        <v>5</v>
      </c>
      <c r="C81" s="1"/>
    </row>
    <row r="82" spans="2:3" x14ac:dyDescent="0.3">
      <c r="B82" s="1" t="s">
        <v>6</v>
      </c>
      <c r="C82" s="1">
        <f>D79*1000/(B79^2)</f>
        <v>10</v>
      </c>
    </row>
    <row r="83" spans="2:3" x14ac:dyDescent="0.3">
      <c r="B83" s="1" t="s">
        <v>7</v>
      </c>
      <c r="C83" s="1">
        <f>((C85^2-C82^2)^(0.5))/(2*3.14*E79)</f>
        <v>6.596278718856044E-2</v>
      </c>
    </row>
    <row r="84" spans="2:3" x14ac:dyDescent="0.3">
      <c r="B84" s="1" t="s">
        <v>8</v>
      </c>
      <c r="C84" s="1">
        <f>ATAN(2*3.14*E79*C83/C82)*180/3.14</f>
        <v>64.261115906591399</v>
      </c>
    </row>
    <row r="85" spans="2:3" x14ac:dyDescent="0.3">
      <c r="B85" s="1" t="s">
        <v>9</v>
      </c>
      <c r="C85" s="1">
        <f>C79/B79</f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Johki</dc:creator>
  <cp:lastModifiedBy>Johki</cp:lastModifiedBy>
  <dcterms:created xsi:type="dcterms:W3CDTF">2023-01-25T14:37:26Z</dcterms:created>
  <dcterms:modified xsi:type="dcterms:W3CDTF">2023-01-25T18:11:32Z</dcterms:modified>
</cp:coreProperties>
</file>