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0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tpedupe-my.sharepoint.com/personal/u18306877_utp_edu_pe/Documents/DESARROLLO DE SOFTWARE I 2020-VERANO/Grupo_1/Pc_3/PPQA/"/>
    </mc:Choice>
  </mc:AlternateContent>
  <xr:revisionPtr revIDLastSave="386" documentId="8_{2793410F-F16E-4240-8A63-F1EA077B306E}" xr6:coauthVersionLast="45" xr6:coauthVersionMax="45" xr10:uidLastSave="{66A620AC-8F2A-4714-87C9-2D0337385AB1}"/>
  <bookViews>
    <workbookView xWindow="-120" yWindow="-120" windowWidth="20730" windowHeight="11160" tabRatio="734" firstSheet="9" activeTab="9" xr2:uid="{00000000-000D-0000-FFFF-FFFF00000000}"/>
  </bookViews>
  <sheets>
    <sheet name="Historial de Revisiones" sheetId="18" r:id="rId1"/>
    <sheet name="Inicio" sheetId="13" state="hidden" r:id="rId2"/>
    <sheet name="Seguimiento" sheetId="14" state="hidden" r:id="rId3"/>
    <sheet name="Cierre" sheetId="21" state="hidden" r:id="rId4"/>
    <sheet name="Configuraciones Tipo o Nuevas" sheetId="20" state="hidden" r:id="rId5"/>
    <sheet name="Desarrollos Departamentales" sheetId="25" state="hidden" r:id="rId6"/>
    <sheet name="Atención de Incidencias - DD" sheetId="28" state="hidden" r:id="rId7"/>
    <sheet name="Auditoria_Configuracion_Calidad" sheetId="17" state="hidden" r:id="rId8"/>
    <sheet name="Instructivo" sheetId="16" r:id="rId9"/>
    <sheet name="Proyecto" sheetId="29" r:id="rId10"/>
    <sheet name="Tablas" sheetId="22" r:id="rId11"/>
  </sheets>
  <externalReferences>
    <externalReference r:id="rId12"/>
    <externalReference r:id="rId13"/>
  </externalReferences>
  <definedNames>
    <definedName name="_xlnm._FilterDatabase" localSheetId="3" hidden="1">Cierre!$B$12:$U$17</definedName>
    <definedName name="_xlnm._FilterDatabase" localSheetId="4" hidden="1">'Configuraciones Tipo o Nuevas'!$B$2:$T$47</definedName>
    <definedName name="_xlnm._FilterDatabase" localSheetId="1" hidden="1">Inicio!$B$9:$R$61</definedName>
    <definedName name="_xlnm._FilterDatabase" localSheetId="2" hidden="1">Seguimiento!$B$12:$S$78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stado_Harvest" localSheetId="0">#REF!</definedName>
    <definedName name="Fase" localSheetId="0">#REF!</definedName>
    <definedName name="LineaProduccion" localSheetId="0">#REF!</definedName>
    <definedName name="Obligatorios" localSheetId="0">#REF!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Tablas!$B$2:$B$5</definedName>
    <definedName name="Tipos">Tablas!$A$2:$A$3</definedName>
    <definedName name="TiposCausa" localSheetId="4">[1]Instructivo!$B$38:$B$46</definedName>
    <definedName name="TiposCausa" localSheetId="0">[2]Instructivo!$B$38:$B$46</definedName>
    <definedName name="TipoServicio" localSheetId="0">#REF!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29" l="1"/>
  <c r="G5" i="29"/>
  <c r="J5" i="29"/>
  <c r="P52" i="28" l="1"/>
  <c r="Q52" i="28"/>
  <c r="P53" i="28"/>
  <c r="Q53" i="28"/>
  <c r="P54" i="28"/>
  <c r="Q54" i="28"/>
  <c r="P55" i="28"/>
  <c r="Q55" i="28"/>
  <c r="P56" i="28"/>
  <c r="Q56" i="28"/>
  <c r="P57" i="28"/>
  <c r="Q57" i="28"/>
  <c r="P58" i="28"/>
  <c r="Q58" i="28"/>
  <c r="P59" i="28"/>
  <c r="Q59" i="28"/>
  <c r="P60" i="28"/>
  <c r="Q60" i="28"/>
  <c r="P61" i="28"/>
  <c r="Q61" i="28"/>
  <c r="P62" i="28"/>
  <c r="Q62" i="28"/>
  <c r="Q51" i="28"/>
  <c r="P51" i="28"/>
  <c r="P34" i="28"/>
  <c r="Q34" i="28"/>
  <c r="P35" i="28"/>
  <c r="Q35" i="28"/>
  <c r="P36" i="28"/>
  <c r="Q36" i="28"/>
  <c r="P37" i="28"/>
  <c r="Q37" i="28"/>
  <c r="P38" i="28"/>
  <c r="Q38" i="28"/>
  <c r="P39" i="28"/>
  <c r="Q39" i="28"/>
  <c r="P40" i="28"/>
  <c r="Q40" i="28"/>
  <c r="P41" i="28"/>
  <c r="Q41" i="28"/>
  <c r="P42" i="28"/>
  <c r="Q42" i="28"/>
  <c r="P43" i="28"/>
  <c r="Q43" i="28"/>
  <c r="P44" i="28"/>
  <c r="Q44" i="28"/>
  <c r="P45" i="28"/>
  <c r="Q45" i="28"/>
  <c r="P46" i="28"/>
  <c r="Q46" i="28"/>
  <c r="Q33" i="28"/>
  <c r="P33" i="28"/>
  <c r="P18" i="28"/>
  <c r="Q18" i="28"/>
  <c r="P19" i="28"/>
  <c r="Q19" i="28"/>
  <c r="P20" i="28"/>
  <c r="Q20" i="28"/>
  <c r="P21" i="28"/>
  <c r="Q21" i="28"/>
  <c r="P22" i="28"/>
  <c r="Q22" i="28"/>
  <c r="P23" i="28"/>
  <c r="Q23" i="28"/>
  <c r="P24" i="28"/>
  <c r="Q24" i="28"/>
  <c r="P25" i="28"/>
  <c r="Q25" i="28"/>
  <c r="P26" i="28"/>
  <c r="Q26" i="28"/>
  <c r="P27" i="28"/>
  <c r="Q27" i="28"/>
  <c r="P28" i="28"/>
  <c r="Q28" i="28"/>
  <c r="P29" i="28"/>
  <c r="Q29" i="28"/>
  <c r="P30" i="28"/>
  <c r="Q30" i="28"/>
  <c r="Q17" i="28"/>
  <c r="P17" i="28"/>
  <c r="K52" i="28"/>
  <c r="L52" i="28"/>
  <c r="K53" i="28"/>
  <c r="L53" i="28"/>
  <c r="K54" i="28"/>
  <c r="L54" i="28"/>
  <c r="K55" i="28"/>
  <c r="L55" i="28"/>
  <c r="K56" i="28"/>
  <c r="L56" i="28"/>
  <c r="K57" i="28"/>
  <c r="L57" i="28"/>
  <c r="K58" i="28"/>
  <c r="L58" i="28"/>
  <c r="K59" i="28"/>
  <c r="L59" i="28"/>
  <c r="K60" i="28"/>
  <c r="L60" i="28"/>
  <c r="K61" i="28"/>
  <c r="L61" i="28"/>
  <c r="K62" i="28"/>
  <c r="L62" i="28"/>
  <c r="L51" i="28"/>
  <c r="K51" i="28"/>
  <c r="K34" i="28"/>
  <c r="L34" i="28"/>
  <c r="K35" i="28"/>
  <c r="L35" i="28"/>
  <c r="K36" i="28"/>
  <c r="L36" i="28"/>
  <c r="K37" i="28"/>
  <c r="L37" i="28"/>
  <c r="K38" i="28"/>
  <c r="L38" i="28"/>
  <c r="K39" i="28"/>
  <c r="L39" i="28"/>
  <c r="K40" i="28"/>
  <c r="L40" i="28"/>
  <c r="K41" i="28"/>
  <c r="L41" i="28"/>
  <c r="K42" i="28"/>
  <c r="L42" i="28"/>
  <c r="K43" i="28"/>
  <c r="L43" i="28"/>
  <c r="K44" i="28"/>
  <c r="L44" i="28"/>
  <c r="K45" i="28"/>
  <c r="L45" i="28"/>
  <c r="K46" i="28"/>
  <c r="L46" i="28"/>
  <c r="L33" i="28"/>
  <c r="K33" i="28"/>
  <c r="K18" i="28"/>
  <c r="L18" i="28"/>
  <c r="K19" i="28"/>
  <c r="L19" i="28"/>
  <c r="K20" i="28"/>
  <c r="L20" i="28"/>
  <c r="K21" i="28"/>
  <c r="L21" i="28"/>
  <c r="K22" i="28"/>
  <c r="L22" i="28"/>
  <c r="K23" i="28"/>
  <c r="L23" i="28"/>
  <c r="K24" i="28"/>
  <c r="L24" i="28"/>
  <c r="K25" i="28"/>
  <c r="L25" i="28"/>
  <c r="K26" i="28"/>
  <c r="L26" i="28"/>
  <c r="K27" i="28"/>
  <c r="L27" i="28"/>
  <c r="K28" i="28"/>
  <c r="L28" i="28"/>
  <c r="K29" i="28"/>
  <c r="L29" i="28"/>
  <c r="K30" i="28"/>
  <c r="L30" i="28"/>
  <c r="L17" i="28"/>
  <c r="K17" i="28"/>
  <c r="E52" i="28"/>
  <c r="F52" i="28"/>
  <c r="E53" i="28"/>
  <c r="F53" i="28"/>
  <c r="E54" i="28"/>
  <c r="F54" i="28"/>
  <c r="E55" i="28"/>
  <c r="F55" i="28"/>
  <c r="E56" i="28"/>
  <c r="F56" i="28"/>
  <c r="E57" i="28"/>
  <c r="F57" i="28"/>
  <c r="E58" i="28"/>
  <c r="F58" i="28"/>
  <c r="E59" i="28"/>
  <c r="F59" i="28"/>
  <c r="E60" i="28"/>
  <c r="F60" i="28"/>
  <c r="E61" i="28"/>
  <c r="F61" i="28"/>
  <c r="E62" i="28"/>
  <c r="F62" i="28"/>
  <c r="F51" i="28"/>
  <c r="E51" i="28"/>
  <c r="E34" i="28"/>
  <c r="F34" i="28"/>
  <c r="E35" i="28"/>
  <c r="F35" i="28"/>
  <c r="E36" i="28"/>
  <c r="F36" i="28"/>
  <c r="E37" i="28"/>
  <c r="F37" i="28"/>
  <c r="E38" i="28"/>
  <c r="F38" i="28"/>
  <c r="E39" i="28"/>
  <c r="F39" i="28"/>
  <c r="E40" i="28"/>
  <c r="F40" i="28"/>
  <c r="E41" i="28"/>
  <c r="F41" i="28"/>
  <c r="E42" i="28"/>
  <c r="F42" i="28"/>
  <c r="E43" i="28"/>
  <c r="F43" i="28"/>
  <c r="E44" i="28"/>
  <c r="F44" i="28"/>
  <c r="E45" i="28"/>
  <c r="F45" i="28"/>
  <c r="E46" i="28"/>
  <c r="F46" i="28"/>
  <c r="F33" i="28"/>
  <c r="E33" i="28"/>
  <c r="E18" i="28"/>
  <c r="F18" i="28"/>
  <c r="E19" i="28"/>
  <c r="F19" i="28"/>
  <c r="E20" i="28"/>
  <c r="F20" i="28"/>
  <c r="E21" i="28"/>
  <c r="F21" i="28"/>
  <c r="E22" i="28"/>
  <c r="F22" i="28"/>
  <c r="E23" i="28"/>
  <c r="F23" i="28"/>
  <c r="E24" i="28"/>
  <c r="F24" i="28"/>
  <c r="E25" i="28"/>
  <c r="F25" i="28"/>
  <c r="E26" i="28"/>
  <c r="F26" i="28"/>
  <c r="E27" i="28"/>
  <c r="F27" i="28"/>
  <c r="E28" i="28"/>
  <c r="F28" i="28"/>
  <c r="E29" i="28"/>
  <c r="F29" i="28"/>
  <c r="E30" i="28"/>
  <c r="F30" i="28"/>
  <c r="F17" i="28"/>
  <c r="E17" i="28"/>
  <c r="Q59" i="25"/>
  <c r="R59" i="25"/>
  <c r="Q60" i="25"/>
  <c r="R60" i="25"/>
  <c r="Q61" i="25"/>
  <c r="R61" i="25"/>
  <c r="Q62" i="25"/>
  <c r="R62" i="25"/>
  <c r="Q63" i="25"/>
  <c r="R63" i="25"/>
  <c r="Q64" i="25"/>
  <c r="R64" i="25"/>
  <c r="Q65" i="25"/>
  <c r="R65" i="25"/>
  <c r="Q66" i="25"/>
  <c r="R66" i="25"/>
  <c r="Q67" i="25"/>
  <c r="R67" i="25"/>
  <c r="R58" i="25"/>
  <c r="Q58" i="25"/>
  <c r="Q45" i="25"/>
  <c r="R45" i="25"/>
  <c r="Q46" i="25"/>
  <c r="R46" i="25"/>
  <c r="Q47" i="25"/>
  <c r="R47" i="25"/>
  <c r="Q48" i="25"/>
  <c r="R48" i="25"/>
  <c r="Q49" i="25"/>
  <c r="R49" i="25"/>
  <c r="Q50" i="25"/>
  <c r="R50" i="25"/>
  <c r="Q51" i="25"/>
  <c r="R51" i="25"/>
  <c r="Q52" i="25"/>
  <c r="R52" i="25"/>
  <c r="Q53" i="25"/>
  <c r="R53" i="25"/>
  <c r="R44" i="25"/>
  <c r="Q44" i="25"/>
  <c r="Q34" i="25"/>
  <c r="R34" i="25"/>
  <c r="Q35" i="25"/>
  <c r="R35" i="25"/>
  <c r="Q36" i="25"/>
  <c r="R36" i="25"/>
  <c r="Q37" i="25"/>
  <c r="R37" i="25"/>
  <c r="Q38" i="25"/>
  <c r="R38" i="25"/>
  <c r="Q39" i="25"/>
  <c r="R39" i="25"/>
  <c r="Q40" i="25"/>
  <c r="R40" i="25"/>
  <c r="Q33" i="25"/>
  <c r="R33" i="25"/>
  <c r="Q19" i="25"/>
  <c r="R19" i="25"/>
  <c r="Q20" i="25"/>
  <c r="R20" i="25"/>
  <c r="Q21" i="25"/>
  <c r="R21" i="25"/>
  <c r="Q22" i="25"/>
  <c r="R22" i="25"/>
  <c r="Q23" i="25"/>
  <c r="R23" i="25"/>
  <c r="Q24" i="25"/>
  <c r="R24" i="25"/>
  <c r="Q25" i="25"/>
  <c r="R25" i="25"/>
  <c r="Q26" i="25"/>
  <c r="R26" i="25"/>
  <c r="Q27" i="25"/>
  <c r="R27" i="25"/>
  <c r="Q28" i="25"/>
  <c r="R28" i="25"/>
  <c r="Q29" i="25"/>
  <c r="R29" i="25"/>
  <c r="R18" i="25"/>
  <c r="Q18" i="25"/>
  <c r="K59" i="25"/>
  <c r="L59" i="25"/>
  <c r="K60" i="25"/>
  <c r="L60" i="25"/>
  <c r="K61" i="25"/>
  <c r="L61" i="25"/>
  <c r="K62" i="25"/>
  <c r="L62" i="25"/>
  <c r="K63" i="25"/>
  <c r="L63" i="25"/>
  <c r="K64" i="25"/>
  <c r="L64" i="25"/>
  <c r="K65" i="25"/>
  <c r="L65" i="25"/>
  <c r="K66" i="25"/>
  <c r="L66" i="25"/>
  <c r="K67" i="25"/>
  <c r="L67" i="25"/>
  <c r="L58" i="25"/>
  <c r="K58" i="25"/>
  <c r="K45" i="25"/>
  <c r="L45" i="25"/>
  <c r="K46" i="25"/>
  <c r="L46" i="25"/>
  <c r="K47" i="25"/>
  <c r="L47" i="25"/>
  <c r="K48" i="25"/>
  <c r="L48" i="25"/>
  <c r="K49" i="25"/>
  <c r="L49" i="25"/>
  <c r="K50" i="25"/>
  <c r="L50" i="25"/>
  <c r="K51" i="25"/>
  <c r="L51" i="25"/>
  <c r="K52" i="25"/>
  <c r="L52" i="25"/>
  <c r="K53" i="25"/>
  <c r="L53" i="25"/>
  <c r="L44" i="25"/>
  <c r="K44" i="25"/>
  <c r="K34" i="25"/>
  <c r="L34" i="25"/>
  <c r="K35" i="25"/>
  <c r="L35" i="25"/>
  <c r="K36" i="25"/>
  <c r="L36" i="25"/>
  <c r="K37" i="25"/>
  <c r="L37" i="25"/>
  <c r="K38" i="25"/>
  <c r="L38" i="25"/>
  <c r="K39" i="25"/>
  <c r="L39" i="25"/>
  <c r="K40" i="25"/>
  <c r="L40" i="25"/>
  <c r="L33" i="25"/>
  <c r="K33" i="25"/>
  <c r="K19" i="25"/>
  <c r="L19" i="25"/>
  <c r="K20" i="25"/>
  <c r="L20" i="25"/>
  <c r="K21" i="25"/>
  <c r="L21" i="25"/>
  <c r="K22" i="25"/>
  <c r="L22" i="25"/>
  <c r="K23" i="25"/>
  <c r="L23" i="25"/>
  <c r="K24" i="25"/>
  <c r="L24" i="25"/>
  <c r="K25" i="25"/>
  <c r="L25" i="25"/>
  <c r="K26" i="25"/>
  <c r="L26" i="25"/>
  <c r="K27" i="25"/>
  <c r="L27" i="25"/>
  <c r="K28" i="25"/>
  <c r="L28" i="25"/>
  <c r="K29" i="25"/>
  <c r="L29" i="25"/>
  <c r="L18" i="25"/>
  <c r="K18" i="25"/>
  <c r="E59" i="25"/>
  <c r="F59" i="25"/>
  <c r="E60" i="25"/>
  <c r="F60" i="25"/>
  <c r="E61" i="25"/>
  <c r="F61" i="25"/>
  <c r="E62" i="25"/>
  <c r="F62" i="25"/>
  <c r="E63" i="25"/>
  <c r="F63" i="25"/>
  <c r="E64" i="25"/>
  <c r="F64" i="25"/>
  <c r="E65" i="25"/>
  <c r="F65" i="25"/>
  <c r="E66" i="25"/>
  <c r="F66" i="25"/>
  <c r="E67" i="25"/>
  <c r="F67" i="25"/>
  <c r="F58" i="25"/>
  <c r="E58" i="25"/>
  <c r="E57" i="25"/>
  <c r="F57" i="25"/>
  <c r="F56" i="25"/>
  <c r="E56" i="25"/>
  <c r="E45" i="25"/>
  <c r="F45" i="25"/>
  <c r="E46" i="25"/>
  <c r="F46" i="25"/>
  <c r="E47" i="25"/>
  <c r="F47" i="25"/>
  <c r="E48" i="25"/>
  <c r="F48" i="25"/>
  <c r="E49" i="25"/>
  <c r="F49" i="25"/>
  <c r="E50" i="25"/>
  <c r="F50" i="25"/>
  <c r="E51" i="25"/>
  <c r="F51" i="25"/>
  <c r="E52" i="25"/>
  <c r="F52" i="25"/>
  <c r="E53" i="25"/>
  <c r="F53" i="25"/>
  <c r="F44" i="25"/>
  <c r="E44" i="25"/>
  <c r="E43" i="25"/>
  <c r="F43" i="25"/>
  <c r="F42" i="25"/>
  <c r="E42" i="25"/>
  <c r="E34" i="25"/>
  <c r="F34" i="25"/>
  <c r="E35" i="25"/>
  <c r="F35" i="25"/>
  <c r="E36" i="25"/>
  <c r="F36" i="25"/>
  <c r="E37" i="25"/>
  <c r="F37" i="25"/>
  <c r="E38" i="25"/>
  <c r="F38" i="25"/>
  <c r="E39" i="25"/>
  <c r="F39" i="25"/>
  <c r="E40" i="25"/>
  <c r="F40" i="25"/>
  <c r="F33" i="25"/>
  <c r="E33" i="25"/>
  <c r="E32" i="25"/>
  <c r="F32" i="25"/>
  <c r="F31" i="25"/>
  <c r="E31" i="25"/>
  <c r="E19" i="25"/>
  <c r="F19" i="25"/>
  <c r="E20" i="25"/>
  <c r="F20" i="25"/>
  <c r="E21" i="25"/>
  <c r="F21" i="25"/>
  <c r="E22" i="25"/>
  <c r="F22" i="25"/>
  <c r="E23" i="25"/>
  <c r="F23" i="25"/>
  <c r="E24" i="25"/>
  <c r="F24" i="25"/>
  <c r="E25" i="25"/>
  <c r="F25" i="25"/>
  <c r="E26" i="25"/>
  <c r="F26" i="25"/>
  <c r="E27" i="25"/>
  <c r="F27" i="25"/>
  <c r="E28" i="25"/>
  <c r="F28" i="25"/>
  <c r="E29" i="25"/>
  <c r="F29" i="25"/>
  <c r="F18" i="25"/>
  <c r="E18" i="25"/>
  <c r="E17" i="25"/>
  <c r="F17" i="25"/>
  <c r="F16" i="25"/>
  <c r="E16" i="25"/>
  <c r="P35" i="20"/>
  <c r="Q35" i="20"/>
  <c r="P36" i="20"/>
  <c r="Q36" i="20"/>
  <c r="P37" i="20"/>
  <c r="Q37" i="20"/>
  <c r="P38" i="20"/>
  <c r="Q38" i="20"/>
  <c r="P39" i="20"/>
  <c r="Q39" i="20"/>
  <c r="P40" i="20"/>
  <c r="Q40" i="20"/>
  <c r="P41" i="20"/>
  <c r="Q41" i="20"/>
  <c r="P42" i="20"/>
  <c r="Q42" i="20"/>
  <c r="P43" i="20"/>
  <c r="Q43" i="20"/>
  <c r="P44" i="20"/>
  <c r="Q44" i="20"/>
  <c r="P45" i="20"/>
  <c r="Q45" i="20"/>
  <c r="P46" i="20"/>
  <c r="Q46" i="20"/>
  <c r="P47" i="20"/>
  <c r="Q47" i="20"/>
  <c r="Q34" i="20"/>
  <c r="P34" i="20"/>
  <c r="Q33" i="20"/>
  <c r="P33" i="20"/>
  <c r="P18" i="20"/>
  <c r="Q18" i="20"/>
  <c r="P19" i="20"/>
  <c r="Q19" i="20"/>
  <c r="P20" i="20"/>
  <c r="Q20" i="20"/>
  <c r="P21" i="20"/>
  <c r="Q21" i="20"/>
  <c r="P22" i="20"/>
  <c r="Q22" i="20"/>
  <c r="P23" i="20"/>
  <c r="Q23" i="20"/>
  <c r="P24" i="20"/>
  <c r="Q24" i="20"/>
  <c r="P25" i="20"/>
  <c r="Q25" i="20"/>
  <c r="P26" i="20"/>
  <c r="Q26" i="20"/>
  <c r="P27" i="20"/>
  <c r="Q27" i="20"/>
  <c r="P28" i="20"/>
  <c r="Q28" i="20"/>
  <c r="P29" i="20"/>
  <c r="Q29" i="20"/>
  <c r="P30" i="20"/>
  <c r="Q30" i="20"/>
  <c r="Q17" i="20"/>
  <c r="P17" i="20"/>
  <c r="Q16" i="20"/>
  <c r="P16" i="20"/>
  <c r="K35" i="20"/>
  <c r="L35" i="20"/>
  <c r="K36" i="20"/>
  <c r="L36" i="20"/>
  <c r="K37" i="20"/>
  <c r="L37" i="20"/>
  <c r="K38" i="20"/>
  <c r="L38" i="20"/>
  <c r="K39" i="20"/>
  <c r="L39" i="20"/>
  <c r="K40" i="20"/>
  <c r="L40" i="20"/>
  <c r="K41" i="20"/>
  <c r="L41" i="20"/>
  <c r="K42" i="20"/>
  <c r="L42" i="20"/>
  <c r="K43" i="20"/>
  <c r="L43" i="20"/>
  <c r="K44" i="20"/>
  <c r="L44" i="20"/>
  <c r="K45" i="20"/>
  <c r="L45" i="20"/>
  <c r="K46" i="20"/>
  <c r="L46" i="20"/>
  <c r="K47" i="20"/>
  <c r="L47" i="20"/>
  <c r="L34" i="20"/>
  <c r="K34" i="20"/>
  <c r="L33" i="20"/>
  <c r="K33" i="20"/>
  <c r="K18" i="20"/>
  <c r="L18" i="20"/>
  <c r="K19" i="20"/>
  <c r="L19" i="20"/>
  <c r="K20" i="20"/>
  <c r="L20" i="20"/>
  <c r="K21" i="20"/>
  <c r="L21" i="20"/>
  <c r="K22" i="20"/>
  <c r="L22" i="20"/>
  <c r="K23" i="20"/>
  <c r="L23" i="20"/>
  <c r="K24" i="20"/>
  <c r="L24" i="20"/>
  <c r="K25" i="20"/>
  <c r="L25" i="20"/>
  <c r="K26" i="20"/>
  <c r="L26" i="20"/>
  <c r="K27" i="20"/>
  <c r="L27" i="20"/>
  <c r="K28" i="20"/>
  <c r="L28" i="20"/>
  <c r="K29" i="20"/>
  <c r="L29" i="20"/>
  <c r="K30" i="20"/>
  <c r="L30" i="20"/>
  <c r="L17" i="20"/>
  <c r="K17" i="20"/>
  <c r="L16" i="20"/>
  <c r="K16" i="20"/>
  <c r="E35" i="20"/>
  <c r="F35" i="20"/>
  <c r="E36" i="20"/>
  <c r="F36" i="20"/>
  <c r="E37" i="20"/>
  <c r="F37" i="20"/>
  <c r="E38" i="20"/>
  <c r="F38" i="20"/>
  <c r="E39" i="20"/>
  <c r="F39" i="20"/>
  <c r="E40" i="20"/>
  <c r="F40" i="20"/>
  <c r="E41" i="20"/>
  <c r="F41" i="20"/>
  <c r="E42" i="20"/>
  <c r="F42" i="20"/>
  <c r="E43" i="20"/>
  <c r="F43" i="20"/>
  <c r="E44" i="20"/>
  <c r="F44" i="20"/>
  <c r="E45" i="20"/>
  <c r="F45" i="20"/>
  <c r="E46" i="20"/>
  <c r="F46" i="20"/>
  <c r="E47" i="20"/>
  <c r="F47" i="20"/>
  <c r="F34" i="20"/>
  <c r="E34" i="20"/>
  <c r="F33" i="20"/>
  <c r="E33" i="20"/>
  <c r="E18" i="20"/>
  <c r="F18" i="20"/>
  <c r="E19" i="20"/>
  <c r="F19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F17" i="20"/>
  <c r="E17" i="20"/>
  <c r="F16" i="20"/>
  <c r="E16" i="20"/>
  <c r="Q17" i="21"/>
  <c r="R17" i="21"/>
  <c r="R16" i="21"/>
  <c r="Q16" i="21"/>
  <c r="K17" i="21"/>
  <c r="L17" i="21"/>
  <c r="L16" i="21"/>
  <c r="K16" i="21"/>
  <c r="E17" i="21"/>
  <c r="F17" i="21"/>
  <c r="F16" i="21"/>
  <c r="E16" i="21"/>
  <c r="O48" i="14"/>
  <c r="P48" i="14"/>
  <c r="O49" i="14"/>
  <c r="P49" i="14"/>
  <c r="O50" i="14"/>
  <c r="P50" i="14"/>
  <c r="O51" i="14"/>
  <c r="P51" i="14"/>
  <c r="O52" i="14"/>
  <c r="P52" i="14"/>
  <c r="O53" i="14"/>
  <c r="P53" i="14"/>
  <c r="O54" i="14"/>
  <c r="P54" i="14"/>
  <c r="O55" i="14"/>
  <c r="P55" i="14"/>
  <c r="O56" i="14"/>
  <c r="P56" i="14"/>
  <c r="O57" i="14"/>
  <c r="P57" i="14"/>
  <c r="O58" i="14"/>
  <c r="P58" i="14"/>
  <c r="O59" i="14"/>
  <c r="P59" i="14"/>
  <c r="O60" i="14"/>
  <c r="P60" i="14"/>
  <c r="O61" i="14"/>
  <c r="P61" i="14"/>
  <c r="O62" i="14"/>
  <c r="P62" i="14"/>
  <c r="O63" i="14"/>
  <c r="P63" i="14"/>
  <c r="O64" i="14"/>
  <c r="P64" i="14"/>
  <c r="O65" i="14"/>
  <c r="P65" i="14"/>
  <c r="O66" i="14"/>
  <c r="P66" i="14"/>
  <c r="O67" i="14"/>
  <c r="P67" i="14"/>
  <c r="O68" i="14"/>
  <c r="P68" i="14"/>
  <c r="O69" i="14"/>
  <c r="P69" i="14"/>
  <c r="O70" i="14"/>
  <c r="P70" i="14"/>
  <c r="O71" i="14"/>
  <c r="P71" i="14"/>
  <c r="O72" i="14"/>
  <c r="P72" i="14"/>
  <c r="O73" i="14"/>
  <c r="P73" i="14"/>
  <c r="O74" i="14"/>
  <c r="P74" i="14"/>
  <c r="O75" i="14"/>
  <c r="P75" i="14"/>
  <c r="O76" i="14"/>
  <c r="P76" i="14"/>
  <c r="O77" i="14"/>
  <c r="P77" i="14"/>
  <c r="O78" i="14"/>
  <c r="P78" i="14"/>
  <c r="P47" i="14"/>
  <c r="O47" i="14"/>
  <c r="O46" i="14"/>
  <c r="P46" i="14"/>
  <c r="P45" i="14"/>
  <c r="O45" i="14"/>
  <c r="O18" i="14"/>
  <c r="P18" i="14"/>
  <c r="O19" i="14"/>
  <c r="P19" i="14"/>
  <c r="O20" i="14"/>
  <c r="P20" i="14"/>
  <c r="O21" i="14"/>
  <c r="P21" i="14"/>
  <c r="O22" i="14"/>
  <c r="P22" i="14"/>
  <c r="O23" i="14"/>
  <c r="P23" i="14"/>
  <c r="O24" i="14"/>
  <c r="P24" i="14"/>
  <c r="O25" i="14"/>
  <c r="P25" i="14"/>
  <c r="O26" i="14"/>
  <c r="P26" i="14"/>
  <c r="O27" i="14"/>
  <c r="P27" i="14"/>
  <c r="O28" i="14"/>
  <c r="P28" i="14"/>
  <c r="O29" i="14"/>
  <c r="P29" i="14"/>
  <c r="O30" i="14"/>
  <c r="P30" i="14"/>
  <c r="O31" i="14"/>
  <c r="P31" i="14"/>
  <c r="O32" i="14"/>
  <c r="P32" i="14"/>
  <c r="O33" i="14"/>
  <c r="P33" i="14"/>
  <c r="O34" i="14"/>
  <c r="P34" i="14"/>
  <c r="O35" i="14"/>
  <c r="P35" i="14"/>
  <c r="O36" i="14"/>
  <c r="P36" i="14"/>
  <c r="O37" i="14"/>
  <c r="P37" i="14"/>
  <c r="O38" i="14"/>
  <c r="P38" i="14"/>
  <c r="O39" i="14"/>
  <c r="P39" i="14"/>
  <c r="O40" i="14"/>
  <c r="P40" i="14"/>
  <c r="O41" i="14"/>
  <c r="P41" i="14"/>
  <c r="O42" i="14"/>
  <c r="P42" i="14"/>
  <c r="O43" i="14"/>
  <c r="P43" i="14"/>
  <c r="P17" i="14"/>
  <c r="O17" i="14"/>
  <c r="O16" i="14"/>
  <c r="P16" i="14"/>
  <c r="P15" i="14"/>
  <c r="O15" i="14"/>
  <c r="J48" i="14"/>
  <c r="K48" i="14"/>
  <c r="J49" i="14"/>
  <c r="K49" i="14"/>
  <c r="J50" i="14"/>
  <c r="K50" i="14"/>
  <c r="J51" i="14"/>
  <c r="K51" i="14"/>
  <c r="J52" i="14"/>
  <c r="K52" i="14"/>
  <c r="J53" i="14"/>
  <c r="K53" i="14"/>
  <c r="J54" i="14"/>
  <c r="K54" i="14"/>
  <c r="J55" i="14"/>
  <c r="K55" i="14"/>
  <c r="J56" i="14"/>
  <c r="K56" i="14"/>
  <c r="J57" i="14"/>
  <c r="K57" i="14"/>
  <c r="J58" i="14"/>
  <c r="K58" i="14"/>
  <c r="J59" i="14"/>
  <c r="K59" i="14"/>
  <c r="J60" i="14"/>
  <c r="K60" i="14"/>
  <c r="J61" i="14"/>
  <c r="K61" i="14"/>
  <c r="J62" i="14"/>
  <c r="K62" i="14"/>
  <c r="J63" i="14"/>
  <c r="K63" i="14"/>
  <c r="J64" i="14"/>
  <c r="K64" i="14"/>
  <c r="J65" i="14"/>
  <c r="K65" i="14"/>
  <c r="J66" i="14"/>
  <c r="K66" i="14"/>
  <c r="J67" i="14"/>
  <c r="K67" i="14"/>
  <c r="J68" i="14"/>
  <c r="K68" i="14"/>
  <c r="J69" i="14"/>
  <c r="K69" i="14"/>
  <c r="J70" i="14"/>
  <c r="K70" i="14"/>
  <c r="J71" i="14"/>
  <c r="K71" i="14"/>
  <c r="J72" i="14"/>
  <c r="K72" i="14"/>
  <c r="J73" i="14"/>
  <c r="K73" i="14"/>
  <c r="J74" i="14"/>
  <c r="K74" i="14"/>
  <c r="J75" i="14"/>
  <c r="K75" i="14"/>
  <c r="J76" i="14"/>
  <c r="K76" i="14"/>
  <c r="J77" i="14"/>
  <c r="K77" i="14"/>
  <c r="J78" i="14"/>
  <c r="K78" i="14"/>
  <c r="K47" i="14"/>
  <c r="J47" i="14"/>
  <c r="J46" i="14"/>
  <c r="K46" i="14"/>
  <c r="K45" i="14"/>
  <c r="J45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J38" i="14"/>
  <c r="K38" i="14"/>
  <c r="J39" i="14"/>
  <c r="K39" i="14"/>
  <c r="J40" i="14"/>
  <c r="K40" i="14"/>
  <c r="J41" i="14"/>
  <c r="K41" i="14"/>
  <c r="J42" i="14"/>
  <c r="K42" i="14"/>
  <c r="J43" i="14"/>
  <c r="K43" i="14"/>
  <c r="K17" i="14"/>
  <c r="J17" i="14"/>
  <c r="J16" i="14"/>
  <c r="K16" i="14"/>
  <c r="K15" i="14"/>
  <c r="J15" i="14"/>
  <c r="E48" i="14"/>
  <c r="F48" i="14"/>
  <c r="E49" i="14"/>
  <c r="F49" i="14"/>
  <c r="E50" i="14"/>
  <c r="F50" i="14"/>
  <c r="E51" i="14"/>
  <c r="F51" i="14"/>
  <c r="E52" i="14"/>
  <c r="F52" i="14"/>
  <c r="E53" i="14"/>
  <c r="F53" i="14"/>
  <c r="E54" i="14"/>
  <c r="F54" i="14"/>
  <c r="E55" i="14"/>
  <c r="F55" i="14"/>
  <c r="E56" i="14"/>
  <c r="F56" i="14"/>
  <c r="E57" i="14"/>
  <c r="F57" i="14"/>
  <c r="E58" i="14"/>
  <c r="F58" i="14"/>
  <c r="E59" i="14"/>
  <c r="F59" i="14"/>
  <c r="E60" i="14"/>
  <c r="F60" i="14"/>
  <c r="E61" i="14"/>
  <c r="F61" i="14"/>
  <c r="E62" i="14"/>
  <c r="F62" i="14"/>
  <c r="E63" i="14"/>
  <c r="F63" i="14"/>
  <c r="E64" i="14"/>
  <c r="F64" i="14"/>
  <c r="E65" i="14"/>
  <c r="F65" i="14"/>
  <c r="E66" i="14"/>
  <c r="F66" i="14"/>
  <c r="E67" i="14"/>
  <c r="F67" i="14"/>
  <c r="E68" i="14"/>
  <c r="F68" i="14"/>
  <c r="E69" i="14"/>
  <c r="F69" i="14"/>
  <c r="E70" i="14"/>
  <c r="F70" i="14"/>
  <c r="E71" i="14"/>
  <c r="F71" i="14"/>
  <c r="E72" i="14"/>
  <c r="F72" i="14"/>
  <c r="E73" i="14"/>
  <c r="F73" i="14"/>
  <c r="E74" i="14"/>
  <c r="F74" i="14"/>
  <c r="E75" i="14"/>
  <c r="F75" i="14"/>
  <c r="E76" i="14"/>
  <c r="F76" i="14"/>
  <c r="E77" i="14"/>
  <c r="F77" i="14"/>
  <c r="E78" i="14"/>
  <c r="F78" i="14"/>
  <c r="F47" i="14"/>
  <c r="E47" i="14"/>
  <c r="E46" i="14"/>
  <c r="F46" i="14"/>
  <c r="F45" i="14"/>
  <c r="E45" i="14"/>
  <c r="E18" i="14"/>
  <c r="F18" i="14"/>
  <c r="E19" i="14"/>
  <c r="F19" i="14"/>
  <c r="E20" i="14"/>
  <c r="F20" i="14"/>
  <c r="E21" i="14"/>
  <c r="F21" i="14"/>
  <c r="E22" i="14"/>
  <c r="F22" i="14"/>
  <c r="E23" i="14"/>
  <c r="F23" i="14"/>
  <c r="E24" i="14"/>
  <c r="F24" i="14"/>
  <c r="E25" i="14"/>
  <c r="F25" i="14"/>
  <c r="E26" i="14"/>
  <c r="F26" i="14"/>
  <c r="E27" i="14"/>
  <c r="F27" i="14"/>
  <c r="E28" i="14"/>
  <c r="F28" i="14"/>
  <c r="E29" i="14"/>
  <c r="F29" i="14"/>
  <c r="E30" i="14"/>
  <c r="F30" i="14"/>
  <c r="E31" i="14"/>
  <c r="F31" i="14"/>
  <c r="E32" i="14"/>
  <c r="F32" i="14"/>
  <c r="E33" i="14"/>
  <c r="F33" i="14"/>
  <c r="E34" i="14"/>
  <c r="F34" i="14"/>
  <c r="E35" i="14"/>
  <c r="F35" i="14"/>
  <c r="E36" i="14"/>
  <c r="F36" i="14"/>
  <c r="E37" i="14"/>
  <c r="F37" i="14"/>
  <c r="E38" i="14"/>
  <c r="F38" i="14"/>
  <c r="E39" i="14"/>
  <c r="F39" i="14"/>
  <c r="E40" i="14"/>
  <c r="F40" i="14"/>
  <c r="E41" i="14"/>
  <c r="F41" i="14"/>
  <c r="E42" i="14"/>
  <c r="F42" i="14"/>
  <c r="E43" i="14"/>
  <c r="F43" i="14"/>
  <c r="F17" i="14"/>
  <c r="E17" i="14"/>
  <c r="E16" i="14"/>
  <c r="F16" i="14"/>
  <c r="F15" i="14"/>
  <c r="E15" i="14"/>
  <c r="O49" i="13"/>
  <c r="P49" i="13"/>
  <c r="O50" i="13"/>
  <c r="P50" i="13"/>
  <c r="O51" i="13"/>
  <c r="P51" i="13"/>
  <c r="O52" i="13"/>
  <c r="P52" i="13"/>
  <c r="O53" i="13"/>
  <c r="P53" i="13"/>
  <c r="O54" i="13"/>
  <c r="P54" i="13"/>
  <c r="O55" i="13"/>
  <c r="P55" i="13"/>
  <c r="O56" i="13"/>
  <c r="P56" i="13"/>
  <c r="O57" i="13"/>
  <c r="P57" i="13"/>
  <c r="O58" i="13"/>
  <c r="P58" i="13"/>
  <c r="O59" i="13"/>
  <c r="P59" i="13"/>
  <c r="O60" i="13"/>
  <c r="P60" i="13"/>
  <c r="O61" i="13"/>
  <c r="P61" i="13"/>
  <c r="P48" i="13"/>
  <c r="O48" i="13"/>
  <c r="O47" i="13"/>
  <c r="P47" i="13"/>
  <c r="P46" i="13"/>
  <c r="O46" i="13"/>
  <c r="O27" i="13"/>
  <c r="P27" i="13"/>
  <c r="O28" i="13"/>
  <c r="P28" i="13"/>
  <c r="O29" i="13"/>
  <c r="P29" i="13"/>
  <c r="O30" i="13"/>
  <c r="P30" i="13"/>
  <c r="O31" i="13"/>
  <c r="P31" i="13"/>
  <c r="O32" i="13"/>
  <c r="P32" i="13"/>
  <c r="O33" i="13"/>
  <c r="P33" i="13"/>
  <c r="O34" i="13"/>
  <c r="P34" i="13"/>
  <c r="O35" i="13"/>
  <c r="P35" i="13"/>
  <c r="O36" i="13"/>
  <c r="P36" i="13"/>
  <c r="O37" i="13"/>
  <c r="P37" i="13"/>
  <c r="O38" i="13"/>
  <c r="P38" i="13"/>
  <c r="O39" i="13"/>
  <c r="P39" i="13"/>
  <c r="O40" i="13"/>
  <c r="P40" i="13"/>
  <c r="O41" i="13"/>
  <c r="P41" i="13"/>
  <c r="O42" i="13"/>
  <c r="P42" i="13"/>
  <c r="O43" i="13"/>
  <c r="P43" i="13"/>
  <c r="O44" i="13"/>
  <c r="P44" i="13"/>
  <c r="P26" i="13"/>
  <c r="O26" i="13"/>
  <c r="O25" i="13"/>
  <c r="P25" i="13"/>
  <c r="P24" i="13"/>
  <c r="O24" i="13"/>
  <c r="O19" i="13"/>
  <c r="P19" i="13"/>
  <c r="O20" i="13"/>
  <c r="P20" i="13"/>
  <c r="O21" i="13"/>
  <c r="P21" i="13"/>
  <c r="O22" i="13"/>
  <c r="P22" i="13"/>
  <c r="P18" i="13"/>
  <c r="O18" i="13"/>
  <c r="O17" i="13"/>
  <c r="P17" i="13"/>
  <c r="P16" i="13"/>
  <c r="O16" i="13"/>
  <c r="J49" i="13"/>
  <c r="K49" i="13"/>
  <c r="J50" i="13"/>
  <c r="K50" i="13"/>
  <c r="J51" i="13"/>
  <c r="K51" i="13"/>
  <c r="J52" i="13"/>
  <c r="K52" i="13"/>
  <c r="J53" i="13"/>
  <c r="K53" i="13"/>
  <c r="J54" i="13"/>
  <c r="K54" i="13"/>
  <c r="J55" i="13"/>
  <c r="K55" i="13"/>
  <c r="J56" i="13"/>
  <c r="K56" i="13"/>
  <c r="J57" i="13"/>
  <c r="K57" i="13"/>
  <c r="J58" i="13"/>
  <c r="K58" i="13"/>
  <c r="J59" i="13"/>
  <c r="K59" i="13"/>
  <c r="J60" i="13"/>
  <c r="K60" i="13"/>
  <c r="J61" i="13"/>
  <c r="K61" i="13"/>
  <c r="K48" i="13"/>
  <c r="J48" i="13"/>
  <c r="J47" i="13"/>
  <c r="K47" i="13"/>
  <c r="K46" i="13"/>
  <c r="J46" i="13"/>
  <c r="J27" i="13"/>
  <c r="K27" i="13"/>
  <c r="J28" i="13"/>
  <c r="K28" i="13"/>
  <c r="J29" i="13"/>
  <c r="K29" i="13"/>
  <c r="J30" i="13"/>
  <c r="K30" i="13"/>
  <c r="J31" i="13"/>
  <c r="K31" i="13"/>
  <c r="J32" i="13"/>
  <c r="K32" i="13"/>
  <c r="J33" i="13"/>
  <c r="K33" i="13"/>
  <c r="J34" i="13"/>
  <c r="K34" i="13"/>
  <c r="J35" i="13"/>
  <c r="K35" i="13"/>
  <c r="J36" i="13"/>
  <c r="K36" i="13"/>
  <c r="J37" i="13"/>
  <c r="K37" i="13"/>
  <c r="J38" i="13"/>
  <c r="K38" i="13"/>
  <c r="J39" i="13"/>
  <c r="K39" i="13"/>
  <c r="J40" i="13"/>
  <c r="K40" i="13"/>
  <c r="J41" i="13"/>
  <c r="K41" i="13"/>
  <c r="J42" i="13"/>
  <c r="K42" i="13"/>
  <c r="J43" i="13"/>
  <c r="K43" i="13"/>
  <c r="J44" i="13"/>
  <c r="K44" i="13"/>
  <c r="J26" i="13"/>
  <c r="K26" i="13"/>
  <c r="J25" i="13"/>
  <c r="K25" i="13"/>
  <c r="K24" i="13"/>
  <c r="J24" i="13"/>
  <c r="J19" i="13"/>
  <c r="K19" i="13"/>
  <c r="J20" i="13"/>
  <c r="K20" i="13"/>
  <c r="J21" i="13"/>
  <c r="K21" i="13"/>
  <c r="J22" i="13"/>
  <c r="K22" i="13"/>
  <c r="J18" i="13"/>
  <c r="K18" i="13"/>
  <c r="J17" i="13"/>
  <c r="K17" i="13"/>
  <c r="K16" i="13"/>
  <c r="J16" i="13"/>
  <c r="E49" i="13"/>
  <c r="F49" i="13"/>
  <c r="E50" i="13"/>
  <c r="F50" i="13"/>
  <c r="E51" i="13"/>
  <c r="F51" i="13"/>
  <c r="E52" i="13"/>
  <c r="F52" i="13"/>
  <c r="E53" i="13"/>
  <c r="F53" i="13"/>
  <c r="E54" i="13"/>
  <c r="F54" i="13"/>
  <c r="E55" i="13"/>
  <c r="F55" i="13"/>
  <c r="E56" i="13"/>
  <c r="F56" i="13"/>
  <c r="E57" i="13"/>
  <c r="F57" i="13"/>
  <c r="E58" i="13"/>
  <c r="F58" i="13"/>
  <c r="E59" i="13"/>
  <c r="F59" i="13"/>
  <c r="E60" i="13"/>
  <c r="F60" i="13"/>
  <c r="E61" i="13"/>
  <c r="F61" i="13"/>
  <c r="F48" i="13"/>
  <c r="E48" i="13"/>
  <c r="E47" i="13"/>
  <c r="F47" i="13"/>
  <c r="F46" i="13"/>
  <c r="E46" i="13"/>
  <c r="E27" i="13"/>
  <c r="F27" i="13"/>
  <c r="E28" i="13"/>
  <c r="F28" i="13"/>
  <c r="E29" i="13"/>
  <c r="F29" i="13"/>
  <c r="E30" i="13"/>
  <c r="F30" i="13"/>
  <c r="E31" i="13"/>
  <c r="F31" i="13"/>
  <c r="E32" i="13"/>
  <c r="F32" i="13"/>
  <c r="E33" i="13"/>
  <c r="F33" i="13"/>
  <c r="E34" i="13"/>
  <c r="F34" i="13"/>
  <c r="E35" i="13"/>
  <c r="F35" i="13"/>
  <c r="E36" i="13"/>
  <c r="F36" i="13"/>
  <c r="E37" i="13"/>
  <c r="F37" i="13"/>
  <c r="E38" i="13"/>
  <c r="F38" i="13"/>
  <c r="E39" i="13"/>
  <c r="F39" i="13"/>
  <c r="E40" i="13"/>
  <c r="F40" i="13"/>
  <c r="E41" i="13"/>
  <c r="F41" i="13"/>
  <c r="E42" i="13"/>
  <c r="F42" i="13"/>
  <c r="E43" i="13"/>
  <c r="F43" i="13"/>
  <c r="E44" i="13"/>
  <c r="F44" i="13"/>
  <c r="F26" i="13"/>
  <c r="E26" i="13"/>
  <c r="E25" i="13"/>
  <c r="F25" i="13"/>
  <c r="F24" i="13"/>
  <c r="E24" i="13"/>
  <c r="E19" i="13"/>
  <c r="F19" i="13"/>
  <c r="E20" i="13"/>
  <c r="F20" i="13"/>
  <c r="E21" i="13"/>
  <c r="F21" i="13"/>
  <c r="E22" i="13"/>
  <c r="F22" i="13"/>
  <c r="F18" i="13"/>
  <c r="E18" i="13"/>
  <c r="E17" i="13"/>
  <c r="F17" i="13"/>
  <c r="E16" i="13"/>
  <c r="F16" i="13"/>
  <c r="R16" i="25"/>
  <c r="Q16" i="25"/>
  <c r="R17" i="25"/>
  <c r="Q17" i="25"/>
  <c r="R31" i="25"/>
  <c r="Q31" i="25"/>
  <c r="R32" i="25"/>
  <c r="Q32" i="25"/>
  <c r="R42" i="25"/>
  <c r="Q42" i="25"/>
  <c r="R43" i="25"/>
  <c r="Q43" i="25"/>
  <c r="R56" i="25"/>
  <c r="Q56" i="25"/>
  <c r="R57" i="25"/>
  <c r="Q57" i="25"/>
  <c r="L16" i="25"/>
  <c r="K16" i="25"/>
  <c r="L17" i="25"/>
  <c r="K17" i="25"/>
  <c r="L31" i="25"/>
  <c r="K31" i="25"/>
  <c r="L32" i="25"/>
  <c r="K32" i="25"/>
  <c r="L42" i="25"/>
  <c r="K42" i="25"/>
  <c r="L43" i="25"/>
  <c r="K43" i="25"/>
  <c r="L56" i="25"/>
  <c r="K56" i="25"/>
  <c r="L57" i="25"/>
  <c r="K57" i="25"/>
  <c r="D6" i="14"/>
  <c r="B50" i="28"/>
  <c r="B51" i="28" s="1"/>
  <c r="B52" i="28" s="1"/>
  <c r="B53" i="28" s="1"/>
  <c r="B54" i="28" s="1"/>
  <c r="B55" i="28" s="1"/>
  <c r="B56" i="28" s="1"/>
  <c r="B57" i="28" s="1"/>
  <c r="B58" i="28"/>
  <c r="B59" i="28" s="1"/>
  <c r="B60" i="28" s="1"/>
  <c r="B61" i="28" s="1"/>
  <c r="B62" i="28" s="1"/>
  <c r="Q50" i="28"/>
  <c r="P50" i="28"/>
  <c r="L50" i="28"/>
  <c r="K50" i="28"/>
  <c r="F50" i="28"/>
  <c r="E50" i="28"/>
  <c r="Q49" i="28"/>
  <c r="P49" i="28"/>
  <c r="L49" i="28"/>
  <c r="K49" i="28"/>
  <c r="F49" i="28"/>
  <c r="E49" i="28"/>
  <c r="B33" i="28"/>
  <c r="B34" i="28"/>
  <c r="B35" i="28" s="1"/>
  <c r="B36" i="28" s="1"/>
  <c r="B37" i="28" s="1"/>
  <c r="B38" i="28" s="1"/>
  <c r="B39" i="28" s="1"/>
  <c r="B40" i="28" s="1"/>
  <c r="B41" i="28" s="1"/>
  <c r="B42" i="28" s="1"/>
  <c r="B43" i="28" s="1"/>
  <c r="B44" i="28" s="1"/>
  <c r="B45" i="28" s="1"/>
  <c r="B46" i="28" s="1"/>
  <c r="Q32" i="28"/>
  <c r="P32" i="28"/>
  <c r="L32" i="28"/>
  <c r="K32" i="28"/>
  <c r="F32" i="28"/>
  <c r="E32" i="28"/>
  <c r="B17" i="28"/>
  <c r="B18" i="28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Q16" i="28"/>
  <c r="P16" i="28"/>
  <c r="L16" i="28"/>
  <c r="K16" i="28"/>
  <c r="F16" i="28"/>
  <c r="E16" i="28"/>
  <c r="D8" i="28"/>
  <c r="D7" i="28"/>
  <c r="D5" i="28"/>
  <c r="D4" i="28"/>
  <c r="M6" i="17"/>
  <c r="B57" i="25"/>
  <c r="B58" i="25" s="1"/>
  <c r="B59" i="25" s="1"/>
  <c r="B60" i="25" s="1"/>
  <c r="B61" i="25" s="1"/>
  <c r="B62" i="25" s="1"/>
  <c r="B63" i="25" s="1"/>
  <c r="B64" i="25" s="1"/>
  <c r="B65" i="25" s="1"/>
  <c r="B66" i="25" s="1"/>
  <c r="B67" i="25" s="1"/>
  <c r="B43" i="25"/>
  <c r="B44" i="25" s="1"/>
  <c r="B45" i="25" s="1"/>
  <c r="B46" i="25" s="1"/>
  <c r="B47" i="25" s="1"/>
  <c r="B48" i="25" s="1"/>
  <c r="B49" i="25" s="1"/>
  <c r="B50" i="25" s="1"/>
  <c r="B51" i="25" s="1"/>
  <c r="B52" i="25" s="1"/>
  <c r="B53" i="25" s="1"/>
  <c r="B32" i="25"/>
  <c r="B33" i="25" s="1"/>
  <c r="B34" i="25" s="1"/>
  <c r="B35" i="25"/>
  <c r="B36" i="25" s="1"/>
  <c r="B37" i="25" s="1"/>
  <c r="B38" i="25" s="1"/>
  <c r="B39" i="25" s="1"/>
  <c r="B40" i="25" s="1"/>
  <c r="D8" i="25"/>
  <c r="D7" i="25"/>
  <c r="D5" i="25"/>
  <c r="D4" i="25"/>
  <c r="B34" i="20"/>
  <c r="B35" i="20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M10" i="21"/>
  <c r="J6" i="17" s="1"/>
  <c r="G10" i="21"/>
  <c r="J4" i="17" s="1"/>
  <c r="B17" i="13"/>
  <c r="B18" i="13" s="1"/>
  <c r="B19" i="13" s="1"/>
  <c r="B20" i="13" s="1"/>
  <c r="B21" i="13" s="1"/>
  <c r="B22" i="13" s="1"/>
  <c r="B46" i="14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16" i="14"/>
  <c r="B17" i="14" s="1"/>
  <c r="B18" i="14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D8" i="20"/>
  <c r="D7" i="20"/>
  <c r="D5" i="20"/>
  <c r="D4" i="20"/>
  <c r="D8" i="21"/>
  <c r="D7" i="21"/>
  <c r="D6" i="21"/>
  <c r="D5" i="21"/>
  <c r="D4" i="21"/>
  <c r="D8" i="14"/>
  <c r="D7" i="14"/>
  <c r="D5" i="14"/>
  <c r="D4" i="14"/>
  <c r="B17" i="21"/>
  <c r="B17" i="20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25" i="13"/>
  <c r="B26" i="13" s="1"/>
  <c r="B27" i="13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G10" i="28" l="1"/>
  <c r="L10" i="13"/>
  <c r="H6" i="17" s="1"/>
  <c r="Q10" i="13"/>
  <c r="H8" i="17" s="1"/>
  <c r="G10" i="14"/>
  <c r="I4" i="17" s="1"/>
  <c r="Q10" i="14"/>
  <c r="I8" i="17" s="1"/>
  <c r="S10" i="25"/>
  <c r="S10" i="21"/>
  <c r="J8" i="17" s="1"/>
  <c r="G10" i="20"/>
  <c r="M10" i="20"/>
  <c r="R10" i="20"/>
  <c r="G10" i="25"/>
  <c r="M8" i="17"/>
  <c r="F8" i="17" s="1"/>
  <c r="G10" i="13"/>
  <c r="H4" i="17" s="1"/>
  <c r="M4" i="17"/>
  <c r="R10" i="28"/>
  <c r="M10" i="28"/>
  <c r="M10" i="25"/>
  <c r="L10" i="14"/>
  <c r="I6" i="17" s="1"/>
  <c r="F6" i="17" s="1"/>
  <c r="F4" i="17" l="1"/>
</calcChain>
</file>

<file path=xl/sharedStrings.xml><?xml version="1.0" encoding="utf-8"?>
<sst xmlns="http://schemas.openxmlformats.org/spreadsheetml/2006/main" count="1268" uniqueCount="342">
  <si>
    <t>HISTORIAL DE LAS REVISIONES</t>
  </si>
  <si>
    <t>Item</t>
  </si>
  <si>
    <t>Versión</t>
  </si>
  <si>
    <t>Fecha</t>
  </si>
  <si>
    <t>Autor</t>
  </si>
  <si>
    <t>Descripción</t>
  </si>
  <si>
    <t>Estado</t>
  </si>
  <si>
    <t>Responsable de Revisión y/o Aprobación</t>
  </si>
  <si>
    <t>Elliot Garamendi
Acsafkineret Yonamine</t>
  </si>
  <si>
    <t>Versión para aprobar</t>
  </si>
  <si>
    <t>No Revisado</t>
  </si>
  <si>
    <t>Manuel Sáenz</t>
  </si>
  <si>
    <t>CHECKLIST DE ASEGURAMIENTO DE CALIDAD - INICIO</t>
  </si>
  <si>
    <t>Fábrica:</t>
  </si>
  <si>
    <t>EVOLUTIVO FRONT END</t>
  </si>
  <si>
    <t>1era Revisión</t>
  </si>
  <si>
    <t>Revisores:</t>
  </si>
  <si>
    <t>[Nombres]</t>
  </si>
  <si>
    <t>Fecha de Revisión:</t>
  </si>
  <si>
    <t>dd/mm/aaaa</t>
  </si>
  <si>
    <t>Jefe de la Fábrica:</t>
  </si>
  <si>
    <t>Tipo de Proyecto</t>
  </si>
  <si>
    <t>2da. Revisión</t>
  </si>
  <si>
    <t>Nombre del Proyecto:</t>
  </si>
  <si>
    <t>Gestor de Calidad:</t>
  </si>
  <si>
    <t>3ra. Revisión</t>
  </si>
  <si>
    <t>Indicadores de Gestion de Configuracion</t>
  </si>
  <si>
    <t>Codigo de Auditoria de GC</t>
  </si>
  <si>
    <r>
      <t>API_</t>
    </r>
    <r>
      <rPr>
        <b/>
        <sz val="10"/>
        <color indexed="12"/>
        <rFont val="Arial"/>
        <family val="2"/>
      </rPr>
      <t>[SISTEMA]-01</t>
    </r>
  </si>
  <si>
    <r>
      <t>API_</t>
    </r>
    <r>
      <rPr>
        <b/>
        <sz val="10"/>
        <color indexed="12"/>
        <rFont val="Arial"/>
        <family val="2"/>
      </rPr>
      <t>[SISTEMA]-02</t>
    </r>
  </si>
  <si>
    <r>
      <t>API_</t>
    </r>
    <r>
      <rPr>
        <b/>
        <sz val="10"/>
        <color indexed="12"/>
        <rFont val="Arial"/>
        <family val="2"/>
      </rPr>
      <t>[SISTEMA]-03</t>
    </r>
  </si>
  <si>
    <t>Nro</t>
  </si>
  <si>
    <t>Tipo de revisión</t>
  </si>
  <si>
    <t>Descripcion</t>
  </si>
  <si>
    <t>1ra. Rev.</t>
  </si>
  <si>
    <t>Obs.</t>
  </si>
  <si>
    <t>2da Rev.</t>
  </si>
  <si>
    <t>3era Rev.</t>
  </si>
  <si>
    <t>FASE: Elaborar Propuesta:</t>
  </si>
  <si>
    <r>
      <t>Plan de Elaboración de Propuestas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Plan_Elab_Propuesta_[PROY]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INICIO\01 Plan de Elab. de propuesta</t>
    </r>
  </si>
  <si>
    <t>Auditoría de Gestión de la Configuración</t>
  </si>
  <si>
    <t>¿El item cumple con el estandar de nomenclatura y esta almacenado el el directorio correspondiente?</t>
  </si>
  <si>
    <t>Si</t>
  </si>
  <si>
    <t xml:space="preserve">El historial de revisiones de documento esta correctamente llenado?  </t>
  </si>
  <si>
    <t>No</t>
  </si>
  <si>
    <t>Auditoría de Calidad</t>
  </si>
  <si>
    <t>¿El Plan contiene la Información del Proyecto (Proyecto, Cliente, Tiempo y líder de la Propuesta)?</t>
  </si>
  <si>
    <t>¿El Plan contiene un capitulo denominado Alcance de la Propuesta?</t>
  </si>
  <si>
    <t>¿El Plan contiene un capitulo denominado; Equipo de Trabajo para la Elaboración de Propuesta ?</t>
  </si>
  <si>
    <t>¿En el presente plan se han identificado a los involucrados por parte del incliente ?</t>
  </si>
  <si>
    <t>¿En el presente plan se ha presentado el Cronograma del Plan de la Propuesta?</t>
  </si>
  <si>
    <r>
      <t>Cronograma del Plan de Elaboración de Propuestas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Cronograma_Elab_Propuesta_[PROY]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INICIO\01 Plan de Elab. de propuesta</t>
    </r>
  </si>
  <si>
    <t>¿Se realizó la auditoria de gestión de la configuración al Cronograma de Elaboración de Propuesta de Proyecto?</t>
  </si>
  <si>
    <t>Esta incluido en el cronograma la recvisión de la documentos de referencia (Fichas de datos y documentos adjuntos a la misma, Reuniones preliminares) ?</t>
  </si>
  <si>
    <t>Están planificadas las actividades de elaboración del Plan de Elaboración de propuesta?</t>
  </si>
  <si>
    <t>Se ha definido la actividad reuniones con el Cliente?</t>
  </si>
  <si>
    <t>Se ha definido actividades para el levantamiento de información?</t>
  </si>
  <si>
    <t>Se ha definido actividades para elaborar la lista maestra de requerimientos?</t>
  </si>
  <si>
    <t>Se ha definido actividades para elaborar la estimación de tiempos?</t>
  </si>
  <si>
    <t>¿Se ha definido actividades para la elaboración del Plan de PROPUESTA?</t>
  </si>
  <si>
    <t>¿En el proceso de Ingeniería; Esta incluido la revisión de la documentación de procesos ? (opcional)</t>
  </si>
  <si>
    <t>¿En el proceso de Ingeniería; Esta incluido actividades para elaborar la lista maestra de requerimientos?</t>
  </si>
  <si>
    <t>¿El cronograma esta completo? (Dependencias, Nombre de roles)</t>
  </si>
  <si>
    <t>¿Se han incluido actividades de Revisión de pares?</t>
  </si>
  <si>
    <t>¿Se han incluido actividades de QA?</t>
  </si>
  <si>
    <t>¿Se han incluido actividades de gestión de la configuración?</t>
  </si>
  <si>
    <t>¿El cronograma tiene los recursos balanceados?</t>
  </si>
  <si>
    <t>¿Se ha considerado los tiempos necesarios para las actividades de Configuración y QA?</t>
  </si>
  <si>
    <t>¿Los tiempos estipulados en el cronograma son los que figuran en el Plan de Propuesta?</t>
  </si>
  <si>
    <t>¿Se ha discutido el cronograma con los integrantes del  equipo de proyecto?</t>
  </si>
  <si>
    <t>¿Se ha actualizado los porcentajes de avances según corresponda?</t>
  </si>
  <si>
    <r>
      <t>Propuesta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Propuesta_Proyecto_[PROY]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INICIO\02 Propuesta</t>
    </r>
  </si>
  <si>
    <t>¿Los objetivos contienen a el objetivo general y los objetivos específicos?</t>
  </si>
  <si>
    <t>¿El Alcance del Proyecto está claramente descrito?</t>
  </si>
  <si>
    <t>¿En el Alcance del Proyecto se ha descrito claramente identificado los procesos del negocio involucrados (MRPL)?</t>
  </si>
  <si>
    <t>¿En el Alcance del Proyecto se ha descrito lo que esta dentro del alcance?</t>
  </si>
  <si>
    <t>¿En el Alcance del Proyecto se ha descrito lo que esta fuera del alcance?</t>
  </si>
  <si>
    <t>¿En el Alcance del Proyecto se ha descrito los Supuestos y Restricciones?</t>
  </si>
  <si>
    <t>¿En la sección Organización del Proyecto se ha descrito la estructura detallada del trabajo (WBS: Entregables de Gestión, Entregables de Ingenieria)?</t>
  </si>
  <si>
    <t>¿Se ha descrito en la sección organización del proyecto; fases y  procesos del proyecto?</t>
  </si>
  <si>
    <t>¿La metodología aplicar en el proyecto está claramente descrito?</t>
  </si>
  <si>
    <t>¿Se ha descrito en la sección entregables; la matriz de entregables del proyecto?</t>
  </si>
  <si>
    <t>¿En la sección Equipo de Trabajo; Se muestra el organigrama, roles y funciones del cliente y roles y funciones de GMD?</t>
  </si>
  <si>
    <t>¿En la sección Cronograma; se muestra las actividades del proyecto?</t>
  </si>
  <si>
    <t>¿Los beneficios del proyecto están descritos claramente?</t>
  </si>
  <si>
    <t>¿En la sección Factores claves de exito del Proyecto; se indican los  riesgos del proyecto, estrategia de respuesta y responsables del riesgo?</t>
  </si>
  <si>
    <t>CHECKLIST DE ASEGURAMIENTO DE CALIDAD - SEGUIMIENTO</t>
  </si>
  <si>
    <t>[Nombre]</t>
  </si>
  <si>
    <r>
      <t xml:space="preserve">Plan de Proyecto
</t>
    </r>
    <r>
      <rPr>
        <sz val="10"/>
        <color indexed="12"/>
        <rFont val="Arial"/>
        <family val="2"/>
      </rPr>
      <t>Plan_[PROY]_[Versión]
SOLUCIONES DE NEGOCIO\05. G. SOFTWARE FACTORY\TDP OPTIMIZACION\Activos de Proyectos\Documentos de Trabajo\Linea\0X_TPROY_PROY_NombrePROY\01 Gestión del Proyecto\01 INICIO\03 Plan de proyecto</t>
    </r>
  </si>
  <si>
    <t>¿La introducción contiene el Propósito del Plan / Términos y Definiciones / Referencias?</t>
  </si>
  <si>
    <t>¿En el Alcance del Proyecto está descrito claramente?</t>
  </si>
  <si>
    <t>¿En el Alcance del Proyecto se ha descrito claramente la descripción de procesos del negocio?</t>
  </si>
  <si>
    <t>¿En el Alcance del Proyecto se ha descrito lo que está dentro del alcance?</t>
  </si>
  <si>
    <t>¿En el Alcance del Proyecto se ha descrito lo que está fuera del alcance?</t>
  </si>
  <si>
    <t>¿En el Alcance del Proyecto se ha descrito la estructura detallada del trabajo (WBS - Entregables de Gestión)?</t>
  </si>
  <si>
    <t>¿Se han descrito los requerimiento del proyecto (requerimientos de personal, estaciones de trabajo, acceso a servidores, redes y comunicaciones, software, infraestructura y mobiliario)</t>
  </si>
  <si>
    <t>¿Se ha descrito en la sección estrategia de ejecución del proyecto; las etapas del proyecto?</t>
  </si>
  <si>
    <t>¿Se ha descrito en la sección estrategia de ejecución del proyecto; fases del proyecto?</t>
  </si>
  <si>
    <t>¿Se ha descrito en la sección estrategia de ejecución del proyecto; la matriz de entregables de ingeniería?</t>
  </si>
  <si>
    <t>¿En la sección Organigrama del Proyecto; Se muestra el organigrama, roles y funciones del cliente y roles y funciones de GMD?</t>
  </si>
  <si>
    <t>¿En la sección Responsabilidades; Se muestra las responsabilidades del cliente y las responsabildiades de GMD?</t>
  </si>
  <si>
    <t>¿En la sección Cronograma de Actividades; Se muestra las actividades del proyecto?</t>
  </si>
  <si>
    <t>¿En la sección Actividades de Soporte en la Administración del Proyecto; se indica la Gestión de Riesgos?</t>
  </si>
  <si>
    <t>¿En la sección Actividades de Soporte en la Administración del Proyecto; se indica la Gestión de la Comunicación?</t>
  </si>
  <si>
    <t>¿En la sección Actividades de Soporte en la Administración del Proyecto; se indica la Gestión Integrada de Proyectos?</t>
  </si>
  <si>
    <t>¿En la sección Actividades de Soporte en la Administración del Proyecto; se indica la Gestión de Datos?</t>
  </si>
  <si>
    <t>¿En la sección Actividades de Soporte en la Administración del Proyecto; se indica la Gestión de la Configuración?</t>
  </si>
  <si>
    <t>¿En la sección Actividades de Soporte en la Administración del Proyecto; se indica la Gestión de cambios en los requerimientos?</t>
  </si>
  <si>
    <t>¿En la sección Actividades de Soporte en la Administración del Proyecto; se indica la Gestión de la Calidad del Producto?</t>
  </si>
  <si>
    <t>¿En la sección Actividades de Soporte en la Administración del Proyecto; se indica la Gestión del Seguimiento del Proyecto?</t>
  </si>
  <si>
    <t>¿En la sección Actividades de Soporte en la Administración del Proyecto; se indica la Gestión del Cronograma?</t>
  </si>
  <si>
    <t>¿En la sección Actividades de Soporte en la Administración del Proyecto; se indica la Gestión de la Capacitación del Personal del Proyecto?</t>
  </si>
  <si>
    <t>¿En la sección Actividades de Soporte en la Administración del Proyecto; se indica los criterios para la aceptación del proyecto?</t>
  </si>
  <si>
    <t>¿En la sección Anexos: Se indica el Detalle de Funcionalidad,  Cronograma Detallado de Trabajo; Estructura Detallada de Trabajo (WBS); y el Formato de Acta de Aceptación de Plan de Proyecto?</t>
  </si>
  <si>
    <r>
      <t>Cronograma de Proyecto Interno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Cronograma_[PROY]_[Versión]</t>
    </r>
    <r>
      <rPr>
        <b/>
        <sz val="10"/>
        <color indexed="8"/>
        <rFont val="Arial"/>
        <family val="2"/>
      </rPr>
      <t xml:space="preserve">
</t>
    </r>
    <r>
      <rPr>
        <sz val="8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INICIO\03 Plan de proyecto</t>
    </r>
  </si>
  <si>
    <t>¿En la sección Procesos de Gestión, sub sección Planificación, se tiene programada la actividad Revisión de metodología de trabajo?</t>
  </si>
  <si>
    <t>¿En la sección Procesos de Gestión, sub sección Planificación, se tiene programada la actividad Plan de Proyecto?</t>
  </si>
  <si>
    <t>¿En la sección Procesos de Gestión, sub sección Planificación, se tiene programada la actividad Kick Off Meeting Interno?</t>
  </si>
  <si>
    <t>¿En la sección Procesos de Gestión, sub sección Planificación, se tiene programada la actividad Kick Off Meeting con Cliente?</t>
  </si>
  <si>
    <t>¿En la sección Procesos de Gestión, sub sección Asignación, Ejecución, Seguimiento y Control, se tiene programada la actividad Planeamiento Asignación y Control Semanal?</t>
  </si>
  <si>
    <t>¿En la sección Procesos de Gestión, sub sección Asignación, Ejecución, Seguimiento y Control, se tiene programada la actividad Reuniones de Comité con el Cliente?</t>
  </si>
  <si>
    <t>¿En la sección Procesos de Gestión, sub sección Cierre, se tiene programada la actividad Revisión de Entregables del Proyecto?</t>
  </si>
  <si>
    <t>¿En la sección Procesos de Gestión, sub sección Cierre, se tiene programada la actividad Acta de Aceptación y Cierre?</t>
  </si>
  <si>
    <t>¿En la sección Procesos de Gestión, sub sección Cierre, se tiene programada la actividad Elaboración del Relatorio de Proyectos?</t>
  </si>
  <si>
    <t>¿En la sección Procesos de Gestión, sub sección Cierre, se tiene programada la actividad Auditoria de configuración?</t>
  </si>
  <si>
    <t>¿En la sección Procesos de Gestión, sub sección Cierre, se tiene programada la actividad Archivar registros del proyecto?</t>
  </si>
  <si>
    <t>¿En la sección Procesos de Ingeniería, sub sección Incepción, se tiene programada la actividad Iteración I1?</t>
  </si>
  <si>
    <t>¿En la sección Procesos de Ingeniería, sub sección Elaboración, se tiene programada la actividad Iteración E1 Análisis?</t>
  </si>
  <si>
    <t>¿En la sección Procesos de Ingeniería, sub sección Elaboración, se tiene programada la actividad Flujo de Trabajo de Requerimientos?</t>
  </si>
  <si>
    <t>¿En la sección Procesos de Ingeniería, sub sección Elaboración, se tiene programada la actividad Flujo de Trabajo de Análisis?</t>
  </si>
  <si>
    <t>¿En la sección Procesos de Ingeniería, sub sección Elaboración, se tiene programada la actividad Flujo de Trabajo de Diseño?</t>
  </si>
  <si>
    <t>¿En la sección Procesos de Ingeniería, sub sección Elaboración, se tiene programada la actividad Flujo de Trabajo de Gestión?</t>
  </si>
  <si>
    <t>¿En la sección Procesos de Ingeniería, sub sección Elaboración, se tiene programada la actividad Iteración E2 Diseño?</t>
  </si>
  <si>
    <t>¿En la sección Procesos de Ingeniería, sub sección Construcción, se tiene programada la actividad Iteración C1?</t>
  </si>
  <si>
    <t>¿En la sección Procesos de Ingeniería, sub sección Construcción, se tiene programada la actividad Flujo de Trabajo de Requerimientos?</t>
  </si>
  <si>
    <t>¿En la sección Procesos de Ingeniería, sub sección Construcción, se tiene programada la actividad Flujo de Trabajo de Implementación?</t>
  </si>
  <si>
    <t>¿En la sección Procesos de Ingeniería, sub sección Construcción, se tiene programada la actividad Flujo de Trabajo de Pruebas?</t>
  </si>
  <si>
    <t>¿En la sección Procesos de Ingeniería, sub sección Construcción, se tiene programada la actividad Flujo de Trabajo de Distribución?</t>
  </si>
  <si>
    <t>¿En la sección Procesos de Ingeniería, sub sección Construcción, se tiene programada la actividad Flujo de Trabajo de Gestión?</t>
  </si>
  <si>
    <t>¿En la sección Procesos de Ingeniería, sub sección Transición, se tiene programada la actividad Flujo de Trabajo de Distribución?</t>
  </si>
  <si>
    <t>¿En la sección Procesos de Ingeniería, sub sección Transición, se tiene programada la actividad Actualización de Manual de usuario?</t>
  </si>
  <si>
    <t>¿En la sección Procesos de Ingeniería, sub sección Transición, se tiene programada la actividad Actualización de Manual de sistema?</t>
  </si>
  <si>
    <t>¿En la sección Procesos de Ingeniería, sub sección Transición, se tiene programada la actividad Actualización de Manual de Administración e instalación?</t>
  </si>
  <si>
    <t>¿En la sección Procesos de Ingeniería, sub sección Transición, se tiene programada la actividad Capacitación?</t>
  </si>
  <si>
    <t>¿En la sección Procesos de Ingeniería, sub sección Actividades Adicionales, se tiene programada la actividad Revisión de Pares de otros proyectos?</t>
  </si>
  <si>
    <t>CHECKLIST DE ASEGURAMIENTO DE CALIDAD - CIERRE</t>
  </si>
  <si>
    <t xml:space="preserve">FASE: CIERRE </t>
  </si>
  <si>
    <r>
      <t xml:space="preserve">Acta de Cierre de Proyecto y Relatorio de Proyecto
</t>
    </r>
    <r>
      <rPr>
        <sz val="10"/>
        <color indexed="12"/>
        <rFont val="Arial"/>
        <family val="2"/>
      </rPr>
      <t>[Acta de Cierre_[PROY]]  y  [Relatorio_[PROY]]
SOLUCIONES DE NEGOCIO\05. G. SOFTWARE FACTORY\TDP OPTIMIZACION\Activos de Proyectos\Documentos de Trabajo\Linea\0X_TPROY_PROY_NombrePROY\01 Gestión del Proyecto\03 CIERRE</t>
    </r>
  </si>
  <si>
    <t>CHECKLIST DE ASEGURAMIENTO DE CALIDAD - CONFIGURACIONES TIPO O NUEVAS</t>
  </si>
  <si>
    <t>FASE: ANÁLISIS Y DISEÑO</t>
  </si>
  <si>
    <r>
      <t xml:space="preserve">Documento: Plantilla de Configuración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</si>
  <si>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t>¿El item cumple con el estandar de nomenclatura y esta almacenado en el directorio correspondiente?</t>
  </si>
  <si>
    <r>
      <t xml:space="preserve">¿El objeto i de información tiene la sección </t>
    </r>
    <r>
      <rPr>
        <b/>
        <sz val="9"/>
        <color indexed="18"/>
        <rFont val="Arial"/>
        <family val="2"/>
      </rPr>
      <t>Características del Procesos</t>
    </r>
    <r>
      <rPr>
        <sz val="9"/>
        <color indexed="18"/>
        <rFont val="Arial"/>
        <family val="2"/>
      </rPr>
      <t xml:space="preserve"> con los siguientes datos: Nombre del procesos, estado y descripción.</t>
    </r>
    <r>
      <rPr>
        <b/>
        <sz val="9"/>
        <color indexed="18"/>
        <rFont val="Arial"/>
        <family val="2"/>
      </rPr>
      <t/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</si>
  <si>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Datos del Proyecto</t>
    </r>
    <r>
      <rPr>
        <sz val="9"/>
        <color indexed="18"/>
        <rFont val="Arial"/>
        <family val="2"/>
      </rPr>
      <t xml:space="preserve"> con los siguientes datos: Empresa, nombre del proyecto, director del proyectos, jefe de proyecto y participantes.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</si>
  <si>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Propietarios del Proceso</t>
    </r>
    <r>
      <rPr>
        <sz val="9"/>
        <color indexed="18"/>
        <rFont val="Arial"/>
        <family val="2"/>
      </rPr>
      <t xml:space="preserve"> con los siguientes datos: organización propietaria del proceso y nombre del propietario.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</si>
  <si>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Control de la Documentación</t>
    </r>
    <r>
      <rPr>
        <sz val="9"/>
        <color indexed="18"/>
        <rFont val="Arial"/>
        <family val="2"/>
      </rPr>
      <t xml:space="preserve"> con los siguientes datos: Elaborado por, Fecha de elaboración, Revisado por, Fecha de revisión, Aprobado por y Fecha de Aprobación.</t>
    </r>
  </si>
  <si>
    <t>¿Se encuentran identificados las entradas y los proveedores del proceso?</t>
  </si>
  <si>
    <t>¿Los colores de los recuadros para los subprocesos, actividades y tareas, están de acuerdo al estándar?</t>
  </si>
  <si>
    <t>¿El objeto grupo ujtiliza los colores estándares?</t>
  </si>
  <si>
    <t>¿La bifurcación refleja dos o más alternativas excluyentes?</t>
  </si>
  <si>
    <t>¿El paralelismo refleja flujos que se realizan simultáneamente?</t>
  </si>
  <si>
    <t>¿El pararlelismo puro se ha abierto y se ha cerrado con los objetos unificación?</t>
  </si>
  <si>
    <t>¿El paralelismo condicionado refleja flujos que pueden concurrir a una rama u otra?</t>
  </si>
  <si>
    <t>¿El flujo tiene un solo objeto de inicio?</t>
  </si>
  <si>
    <t>¿Se utiliza solo letras para los conectores de burbujas?</t>
  </si>
  <si>
    <t>¿Se han identificado graficamente oportunidades de mejora?</t>
  </si>
  <si>
    <t>FASE: ELABORACIÓN DE LA SOLUCIÓN</t>
  </si>
  <si>
    <r>
      <t xml:space="preserve">Documento: Casuísticas de Pruebas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</si>
  <si>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Datos del Proyecto</t>
    </r>
    <r>
      <rPr>
        <sz val="9"/>
        <color indexed="18"/>
        <rFont val="Arial"/>
        <family val="2"/>
      </rPr>
      <t xml:space="preserve"> con los siguientes datos: Empresa y nombre del proyecto.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</si>
  <si>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Equipo de Proyecto</t>
    </r>
    <r>
      <rPr>
        <sz val="9"/>
        <color indexed="18"/>
        <rFont val="Arial"/>
        <family val="2"/>
      </rPr>
      <t xml:space="preserve"> con los siguientes datos: director del proyecto, jefe de proyecto y participantes.</t>
    </r>
  </si>
  <si>
    <t>CHECK LIST DE ASEGURAMIENTO DE CALIDAD - DESARROLLOS DEPARTAMENTALES</t>
  </si>
  <si>
    <t>FASE: ANALISIS Y DISEÑO</t>
  </si>
  <si>
    <r>
      <t xml:space="preserve">Documento: Diseño Externo
</t>
    </r>
    <r>
      <rPr>
        <sz val="9"/>
        <color indexed="12"/>
        <rFont val="Arial"/>
        <family val="2"/>
      </rPr>
      <t>Presentación de Estrategia_[PROY]
TDP FRONT END\Mantenimiento Evolutivo\Activos de Proyectos\Documentos de Trabajo\FRN-AAA\XXXXX.YYY Nombre Proyecto\03 Documentos Técnicos\01 Análisis y Diseño\Entregables</t>
    </r>
  </si>
  <si>
    <t xml:space="preserve">¿El historial de revisiones del documento esta correctamente llenado?  </t>
  </si>
  <si>
    <t>¿Se ha indicado la versión, unidad organizativa, proyecto y fecha de la presentación?</t>
  </si>
  <si>
    <r>
      <t xml:space="preserve">¿Se ha detallado la sección: </t>
    </r>
    <r>
      <rPr>
        <b/>
        <sz val="9"/>
        <color indexed="18"/>
        <rFont val="Arial"/>
        <family val="2"/>
      </rPr>
      <t>Introducción</t>
    </r>
    <r>
      <rPr>
        <sz val="9"/>
        <color indexed="18"/>
        <rFont val="Arial"/>
        <family val="2"/>
      </rPr>
      <t>?</t>
    </r>
  </si>
  <si>
    <r>
      <t xml:space="preserve">¿La </t>
    </r>
    <r>
      <rPr>
        <b/>
        <sz val="9"/>
        <color indexed="18"/>
        <rFont val="Arial"/>
        <family val="2"/>
      </rPr>
      <t>Introdución</t>
    </r>
    <r>
      <rPr>
        <sz val="9"/>
        <color indexed="18"/>
        <rFont val="Arial"/>
        <family val="2"/>
      </rPr>
      <t xml:space="preserve"> muestra una breve descripción del proyecto y la presentación?</t>
    </r>
  </si>
  <si>
    <r>
      <t xml:space="preserve">¿Se ha detallado la sección: </t>
    </r>
    <r>
      <rPr>
        <b/>
        <sz val="9"/>
        <color indexed="18"/>
        <rFont val="Arial"/>
        <family val="2"/>
      </rPr>
      <t>Objetivos</t>
    </r>
    <r>
      <rPr>
        <sz val="9"/>
        <color indexed="18"/>
        <rFont val="Arial"/>
        <family val="2"/>
      </rPr>
      <t>?</t>
    </r>
  </si>
  <si>
    <r>
      <t xml:space="preserve">¿La sección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 xml:space="preserve"> describe el objetivo del documento?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</si>
  <si>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Estrategia de Comunicación</t>
    </r>
    <r>
      <rPr>
        <sz val="9"/>
        <color indexed="18"/>
        <rFont val="Arial"/>
        <family val="2"/>
      </rPr>
      <t>?</t>
    </r>
  </si>
  <si>
    <r>
      <t xml:space="preserve">Dentro de la sección: </t>
    </r>
    <r>
      <rPr>
        <b/>
        <sz val="9"/>
        <color indexed="18"/>
        <rFont val="Arial"/>
        <family val="2"/>
      </rPr>
      <t>Medios de Comunicación</t>
    </r>
    <r>
      <rPr>
        <sz val="9"/>
        <color indexed="18"/>
        <rFont val="Arial"/>
        <family val="2"/>
      </rPr>
      <t xml:space="preserve"> se han especificado los siguientes ítems:
- Medio
- Descripción</t>
    </r>
  </si>
  <si>
    <t>¿Se han identificado los elementos de motivación e identidad?</t>
  </si>
  <si>
    <t>¿Se ha indicado el presupuesto necesario para el uso de los elementos de motivación e identidad?</t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</si>
  <si>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Estrategia de Formación</t>
    </r>
    <r>
      <rPr>
        <sz val="9"/>
        <color indexed="18"/>
        <rFont val="Arial"/>
        <family val="2"/>
      </rPr>
      <t>?</t>
    </r>
  </si>
  <si>
    <t>¿Se han identificado los elementos de soporte a la formación?</t>
  </si>
  <si>
    <t>¿Se ha indicado el presupuesto necesario para el uso de los elementos de soporte a la formación?</t>
  </si>
  <si>
    <r>
      <t xml:space="preserve">Documento: Plan de Pruebas
</t>
    </r>
    <r>
      <rPr>
        <sz val="9"/>
        <color indexed="12"/>
        <rFont val="Arial"/>
        <family val="2"/>
      </rPr>
      <t>Presentación de Plan_[PROY]
SOLUCIONES DE NEGOCIO\05. G. SOFTWARE FACTORY\TDP OPTIMIZACION\Activos de Proyectos\Documentos de Trabajo\Linea\0X_TPROY_PROY_NombreProyecto\03 Documentos Técnicos\02 Estrategia de Formación\Entregables</t>
    </r>
  </si>
  <si>
    <t xml:space="preserve">¿El historial de revisiones del documento está correctamente llenado?  </t>
  </si>
  <si>
    <r>
      <t xml:space="preserve">¿La sección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 xml:space="preserve"> describe el objetivo de la formación y comunicación?</t>
    </r>
  </si>
  <si>
    <r>
      <t xml:space="preserve">¿En la Sección: </t>
    </r>
    <r>
      <rPr>
        <b/>
        <sz val="9"/>
        <color indexed="18"/>
        <rFont val="Arial"/>
        <family val="2"/>
      </rPr>
      <t xml:space="preserve">Estrategia de Comunicación </t>
    </r>
    <r>
      <rPr>
        <sz val="9"/>
        <color indexed="18"/>
        <rFont val="Arial"/>
        <family val="2"/>
      </rPr>
      <t>se han descrito los medios y los elementos de soporte?</t>
    </r>
  </si>
  <si>
    <r>
      <t xml:space="preserve">¿En la Sección: </t>
    </r>
    <r>
      <rPr>
        <b/>
        <sz val="9"/>
        <color indexed="18"/>
        <rFont val="Arial"/>
        <family val="2"/>
      </rPr>
      <t xml:space="preserve">Plan de Comunicación </t>
    </r>
    <r>
      <rPr>
        <sz val="9"/>
        <color indexed="18"/>
        <rFont val="Arial"/>
        <family val="2"/>
      </rPr>
      <t>se ha descrito el emisor, audiencia objetivo, mensaje, método de comunicación, fecha y frecuencia?</t>
    </r>
  </si>
  <si>
    <t>¿Se ha detallado el plan de formación día por día, colocando el nombre de la formación, lugar y horario?</t>
  </si>
  <si>
    <r>
      <t xml:space="preserve">Documento: Diseño Técnico
</t>
    </r>
    <r>
      <rPr>
        <sz val="10"/>
        <color indexed="12"/>
        <rFont val="Arial"/>
        <family val="2"/>
      </rPr>
      <t>Presentacion_resultados_form_[PROY]
SOLUCIONES DE NEGOCIO\05. G. SOFTWARE FACTORY\TDP OPTIMIZACION\Activos de Proyectos\Documentos de Trabajo\Linea\0X_TPROY_PROY_NombreProyecto\03 Documentos Técnicos\04 Ejecución\Entregables</t>
    </r>
  </si>
  <si>
    <r>
      <t xml:space="preserve">¿En la Sección: </t>
    </r>
    <r>
      <rPr>
        <b/>
        <sz val="9"/>
        <color indexed="18"/>
        <rFont val="Arial"/>
        <family val="2"/>
      </rPr>
      <t xml:space="preserve">Formaciones Ejecutadas </t>
    </r>
    <r>
      <rPr>
        <sz val="9"/>
        <color indexed="18"/>
        <rFont val="Arial"/>
        <family val="2"/>
      </rPr>
      <t>se ha descrito la formación, fecha, duración, formadores y porcentaje de asistencia?</t>
    </r>
  </si>
  <si>
    <r>
      <t xml:space="preserve">¿En la Sección: </t>
    </r>
    <r>
      <rPr>
        <b/>
        <sz val="9"/>
        <color indexed="18"/>
        <rFont val="Arial"/>
        <family val="2"/>
      </rPr>
      <t>Asistencia General</t>
    </r>
    <r>
      <rPr>
        <sz val="9"/>
        <color indexed="18"/>
        <rFont val="Arial"/>
        <family val="2"/>
      </rPr>
      <t xml:space="preserve"> se ha colocado un cuadro estadístico de la formación?</t>
    </r>
  </si>
  <si>
    <r>
      <t xml:space="preserve">¿En la Sección: </t>
    </r>
    <r>
      <rPr>
        <b/>
        <sz val="9"/>
        <color indexed="18"/>
        <rFont val="Arial"/>
        <family val="2"/>
      </rPr>
      <t>Resultados de Encuesta</t>
    </r>
    <r>
      <rPr>
        <sz val="9"/>
        <color indexed="18"/>
        <rFont val="Arial"/>
        <family val="2"/>
      </rPr>
      <t xml:space="preserve"> se ha colocado un cuadro estadístico de los resultados de las encuestas de la formación?</t>
    </r>
  </si>
  <si>
    <r>
      <t xml:space="preserve">¿En la Sección: </t>
    </r>
    <r>
      <rPr>
        <b/>
        <sz val="9"/>
        <color indexed="18"/>
        <rFont val="Arial"/>
        <family val="2"/>
      </rPr>
      <t>Bitácora de Observaciones</t>
    </r>
    <r>
      <rPr>
        <sz val="9"/>
        <color indexed="18"/>
        <rFont val="Arial"/>
        <family val="2"/>
      </rPr>
      <t xml:space="preserve"> se ha descrito la formación, observación, responsable de la solución, solución propuesta, fecha de cierre y estado?</t>
    </r>
  </si>
  <si>
    <r>
      <t xml:space="preserve">¿Se ha detalado la sección: </t>
    </r>
    <r>
      <rPr>
        <b/>
        <sz val="9"/>
        <color indexed="18"/>
        <rFont val="Arial"/>
        <family val="2"/>
      </rPr>
      <t>Análisis de los resultados?</t>
    </r>
  </si>
  <si>
    <r>
      <t xml:space="preserve">Documento: Software Producido
</t>
    </r>
    <r>
      <rPr>
        <sz val="10"/>
        <color indexed="12"/>
        <rFont val="Arial"/>
        <family val="2"/>
      </rPr>
      <t>Informe_final_GDC_[PROY]
SOLUCIONES DE NEGOCIO\05. G. SOFTWARE FACTORY\TDP OPTIMIZACION\Activos de Proyectos\Documentos de Trabajo\Linea\0X_TPROY_PROY_NombreProyecto\03 Documentos Técnicos\04 Ejecución\Entregables</t>
    </r>
  </si>
  <si>
    <t>¿Se indica el nombre del servicio, del proyecto y la fecha de actualización del documento?</t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</si>
  <si>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Introducción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</si>
  <si>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</si>
  <si>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Alcance</t>
    </r>
    <r>
      <rPr>
        <sz val="9"/>
        <color indexed="18"/>
        <rFont val="Arial"/>
        <family val="2"/>
      </rPr>
      <t>?</t>
    </r>
  </si>
  <si>
    <r>
      <t xml:space="preserve">En la sección: </t>
    </r>
    <r>
      <rPr>
        <b/>
        <sz val="9"/>
        <color indexed="18"/>
        <rFont val="Arial"/>
        <family val="2"/>
      </rPr>
      <t>Formación</t>
    </r>
    <r>
      <rPr>
        <sz val="9"/>
        <color indexed="18"/>
        <rFont val="Arial"/>
        <family val="2"/>
      </rPr>
      <t xml:space="preserve"> se ha descrito la ejecución de la estrategia de formación, participación, encuestas de satisfacción y el análisis de resultados?</t>
    </r>
  </si>
  <si>
    <r>
      <t xml:space="preserve">¿En el item de </t>
    </r>
    <r>
      <rPr>
        <b/>
        <sz val="9"/>
        <color indexed="18"/>
        <rFont val="Arial"/>
        <family val="2"/>
      </rPr>
      <t>Ejecución de la Estrategia de Formación</t>
    </r>
    <r>
      <rPr>
        <sz val="9"/>
        <color indexed="18"/>
        <rFont val="Arial"/>
        <family val="2"/>
      </rPr>
      <t xml:space="preserve"> se realizó la comparación de la planificación versus la ejecución. </t>
    </r>
  </si>
  <si>
    <r>
      <t xml:space="preserve">¿En el item de </t>
    </r>
    <r>
      <rPr>
        <b/>
        <sz val="9"/>
        <color indexed="18"/>
        <rFont val="Arial"/>
        <family val="2"/>
      </rPr>
      <t>Participación</t>
    </r>
    <r>
      <rPr>
        <sz val="9"/>
        <color indexed="18"/>
        <rFont val="Arial"/>
        <family val="2"/>
      </rPr>
      <t xml:space="preserve"> se ha incluido un cuadro y/o gráfico con el porcentaje de asistencia?</t>
    </r>
  </si>
  <si>
    <r>
      <t xml:space="preserve">¿En el item </t>
    </r>
    <r>
      <rPr>
        <b/>
        <sz val="9"/>
        <color indexed="18"/>
        <rFont val="Arial"/>
        <family val="2"/>
      </rPr>
      <t>Encuestas de Satisfacción</t>
    </r>
    <r>
      <rPr>
        <sz val="9"/>
        <color indexed="18"/>
        <rFont val="Arial"/>
        <family val="2"/>
      </rPr>
      <t xml:space="preserve"> se ha incluido un cuadro y/o gráfico con el resultado general de las encuestas de satisfacción de formación?</t>
    </r>
  </si>
  <si>
    <r>
      <t xml:space="preserve">¿En la sección: </t>
    </r>
    <r>
      <rPr>
        <b/>
        <sz val="9"/>
        <color indexed="18"/>
        <rFont val="Arial"/>
        <family val="2"/>
      </rPr>
      <t>Comunicación</t>
    </r>
    <r>
      <rPr>
        <sz val="9"/>
        <color indexed="18"/>
        <rFont val="Arial"/>
        <family val="2"/>
      </rPr>
      <t xml:space="preserve"> se ha descrito la ejecución de la estrategia de comunicación,  encuestas de satisfacción y el análisis de resultados?</t>
    </r>
  </si>
  <si>
    <r>
      <t xml:space="preserve">¿Se ha detallado la sección: </t>
    </r>
    <r>
      <rPr>
        <b/>
        <sz val="9"/>
        <color indexed="18"/>
        <rFont val="Arial"/>
        <family val="2"/>
      </rPr>
      <t>Conclusiones y Recomendaciones del Proyecto</t>
    </r>
    <r>
      <rPr>
        <sz val="9"/>
        <color indexed="18"/>
        <rFont val="Arial"/>
        <family val="2"/>
      </rPr>
      <t>?</t>
    </r>
  </si>
  <si>
    <t>CHECK LIST DE ASEGURAMIENTO DE CALIDAD - ATENCIÓN DE INCIDENCIAS - DD</t>
  </si>
  <si>
    <r>
      <t xml:space="preserve">Documento: Diseño Técnico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</si>
  <si>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Documento: Plan de Pruebas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</si>
  <si>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Documento: Software Producido
</t>
    </r>
    <r>
      <rPr>
        <sz val="9"/>
        <color indexed="12"/>
        <rFont val="Arial"/>
        <family val="2"/>
      </rPr>
      <t>Presentacion_diagnostico_Homogeneización_[PROY]_[AAMMDD]
SOLUCIONES DE NEGOCIO\05. G. SOFTWARE FACTORY\TDP OPTIMIZACION\Activos de Proyectos\Documentos de Trabajo\Linea\0X_TPROY_PROY_NombreProyecto\03 Documentos Técnicos\02 Diagnóstico y Propuesta\Entregables</t>
    </r>
  </si>
  <si>
    <t>¿El item cumple con el estandar de nomenclatura y está almacenado en el directorio correspondiente?</t>
  </si>
  <si>
    <t xml:space="preserve">El historial de revisiones de documento está correctamente llenado?  </t>
  </si>
  <si>
    <t>¿Se ha indicado la versión, área, proyecto y fecha de la presentación?</t>
  </si>
  <si>
    <t>¿El documento cuenta con el índice correctamente detallado?</t>
  </si>
  <si>
    <r>
      <t xml:space="preserve">¿Se ha detallado en la sección </t>
    </r>
    <r>
      <rPr>
        <b/>
        <sz val="9"/>
        <color indexed="18"/>
        <rFont val="Arial"/>
        <family val="2"/>
      </rPr>
      <t xml:space="preserve">Indicadores </t>
    </r>
    <r>
      <rPr>
        <sz val="9"/>
        <color indexed="18"/>
        <rFont val="Arial"/>
        <family val="2"/>
      </rPr>
      <t>la definición del alcance, selección del modelo e identificación de brechas ?</t>
    </r>
  </si>
  <si>
    <t>¿Se ha colocado el mapa general del Modelo de Referencia Homogeneizado?</t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</si>
  <si>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detallado por cada Unidad Organizacional los objetivos e indicadores por proceso?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</si>
  <si>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graficado la selección del modelo de referencia?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</si>
  <si>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propuesto un esquema organizacional?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</si>
  <si>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descrito numericamente las OMs ha implementar por unidad organizacional, de acuerdo a su priorización y según su origen?</t>
    </r>
  </si>
  <si>
    <r>
      <t xml:space="preserve">¿Se ha descrito la sección: </t>
    </r>
    <r>
      <rPr>
        <b/>
        <sz val="9"/>
        <color indexed="18"/>
        <rFont val="Arial"/>
        <family val="2"/>
      </rPr>
      <t>Próximos pasos</t>
    </r>
    <r>
      <rPr>
        <sz val="9"/>
        <color indexed="18"/>
        <rFont val="Arial"/>
        <family val="2"/>
      </rPr>
      <t>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</si>
  <si>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los objetivos e indicadores por cada proceso?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</si>
  <si>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las Oportunidadse de mejora priorizadas mostrando el proceso, indicador y retorno económico?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</si>
  <si>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las Oportunidadse de Mejora a impementarse posteriormente, mostrando el proceso, indicador y retorno económico?</t>
    </r>
  </si>
  <si>
    <t>Indicadores  de Auditoría de Configuración y de Calidad PI</t>
  </si>
  <si>
    <t>Revisión 01</t>
  </si>
  <si>
    <t>Indicadores de Gestión de Configuración y de Calidad</t>
  </si>
  <si>
    <t>Revisión 02</t>
  </si>
  <si>
    <t>Revisión 03</t>
  </si>
  <si>
    <t>CKLPPQA Checklist de Aseguramiento de Calidad</t>
  </si>
  <si>
    <t>Versión: 1.0</t>
  </si>
  <si>
    <t>Fecha Efectiva 04/02/2020</t>
  </si>
  <si>
    <t>Objetivo</t>
  </si>
  <si>
    <t>Documentar una revisión de aseguramiento de calidad a un proyecto interno</t>
  </si>
  <si>
    <t xml:space="preserve"> </t>
  </si>
  <si>
    <t>Color</t>
  </si>
  <si>
    <t>Sssss</t>
  </si>
  <si>
    <t>Las celdas con este color de fondo, son celdas en las que se debe ingresar información</t>
  </si>
  <si>
    <t>Las celdas con este color de fondo o con fondo color blanco, son celdas de contenido fijo</t>
  </si>
  <si>
    <t>Las celdas con este color de fondo, son celdas que se obtienen mediante fórmula.</t>
  </si>
  <si>
    <t>Títulos del artefacto.</t>
  </si>
  <si>
    <t>Hojas</t>
  </si>
  <si>
    <t>Nombre</t>
  </si>
  <si>
    <t>Instructivo</t>
  </si>
  <si>
    <t>Esta hoja</t>
  </si>
  <si>
    <t>Proyecto</t>
  </si>
  <si>
    <t>Check list de aseguramiento de calidad</t>
  </si>
  <si>
    <t>Hoja "Proyecto"</t>
  </si>
  <si>
    <t>Cabecera</t>
  </si>
  <si>
    <t>Gerencia</t>
  </si>
  <si>
    <t>Nombre de la gerencia</t>
  </si>
  <si>
    <t>Jefe de proyecto</t>
  </si>
  <si>
    <t>Nombre del jefe de proyecto</t>
  </si>
  <si>
    <t>Tipo de proyecto asociado</t>
  </si>
  <si>
    <t>Nombre del Proyecto</t>
  </si>
  <si>
    <t>Analista de Calidad</t>
  </si>
  <si>
    <t>Nombre del Analista de Calidad</t>
  </si>
  <si>
    <t>1era, 2da y 3ra Revisión</t>
  </si>
  <si>
    <t>Referencia la cantidad de veces que el Artefacto ha sido revisado</t>
  </si>
  <si>
    <t>Revisores</t>
  </si>
  <si>
    <t>Nombre(s) de la(s) persona(s) que ha(n) realizado la verificación del documento</t>
  </si>
  <si>
    <t>Fecha de Revisión</t>
  </si>
  <si>
    <t>Indica la fecha en la que se ha realizado la revisión del documento, según el número de revisión realizada</t>
  </si>
  <si>
    <t>Detalle</t>
  </si>
  <si>
    <t>Tipo de revisión: Auditoria de gestion de la configuracion o Auditoria de calidad por formatos</t>
  </si>
  <si>
    <t>Enunciado de las preguntas</t>
  </si>
  <si>
    <t>Referencia si se esta realizado la 1ra Rev (con Si, No o No Aplica)</t>
  </si>
  <si>
    <t>Observación</t>
  </si>
  <si>
    <t>Breve descripción de la primera revisión realizada</t>
  </si>
  <si>
    <t>Referencia la fecha en la que ha sido realizada la observación</t>
  </si>
  <si>
    <t>Referencia si se esta realizado la 2da Rev (con Si, No o No Aplica)</t>
  </si>
  <si>
    <t>Breve descripción de la segunda revisión realizada</t>
  </si>
  <si>
    <t>Referencia si se esta realizado la 3ra Rev (con Si, No o No Aplica)</t>
  </si>
  <si>
    <t>Breve descripción de la tercera revisión realizada</t>
  </si>
  <si>
    <r>
      <t>Esta herramienta contiene indicadores de auditoria de configuracion ( "</t>
    </r>
    <r>
      <rPr>
        <b/>
        <sz val="10"/>
        <rFont val="Arial"/>
        <family val="2"/>
      </rPr>
      <t>Porcentaje de Cumplimiento")</t>
    </r>
    <r>
      <rPr>
        <sz val="10"/>
        <rFont val="Arial"/>
        <family val="2"/>
      </rPr>
      <t xml:space="preserve"> por cada seccion según el caso, seguido de una celda  que cambiara automaticamente de color de acuerdo a la siguiente leyenda:</t>
    </r>
  </si>
  <si>
    <t>Rango  %Incumplimiento</t>
  </si>
  <si>
    <t>Clasificación</t>
  </si>
  <si>
    <t>Mínimo</t>
  </si>
  <si>
    <t xml:space="preserve"> Máximo</t>
  </si>
  <si>
    <t>Alerta Roja</t>
  </si>
  <si>
    <t>&gt;90%</t>
  </si>
  <si>
    <t>Alerta Amarilla</t>
  </si>
  <si>
    <t>&gt;98%</t>
  </si>
  <si>
    <t>Normal (Verde)</t>
  </si>
  <si>
    <t>Inicio</t>
  </si>
  <si>
    <t>Seguimiento</t>
  </si>
  <si>
    <t>Cierre</t>
  </si>
  <si>
    <t>Configuraciones Tipo o Nuevas</t>
  </si>
  <si>
    <t>Desarrollos Departamentales</t>
  </si>
  <si>
    <t>Desarrollos Adicionales ATIS</t>
  </si>
  <si>
    <t>Atención de Incidencias</t>
  </si>
  <si>
    <t>Auditoria_Configuracion</t>
  </si>
  <si>
    <t>Indicadores de auditoría de configuración</t>
  </si>
  <si>
    <t>Hoja "Seguimiento"</t>
  </si>
  <si>
    <t>Nombre de la Fábrica</t>
  </si>
  <si>
    <t>Jefe de la Fábrica</t>
  </si>
  <si>
    <t>Nombre del Gestor de Calidad</t>
  </si>
  <si>
    <t>Rol revisor</t>
  </si>
  <si>
    <t>Rol responsable de la revision</t>
  </si>
  <si>
    <t>Objeto Revisado</t>
  </si>
  <si>
    <t>Tipo de Objeto revisado (Documento: el objeto revisado es un tipo documento, Formato: El objeto revisado esn formato utilizado para generar un documento, Fuente: Codigo fuente)</t>
  </si>
  <si>
    <t>Tipo de revisión: auditoria de gestion de la configuracion o Auditoria de calidad por formatos</t>
  </si>
  <si>
    <t>Hoja "Cierre"</t>
  </si>
  <si>
    <t>Hoja "Configuraciones Tipo o Nuevas"</t>
  </si>
  <si>
    <t>Nombre del tipo de revisión</t>
  </si>
  <si>
    <t>Pregunta correspondiente al tipo de revisión</t>
  </si>
  <si>
    <t>Hoja "Desarrollos Departamentales"</t>
  </si>
  <si>
    <t>Hoja "Desarrollos Adicionales ATIS"</t>
  </si>
  <si>
    <t>Hoja "Atención de Incidencias - DD"</t>
  </si>
  <si>
    <t>Hoja "Auditoria_Configuración_Calidad"</t>
  </si>
  <si>
    <t>Revision</t>
  </si>
  <si>
    <t>Numero de la revisión</t>
  </si>
  <si>
    <t>Codigo de auditoria</t>
  </si>
  <si>
    <t>Codigo de la auditoria indicando el nombre del proyecto</t>
  </si>
  <si>
    <t>Muestra el porcenjate acumulado del indicador</t>
  </si>
  <si>
    <t>CHECK LIST DE ASEGURAMIENTO DE CONTROL DE LA CONFIGURACIÓN - DESARROLLO DE SISTEMAS</t>
  </si>
  <si>
    <t>Gerencia de Desarrollo</t>
  </si>
  <si>
    <t>1° Revisión</t>
  </si>
  <si>
    <t>Manuel Saénz</t>
  </si>
  <si>
    <t>Jefe de Proyecto</t>
  </si>
  <si>
    <t>Acsafkineret Yonamine</t>
  </si>
  <si>
    <t>2° Revisión</t>
  </si>
  <si>
    <t>Cachimbo a Crack</t>
  </si>
  <si>
    <t>3° Revisión</t>
  </si>
  <si>
    <t>Analista de Calidad:</t>
  </si>
  <si>
    <t>Elliot Garamendi</t>
  </si>
  <si>
    <t>N°</t>
  </si>
  <si>
    <t>Area de proceso: PP-PMC</t>
  </si>
  <si>
    <t>Artefactos del PP-PMC: https://utpedupe-my.sharepoint.com/personal/u18306877_utp_edu_pe/_layouts/15/onedrive.aspx?viewid=14c016d6%2Decc6%2D4af5%2Db232%2D7191ad9b237f&amp;id=%2Fpersonal%2Fu18306877%5Futp%5Fedu%5Fpe%2FDocuments%2FDESARROLLO%20DE%20SOFTWARE%20I%202020%2DVERANO%2FGrupo%5F1%2FPc%5F2%2FPP%5FPMC</t>
  </si>
  <si>
    <t>¿Los colores de documentos, distribución y automatización están de acuerdo al estándar?</t>
  </si>
  <si>
    <t xml:space="preserve">¿Los historiales de revisión se encuentran correctamente llenado en los respectivos artefactos?  </t>
  </si>
  <si>
    <t>¿Los entregables cumple con los estándares de nomenclatura y estan almacenados en el directorio correspondiente?</t>
  </si>
  <si>
    <t>¿Los artefactos indican de forma correcta la revisión, instrucciones e indices cuando aplique?</t>
  </si>
  <si>
    <t>Area de proceso: REQM</t>
  </si>
  <si>
    <t>Artefactos del REQM: https://utpedupe-my.sharepoint.com/personal/u18306877_utp_edu_pe/_layouts/15/onedrive.aspx?id=%2Fpersonal%2Fu18306877%5Futp%5Fedu%5Fpe%2FDocuments%2FDESARROLLO%20DE%20SOFTWARE%20I%202020%2DVERANO%2FGrupo%5F1%2FPc%5F2%2FREQM</t>
  </si>
  <si>
    <t>Tipos</t>
  </si>
  <si>
    <t>Tipo Proyecto</t>
  </si>
  <si>
    <t>Mantenimiento</t>
  </si>
  <si>
    <t>Definición de Requerimientos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</si>
</sst>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€-2]\ * #,##0.00_);_([$€-2]\ * \(#,##0.00\);_([$€-2]\ * &quot;-&quot;??_)"/>
    <numFmt numFmtId="165" formatCode="0.0"/>
  </numFmts>
  <fonts count="58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color indexed="10"/>
      <name val="Geneva"/>
    </font>
    <font>
      <sz val="9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0"/>
      <color indexed="18"/>
      <name val="Arial"/>
      <family val="2"/>
    </font>
    <font>
      <b/>
      <sz val="9"/>
      <color indexed="9"/>
      <name val="Arial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0"/>
      <name val="Formata Regular"/>
    </font>
    <font>
      <sz val="8"/>
      <name val="Arial"/>
      <family val="2"/>
    </font>
    <font>
      <sz val="9"/>
      <name val="Geneva"/>
    </font>
    <font>
      <sz val="9"/>
      <color indexed="12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sz val="8"/>
      <color indexed="18"/>
      <name val="Geneva"/>
    </font>
    <font>
      <sz val="8"/>
      <color indexed="18"/>
      <name val="Arial"/>
      <family val="2"/>
    </font>
    <font>
      <b/>
      <sz val="12"/>
      <color indexed="8"/>
      <name val="Arial"/>
      <family val="2"/>
    </font>
    <font>
      <b/>
      <sz val="10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9"/>
      <color indexed="18"/>
      <name val="Arial"/>
      <family val="2"/>
    </font>
    <font>
      <sz val="9"/>
      <color indexed="18"/>
      <name val="Arial"/>
      <family val="2"/>
    </font>
    <font>
      <sz val="10"/>
      <color indexed="18"/>
      <name val="Arial"/>
      <family val="2"/>
    </font>
    <font>
      <b/>
      <sz val="8"/>
      <color indexed="1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2"/>
      <color theme="0"/>
      <name val="Arial"/>
      <family val="2"/>
    </font>
    <font>
      <b/>
      <sz val="9"/>
      <color theme="1"/>
      <name val="Arial"/>
      <family val="2"/>
    </font>
    <font>
      <b/>
      <sz val="10"/>
      <color theme="0"/>
      <name val="Arial"/>
      <family val="2"/>
    </font>
    <font>
      <sz val="10"/>
      <color indexed="1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9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1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5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9" borderId="0" applyNumberFormat="0" applyBorder="0" applyAlignment="0" applyProtection="0"/>
    <xf numFmtId="0" fontId="22" fillId="3" borderId="0" applyNumberFormat="0" applyBorder="0" applyAlignment="0" applyProtection="0"/>
    <xf numFmtId="0" fontId="25" fillId="20" borderId="1" applyNumberFormat="0" applyAlignment="0" applyProtection="0"/>
    <xf numFmtId="0" fontId="6" fillId="0" borderId="0"/>
    <xf numFmtId="0" fontId="27" fillId="21" borderId="2" applyNumberFormat="0" applyAlignment="0" applyProtection="0"/>
    <xf numFmtId="0" fontId="6" fillId="0" borderId="0"/>
    <xf numFmtId="164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3" fillId="7" borderId="1" applyNumberFormat="0" applyAlignment="0" applyProtection="0"/>
    <xf numFmtId="0" fontId="26" fillId="0" borderId="3" applyNumberFormat="0" applyFill="0" applyAlignment="0" applyProtection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32" fillId="22" borderId="7" applyNumberFormat="0" applyFont="0" applyAlignment="0" applyProtection="0"/>
    <xf numFmtId="0" fontId="24" fillId="20" borderId="8" applyNumberFormat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51" fillId="0" borderId="0"/>
    <xf numFmtId="0" fontId="1" fillId="0" borderId="0"/>
    <xf numFmtId="9" fontId="57" fillId="0" borderId="0" applyFont="0" applyFill="0" applyBorder="0" applyAlignment="0" applyProtection="0"/>
  </cellStyleXfs>
  <cellXfs count="440">
    <xf numFmtId="0" fontId="0" fillId="0" borderId="0" xfId="0"/>
    <xf numFmtId="0" fontId="1" fillId="0" borderId="0" xfId="39" applyFont="1"/>
    <xf numFmtId="0" fontId="15" fillId="0" borderId="0" xfId="41" applyFont="1" applyFill="1" applyAlignment="1">
      <alignment horizontal="center"/>
    </xf>
    <xf numFmtId="0" fontId="16" fillId="0" borderId="0" xfId="0" applyFont="1" applyProtection="1">
      <protection locked="0"/>
    </xf>
    <xf numFmtId="0" fontId="2" fillId="0" borderId="0" xfId="0" applyFont="1" applyAlignment="1" applyProtection="1">
      <alignment horizontal="left"/>
    </xf>
    <xf numFmtId="0" fontId="2" fillId="0" borderId="0" xfId="41" applyFont="1" applyAlignment="1">
      <alignment horizontal="center"/>
    </xf>
    <xf numFmtId="0" fontId="16" fillId="0" borderId="0" xfId="41" applyFont="1"/>
    <xf numFmtId="0" fontId="16" fillId="0" borderId="0" xfId="41" applyFont="1" applyFill="1" applyBorder="1"/>
    <xf numFmtId="0" fontId="16" fillId="0" borderId="0" xfId="41" applyFont="1" applyBorder="1"/>
    <xf numFmtId="0" fontId="2" fillId="0" borderId="0" xfId="41" applyFont="1" applyFill="1" applyBorder="1"/>
    <xf numFmtId="0" fontId="2" fillId="0" borderId="0" xfId="41" applyFont="1" applyBorder="1"/>
    <xf numFmtId="0" fontId="16" fillId="0" borderId="0" xfId="41" applyFont="1" applyAlignment="1"/>
    <xf numFmtId="0" fontId="2" fillId="0" borderId="0" xfId="41" applyFont="1"/>
    <xf numFmtId="0" fontId="9" fillId="23" borderId="0" xfId="0" applyFont="1" applyFill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left" vertical="center"/>
    </xf>
    <xf numFmtId="14" fontId="2" fillId="0" borderId="0" xfId="0" applyNumberFormat="1" applyFont="1" applyAlignment="1" applyProtection="1">
      <alignment horizontal="left" vertical="center"/>
    </xf>
    <xf numFmtId="0" fontId="7" fillId="0" borderId="0" xfId="41" applyFont="1" applyAlignment="1">
      <alignment horizontal="center"/>
    </xf>
    <xf numFmtId="0" fontId="2" fillId="0" borderId="0" xfId="0" applyFont="1" applyAlignment="1" applyProtection="1">
      <alignment vertical="center"/>
      <protection locked="0"/>
    </xf>
    <xf numFmtId="0" fontId="41" fillId="23" borderId="9" xfId="0" applyFont="1" applyFill="1" applyBorder="1" applyAlignment="1">
      <alignment vertical="center" wrapText="1"/>
    </xf>
    <xf numFmtId="1" fontId="14" fillId="24" borderId="9" xfId="0" applyNumberFormat="1" applyFont="1" applyFill="1" applyBorder="1" applyAlignment="1" applyProtection="1">
      <alignment horizontal="right" vertical="center" wrapText="1"/>
      <protection locked="0"/>
    </xf>
    <xf numFmtId="9" fontId="3" fillId="0" borderId="9" xfId="41" applyNumberFormat="1" applyFont="1" applyBorder="1" applyAlignment="1">
      <alignment horizontal="center" vertical="center"/>
    </xf>
    <xf numFmtId="0" fontId="1" fillId="0" borderId="0" xfId="41" applyAlignment="1">
      <alignment vertical="center"/>
    </xf>
    <xf numFmtId="0" fontId="2" fillId="23" borderId="10" xfId="0" applyFont="1" applyFill="1" applyBorder="1" applyAlignment="1" applyProtection="1">
      <alignment horizontal="left" vertical="center" wrapText="1"/>
      <protection locked="0"/>
    </xf>
    <xf numFmtId="0" fontId="39" fillId="24" borderId="11" xfId="0" applyFont="1" applyFill="1" applyBorder="1" applyAlignment="1" applyProtection="1">
      <alignment vertical="center"/>
      <protection locked="0"/>
    </xf>
    <xf numFmtId="0" fontId="14" fillId="24" borderId="11" xfId="0" applyFont="1" applyFill="1" applyBorder="1" applyAlignment="1" applyProtection="1">
      <alignment vertical="center"/>
      <protection locked="0"/>
    </xf>
    <xf numFmtId="0" fontId="41" fillId="23" borderId="10" xfId="0" applyFont="1" applyFill="1" applyBorder="1" applyAlignment="1" applyProtection="1">
      <alignment horizontal="left" vertical="center" wrapText="1"/>
      <protection locked="0"/>
    </xf>
    <xf numFmtId="0" fontId="2" fillId="23" borderId="9" xfId="0" applyFont="1" applyFill="1" applyBorder="1" applyAlignment="1" applyProtection="1">
      <alignment horizontal="left" vertical="center" wrapText="1"/>
      <protection locked="0"/>
    </xf>
    <xf numFmtId="0" fontId="2" fillId="23" borderId="12" xfId="0" applyFont="1" applyFill="1" applyBorder="1" applyAlignment="1" applyProtection="1">
      <alignment horizontal="left" vertical="center" wrapText="1"/>
      <protection locked="0"/>
    </xf>
    <xf numFmtId="0" fontId="41" fillId="23" borderId="14" xfId="0" applyFont="1" applyFill="1" applyBorder="1" applyAlignment="1">
      <alignment vertical="center" wrapText="1"/>
    </xf>
    <xf numFmtId="9" fontId="3" fillId="0" borderId="13" xfId="41" applyNumberFormat="1" applyFont="1" applyBorder="1" applyAlignment="1">
      <alignment horizontal="center" vertical="center"/>
    </xf>
    <xf numFmtId="0" fontId="38" fillId="24" borderId="15" xfId="0" applyFont="1" applyFill="1" applyBorder="1" applyAlignment="1" applyProtection="1">
      <alignment horizontal="left" vertical="center"/>
      <protection locked="0"/>
    </xf>
    <xf numFmtId="0" fontId="38" fillId="24" borderId="16" xfId="41" applyFont="1" applyFill="1" applyBorder="1" applyAlignment="1">
      <alignment horizontal="center" vertical="center" wrapText="1"/>
    </xf>
    <xf numFmtId="0" fontId="38" fillId="24" borderId="17" xfId="41" applyFont="1" applyFill="1" applyBorder="1" applyAlignment="1">
      <alignment horizontal="center" vertical="center" wrapText="1"/>
    </xf>
    <xf numFmtId="0" fontId="41" fillId="23" borderId="18" xfId="0" applyFont="1" applyFill="1" applyBorder="1" applyAlignment="1" applyProtection="1">
      <alignment horizontal="left" vertical="center" wrapText="1"/>
      <protection locked="0"/>
    </xf>
    <xf numFmtId="0" fontId="2" fillId="23" borderId="11" xfId="0" applyFont="1" applyFill="1" applyBorder="1" applyAlignment="1" applyProtection="1">
      <alignment horizontal="left" vertical="center" wrapText="1"/>
      <protection locked="0"/>
    </xf>
    <xf numFmtId="0" fontId="2" fillId="23" borderId="14" xfId="0" applyFont="1" applyFill="1" applyBorder="1" applyAlignment="1" applyProtection="1">
      <alignment horizontal="left" vertical="center" wrapText="1"/>
      <protection locked="0"/>
    </xf>
    <xf numFmtId="0" fontId="2" fillId="23" borderId="19" xfId="0" applyFont="1" applyFill="1" applyBorder="1" applyAlignment="1" applyProtection="1">
      <alignment horizontal="left" vertical="center" wrapText="1"/>
      <protection locked="0"/>
    </xf>
    <xf numFmtId="0" fontId="2" fillId="24" borderId="16" xfId="0" applyFont="1" applyFill="1" applyBorder="1" applyAlignment="1" applyProtection="1">
      <alignment horizontal="left" vertical="center" wrapText="1"/>
      <protection locked="0"/>
    </xf>
    <xf numFmtId="0" fontId="2" fillId="24" borderId="17" xfId="0" applyFont="1" applyFill="1" applyBorder="1" applyAlignment="1" applyProtection="1">
      <alignment horizontal="left" vertical="center" wrapText="1"/>
      <protection locked="0"/>
    </xf>
    <xf numFmtId="0" fontId="41" fillId="0" borderId="14" xfId="0" applyFont="1" applyFill="1" applyBorder="1" applyAlignment="1">
      <alignment vertical="center" wrapText="1"/>
    </xf>
    <xf numFmtId="0" fontId="41" fillId="0" borderId="9" xfId="0" applyFont="1" applyFill="1" applyBorder="1" applyAlignment="1">
      <alignment vertical="center" wrapText="1"/>
    </xf>
    <xf numFmtId="0" fontId="41" fillId="0" borderId="10" xfId="0" applyFont="1" applyFill="1" applyBorder="1" applyAlignment="1" applyProtection="1">
      <alignment vertical="center" wrapText="1"/>
      <protection locked="0"/>
    </xf>
    <xf numFmtId="0" fontId="11" fillId="23" borderId="0" xfId="0" applyFont="1" applyFill="1" applyAlignment="1" applyProtection="1">
      <alignment vertical="center"/>
      <protection locked="0"/>
    </xf>
    <xf numFmtId="0" fontId="13" fillId="24" borderId="9" xfId="0" applyFont="1" applyFill="1" applyBorder="1" applyAlignment="1" applyProtection="1">
      <alignment vertical="center"/>
      <protection locked="0"/>
    </xf>
    <xf numFmtId="0" fontId="41" fillId="0" borderId="9" xfId="0" applyFont="1" applyBorder="1" applyAlignment="1" applyProtection="1">
      <alignment horizontal="left" vertical="center" wrapText="1"/>
      <protection locked="0"/>
    </xf>
    <xf numFmtId="0" fontId="7" fillId="24" borderId="9" xfId="0" applyFont="1" applyFill="1" applyBorder="1" applyAlignment="1" applyProtection="1">
      <alignment horizontal="center" vertical="center" wrapText="1"/>
      <protection locked="0"/>
    </xf>
    <xf numFmtId="0" fontId="41" fillId="0" borderId="13" xfId="0" applyFont="1" applyBorder="1" applyAlignment="1" applyProtection="1">
      <alignment horizontal="left" vertical="center" wrapText="1"/>
      <protection locked="0"/>
    </xf>
    <xf numFmtId="0" fontId="7" fillId="24" borderId="14" xfId="0" applyFont="1" applyFill="1" applyBorder="1" applyAlignment="1" applyProtection="1">
      <alignment horizontal="center" vertical="center" wrapText="1"/>
      <protection locked="0"/>
    </xf>
    <xf numFmtId="0" fontId="35" fillId="23" borderId="12" xfId="0" applyFont="1" applyFill="1" applyBorder="1" applyAlignment="1" applyProtection="1">
      <alignment vertical="center" wrapText="1"/>
    </xf>
    <xf numFmtId="0" fontId="37" fillId="23" borderId="21" xfId="41" applyFont="1" applyFill="1" applyBorder="1" applyAlignment="1">
      <alignment horizontal="center" vertical="center" wrapText="1"/>
    </xf>
    <xf numFmtId="0" fontId="37" fillId="23" borderId="18" xfId="41" applyFont="1" applyFill="1" applyBorder="1" applyAlignment="1">
      <alignment horizontal="center" vertical="center" wrapText="1"/>
    </xf>
    <xf numFmtId="0" fontId="13" fillId="23" borderId="22" xfId="41" applyFont="1" applyFill="1" applyBorder="1" applyAlignment="1">
      <alignment horizontal="center" vertical="center" wrapText="1"/>
    </xf>
    <xf numFmtId="0" fontId="14" fillId="23" borderId="9" xfId="41" applyFont="1" applyFill="1" applyBorder="1" applyAlignment="1">
      <alignment horizontal="left" vertical="top"/>
    </xf>
    <xf numFmtId="0" fontId="14" fillId="23" borderId="9" xfId="41" applyFont="1" applyFill="1" applyBorder="1" applyAlignment="1">
      <alignment horizontal="left" vertical="top" wrapText="1"/>
    </xf>
    <xf numFmtId="0" fontId="8" fillId="23" borderId="9" xfId="41" applyFont="1" applyFill="1" applyBorder="1" applyAlignment="1">
      <alignment horizontal="left" vertical="top"/>
    </xf>
    <xf numFmtId="0" fontId="47" fillId="23" borderId="9" xfId="42" applyFont="1" applyFill="1" applyBorder="1" applyAlignment="1">
      <alignment horizontal="left" vertical="center" wrapText="1"/>
    </xf>
    <xf numFmtId="0" fontId="47" fillId="0" borderId="14" xfId="0" applyFont="1" applyFill="1" applyBorder="1" applyAlignment="1">
      <alignment vertical="center" wrapText="1"/>
    </xf>
    <xf numFmtId="0" fontId="47" fillId="0" borderId="9" xfId="0" applyFont="1" applyFill="1" applyBorder="1" applyAlignment="1">
      <alignment vertical="center" wrapText="1"/>
    </xf>
    <xf numFmtId="0" fontId="13" fillId="23" borderId="9" xfId="41" applyFont="1" applyFill="1" applyBorder="1" applyAlignment="1">
      <alignment horizontal="center" vertical="center" wrapText="1"/>
    </xf>
    <xf numFmtId="14" fontId="14" fillId="23" borderId="9" xfId="41" applyNumberFormat="1" applyFont="1" applyFill="1" applyBorder="1" applyAlignment="1">
      <alignment horizontal="center" vertical="top" wrapText="1"/>
    </xf>
    <xf numFmtId="0" fontId="37" fillId="23" borderId="23" xfId="41" applyFont="1" applyFill="1" applyBorder="1" applyAlignment="1">
      <alignment horizontal="center" vertical="center" wrapText="1"/>
    </xf>
    <xf numFmtId="0" fontId="37" fillId="23" borderId="24" xfId="41" applyFont="1" applyFill="1" applyBorder="1" applyAlignment="1">
      <alignment horizontal="center" vertical="center" wrapText="1"/>
    </xf>
    <xf numFmtId="0" fontId="13" fillId="23" borderId="0" xfId="41" applyFont="1" applyFill="1" applyBorder="1" applyAlignment="1">
      <alignment horizontal="center" vertical="center" wrapText="1"/>
    </xf>
    <xf numFmtId="0" fontId="2" fillId="24" borderId="9" xfId="41" applyFont="1" applyFill="1" applyBorder="1" applyAlignment="1">
      <alignment horizontal="center"/>
    </xf>
    <xf numFmtId="0" fontId="13" fillId="23" borderId="14" xfId="41" applyFont="1" applyFill="1" applyBorder="1" applyAlignment="1">
      <alignment horizontal="center" vertical="center" wrapText="1"/>
    </xf>
    <xf numFmtId="0" fontId="13" fillId="23" borderId="16" xfId="41" applyFont="1" applyFill="1" applyBorder="1" applyAlignment="1">
      <alignment horizontal="center" vertical="center" wrapText="1"/>
    </xf>
    <xf numFmtId="0" fontId="37" fillId="24" borderId="15" xfId="41" applyFont="1" applyFill="1" applyBorder="1" applyAlignment="1">
      <alignment horizontal="left" vertical="center" wrapText="1"/>
    </xf>
    <xf numFmtId="0" fontId="13" fillId="24" borderId="16" xfId="41" applyFont="1" applyFill="1" applyBorder="1" applyAlignment="1">
      <alignment horizontal="center" vertical="center" wrapText="1"/>
    </xf>
    <xf numFmtId="0" fontId="13" fillId="24" borderId="17" xfId="41" applyFont="1" applyFill="1" applyBorder="1" applyAlignment="1">
      <alignment horizontal="center" vertical="center" wrapText="1"/>
    </xf>
    <xf numFmtId="0" fontId="14" fillId="24" borderId="9" xfId="41" applyFont="1" applyFill="1" applyBorder="1" applyAlignment="1">
      <alignment horizontal="center" vertical="center" wrapText="1"/>
    </xf>
    <xf numFmtId="0" fontId="14" fillId="24" borderId="14" xfId="41" applyFont="1" applyFill="1" applyBorder="1" applyAlignment="1">
      <alignment horizontal="center" vertical="center" wrapText="1"/>
    </xf>
    <xf numFmtId="0" fontId="37" fillId="23" borderId="16" xfId="41" applyFont="1" applyFill="1" applyBorder="1" applyAlignment="1">
      <alignment horizontal="center" vertical="center" wrapText="1"/>
    </xf>
    <xf numFmtId="0" fontId="13" fillId="23" borderId="17" xfId="41" applyFont="1" applyFill="1" applyBorder="1" applyAlignment="1">
      <alignment horizontal="center" vertical="center" wrapText="1"/>
    </xf>
    <xf numFmtId="0" fontId="13" fillId="24" borderId="25" xfId="41" applyFont="1" applyFill="1" applyBorder="1" applyAlignment="1">
      <alignment horizontal="center" vertical="center" wrapText="1"/>
    </xf>
    <xf numFmtId="0" fontId="37" fillId="23" borderId="15" xfId="41" applyFont="1" applyFill="1" applyBorder="1" applyAlignment="1">
      <alignment horizontal="left" vertical="center"/>
    </xf>
    <xf numFmtId="0" fontId="37" fillId="24" borderId="26" xfId="41" applyFont="1" applyFill="1" applyBorder="1" applyAlignment="1">
      <alignment horizontal="left" vertical="center" wrapText="1"/>
    </xf>
    <xf numFmtId="0" fontId="13" fillId="24" borderId="27" xfId="41" applyFont="1" applyFill="1" applyBorder="1" applyAlignment="1">
      <alignment horizontal="center" vertical="center" wrapText="1"/>
    </xf>
    <xf numFmtId="0" fontId="2" fillId="0" borderId="16" xfId="41" applyFont="1" applyBorder="1" applyAlignment="1">
      <alignment horizontal="center"/>
    </xf>
    <xf numFmtId="0" fontId="2" fillId="23" borderId="16" xfId="41" applyFont="1" applyFill="1" applyBorder="1" applyAlignment="1">
      <alignment horizontal="left" vertical="center"/>
    </xf>
    <xf numFmtId="0" fontId="7" fillId="0" borderId="16" xfId="41" applyFont="1" applyBorder="1" applyAlignment="1">
      <alignment horizontal="center"/>
    </xf>
    <xf numFmtId="9" fontId="0" fillId="0" borderId="0" xfId="0" applyNumberFormat="1"/>
    <xf numFmtId="0" fontId="10" fillId="23" borderId="19" xfId="41" applyFont="1" applyFill="1" applyBorder="1" applyAlignment="1" applyProtection="1">
      <alignment horizontal="center" vertical="center" wrapText="1"/>
      <protection locked="0"/>
    </xf>
    <xf numFmtId="0" fontId="12" fillId="23" borderId="14" xfId="41" applyFont="1" applyFill="1" applyBorder="1" applyAlignment="1" applyProtection="1">
      <alignment horizontal="center" vertical="center" wrapText="1"/>
      <protection locked="0"/>
    </xf>
    <xf numFmtId="0" fontId="10" fillId="23" borderId="14" xfId="41" applyFont="1" applyFill="1" applyBorder="1" applyAlignment="1" applyProtection="1">
      <alignment horizontal="center" vertical="center" wrapText="1"/>
      <protection locked="0"/>
    </xf>
    <xf numFmtId="0" fontId="2" fillId="23" borderId="9" xfId="41" applyFont="1" applyFill="1" applyBorder="1" applyAlignment="1" applyProtection="1">
      <alignment horizontal="left" vertical="center"/>
      <protection locked="0"/>
    </xf>
    <xf numFmtId="0" fontId="2" fillId="23" borderId="12" xfId="41" applyFont="1" applyFill="1" applyBorder="1" applyAlignment="1" applyProtection="1">
      <alignment horizontal="center" vertical="center" wrapText="1"/>
      <protection locked="0"/>
    </xf>
    <xf numFmtId="0" fontId="2" fillId="23" borderId="9" xfId="41" applyFont="1" applyFill="1" applyBorder="1" applyAlignment="1" applyProtection="1">
      <alignment horizontal="left" vertical="center" wrapText="1"/>
      <protection locked="0"/>
    </xf>
    <xf numFmtId="0" fontId="2" fillId="23" borderId="13" xfId="41" applyFont="1" applyFill="1" applyBorder="1" applyAlignment="1" applyProtection="1">
      <alignment horizontal="left" vertical="center"/>
      <protection locked="0"/>
    </xf>
    <xf numFmtId="0" fontId="2" fillId="23" borderId="21" xfId="41" applyFont="1" applyFill="1" applyBorder="1" applyAlignment="1" applyProtection="1">
      <alignment horizontal="center" vertical="center" wrapText="1"/>
      <protection locked="0"/>
    </xf>
    <xf numFmtId="0" fontId="2" fillId="23" borderId="13" xfId="41" applyFont="1" applyFill="1" applyBorder="1" applyAlignment="1" applyProtection="1">
      <alignment horizontal="left" vertical="center" wrapText="1"/>
      <protection locked="0"/>
    </xf>
    <xf numFmtId="0" fontId="38" fillId="23" borderId="11" xfId="41" applyFont="1" applyFill="1" applyBorder="1" applyAlignment="1" applyProtection="1">
      <alignment horizontal="center" vertical="center" wrapText="1"/>
      <protection locked="0"/>
    </xf>
    <xf numFmtId="0" fontId="38" fillId="23" borderId="19" xfId="41" applyFont="1" applyFill="1" applyBorder="1" applyAlignment="1" applyProtection="1">
      <alignment horizontal="center" vertical="center" wrapText="1"/>
      <protection locked="0"/>
    </xf>
    <xf numFmtId="0" fontId="38" fillId="23" borderId="14" xfId="41" applyFont="1" applyFill="1" applyBorder="1" applyAlignment="1" applyProtection="1">
      <alignment horizontal="center" vertical="center" wrapText="1"/>
      <protection locked="0"/>
    </xf>
    <xf numFmtId="0" fontId="2" fillId="23" borderId="11" xfId="41" applyFont="1" applyFill="1" applyBorder="1" applyAlignment="1" applyProtection="1">
      <alignment horizontal="center" vertical="center" wrapText="1"/>
      <protection locked="0"/>
    </xf>
    <xf numFmtId="0" fontId="2" fillId="23" borderId="19" xfId="41" applyFont="1" applyFill="1" applyBorder="1" applyAlignment="1" applyProtection="1">
      <alignment horizontal="center" vertical="center" wrapText="1"/>
      <protection locked="0"/>
    </xf>
    <xf numFmtId="0" fontId="2" fillId="23" borderId="14" xfId="41" applyFont="1" applyFill="1" applyBorder="1" applyAlignment="1" applyProtection="1">
      <alignment horizontal="left" vertical="center" wrapText="1"/>
      <protection locked="0"/>
    </xf>
    <xf numFmtId="0" fontId="14" fillId="23" borderId="9" xfId="41" applyFont="1" applyFill="1" applyBorder="1" applyAlignment="1" applyProtection="1">
      <alignment horizontal="left" vertical="center"/>
      <protection locked="0"/>
    </xf>
    <xf numFmtId="0" fontId="14" fillId="23" borderId="10" xfId="41" applyFont="1" applyFill="1" applyBorder="1" applyAlignment="1" applyProtection="1">
      <alignment horizontal="center" vertical="center" wrapText="1"/>
      <protection locked="0"/>
    </xf>
    <xf numFmtId="0" fontId="14" fillId="23" borderId="12" xfId="41" applyFont="1" applyFill="1" applyBorder="1" applyAlignment="1" applyProtection="1">
      <alignment horizontal="center" vertical="center" wrapText="1"/>
      <protection locked="0"/>
    </xf>
    <xf numFmtId="14" fontId="14" fillId="23" borderId="12" xfId="41" applyNumberFormat="1" applyFont="1" applyFill="1" applyBorder="1" applyAlignment="1" applyProtection="1">
      <alignment horizontal="center" vertical="center" wrapText="1"/>
      <protection locked="0"/>
    </xf>
    <xf numFmtId="0" fontId="14" fillId="23" borderId="9" xfId="41" applyFont="1" applyFill="1" applyBorder="1" applyAlignment="1" applyProtection="1">
      <alignment horizontal="left" vertical="center" wrapText="1"/>
      <protection locked="0"/>
    </xf>
    <xf numFmtId="0" fontId="35" fillId="23" borderId="12" xfId="0" applyFont="1" applyFill="1" applyBorder="1" applyAlignment="1" applyProtection="1">
      <alignment vertical="center" wrapText="1"/>
      <protection locked="0"/>
    </xf>
    <xf numFmtId="0" fontId="2" fillId="23" borderId="14" xfId="41" applyFont="1" applyFill="1" applyBorder="1" applyAlignment="1" applyProtection="1">
      <alignment horizontal="center" vertical="top" wrapText="1"/>
      <protection locked="0"/>
    </xf>
    <xf numFmtId="0" fontId="2" fillId="23" borderId="9" xfId="41" applyFont="1" applyFill="1" applyBorder="1" applyAlignment="1" applyProtection="1">
      <alignment horizontal="center" vertical="top" wrapText="1"/>
      <protection locked="0"/>
    </xf>
    <xf numFmtId="14" fontId="2" fillId="23" borderId="9" xfId="41" applyNumberFormat="1" applyFont="1" applyFill="1" applyBorder="1" applyAlignment="1" applyProtection="1">
      <alignment horizontal="center" vertical="top" wrapText="1"/>
      <protection locked="0"/>
    </xf>
    <xf numFmtId="0" fontId="2" fillId="23" borderId="9" xfId="41" applyFont="1" applyFill="1" applyBorder="1" applyAlignment="1" applyProtection="1">
      <alignment horizontal="left" vertical="top"/>
      <protection locked="0"/>
    </xf>
    <xf numFmtId="0" fontId="2" fillId="23" borderId="9" xfId="41" applyFont="1" applyFill="1" applyBorder="1" applyAlignment="1" applyProtection="1">
      <alignment horizontal="left" vertical="top" wrapText="1"/>
      <protection locked="0"/>
    </xf>
    <xf numFmtId="14" fontId="2" fillId="23" borderId="13" xfId="41" applyNumberFormat="1" applyFont="1" applyFill="1" applyBorder="1" applyAlignment="1" applyProtection="1">
      <alignment horizontal="center" vertical="top" wrapText="1"/>
      <protection locked="0"/>
    </xf>
    <xf numFmtId="0" fontId="2" fillId="23" borderId="13" xfId="41" applyFont="1" applyFill="1" applyBorder="1" applyAlignment="1" applyProtection="1">
      <alignment horizontal="left" vertical="top"/>
      <protection locked="0"/>
    </xf>
    <xf numFmtId="0" fontId="2" fillId="23" borderId="13" xfId="41" applyFont="1" applyFill="1" applyBorder="1" applyAlignment="1" applyProtection="1">
      <alignment horizontal="center" vertical="top" wrapText="1"/>
      <protection locked="0"/>
    </xf>
    <xf numFmtId="0" fontId="2" fillId="23" borderId="13" xfId="41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indent="1"/>
    </xf>
    <xf numFmtId="0" fontId="41" fillId="0" borderId="10" xfId="0" applyFont="1" applyFill="1" applyBorder="1" applyAlignment="1" applyProtection="1">
      <alignment horizontal="left" vertical="center" wrapText="1"/>
      <protection locked="0"/>
    </xf>
    <xf numFmtId="0" fontId="41" fillId="0" borderId="9" xfId="0" applyFont="1" applyFill="1" applyBorder="1" applyAlignment="1" applyProtection="1">
      <alignment horizontal="left" vertical="center" wrapText="1"/>
      <protection locked="0"/>
    </xf>
    <xf numFmtId="0" fontId="41" fillId="26" borderId="9" xfId="0" applyFont="1" applyFill="1" applyBorder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vertical="center"/>
      <protection locked="0"/>
    </xf>
    <xf numFmtId="0" fontId="40" fillId="0" borderId="14" xfId="0" applyFont="1" applyFill="1" applyBorder="1" applyAlignment="1">
      <alignment horizontal="left" vertical="center" wrapText="1"/>
    </xf>
    <xf numFmtId="0" fontId="16" fillId="0" borderId="0" xfId="41" applyFont="1" applyFill="1" applyAlignment="1"/>
    <xf numFmtId="1" fontId="41" fillId="24" borderId="14" xfId="0" applyNumberFormat="1" applyFont="1" applyFill="1" applyBorder="1" applyAlignment="1" applyProtection="1">
      <alignment horizontal="center" vertical="center" wrapText="1"/>
      <protection locked="0"/>
    </xf>
    <xf numFmtId="1" fontId="41" fillId="24" borderId="9" xfId="0" applyNumberFormat="1" applyFont="1" applyFill="1" applyBorder="1" applyAlignment="1" applyProtection="1">
      <alignment horizontal="center" vertical="center" wrapText="1"/>
      <protection locked="0"/>
    </xf>
    <xf numFmtId="0" fontId="37" fillId="23" borderId="27" xfId="41" applyFont="1" applyFill="1" applyBorder="1" applyAlignment="1">
      <alignment horizontal="center" vertical="center" wrapText="1"/>
    </xf>
    <xf numFmtId="0" fontId="13" fillId="23" borderId="27" xfId="41" applyFont="1" applyFill="1" applyBorder="1" applyAlignment="1">
      <alignment horizontal="center" vertical="center" wrapText="1"/>
    </xf>
    <xf numFmtId="0" fontId="13" fillId="23" borderId="25" xfId="41" applyFont="1" applyFill="1" applyBorder="1" applyAlignment="1">
      <alignment horizontal="center" vertical="center" wrapText="1"/>
    </xf>
    <xf numFmtId="0" fontId="14" fillId="23" borderId="14" xfId="41" applyFont="1" applyFill="1" applyBorder="1" applyAlignment="1">
      <alignment horizontal="left" vertical="top" wrapText="1"/>
    </xf>
    <xf numFmtId="0" fontId="13" fillId="23" borderId="33" xfId="41" applyFont="1" applyFill="1" applyBorder="1" applyAlignment="1">
      <alignment horizontal="center" vertical="center" wrapText="1"/>
    </xf>
    <xf numFmtId="0" fontId="37" fillId="23" borderId="9" xfId="41" applyFont="1" applyFill="1" applyBorder="1" applyAlignment="1">
      <alignment horizontal="center" vertical="center" wrapText="1"/>
    </xf>
    <xf numFmtId="0" fontId="37" fillId="23" borderId="14" xfId="41" applyFont="1" applyFill="1" applyBorder="1" applyAlignment="1">
      <alignment horizontal="center" vertical="center" wrapText="1"/>
    </xf>
    <xf numFmtId="0" fontId="37" fillId="23" borderId="33" xfId="41" applyFont="1" applyFill="1" applyBorder="1" applyAlignment="1">
      <alignment horizontal="center" vertical="center" wrapText="1"/>
    </xf>
    <xf numFmtId="0" fontId="13" fillId="24" borderId="10" xfId="0" applyFont="1" applyFill="1" applyBorder="1" applyAlignment="1" applyProtection="1">
      <alignment vertical="center"/>
      <protection locked="0"/>
    </xf>
    <xf numFmtId="0" fontId="7" fillId="23" borderId="0" xfId="0" applyFont="1" applyFill="1" applyBorder="1" applyAlignment="1" applyProtection="1">
      <alignment vertical="center" wrapText="1"/>
      <protection locked="0"/>
    </xf>
    <xf numFmtId="0" fontId="41" fillId="0" borderId="18" xfId="0" applyFont="1" applyFill="1" applyBorder="1" applyAlignment="1" applyProtection="1">
      <alignment vertical="center" wrapText="1"/>
      <protection locked="0"/>
    </xf>
    <xf numFmtId="0" fontId="0" fillId="0" borderId="0" xfId="0" applyBorder="1" applyAlignment="1" applyProtection="1">
      <alignment vertical="center" wrapText="1"/>
      <protection locked="0"/>
    </xf>
    <xf numFmtId="0" fontId="42" fillId="23" borderId="0" xfId="0" applyFont="1" applyFill="1" applyAlignment="1" applyProtection="1">
      <alignment vertical="center"/>
      <protection locked="0"/>
    </xf>
    <xf numFmtId="0" fontId="40" fillId="0" borderId="14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 applyProtection="1">
      <alignment horizontal="left" vertical="center"/>
      <protection locked="0"/>
    </xf>
    <xf numFmtId="0" fontId="13" fillId="0" borderId="0" xfId="0" applyFont="1" applyFill="1" applyBorder="1" applyAlignment="1" applyProtection="1">
      <alignment vertical="center"/>
      <protection locked="0"/>
    </xf>
    <xf numFmtId="0" fontId="2" fillId="23" borderId="24" xfId="41" applyFont="1" applyFill="1" applyBorder="1" applyAlignment="1" applyProtection="1">
      <alignment horizontal="center" vertical="center" wrapText="1"/>
      <protection locked="0"/>
    </xf>
    <xf numFmtId="0" fontId="2" fillId="24" borderId="16" xfId="41" applyFont="1" applyFill="1" applyBorder="1" applyAlignment="1">
      <alignment horizontal="center" vertical="center" wrapText="1"/>
    </xf>
    <xf numFmtId="0" fontId="12" fillId="0" borderId="0" xfId="0" applyFont="1" applyFill="1" applyBorder="1" applyAlignment="1" applyProtection="1">
      <alignment horizontal="left" vertical="center"/>
      <protection locked="0"/>
    </xf>
    <xf numFmtId="0" fontId="12" fillId="0" borderId="0" xfId="0" applyFont="1" applyFill="1" applyBorder="1" applyAlignment="1" applyProtection="1">
      <alignment vertical="center"/>
      <protection locked="0"/>
    </xf>
    <xf numFmtId="0" fontId="11" fillId="0" borderId="0" xfId="0" applyFont="1" applyFill="1" applyBorder="1" applyAlignment="1" applyProtection="1">
      <alignment vertical="center"/>
      <protection locked="0"/>
    </xf>
    <xf numFmtId="0" fontId="2" fillId="23" borderId="9" xfId="4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 applyProtection="1">
      <alignment vertical="center" wrapText="1"/>
      <protection locked="0"/>
    </xf>
    <xf numFmtId="0" fontId="13" fillId="0" borderId="9" xfId="0" applyFont="1" applyFill="1" applyBorder="1" applyAlignment="1" applyProtection="1">
      <alignment vertical="center" wrapText="1"/>
      <protection locked="0"/>
    </xf>
    <xf numFmtId="0" fontId="14" fillId="23" borderId="9" xfId="41" applyFont="1" applyFill="1" applyBorder="1" applyAlignment="1">
      <alignment horizontal="center" vertical="center"/>
    </xf>
    <xf numFmtId="0" fontId="16" fillId="0" borderId="0" xfId="41" applyFont="1" applyAlignment="1">
      <alignment horizontal="center" vertical="center"/>
    </xf>
    <xf numFmtId="0" fontId="11" fillId="0" borderId="0" xfId="0" applyFont="1" applyAlignment="1" applyProtection="1">
      <alignment horizontal="center" vertical="center"/>
      <protection locked="0"/>
    </xf>
    <xf numFmtId="0" fontId="2" fillId="23" borderId="14" xfId="41" applyFont="1" applyFill="1" applyBorder="1" applyAlignment="1">
      <alignment horizontal="center" vertical="center"/>
    </xf>
    <xf numFmtId="0" fontId="2" fillId="23" borderId="9" xfId="41" applyFont="1" applyFill="1" applyBorder="1" applyAlignment="1">
      <alignment horizontal="center" vertical="center"/>
    </xf>
    <xf numFmtId="0" fontId="8" fillId="23" borderId="9" xfId="41" applyFont="1" applyFill="1" applyBorder="1" applyAlignment="1">
      <alignment horizontal="center" vertical="center"/>
    </xf>
    <xf numFmtId="0" fontId="2" fillId="0" borderId="0" xfId="41" applyFont="1" applyFill="1" applyBorder="1" applyAlignment="1">
      <alignment horizontal="center"/>
    </xf>
    <xf numFmtId="0" fontId="0" fillId="0" borderId="39" xfId="0" applyBorder="1"/>
    <xf numFmtId="14" fontId="13" fillId="23" borderId="14" xfId="41" applyNumberFormat="1" applyFont="1" applyFill="1" applyBorder="1" applyAlignment="1">
      <alignment horizontal="center" vertical="center" wrapText="1"/>
    </xf>
    <xf numFmtId="0" fontId="14" fillId="0" borderId="9" xfId="41" quotePrefix="1" applyFont="1" applyFill="1" applyBorder="1" applyAlignment="1">
      <alignment horizontal="left" vertical="center" wrapText="1"/>
    </xf>
    <xf numFmtId="0" fontId="0" fillId="27" borderId="0" xfId="0" applyFill="1"/>
    <xf numFmtId="0" fontId="11" fillId="27" borderId="0" xfId="0" applyFont="1" applyFill="1" applyAlignment="1" applyProtection="1">
      <alignment vertical="center"/>
      <protection locked="0"/>
    </xf>
    <xf numFmtId="0" fontId="8" fillId="27" borderId="9" xfId="0" applyFont="1" applyFill="1" applyBorder="1" applyAlignment="1" applyProtection="1">
      <alignment horizontal="left" vertical="center"/>
      <protection locked="0"/>
    </xf>
    <xf numFmtId="0" fontId="5" fillId="27" borderId="0" xfId="0" applyFont="1" applyFill="1" applyAlignment="1" applyProtection="1">
      <alignment vertical="center"/>
      <protection locked="0"/>
    </xf>
    <xf numFmtId="0" fontId="16" fillId="27" borderId="0" xfId="41" applyFont="1" applyFill="1"/>
    <xf numFmtId="0" fontId="2" fillId="27" borderId="0" xfId="41" applyFont="1" applyFill="1" applyAlignment="1">
      <alignment horizontal="center"/>
    </xf>
    <xf numFmtId="9" fontId="3" fillId="27" borderId="13" xfId="41" applyNumberFormat="1" applyFont="1" applyFill="1" applyBorder="1" applyAlignment="1">
      <alignment horizontal="center" vertical="center"/>
    </xf>
    <xf numFmtId="0" fontId="1" fillId="27" borderId="0" xfId="41" applyFill="1" applyAlignment="1">
      <alignment vertical="center"/>
    </xf>
    <xf numFmtId="0" fontId="15" fillId="27" borderId="0" xfId="41" applyFont="1" applyFill="1" applyAlignment="1">
      <alignment horizontal="center"/>
    </xf>
    <xf numFmtId="0" fontId="16" fillId="27" borderId="0" xfId="41" applyFont="1" applyFill="1" applyBorder="1"/>
    <xf numFmtId="0" fontId="2" fillId="27" borderId="0" xfId="41" applyFont="1" applyFill="1" applyBorder="1"/>
    <xf numFmtId="0" fontId="40" fillId="27" borderId="14" xfId="0" applyFont="1" applyFill="1" applyBorder="1" applyAlignment="1">
      <alignment horizontal="left" vertical="center" wrapText="1"/>
    </xf>
    <xf numFmtId="0" fontId="47" fillId="27" borderId="14" xfId="0" applyFont="1" applyFill="1" applyBorder="1" applyAlignment="1">
      <alignment vertical="center" wrapText="1"/>
    </xf>
    <xf numFmtId="0" fontId="47" fillId="27" borderId="9" xfId="0" applyFont="1" applyFill="1" applyBorder="1" applyAlignment="1">
      <alignment vertical="center" wrapText="1"/>
    </xf>
    <xf numFmtId="0" fontId="2" fillId="27" borderId="0" xfId="0" applyFont="1" applyFill="1" applyAlignment="1" applyProtection="1">
      <alignment horizontal="left"/>
    </xf>
    <xf numFmtId="0" fontId="2" fillId="27" borderId="0" xfId="41" applyFont="1" applyFill="1"/>
    <xf numFmtId="0" fontId="9" fillId="27" borderId="9" xfId="0" applyFont="1" applyFill="1" applyBorder="1" applyAlignment="1" applyProtection="1">
      <alignment vertical="center"/>
      <protection locked="0"/>
    </xf>
    <xf numFmtId="0" fontId="9" fillId="27" borderId="0" xfId="0" applyFont="1" applyFill="1" applyAlignment="1" applyProtection="1">
      <alignment vertical="center"/>
      <protection locked="0"/>
    </xf>
    <xf numFmtId="0" fontId="7" fillId="27" borderId="0" xfId="41" applyFont="1" applyFill="1" applyAlignment="1">
      <alignment horizontal="center"/>
    </xf>
    <xf numFmtId="0" fontId="16" fillId="27" borderId="0" xfId="41" applyFont="1" applyFill="1" applyAlignment="1">
      <alignment horizontal="center" vertical="center"/>
    </xf>
    <xf numFmtId="0" fontId="11" fillId="27" borderId="0" xfId="0" applyFont="1" applyFill="1" applyAlignment="1" applyProtection="1">
      <alignment horizontal="center" vertical="center"/>
      <protection locked="0"/>
    </xf>
    <xf numFmtId="0" fontId="2" fillId="27" borderId="0" xfId="41" applyFont="1" applyFill="1" applyBorder="1" applyAlignment="1">
      <alignment horizontal="center"/>
    </xf>
    <xf numFmtId="0" fontId="14" fillId="27" borderId="9" xfId="41" quotePrefix="1" applyFont="1" applyFill="1" applyBorder="1" applyAlignment="1">
      <alignment horizontal="left" vertical="center" wrapText="1"/>
    </xf>
    <xf numFmtId="0" fontId="2" fillId="23" borderId="33" xfId="41" applyFont="1" applyFill="1" applyBorder="1" applyAlignment="1" applyProtection="1">
      <alignment horizontal="center" vertical="center" wrapText="1"/>
      <protection locked="0"/>
    </xf>
    <xf numFmtId="0" fontId="37" fillId="23" borderId="18" xfId="0" applyFont="1" applyFill="1" applyBorder="1" applyAlignment="1" applyProtection="1">
      <alignment horizontal="left" vertical="center"/>
      <protection locked="0"/>
    </xf>
    <xf numFmtId="0" fontId="37" fillId="23" borderId="22" xfId="41" applyFont="1" applyFill="1" applyBorder="1" applyAlignment="1">
      <alignment horizontal="center" vertical="center" wrapText="1"/>
    </xf>
    <xf numFmtId="0" fontId="37" fillId="23" borderId="22" xfId="0" applyFont="1" applyFill="1" applyBorder="1" applyAlignment="1" applyProtection="1">
      <alignment horizontal="center" vertical="center"/>
      <protection locked="0"/>
    </xf>
    <xf numFmtId="1" fontId="14" fillId="24" borderId="14" xfId="0" applyNumberFormat="1" applyFont="1" applyFill="1" applyBorder="1" applyAlignment="1" applyProtection="1">
      <alignment horizontal="right" vertical="center" wrapText="1"/>
      <protection locked="0"/>
    </xf>
    <xf numFmtId="0" fontId="3" fillId="23" borderId="14" xfId="41" applyFont="1" applyFill="1" applyBorder="1" applyAlignment="1" applyProtection="1">
      <alignment horizontal="center" vertical="center" wrapText="1"/>
      <protection locked="0"/>
    </xf>
    <xf numFmtId="0" fontId="36" fillId="24" borderId="15" xfId="0" applyFont="1" applyFill="1" applyBorder="1" applyAlignment="1" applyProtection="1">
      <alignment horizontal="left" vertical="center"/>
      <protection locked="0"/>
    </xf>
    <xf numFmtId="0" fontId="10" fillId="24" borderId="16" xfId="41" applyFont="1" applyFill="1" applyBorder="1" applyAlignment="1">
      <alignment horizontal="center" vertical="center" wrapText="1"/>
    </xf>
    <xf numFmtId="0" fontId="12" fillId="24" borderId="16" xfId="41" applyFont="1" applyFill="1" applyBorder="1" applyAlignment="1">
      <alignment horizontal="center" vertical="center" wrapText="1"/>
    </xf>
    <xf numFmtId="0" fontId="10" fillId="24" borderId="17" xfId="41" applyFont="1" applyFill="1" applyBorder="1" applyAlignment="1">
      <alignment horizontal="center" vertical="center" wrapText="1"/>
    </xf>
    <xf numFmtId="9" fontId="3" fillId="0" borderId="39" xfId="41" applyNumberFormat="1" applyFont="1" applyBorder="1" applyAlignment="1">
      <alignment horizontal="center" vertical="center"/>
    </xf>
    <xf numFmtId="0" fontId="39" fillId="23" borderId="0" xfId="0" applyFont="1" applyFill="1" applyAlignment="1" applyProtection="1">
      <alignment vertical="center"/>
      <protection locked="0"/>
    </xf>
    <xf numFmtId="0" fontId="49" fillId="0" borderId="0" xfId="0" applyFont="1" applyAlignment="1" applyProtection="1">
      <alignment vertical="center"/>
      <protection locked="0"/>
    </xf>
    <xf numFmtId="0" fontId="39" fillId="0" borderId="0" xfId="0" applyFont="1" applyFill="1" applyBorder="1" applyAlignment="1" applyProtection="1">
      <alignment vertical="center"/>
      <protection locked="0"/>
    </xf>
    <xf numFmtId="0" fontId="39" fillId="23" borderId="22" xfId="41" applyFont="1" applyFill="1" applyBorder="1" applyAlignment="1">
      <alignment horizontal="center" vertical="center" wrapText="1"/>
    </xf>
    <xf numFmtId="0" fontId="49" fillId="23" borderId="0" xfId="0" applyFont="1" applyFill="1" applyAlignment="1" applyProtection="1">
      <alignment vertical="center"/>
      <protection locked="0"/>
    </xf>
    <xf numFmtId="0" fontId="38" fillId="0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Protection="1">
      <protection locked="0"/>
    </xf>
    <xf numFmtId="0" fontId="2" fillId="23" borderId="14" xfId="0" applyFont="1" applyFill="1" applyBorder="1" applyAlignment="1">
      <alignment horizontal="center" vertical="center" wrapText="1"/>
    </xf>
    <xf numFmtId="0" fontId="2" fillId="23" borderId="14" xfId="41" applyFont="1" applyFill="1" applyBorder="1" applyAlignment="1" applyProtection="1">
      <alignment horizontal="center" vertical="center"/>
      <protection locked="0"/>
    </xf>
    <xf numFmtId="0" fontId="2" fillId="23" borderId="9" xfId="41" applyFont="1" applyFill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23" borderId="13" xfId="41" applyFont="1" applyFill="1" applyBorder="1" applyAlignment="1" applyProtection="1">
      <alignment horizontal="center" vertical="center"/>
      <protection locked="0"/>
    </xf>
    <xf numFmtId="0" fontId="14" fillId="23" borderId="9" xfId="41" applyFont="1" applyFill="1" applyBorder="1" applyAlignment="1" applyProtection="1">
      <alignment horizontal="center" vertical="center"/>
      <protection locked="0"/>
    </xf>
    <xf numFmtId="0" fontId="2" fillId="24" borderId="16" xfId="0" applyFont="1" applyFill="1" applyBorder="1" applyAlignment="1" applyProtection="1">
      <alignment horizontal="center" vertical="center" wrapText="1"/>
      <protection locked="0"/>
    </xf>
    <xf numFmtId="0" fontId="38" fillId="0" borderId="0" xfId="0" applyFont="1" applyFill="1" applyBorder="1" applyAlignment="1" applyProtection="1">
      <alignment vertical="center"/>
      <protection locked="0"/>
    </xf>
    <xf numFmtId="0" fontId="49" fillId="0" borderId="0" xfId="0" applyFont="1" applyFill="1" applyBorder="1" applyAlignment="1" applyProtection="1">
      <alignment vertical="center"/>
      <protection locked="0"/>
    </xf>
    <xf numFmtId="0" fontId="39" fillId="24" borderId="20" xfId="41" applyFont="1" applyFill="1" applyBorder="1" applyAlignment="1">
      <alignment horizontal="center" vertical="center" wrapText="1"/>
    </xf>
    <xf numFmtId="0" fontId="2" fillId="24" borderId="16" xfId="0" applyFont="1" applyFill="1" applyBorder="1" applyProtection="1">
      <protection locked="0"/>
    </xf>
    <xf numFmtId="0" fontId="50" fillId="0" borderId="0" xfId="0" applyFont="1" applyAlignment="1" applyProtection="1">
      <alignment vertical="center"/>
      <protection locked="0"/>
    </xf>
    <xf numFmtId="0" fontId="2" fillId="24" borderId="13" xfId="41" applyFont="1" applyFill="1" applyBorder="1" applyAlignment="1"/>
    <xf numFmtId="0" fontId="39" fillId="24" borderId="13" xfId="41" applyFont="1" applyFill="1" applyBorder="1" applyAlignment="1">
      <alignment horizontal="left" vertical="center" wrapText="1"/>
    </xf>
    <xf numFmtId="0" fontId="2" fillId="23" borderId="16" xfId="41" applyFont="1" applyFill="1" applyBorder="1" applyAlignment="1"/>
    <xf numFmtId="0" fontId="39" fillId="23" borderId="16" xfId="41" applyFont="1" applyFill="1" applyBorder="1" applyAlignment="1">
      <alignment horizontal="left" vertical="center" wrapText="1"/>
    </xf>
    <xf numFmtId="0" fontId="8" fillId="23" borderId="14" xfId="41" applyFont="1" applyFill="1" applyBorder="1" applyAlignment="1">
      <alignment horizontal="center" vertical="center"/>
    </xf>
    <xf numFmtId="0" fontId="2" fillId="24" borderId="9" xfId="41" applyFont="1" applyFill="1" applyBorder="1"/>
    <xf numFmtId="0" fontId="39" fillId="23" borderId="16" xfId="41" applyFont="1" applyFill="1" applyBorder="1" applyAlignment="1">
      <alignment horizontal="center" vertical="center" wrapText="1"/>
    </xf>
    <xf numFmtId="0" fontId="39" fillId="24" borderId="16" xfId="41" applyFont="1" applyFill="1" applyBorder="1" applyAlignment="1">
      <alignment horizontal="center" vertical="center" wrapText="1"/>
    </xf>
    <xf numFmtId="0" fontId="2" fillId="0" borderId="0" xfId="41" applyFont="1" applyFill="1" applyBorder="1" applyAlignment="1"/>
    <xf numFmtId="0" fontId="39" fillId="0" borderId="0" xfId="41" applyFont="1" applyFill="1" applyBorder="1" applyAlignment="1">
      <alignment horizontal="left" vertical="center" wrapText="1"/>
    </xf>
    <xf numFmtId="0" fontId="2" fillId="23" borderId="27" xfId="41" applyFont="1" applyFill="1" applyBorder="1" applyAlignment="1"/>
    <xf numFmtId="0" fontId="39" fillId="23" borderId="27" xfId="41" applyFont="1" applyFill="1" applyBorder="1" applyAlignment="1">
      <alignment horizontal="left" vertical="center" wrapText="1"/>
    </xf>
    <xf numFmtId="0" fontId="2" fillId="23" borderId="34" xfId="41" applyFont="1" applyFill="1" applyBorder="1" applyAlignment="1">
      <alignment horizontal="center" vertical="center"/>
    </xf>
    <xf numFmtId="0" fontId="2" fillId="23" borderId="33" xfId="41" applyFont="1" applyFill="1" applyBorder="1" applyAlignment="1">
      <alignment horizontal="center" vertical="center"/>
    </xf>
    <xf numFmtId="0" fontId="49" fillId="27" borderId="0" xfId="0" applyFont="1" applyFill="1" applyAlignment="1" applyProtection="1">
      <alignment vertical="center"/>
      <protection locked="0"/>
    </xf>
    <xf numFmtId="0" fontId="50" fillId="27" borderId="0" xfId="0" applyFont="1" applyFill="1" applyBorder="1" applyAlignment="1" applyProtection="1">
      <alignment vertical="center"/>
      <protection locked="0"/>
    </xf>
    <xf numFmtId="0" fontId="50" fillId="27" borderId="0" xfId="0" applyFont="1" applyFill="1" applyAlignment="1" applyProtection="1">
      <alignment vertical="center"/>
      <protection locked="0"/>
    </xf>
    <xf numFmtId="0" fontId="38" fillId="27" borderId="0" xfId="0" applyFont="1" applyFill="1" applyBorder="1" applyAlignment="1" applyProtection="1">
      <alignment vertical="center"/>
      <protection locked="0"/>
    </xf>
    <xf numFmtId="0" fontId="49" fillId="27" borderId="0" xfId="0" applyFont="1" applyFill="1" applyBorder="1" applyAlignment="1" applyProtection="1">
      <alignment vertical="center"/>
      <protection locked="0"/>
    </xf>
    <xf numFmtId="0" fontId="39" fillId="23" borderId="27" xfId="41" applyFont="1" applyFill="1" applyBorder="1" applyAlignment="1">
      <alignment horizontal="center" vertical="center" wrapText="1"/>
    </xf>
    <xf numFmtId="0" fontId="2" fillId="27" borderId="27" xfId="41" applyFont="1" applyFill="1" applyBorder="1" applyAlignment="1"/>
    <xf numFmtId="0" fontId="39" fillId="27" borderId="27" xfId="41" applyFont="1" applyFill="1" applyBorder="1" applyAlignment="1">
      <alignment horizontal="left" vertical="center" wrapText="1"/>
    </xf>
    <xf numFmtId="0" fontId="6" fillId="23" borderId="0" xfId="27" applyFill="1" applyAlignment="1">
      <alignment wrapText="1"/>
    </xf>
    <xf numFmtId="0" fontId="0" fillId="23" borderId="0" xfId="27" applyFont="1" applyFill="1" applyAlignment="1">
      <alignment wrapText="1"/>
    </xf>
    <xf numFmtId="0" fontId="53" fillId="29" borderId="31" xfId="43" applyFont="1" applyFill="1" applyBorder="1" applyAlignment="1">
      <alignment horizontal="center" vertical="center" wrapText="1"/>
    </xf>
    <xf numFmtId="0" fontId="53" fillId="29" borderId="9" xfId="43" applyFont="1" applyFill="1" applyBorder="1" applyAlignment="1">
      <alignment horizontal="center" vertical="center" wrapText="1"/>
    </xf>
    <xf numFmtId="0" fontId="53" fillId="29" borderId="35" xfId="43" applyFont="1" applyFill="1" applyBorder="1" applyAlignment="1">
      <alignment horizontal="center" vertical="center" wrapText="1"/>
    </xf>
    <xf numFmtId="0" fontId="7" fillId="0" borderId="31" xfId="27" applyFont="1" applyBorder="1" applyAlignment="1" applyProtection="1">
      <alignment horizontal="center" vertical="center" wrapText="1"/>
      <protection locked="0"/>
    </xf>
    <xf numFmtId="0" fontId="7" fillId="0" borderId="9" xfId="27" applyFont="1" applyBorder="1" applyAlignment="1" applyProtection="1">
      <alignment horizontal="center" vertical="center" wrapText="1"/>
      <protection locked="0"/>
    </xf>
    <xf numFmtId="14" fontId="7" fillId="0" borderId="9" xfId="27" applyNumberFormat="1" applyFont="1" applyBorder="1" applyAlignment="1" applyProtection="1">
      <alignment horizontal="center" vertical="center" wrapText="1"/>
      <protection locked="0"/>
    </xf>
    <xf numFmtId="0" fontId="7" fillId="0" borderId="35" xfId="27" applyFont="1" applyBorder="1" applyAlignment="1" applyProtection="1">
      <alignment horizontal="center" vertical="center" wrapText="1"/>
      <protection locked="0"/>
    </xf>
    <xf numFmtId="0" fontId="7" fillId="0" borderId="32" xfId="27" applyFont="1" applyBorder="1" applyAlignment="1" applyProtection="1">
      <alignment horizontal="center" vertical="center" wrapText="1"/>
      <protection locked="0"/>
    </xf>
    <xf numFmtId="165" fontId="7" fillId="0" borderId="33" xfId="27" applyNumberFormat="1" applyFont="1" applyBorder="1" applyAlignment="1" applyProtection="1">
      <alignment horizontal="center" vertical="center" wrapText="1"/>
      <protection locked="0"/>
    </xf>
    <xf numFmtId="14" fontId="7" fillId="0" borderId="33" xfId="27" applyNumberFormat="1" applyFont="1" applyBorder="1" applyAlignment="1" applyProtection="1">
      <alignment horizontal="center" vertical="center" wrapText="1"/>
      <protection locked="0"/>
    </xf>
    <xf numFmtId="0" fontId="7" fillId="0" borderId="33" xfId="27" applyFont="1" applyBorder="1" applyAlignment="1" applyProtection="1">
      <alignment horizontal="center" vertical="center" wrapText="1"/>
      <protection locked="0"/>
    </xf>
    <xf numFmtId="0" fontId="7" fillId="0" borderId="45" xfId="27" applyFont="1" applyBorder="1" applyAlignment="1" applyProtection="1">
      <alignment horizontal="center" vertical="center" wrapText="1"/>
      <protection locked="0"/>
    </xf>
    <xf numFmtId="0" fontId="0" fillId="23" borderId="0" xfId="27" applyFont="1" applyFill="1" applyAlignment="1" applyProtection="1">
      <alignment wrapText="1"/>
      <protection locked="0"/>
    </xf>
    <xf numFmtId="165" fontId="7" fillId="0" borderId="9" xfId="27" applyNumberFormat="1" applyFont="1" applyBorder="1" applyAlignment="1" applyProtection="1">
      <alignment horizontal="center" vertical="center" wrapText="1"/>
      <protection locked="0"/>
    </xf>
    <xf numFmtId="0" fontId="54" fillId="28" borderId="9" xfId="39" applyFont="1" applyFill="1" applyBorder="1" applyAlignment="1">
      <alignment vertical="center" wrapText="1"/>
    </xf>
    <xf numFmtId="0" fontId="54" fillId="28" borderId="9" xfId="39" applyFont="1" applyFill="1" applyBorder="1" applyAlignment="1">
      <alignment horizontal="center" vertical="center" wrapText="1"/>
    </xf>
    <xf numFmtId="0" fontId="3" fillId="30" borderId="9" xfId="39" applyFont="1" applyFill="1" applyBorder="1" applyAlignment="1">
      <alignment vertical="center" wrapText="1"/>
    </xf>
    <xf numFmtId="0" fontId="3" fillId="30" borderId="9" xfId="39" applyFont="1" applyFill="1" applyBorder="1" applyAlignment="1">
      <alignment horizontal="center" vertical="center" wrapText="1"/>
    </xf>
    <xf numFmtId="0" fontId="1" fillId="0" borderId="9" xfId="39" applyFont="1" applyBorder="1" applyAlignment="1">
      <alignment horizontal="left" vertical="center" wrapText="1"/>
    </xf>
    <xf numFmtId="0" fontId="1" fillId="0" borderId="9" xfId="39" applyBorder="1"/>
    <xf numFmtId="0" fontId="48" fillId="23" borderId="9" xfId="39" applyFont="1" applyFill="1" applyBorder="1" applyAlignment="1">
      <alignment horizontal="center" wrapText="1"/>
    </xf>
    <xf numFmtId="0" fontId="3" fillId="23" borderId="9" xfId="39" applyFont="1" applyFill="1" applyBorder="1" applyAlignment="1">
      <alignment horizontal="center" wrapText="1"/>
    </xf>
    <xf numFmtId="0" fontId="10" fillId="28" borderId="9" xfId="0" applyFont="1" applyFill="1" applyBorder="1" applyAlignment="1">
      <alignment horizontal="center" vertical="center" wrapText="1"/>
    </xf>
    <xf numFmtId="0" fontId="1" fillId="23" borderId="9" xfId="39" applyFont="1" applyFill="1" applyBorder="1" applyAlignment="1">
      <alignment horizontal="center" wrapText="1"/>
    </xf>
    <xf numFmtId="0" fontId="1" fillId="0" borderId="9" xfId="39" applyFont="1" applyBorder="1" applyAlignment="1">
      <alignment horizontal="left" wrapText="1"/>
    </xf>
    <xf numFmtId="0" fontId="1" fillId="24" borderId="9" xfId="39" applyFont="1" applyFill="1" applyBorder="1" applyAlignment="1">
      <alignment horizontal="center" wrapText="1"/>
    </xf>
    <xf numFmtId="0" fontId="55" fillId="0" borderId="0" xfId="0" applyFont="1"/>
    <xf numFmtId="0" fontId="1" fillId="0" borderId="9" xfId="0" applyFont="1" applyBorder="1" applyAlignment="1">
      <alignment horizontal="left" vertical="center" wrapText="1" indent="1"/>
    </xf>
    <xf numFmtId="0" fontId="1" fillId="0" borderId="9" xfId="0" applyFont="1" applyBorder="1" applyAlignment="1">
      <alignment horizontal="left" wrapText="1" indent="1"/>
    </xf>
    <xf numFmtId="0" fontId="1" fillId="0" borderId="9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 wrapText="1"/>
    </xf>
    <xf numFmtId="0" fontId="3" fillId="0" borderId="9" xfId="39" applyFont="1" applyBorder="1" applyAlignment="1">
      <alignment horizontal="left" vertical="top"/>
    </xf>
    <xf numFmtId="0" fontId="3" fillId="0" borderId="9" xfId="39" applyFont="1" applyBorder="1" applyAlignment="1">
      <alignment vertical="top"/>
    </xf>
    <xf numFmtId="0" fontId="1" fillId="31" borderId="9" xfId="0" applyFont="1" applyFill="1" applyBorder="1" applyAlignment="1">
      <alignment horizontal="left" vertical="center" wrapText="1" indent="1"/>
    </xf>
    <xf numFmtId="0" fontId="1" fillId="31" borderId="9" xfId="0" applyFont="1" applyFill="1" applyBorder="1" applyAlignment="1">
      <alignment horizontal="left" wrapText="1" indent="1"/>
    </xf>
    <xf numFmtId="0" fontId="1" fillId="27" borderId="0" xfId="41" applyFill="1" applyAlignment="1">
      <alignment horizontal="center" vertical="center"/>
    </xf>
    <xf numFmtId="1" fontId="41" fillId="24" borderId="14" xfId="49" applyNumberFormat="1" applyFont="1" applyFill="1" applyBorder="1" applyAlignment="1" applyProtection="1">
      <alignment horizontal="center" vertical="center" wrapText="1"/>
      <protection locked="0"/>
    </xf>
    <xf numFmtId="0" fontId="0" fillId="0" borderId="9" xfId="0" applyBorder="1" applyAlignment="1">
      <alignment horizontal="center" vertical="center"/>
    </xf>
    <xf numFmtId="0" fontId="34" fillId="0" borderId="9" xfId="0" applyFont="1" applyBorder="1" applyAlignment="1">
      <alignment horizontal="center" vertical="center"/>
    </xf>
    <xf numFmtId="0" fontId="56" fillId="28" borderId="9" xfId="0" applyFont="1" applyFill="1" applyBorder="1" applyAlignment="1">
      <alignment horizontal="center" vertical="center"/>
    </xf>
    <xf numFmtId="0" fontId="54" fillId="28" borderId="10" xfId="39" applyFont="1" applyFill="1" applyBorder="1" applyAlignment="1">
      <alignment horizontal="center" vertical="center"/>
    </xf>
    <xf numFmtId="0" fontId="1" fillId="0" borderId="9" xfId="39" applyBorder="1" applyAlignment="1">
      <alignment horizontal="left" vertical="top"/>
    </xf>
    <xf numFmtId="0" fontId="3" fillId="0" borderId="9" xfId="39" applyFont="1" applyBorder="1" applyAlignment="1">
      <alignment horizontal="left" vertical="center" wrapText="1" indent="2"/>
    </xf>
    <xf numFmtId="0" fontId="5" fillId="24" borderId="9" xfId="0" applyFont="1" applyFill="1" applyBorder="1" applyAlignment="1">
      <alignment horizontal="centerContinuous" vertical="center"/>
    </xf>
    <xf numFmtId="0" fontId="1" fillId="0" borderId="9" xfId="0" applyFont="1" applyBorder="1" applyAlignment="1">
      <alignment horizontal="center" vertical="center"/>
    </xf>
    <xf numFmtId="9" fontId="1" fillId="0" borderId="9" xfId="0" applyNumberFormat="1" applyFont="1" applyBorder="1" applyAlignment="1">
      <alignment horizontal="center" vertical="center"/>
    </xf>
    <xf numFmtId="0" fontId="1" fillId="25" borderId="9" xfId="39" applyFill="1" applyBorder="1" applyAlignment="1">
      <alignment vertical="center"/>
    </xf>
    <xf numFmtId="0" fontId="39" fillId="32" borderId="9" xfId="49" applyFont="1" applyFill="1" applyBorder="1" applyAlignment="1" applyProtection="1">
      <alignment horizontal="center" vertical="center"/>
      <protection locked="0"/>
    </xf>
    <xf numFmtId="0" fontId="39" fillId="32" borderId="9" xfId="41" applyFont="1" applyFill="1" applyBorder="1" applyAlignment="1">
      <alignment horizontal="center" vertical="center" wrapText="1"/>
    </xf>
    <xf numFmtId="0" fontId="8" fillId="23" borderId="10" xfId="41" applyFont="1" applyFill="1" applyBorder="1" applyAlignment="1">
      <alignment horizontal="center" vertical="center" wrapText="1"/>
    </xf>
    <xf numFmtId="0" fontId="2" fillId="27" borderId="0" xfId="41" applyFont="1" applyFill="1" applyAlignment="1">
      <alignment horizontal="center" vertical="center"/>
    </xf>
    <xf numFmtId="0" fontId="1" fillId="27" borderId="0" xfId="49" applyFill="1" applyAlignment="1">
      <alignment horizontal="center" vertical="center"/>
    </xf>
    <xf numFmtId="0" fontId="8" fillId="27" borderId="9" xfId="49" applyFont="1" applyFill="1" applyBorder="1" applyAlignment="1" applyProtection="1">
      <alignment horizontal="center" vertical="center"/>
      <protection locked="0"/>
    </xf>
    <xf numFmtId="0" fontId="40" fillId="27" borderId="14" xfId="49" applyFont="1" applyFill="1" applyBorder="1" applyAlignment="1">
      <alignment horizontal="center" vertical="center" wrapText="1"/>
    </xf>
    <xf numFmtId="0" fontId="47" fillId="27" borderId="14" xfId="49" applyFont="1" applyFill="1" applyBorder="1" applyAlignment="1">
      <alignment horizontal="center" vertical="center" wrapText="1"/>
    </xf>
    <xf numFmtId="0" fontId="2" fillId="27" borderId="0" xfId="49" applyFont="1" applyFill="1" applyAlignment="1">
      <alignment horizontal="center" vertical="center"/>
    </xf>
    <xf numFmtId="0" fontId="47" fillId="27" borderId="9" xfId="49" applyFont="1" applyFill="1" applyBorder="1" applyAlignment="1">
      <alignment horizontal="center" vertical="center" wrapText="1"/>
    </xf>
    <xf numFmtId="0" fontId="47" fillId="23" borderId="9" xfId="42" applyFont="1" applyFill="1" applyBorder="1" applyAlignment="1">
      <alignment horizontal="center" vertical="center" wrapText="1"/>
    </xf>
    <xf numFmtId="0" fontId="1" fillId="33" borderId="9" xfId="39" applyFill="1" applyBorder="1" applyAlignment="1">
      <alignment vertical="center"/>
    </xf>
    <xf numFmtId="0" fontId="1" fillId="34" borderId="9" xfId="39" applyFill="1" applyBorder="1" applyAlignment="1">
      <alignment vertical="center"/>
    </xf>
    <xf numFmtId="0" fontId="47" fillId="0" borderId="14" xfId="49" applyFont="1" applyFill="1" applyBorder="1" applyAlignment="1">
      <alignment horizontal="center" vertical="center" wrapText="1"/>
    </xf>
    <xf numFmtId="0" fontId="1" fillId="0" borderId="0" xfId="0" applyFont="1" applyAlignment="1" applyProtection="1">
      <alignment horizontal="left" vertical="center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Fill="1" applyBorder="1" applyAlignment="1" applyProtection="1">
      <alignment vertical="center"/>
      <protection locked="0"/>
    </xf>
    <xf numFmtId="0" fontId="1" fillId="24" borderId="15" xfId="0" applyFont="1" applyFill="1" applyBorder="1" applyAlignment="1" applyProtection="1">
      <alignment wrapText="1"/>
      <protection locked="0"/>
    </xf>
    <xf numFmtId="0" fontId="1" fillId="0" borderId="14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24" borderId="15" xfId="0" applyFont="1" applyFill="1" applyBorder="1" applyProtection="1">
      <protection locked="0"/>
    </xf>
    <xf numFmtId="0" fontId="1" fillId="24" borderId="16" xfId="0" applyFont="1" applyFill="1" applyBorder="1" applyProtection="1">
      <protection locked="0"/>
    </xf>
    <xf numFmtId="0" fontId="1" fillId="24" borderId="17" xfId="0" applyFont="1" applyFill="1" applyBorder="1" applyProtection="1"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1" fillId="0" borderId="0" xfId="41" applyFont="1"/>
    <xf numFmtId="0" fontId="1" fillId="23" borderId="16" xfId="0" applyFont="1" applyFill="1" applyBorder="1" applyAlignment="1">
      <alignment vertical="center" wrapText="1"/>
    </xf>
    <xf numFmtId="0" fontId="1" fillId="0" borderId="16" xfId="41" applyFont="1" applyBorder="1"/>
    <xf numFmtId="0" fontId="1" fillId="0" borderId="17" xfId="41" applyFont="1" applyBorder="1"/>
    <xf numFmtId="0" fontId="1" fillId="0" borderId="0" xfId="41" applyFont="1" applyFill="1" applyBorder="1"/>
    <xf numFmtId="0" fontId="1" fillId="0" borderId="0" xfId="41" applyFont="1" applyBorder="1"/>
    <xf numFmtId="0" fontId="1" fillId="0" borderId="0" xfId="41" applyFont="1" applyAlignment="1">
      <alignment horizontal="center" vertical="center"/>
    </xf>
    <xf numFmtId="0" fontId="1" fillId="24" borderId="9" xfId="41" applyFont="1" applyFill="1" applyBorder="1"/>
    <xf numFmtId="0" fontId="1" fillId="0" borderId="0" xfId="41" applyFont="1" applyFill="1" applyBorder="1" applyAlignment="1"/>
    <xf numFmtId="0" fontId="1" fillId="0" borderId="0" xfId="41" applyFont="1" applyBorder="1" applyAlignment="1"/>
    <xf numFmtId="0" fontId="1" fillId="27" borderId="0" xfId="0" applyFont="1" applyFill="1" applyAlignment="1" applyProtection="1">
      <alignment vertical="center"/>
      <protection locked="0"/>
    </xf>
    <xf numFmtId="0" fontId="1" fillId="27" borderId="0" xfId="0" applyFont="1" applyFill="1" applyAlignment="1" applyProtection="1">
      <alignment horizontal="left" vertical="center"/>
    </xf>
    <xf numFmtId="0" fontId="1" fillId="27" borderId="0" xfId="41" applyFont="1" applyFill="1"/>
    <xf numFmtId="0" fontId="1" fillId="27" borderId="0" xfId="41" applyFont="1" applyFill="1" applyBorder="1"/>
    <xf numFmtId="0" fontId="1" fillId="27" borderId="0" xfId="41" applyFont="1" applyFill="1" applyAlignment="1"/>
    <xf numFmtId="0" fontId="1" fillId="27" borderId="0" xfId="41" applyFont="1" applyFill="1" applyBorder="1" applyAlignment="1"/>
    <xf numFmtId="0" fontId="1" fillId="27" borderId="0" xfId="0" applyFont="1" applyFill="1" applyProtection="1">
      <protection locked="0"/>
    </xf>
    <xf numFmtId="0" fontId="1" fillId="27" borderId="0" xfId="41" applyFont="1" applyFill="1" applyAlignment="1">
      <alignment horizontal="center" vertical="center"/>
    </xf>
    <xf numFmtId="0" fontId="37" fillId="24" borderId="13" xfId="41" applyFont="1" applyFill="1" applyBorder="1" applyAlignment="1">
      <alignment horizontal="center" vertical="center" wrapText="1"/>
    </xf>
    <xf numFmtId="0" fontId="37" fillId="24" borderId="9" xfId="41" applyFont="1" applyFill="1" applyBorder="1" applyAlignment="1">
      <alignment horizontal="center" vertical="center" wrapText="1"/>
    </xf>
    <xf numFmtId="0" fontId="39" fillId="24" borderId="9" xfId="41" applyFont="1" applyFill="1" applyBorder="1" applyAlignment="1">
      <alignment horizontal="center" vertical="center" wrapText="1"/>
    </xf>
    <xf numFmtId="0" fontId="39" fillId="24" borderId="13" xfId="41" applyFont="1" applyFill="1" applyBorder="1" applyAlignment="1">
      <alignment horizontal="center" vertical="center" wrapText="1"/>
    </xf>
    <xf numFmtId="0" fontId="13" fillId="24" borderId="9" xfId="41" applyFont="1" applyFill="1" applyBorder="1" applyAlignment="1">
      <alignment horizontal="center" vertical="center" wrapText="1"/>
    </xf>
    <xf numFmtId="0" fontId="13" fillId="24" borderId="13" xfId="41" applyFont="1" applyFill="1" applyBorder="1" applyAlignment="1">
      <alignment horizontal="center" vertical="center" wrapText="1"/>
    </xf>
    <xf numFmtId="0" fontId="37" fillId="24" borderId="20" xfId="41" applyFont="1" applyFill="1" applyBorder="1" applyAlignment="1">
      <alignment horizontal="center" vertical="center" wrapText="1"/>
    </xf>
    <xf numFmtId="0" fontId="8" fillId="23" borderId="9" xfId="41" applyFont="1" applyFill="1" applyBorder="1" applyAlignment="1">
      <alignment horizontal="center" vertical="top" wrapText="1"/>
    </xf>
    <xf numFmtId="0" fontId="37" fillId="24" borderId="27" xfId="41" applyFont="1" applyFill="1" applyBorder="1" applyAlignment="1">
      <alignment horizontal="center" vertical="center" wrapText="1"/>
    </xf>
    <xf numFmtId="0" fontId="14" fillId="23" borderId="10" xfId="41" applyFont="1" applyFill="1" applyBorder="1" applyAlignment="1">
      <alignment horizontal="center" vertical="top" wrapText="1"/>
    </xf>
    <xf numFmtId="0" fontId="14" fillId="23" borderId="12" xfId="41" applyFont="1" applyFill="1" applyBorder="1" applyAlignment="1">
      <alignment horizontal="center" vertical="top" wrapText="1"/>
    </xf>
    <xf numFmtId="0" fontId="37" fillId="24" borderId="16" xfId="41" applyFont="1" applyFill="1" applyBorder="1" applyAlignment="1">
      <alignment horizontal="center" vertical="center" wrapText="1"/>
    </xf>
    <xf numFmtId="0" fontId="8" fillId="23" borderId="12" xfId="41" applyFont="1" applyFill="1" applyBorder="1" applyAlignment="1">
      <alignment horizontal="center" vertical="top" wrapText="1"/>
    </xf>
    <xf numFmtId="0" fontId="8" fillId="23" borderId="14" xfId="41" applyFont="1" applyFill="1" applyBorder="1" applyAlignment="1">
      <alignment horizontal="center" vertical="top" wrapText="1"/>
    </xf>
    <xf numFmtId="0" fontId="8" fillId="23" borderId="19" xfId="41" applyFont="1" applyFill="1" applyBorder="1" applyAlignment="1">
      <alignment horizontal="center" vertical="top" wrapText="1"/>
    </xf>
    <xf numFmtId="0" fontId="14" fillId="23" borderId="9" xfId="41" applyFont="1" applyFill="1" applyBorder="1" applyAlignment="1">
      <alignment horizontal="center" vertical="top" wrapText="1"/>
    </xf>
    <xf numFmtId="0" fontId="1" fillId="0" borderId="9" xfId="39" applyBorder="1" applyAlignment="1">
      <alignment horizontal="left" vertical="center" wrapText="1"/>
    </xf>
    <xf numFmtId="0" fontId="5" fillId="24" borderId="9" xfId="0" applyFont="1" applyFill="1" applyBorder="1" applyAlignment="1">
      <alignment horizontal="center" vertical="center"/>
    </xf>
    <xf numFmtId="0" fontId="3" fillId="24" borderId="9" xfId="40" applyFont="1" applyFill="1" applyBorder="1" applyAlignment="1">
      <alignment horizontal="center" vertical="center" wrapText="1"/>
    </xf>
    <xf numFmtId="0" fontId="13" fillId="24" borderId="9" xfId="49" applyFont="1" applyFill="1" applyBorder="1" applyAlignment="1" applyProtection="1">
      <alignment horizontal="center" vertical="center"/>
      <protection locked="0"/>
    </xf>
    <xf numFmtId="0" fontId="52" fillId="28" borderId="29" xfId="27" applyFont="1" applyFill="1" applyBorder="1" applyAlignment="1">
      <alignment horizontal="center" vertical="center" wrapText="1"/>
    </xf>
    <xf numFmtId="0" fontId="52" fillId="28" borderId="30" xfId="27" applyFont="1" applyFill="1" applyBorder="1" applyAlignment="1">
      <alignment horizontal="center" vertical="center" wrapText="1"/>
    </xf>
    <xf numFmtId="0" fontId="52" fillId="28" borderId="44" xfId="27" applyFont="1" applyFill="1" applyBorder="1" applyAlignment="1">
      <alignment horizontal="center" vertical="center" wrapText="1"/>
    </xf>
    <xf numFmtId="0" fontId="37" fillId="24" borderId="16" xfId="0" applyFont="1" applyFill="1" applyBorder="1" applyAlignment="1" applyProtection="1">
      <alignment horizontal="left" vertical="center" wrapText="1"/>
      <protection locked="0"/>
    </xf>
    <xf numFmtId="0" fontId="13" fillId="24" borderId="9" xfId="41" applyFont="1" applyFill="1" applyBorder="1" applyAlignment="1">
      <alignment horizontal="center" vertical="center" wrapText="1"/>
    </xf>
    <xf numFmtId="0" fontId="13" fillId="24" borderId="13" xfId="41" applyFont="1" applyFill="1" applyBorder="1" applyAlignment="1">
      <alignment horizontal="center" vertical="center" wrapText="1"/>
    </xf>
    <xf numFmtId="0" fontId="37" fillId="24" borderId="9" xfId="41" applyFont="1" applyFill="1" applyBorder="1" applyAlignment="1">
      <alignment horizontal="center" vertical="center" wrapText="1"/>
    </xf>
    <xf numFmtId="0" fontId="37" fillId="24" borderId="13" xfId="41" applyFont="1" applyFill="1" applyBorder="1" applyAlignment="1">
      <alignment horizontal="center" vertical="center" wrapText="1"/>
    </xf>
    <xf numFmtId="0" fontId="37" fillId="23" borderId="15" xfId="41" applyFont="1" applyFill="1" applyBorder="1" applyAlignment="1">
      <alignment horizontal="center" vertical="center"/>
    </xf>
    <xf numFmtId="0" fontId="43" fillId="23" borderId="17" xfId="41" applyFont="1" applyFill="1" applyBorder="1" applyAlignment="1">
      <alignment horizontal="center" vertical="center"/>
    </xf>
    <xf numFmtId="0" fontId="37" fillId="24" borderId="42" xfId="0" applyFont="1" applyFill="1" applyBorder="1" applyAlignment="1" applyProtection="1">
      <alignment horizontal="left" vertical="center" wrapText="1"/>
      <protection locked="0"/>
    </xf>
    <xf numFmtId="0" fontId="37" fillId="24" borderId="27" xfId="0" applyFont="1" applyFill="1" applyBorder="1" applyAlignment="1" applyProtection="1">
      <alignment horizontal="left" vertical="center" wrapText="1"/>
      <protection locked="0"/>
    </xf>
    <xf numFmtId="0" fontId="35" fillId="23" borderId="40" xfId="0" applyFont="1" applyFill="1" applyBorder="1" applyAlignment="1" applyProtection="1">
      <alignment horizontal="left" vertical="center" wrapText="1"/>
      <protection locked="0"/>
    </xf>
    <xf numFmtId="0" fontId="35" fillId="23" borderId="12" xfId="0" applyFont="1" applyFill="1" applyBorder="1" applyAlignment="1" applyProtection="1">
      <alignment horizontal="left" vertical="center" wrapText="1"/>
      <protection locked="0"/>
    </xf>
    <xf numFmtId="0" fontId="43" fillId="23" borderId="16" xfId="41" applyFont="1" applyFill="1" applyBorder="1" applyAlignment="1">
      <alignment horizontal="center" vertical="center"/>
    </xf>
    <xf numFmtId="0" fontId="39" fillId="24" borderId="9" xfId="0" applyFont="1" applyFill="1" applyBorder="1" applyAlignment="1" applyProtection="1">
      <alignment horizontal="center" vertical="center"/>
      <protection locked="0"/>
    </xf>
    <xf numFmtId="0" fontId="39" fillId="24" borderId="13" xfId="0" applyFont="1" applyFill="1" applyBorder="1" applyAlignment="1" applyProtection="1">
      <alignment horizontal="center" vertical="center"/>
      <protection locked="0"/>
    </xf>
    <xf numFmtId="0" fontId="13" fillId="24" borderId="9" xfId="0" applyFont="1" applyFill="1" applyBorder="1" applyAlignment="1" applyProtection="1">
      <alignment horizontal="center" vertical="center"/>
      <protection locked="0"/>
    </xf>
    <xf numFmtId="0" fontId="13" fillId="24" borderId="10" xfId="0" applyFont="1" applyFill="1" applyBorder="1" applyAlignment="1" applyProtection="1">
      <alignment horizontal="center" vertical="center"/>
      <protection locked="0"/>
    </xf>
    <xf numFmtId="0" fontId="37" fillId="23" borderId="26" xfId="41" applyFont="1" applyFill="1" applyBorder="1" applyAlignment="1">
      <alignment horizontal="center" vertical="center"/>
    </xf>
    <xf numFmtId="0" fontId="43" fillId="23" borderId="41" xfId="41" applyFont="1" applyFill="1" applyBorder="1" applyAlignment="1">
      <alignment horizontal="center" vertical="center"/>
    </xf>
    <xf numFmtId="0" fontId="39" fillId="24" borderId="20" xfId="0" applyFont="1" applyFill="1" applyBorder="1" applyAlignment="1" applyProtection="1">
      <alignment horizontal="center" vertical="center"/>
      <protection locked="0"/>
    </xf>
    <xf numFmtId="0" fontId="37" fillId="24" borderId="14" xfId="41" applyFont="1" applyFill="1" applyBorder="1" applyAlignment="1">
      <alignment horizontal="center" vertical="center" wrapText="1"/>
    </xf>
    <xf numFmtId="0" fontId="39" fillId="24" borderId="9" xfId="41" applyFont="1" applyFill="1" applyBorder="1" applyAlignment="1">
      <alignment horizontal="center" vertical="center" wrapText="1"/>
    </xf>
    <xf numFmtId="0" fontId="39" fillId="24" borderId="13" xfId="41" applyFont="1" applyFill="1" applyBorder="1" applyAlignment="1">
      <alignment horizontal="center" vertical="center" wrapText="1"/>
    </xf>
    <xf numFmtId="0" fontId="37" fillId="24" borderId="20" xfId="41" applyFont="1" applyFill="1" applyBorder="1" applyAlignment="1">
      <alignment horizontal="center" vertical="center" wrapText="1"/>
    </xf>
    <xf numFmtId="0" fontId="13" fillId="24" borderId="20" xfId="41" applyFont="1" applyFill="1" applyBorder="1" applyAlignment="1">
      <alignment horizontal="center" vertical="center" wrapText="1"/>
    </xf>
    <xf numFmtId="0" fontId="37" fillId="24" borderId="36" xfId="41" applyFont="1" applyFill="1" applyBorder="1" applyAlignment="1">
      <alignment horizontal="center" vertical="center" wrapText="1"/>
    </xf>
    <xf numFmtId="0" fontId="37" fillId="23" borderId="38" xfId="41" applyFont="1" applyFill="1" applyBorder="1" applyAlignment="1">
      <alignment horizontal="center" vertical="center"/>
    </xf>
    <xf numFmtId="0" fontId="43" fillId="23" borderId="28" xfId="41" applyFont="1" applyFill="1" applyBorder="1" applyAlignment="1">
      <alignment horizontal="center" vertical="center"/>
    </xf>
    <xf numFmtId="0" fontId="42" fillId="23" borderId="0" xfId="0" applyFont="1" applyFill="1" applyAlignment="1" applyProtection="1">
      <alignment horizontal="center" vertical="center"/>
      <protection locked="0"/>
    </xf>
    <xf numFmtId="0" fontId="13" fillId="24" borderId="11" xfId="0" applyFont="1" applyFill="1" applyBorder="1" applyAlignment="1" applyProtection="1">
      <alignment horizontal="center" vertical="center"/>
      <protection locked="0"/>
    </xf>
    <xf numFmtId="0" fontId="13" fillId="24" borderId="10" xfId="0" applyFont="1" applyFill="1" applyBorder="1" applyAlignment="1" applyProtection="1">
      <alignment horizontal="left" vertical="center"/>
      <protection locked="0"/>
    </xf>
    <xf numFmtId="0" fontId="13" fillId="24" borderId="12" xfId="0" applyFont="1" applyFill="1" applyBorder="1" applyAlignment="1" applyProtection="1">
      <alignment horizontal="left" vertical="center"/>
      <protection locked="0"/>
    </xf>
    <xf numFmtId="0" fontId="37" fillId="24" borderId="18" xfId="41" applyFont="1" applyFill="1" applyBorder="1" applyAlignment="1">
      <alignment horizontal="center" vertical="center" wrapText="1"/>
    </xf>
    <xf numFmtId="0" fontId="37" fillId="24" borderId="21" xfId="41" applyFont="1" applyFill="1" applyBorder="1" applyAlignment="1">
      <alignment horizontal="center" vertical="center" wrapText="1"/>
    </xf>
    <xf numFmtId="0" fontId="37" fillId="24" borderId="24" xfId="41" applyFont="1" applyFill="1" applyBorder="1" applyAlignment="1">
      <alignment horizontal="center" vertical="center" wrapText="1"/>
    </xf>
    <xf numFmtId="0" fontId="37" fillId="24" borderId="23" xfId="41" applyFont="1" applyFill="1" applyBorder="1" applyAlignment="1">
      <alignment horizontal="center" vertical="center" wrapText="1"/>
    </xf>
    <xf numFmtId="0" fontId="37" fillId="24" borderId="33" xfId="41" applyFont="1" applyFill="1" applyBorder="1" applyAlignment="1">
      <alignment horizontal="center" vertical="center" wrapText="1"/>
    </xf>
    <xf numFmtId="0" fontId="8" fillId="23" borderId="9" xfId="41" applyFont="1" applyFill="1" applyBorder="1" applyAlignment="1">
      <alignment horizontal="center" vertical="top" wrapText="1"/>
    </xf>
    <xf numFmtId="0" fontId="37" fillId="24" borderId="27" xfId="41" applyFont="1" applyFill="1" applyBorder="1" applyAlignment="1">
      <alignment horizontal="center" vertical="center" wrapText="1"/>
    </xf>
    <xf numFmtId="0" fontId="37" fillId="24" borderId="16" xfId="41" applyFont="1" applyFill="1" applyBorder="1" applyAlignment="1">
      <alignment horizontal="left" vertical="center" wrapText="1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3" fillId="24" borderId="14" xfId="0" applyFont="1" applyFill="1" applyBorder="1" applyAlignment="1" applyProtection="1">
      <alignment horizontal="center" vertical="center"/>
      <protection locked="0"/>
    </xf>
    <xf numFmtId="0" fontId="13" fillId="24" borderId="24" xfId="0" applyFont="1" applyFill="1" applyBorder="1" applyAlignment="1" applyProtection="1">
      <alignment horizontal="center" vertical="center"/>
      <protection locked="0"/>
    </xf>
    <xf numFmtId="0" fontId="39" fillId="24" borderId="33" xfId="0" applyFont="1" applyFill="1" applyBorder="1" applyAlignment="1" applyProtection="1">
      <alignment horizontal="center" vertical="center"/>
      <protection locked="0"/>
    </xf>
    <xf numFmtId="16" fontId="14" fillId="23" borderId="14" xfId="41" applyNumberFormat="1" applyFont="1" applyFill="1" applyBorder="1" applyAlignment="1">
      <alignment horizontal="center" vertical="top" wrapText="1"/>
    </xf>
    <xf numFmtId="0" fontId="14" fillId="23" borderId="14" xfId="41" applyFont="1" applyFill="1" applyBorder="1" applyAlignment="1">
      <alignment horizontal="center" vertical="top" wrapText="1"/>
    </xf>
    <xf numFmtId="0" fontId="37" fillId="23" borderId="15" xfId="41" applyFont="1" applyFill="1" applyBorder="1" applyAlignment="1">
      <alignment horizontal="left" vertical="center" wrapText="1"/>
    </xf>
    <xf numFmtId="0" fontId="37" fillId="23" borderId="16" xfId="41" applyFont="1" applyFill="1" applyBorder="1" applyAlignment="1">
      <alignment horizontal="left" vertical="center" wrapText="1"/>
    </xf>
    <xf numFmtId="0" fontId="37" fillId="23" borderId="27" xfId="41" applyFont="1" applyFill="1" applyBorder="1" applyAlignment="1">
      <alignment horizontal="left" vertical="center" wrapText="1"/>
    </xf>
    <xf numFmtId="0" fontId="35" fillId="23" borderId="40" xfId="0" applyFont="1" applyFill="1" applyBorder="1" applyAlignment="1" applyProtection="1">
      <alignment horizontal="left" vertical="center" wrapText="1"/>
    </xf>
    <xf numFmtId="0" fontId="13" fillId="24" borderId="13" xfId="0" applyFont="1" applyFill="1" applyBorder="1" applyAlignment="1" applyProtection="1">
      <alignment horizontal="left" vertical="center"/>
      <protection locked="0"/>
    </xf>
    <xf numFmtId="0" fontId="13" fillId="24" borderId="14" xfId="0" applyFont="1" applyFill="1" applyBorder="1" applyAlignment="1" applyProtection="1">
      <alignment horizontal="left" vertical="center"/>
      <protection locked="0"/>
    </xf>
    <xf numFmtId="0" fontId="8" fillId="0" borderId="13" xfId="0" applyFont="1" applyFill="1" applyBorder="1" applyAlignment="1" applyProtection="1">
      <alignment horizontal="left" vertical="center"/>
      <protection locked="0"/>
    </xf>
    <xf numFmtId="0" fontId="8" fillId="0" borderId="14" xfId="0" applyFont="1" applyFill="1" applyBorder="1" applyAlignment="1" applyProtection="1">
      <alignment horizontal="left" vertical="center"/>
      <protection locked="0"/>
    </xf>
    <xf numFmtId="0" fontId="8" fillId="27" borderId="13" xfId="0" applyFont="1" applyFill="1" applyBorder="1" applyAlignment="1" applyProtection="1">
      <alignment horizontal="left" vertical="center"/>
      <protection locked="0"/>
    </xf>
    <xf numFmtId="0" fontId="8" fillId="27" borderId="14" xfId="0" applyFont="1" applyFill="1" applyBorder="1" applyAlignment="1" applyProtection="1">
      <alignment horizontal="left" vertical="center"/>
      <protection locked="0"/>
    </xf>
    <xf numFmtId="0" fontId="13" fillId="27" borderId="0" xfId="0" applyFont="1" applyFill="1" applyBorder="1" applyAlignment="1" applyProtection="1">
      <alignment horizontal="center" vertical="center"/>
      <protection locked="0"/>
    </xf>
    <xf numFmtId="0" fontId="8" fillId="23" borderId="10" xfId="41" applyFont="1" applyFill="1" applyBorder="1" applyAlignment="1">
      <alignment horizontal="center" vertical="top" wrapText="1"/>
    </xf>
    <xf numFmtId="0" fontId="8" fillId="23" borderId="12" xfId="41" applyFont="1" applyFill="1" applyBorder="1" applyAlignment="1">
      <alignment horizontal="center" vertical="top" wrapText="1"/>
    </xf>
    <xf numFmtId="0" fontId="14" fillId="23" borderId="9" xfId="41" applyFont="1" applyFill="1" applyBorder="1" applyAlignment="1">
      <alignment horizontal="center" vertical="top" wrapText="1"/>
    </xf>
    <xf numFmtId="0" fontId="37" fillId="24" borderId="16" xfId="41" applyFont="1" applyFill="1" applyBorder="1" applyAlignment="1">
      <alignment horizontal="center" vertical="center" wrapText="1"/>
    </xf>
    <xf numFmtId="0" fontId="8" fillId="23" borderId="14" xfId="41" applyFont="1" applyFill="1" applyBorder="1" applyAlignment="1">
      <alignment horizontal="center" vertical="top" wrapText="1"/>
    </xf>
    <xf numFmtId="0" fontId="8" fillId="23" borderId="11" xfId="41" applyFont="1" applyFill="1" applyBorder="1" applyAlignment="1">
      <alignment horizontal="center" vertical="top" wrapText="1"/>
    </xf>
    <xf numFmtId="0" fontId="8" fillId="23" borderId="19" xfId="41" applyFont="1" applyFill="1" applyBorder="1" applyAlignment="1">
      <alignment horizontal="center" vertical="top" wrapText="1"/>
    </xf>
    <xf numFmtId="0" fontId="37" fillId="23" borderId="26" xfId="41" applyFont="1" applyFill="1" applyBorder="1" applyAlignment="1">
      <alignment horizontal="left" vertical="center" wrapText="1"/>
    </xf>
    <xf numFmtId="0" fontId="8" fillId="23" borderId="37" xfId="41" applyFont="1" applyFill="1" applyBorder="1" applyAlignment="1">
      <alignment horizontal="center" vertical="top" wrapText="1"/>
    </xf>
    <xf numFmtId="0" fontId="8" fillId="23" borderId="43" xfId="41" applyFont="1" applyFill="1" applyBorder="1" applyAlignment="1">
      <alignment horizontal="center" vertical="top" wrapText="1"/>
    </xf>
    <xf numFmtId="0" fontId="14" fillId="23" borderId="10" xfId="41" applyFont="1" applyFill="1" applyBorder="1" applyAlignment="1">
      <alignment horizontal="center" vertical="top" wrapText="1"/>
    </xf>
    <xf numFmtId="0" fontId="14" fillId="23" borderId="12" xfId="41" applyFont="1" applyFill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13" fillId="24" borderId="39" xfId="0" applyFont="1" applyFill="1" applyBorder="1" applyAlignment="1" applyProtection="1">
      <alignment horizontal="left" vertical="center"/>
      <protection locked="0"/>
    </xf>
    <xf numFmtId="0" fontId="37" fillId="0" borderId="0" xfId="0" applyFont="1" applyBorder="1" applyAlignment="1">
      <alignment horizontal="left"/>
    </xf>
    <xf numFmtId="0" fontId="3" fillId="0" borderId="9" xfId="39" applyFont="1" applyBorder="1" applyAlignment="1">
      <alignment horizontal="center" vertical="top"/>
    </xf>
    <xf numFmtId="0" fontId="3" fillId="24" borderId="9" xfId="0" applyFont="1" applyFill="1" applyBorder="1" applyAlignment="1">
      <alignment horizontal="center" vertical="center" wrapText="1"/>
    </xf>
    <xf numFmtId="0" fontId="1" fillId="0" borderId="9" xfId="39" applyFont="1" applyBorder="1" applyAlignment="1">
      <alignment horizontal="center" vertical="center" wrapText="1"/>
    </xf>
    <xf numFmtId="0" fontId="3" fillId="24" borderId="9" xfId="40" applyFont="1" applyFill="1" applyBorder="1" applyAlignment="1">
      <alignment horizontal="center" vertical="center" wrapText="1"/>
    </xf>
    <xf numFmtId="0" fontId="1" fillId="0" borderId="9" xfId="39" applyBorder="1" applyAlignment="1">
      <alignment horizontal="left" vertical="center" wrapText="1"/>
    </xf>
    <xf numFmtId="0" fontId="5" fillId="24" borderId="9" xfId="0" applyFont="1" applyFill="1" applyBorder="1" applyAlignment="1">
      <alignment horizontal="center" vertical="center"/>
    </xf>
    <xf numFmtId="0" fontId="1" fillId="0" borderId="9" xfId="39" applyBorder="1" applyAlignment="1">
      <alignment horizontal="center" vertical="center" wrapText="1"/>
    </xf>
    <xf numFmtId="0" fontId="5" fillId="24" borderId="13" xfId="0" applyFont="1" applyFill="1" applyBorder="1" applyAlignment="1">
      <alignment horizontal="center" vertical="center"/>
    </xf>
    <xf numFmtId="0" fontId="5" fillId="24" borderId="14" xfId="0" applyFont="1" applyFill="1" applyBorder="1" applyAlignment="1">
      <alignment horizontal="center" vertical="center"/>
    </xf>
    <xf numFmtId="0" fontId="35" fillId="23" borderId="9" xfId="49" applyFont="1" applyFill="1" applyBorder="1" applyAlignment="1">
      <alignment horizontal="center" vertical="center" wrapText="1"/>
    </xf>
    <xf numFmtId="0" fontId="13" fillId="24" borderId="9" xfId="49" applyFont="1" applyFill="1" applyBorder="1" applyAlignment="1" applyProtection="1">
      <alignment horizontal="center" vertical="center"/>
      <protection locked="0"/>
    </xf>
    <xf numFmtId="9" fontId="3" fillId="27" borderId="10" xfId="50" applyFont="1" applyFill="1" applyBorder="1" applyAlignment="1">
      <alignment horizontal="center" vertical="center"/>
    </xf>
    <xf numFmtId="9" fontId="3" fillId="27" borderId="40" xfId="50" applyFont="1" applyFill="1" applyBorder="1" applyAlignment="1">
      <alignment horizontal="center" vertical="center"/>
    </xf>
    <xf numFmtId="9" fontId="3" fillId="27" borderId="12" xfId="50" applyFont="1" applyFill="1" applyBorder="1" applyAlignment="1">
      <alignment horizontal="center" vertical="center"/>
    </xf>
    <xf numFmtId="0" fontId="54" fillId="28" borderId="15" xfId="41" applyFont="1" applyFill="1" applyBorder="1" applyAlignment="1">
      <alignment horizontal="center" vertical="center" wrapText="1"/>
    </xf>
    <xf numFmtId="0" fontId="54" fillId="28" borderId="16" xfId="41" applyFont="1" applyFill="1" applyBorder="1" applyAlignment="1">
      <alignment horizontal="center" vertical="center" wrapText="1"/>
    </xf>
    <xf numFmtId="0" fontId="54" fillId="28" borderId="17" xfId="41" applyFont="1" applyFill="1" applyBorder="1" applyAlignment="1">
      <alignment horizontal="center" vertical="center" wrapText="1"/>
    </xf>
    <xf numFmtId="0" fontId="37" fillId="24" borderId="15" xfId="41" applyFont="1" applyFill="1" applyBorder="1" applyAlignment="1">
      <alignment horizontal="center" vertical="center" wrapText="1"/>
    </xf>
    <xf numFmtId="0" fontId="37" fillId="24" borderId="17" xfId="41" applyFont="1" applyFill="1" applyBorder="1" applyAlignment="1">
      <alignment horizontal="center" vertical="center" wrapText="1"/>
    </xf>
    <xf numFmtId="0" fontId="52" fillId="28" borderId="9" xfId="49" applyFont="1" applyFill="1" applyBorder="1" applyAlignment="1" applyProtection="1">
      <alignment horizontal="center" vertical="center"/>
      <protection locked="0"/>
    </xf>
    <xf numFmtId="16" fontId="35" fillId="23" borderId="9" xfId="49" applyNumberFormat="1" applyFont="1" applyFill="1" applyBorder="1" applyAlignment="1">
      <alignment horizontal="center" vertical="center" wrapText="1"/>
    </xf>
  </cellXfs>
  <cellStyles count="51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Accent1" xfId="19" xr:uid="{00000000-0005-0000-0000-000012000000}"/>
    <cellStyle name="Accent2" xfId="20" xr:uid="{00000000-0005-0000-0000-000013000000}"/>
    <cellStyle name="Accent3" xfId="21" xr:uid="{00000000-0005-0000-0000-000014000000}"/>
    <cellStyle name="Accent4" xfId="22" xr:uid="{00000000-0005-0000-0000-000015000000}"/>
    <cellStyle name="Accent5" xfId="23" xr:uid="{00000000-0005-0000-0000-000016000000}"/>
    <cellStyle name="Accent6" xfId="24" xr:uid="{00000000-0005-0000-0000-000017000000}"/>
    <cellStyle name="Bad" xfId="25" xr:uid="{00000000-0005-0000-0000-000018000000}"/>
    <cellStyle name="Calculation" xfId="26" xr:uid="{00000000-0005-0000-0000-000019000000}"/>
    <cellStyle name="Cancel" xfId="27" xr:uid="{00000000-0005-0000-0000-00001A000000}"/>
    <cellStyle name="Check Cell" xfId="28" xr:uid="{00000000-0005-0000-0000-00001B000000}"/>
    <cellStyle name="Estilo 1" xfId="29" xr:uid="{00000000-0005-0000-0000-00001C000000}"/>
    <cellStyle name="Euro" xfId="30" xr:uid="{00000000-0005-0000-0000-00001D000000}"/>
    <cellStyle name="Explanatory Text" xfId="31" xr:uid="{00000000-0005-0000-0000-00001E000000}"/>
    <cellStyle name="Good" xfId="32" xr:uid="{00000000-0005-0000-0000-00001F000000}"/>
    <cellStyle name="Heading 1" xfId="33" xr:uid="{00000000-0005-0000-0000-000020000000}"/>
    <cellStyle name="Heading 2" xfId="34" xr:uid="{00000000-0005-0000-0000-000021000000}"/>
    <cellStyle name="Heading 3" xfId="35" xr:uid="{00000000-0005-0000-0000-000022000000}"/>
    <cellStyle name="Heading 4" xfId="36" xr:uid="{00000000-0005-0000-0000-000023000000}"/>
    <cellStyle name="Input" xfId="37" xr:uid="{00000000-0005-0000-0000-000024000000}"/>
    <cellStyle name="Linked Cell" xfId="38" xr:uid="{00000000-0005-0000-0000-000025000000}"/>
    <cellStyle name="Normal" xfId="0" builtinId="0"/>
    <cellStyle name="Normal 2" xfId="48" xr:uid="{809773EF-4405-4801-ADA0-98959B75299E}"/>
    <cellStyle name="Normal 2 2" xfId="49" xr:uid="{83F6341E-C25B-4422-BB58-E1231722572E}"/>
    <cellStyle name="Normal_7 1 2R21 Modelo de Estimación Desarrollo a Medida CASCADA" xfId="39" xr:uid="{00000000-0005-0000-0000-000027000000}"/>
    <cellStyle name="Normal_7.3.02.R02 Plantilla WBS" xfId="40" xr:uid="{00000000-0005-0000-0000-000029000000}"/>
    <cellStyle name="Normal_NSTD-ONP R 02 F30 Chk Lst CC Interno-Tecnico v4 1 (2)" xfId="41" xr:uid="{00000000-0005-0000-0000-00002B000000}"/>
    <cellStyle name="Normal_prepara_ peer_ review2" xfId="42" xr:uid="{00000000-0005-0000-0000-00002C000000}"/>
    <cellStyle name="Normal_Sheet1" xfId="43" xr:uid="{00000000-0005-0000-0000-00002D000000}"/>
    <cellStyle name="Note" xfId="44" xr:uid="{00000000-0005-0000-0000-00002F000000}"/>
    <cellStyle name="Output" xfId="45" xr:uid="{00000000-0005-0000-0000-000030000000}"/>
    <cellStyle name="Percent" xfId="50" builtinId="5"/>
    <cellStyle name="Title" xfId="46" xr:uid="{00000000-0005-0000-0000-000031000000}"/>
    <cellStyle name="Warning Text" xfId="47" xr:uid="{00000000-0005-0000-0000-000032000000}"/>
  </cellStyles>
  <dxfs count="2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Indicadores de Auditoria</a:t>
            </a:r>
          </a:p>
        </c:rich>
      </c:tx>
      <c:layout>
        <c:manualLayout>
          <c:xMode val="edge"/>
          <c:yMode val="edge"/>
          <c:x val="0.38562923480718753"/>
          <c:y val="3.76885788299263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30769230769235E-2"/>
          <c:y val="0.17589604523368352"/>
          <c:w val="0.91076923076923078"/>
          <c:h val="0.66775350505379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Auditoria_Configuracion_Calidad!$A$4</c:f>
              <c:strCache>
                <c:ptCount val="1"/>
                <c:pt idx="0">
                  <c:v>Revisión 01</c:v>
                </c:pt>
              </c:strCache>
            </c:strRef>
          </c:tx>
          <c:spPr>
            <a:gradFill rotWithShape="0">
              <a:gsLst>
                <a:gs pos="0">
                  <a:srgbClr val="9999FF">
                    <a:gamma/>
                    <a:shade val="46275"/>
                    <a:invGamma/>
                  </a:srgbClr>
                </a:gs>
                <a:gs pos="50000">
                  <a:srgbClr val="9999FF"/>
                </a:gs>
                <a:gs pos="100000">
                  <a:srgbClr val="9999FF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Auditoria_Configuracion_Calidad!$A$9:$B$9</c:f>
              <c:numCache>
                <c:formatCode>General</c:formatCode>
                <c:ptCount val="2"/>
              </c:numCache>
            </c:numRef>
          </c:cat>
          <c:val>
            <c:numRef>
              <c:f>Auditoria_Configuracion_Calidad!$F$4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F-4BDE-8408-B590FE702898}"/>
            </c:ext>
          </c:extLst>
        </c:ser>
        <c:ser>
          <c:idx val="1"/>
          <c:order val="1"/>
          <c:tx>
            <c:strRef>
              <c:f>Auditoria_Configuracion_Calidad!$A$6</c:f>
              <c:strCache>
                <c:ptCount val="1"/>
                <c:pt idx="0">
                  <c:v>Revisión 02</c:v>
                </c:pt>
              </c:strCache>
            </c:strRef>
          </c:tx>
          <c:spPr>
            <a:gradFill rotWithShape="0">
              <a:gsLst>
                <a:gs pos="0">
                  <a:srgbClr val="993366">
                    <a:gamma/>
                    <a:shade val="46275"/>
                    <a:invGamma/>
                  </a:srgbClr>
                </a:gs>
                <a:gs pos="50000">
                  <a:srgbClr val="993366"/>
                </a:gs>
                <a:gs pos="100000">
                  <a:srgbClr val="993366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7.5999664143906491E-3"/>
                  <c:y val="0.261969387191550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EF-4BDE-8408-B590FE70289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Auditoria_Configuracion_Calidad!$F$6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EF-4BDE-8408-B590FE702898}"/>
            </c:ext>
          </c:extLst>
        </c:ser>
        <c:ser>
          <c:idx val="2"/>
          <c:order val="2"/>
          <c:tx>
            <c:strRef>
              <c:f>Auditoria_Configuracion_Calidad!$A$8</c:f>
              <c:strCache>
                <c:ptCount val="1"/>
                <c:pt idx="0">
                  <c:v>Revisión 03</c:v>
                </c:pt>
              </c:strCache>
            </c:strRef>
          </c:tx>
          <c:spPr>
            <a:gradFill rotWithShape="0">
              <a:gsLst>
                <a:gs pos="0">
                  <a:srgbClr val="FFFFCC">
                    <a:gamma/>
                    <a:shade val="46275"/>
                    <a:invGamma/>
                  </a:srgbClr>
                </a:gs>
                <a:gs pos="50000">
                  <a:srgbClr val="FFFFCC"/>
                </a:gs>
                <a:gs pos="100000">
                  <a:srgbClr val="FFFFCC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6.668493587321047E-3"/>
                  <c:y val="0.338836261803181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6EF-4BDE-8408-B590FE70289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Auditoria_Configuracion_Calidad!$F$8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EF-4BDE-8408-B590FE7028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00719584"/>
        <c:axId val="1"/>
      </c:barChart>
      <c:catAx>
        <c:axId val="30071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0719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569230769230769"/>
          <c:y val="0.91531081416125915"/>
          <c:w val="0.69076923076923069"/>
          <c:h val="0.980457393965819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0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0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9525</xdr:rowOff>
    </xdr:from>
    <xdr:to>
      <xdr:col>6</xdr:col>
      <xdr:colOff>1114425</xdr:colOff>
      <xdr:row>29</xdr:row>
      <xdr:rowOff>19050</xdr:rowOff>
    </xdr:to>
    <xdr:graphicFrame macro="">
      <xdr:nvGraphicFramePr>
        <xdr:cNvPr id="15371" name="Chart 2">
          <a:extLst>
            <a:ext uri="{FF2B5EF4-FFF2-40B4-BE49-F238E27FC236}">
              <a16:creationId xmlns:a16="http://schemas.microsoft.com/office/drawing/2014/main" id="{47666F17-4378-4F8E-9402-C08E23F68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57150</xdr:rowOff>
    </xdr:from>
    <xdr:ext cx="1690656" cy="504825"/>
    <xdr:pic>
      <xdr:nvPicPr>
        <xdr:cNvPr id="4" name="Imagen 3">
          <a:extLst>
            <a:ext uri="{FF2B5EF4-FFF2-40B4-BE49-F238E27FC236}">
              <a16:creationId xmlns:a16="http://schemas.microsoft.com/office/drawing/2014/main" id="{323E64D5-4AFE-42EC-AD6C-1AC37B6E4D4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57150"/>
          <a:ext cx="1690656" cy="50482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munoz/Local%20Settings/Temporary%20Internet%20Files/OLK6A/8.6.01.R01%20Herramienta%20de%20Revision%20QA-Producto_Inicio_Ciclo_M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workbookViewId="0">
      <selection activeCell="C4" sqref="C4"/>
    </sheetView>
  </sheetViews>
  <sheetFormatPr defaultColWidth="9.140625" defaultRowHeight="12.75"/>
  <cols>
    <col min="1" max="2" width="9.140625" style="246"/>
    <col min="3" max="3" width="12.85546875" style="246" customWidth="1"/>
    <col min="4" max="4" width="20.5703125" style="246" customWidth="1"/>
    <col min="5" max="5" width="15.140625" style="246" customWidth="1"/>
    <col min="6" max="6" width="13.5703125" style="246" customWidth="1"/>
    <col min="7" max="7" width="23.7109375" style="246" customWidth="1"/>
    <col min="8" max="16384" width="9.140625" style="233"/>
  </cols>
  <sheetData>
    <row r="1" spans="1:8" ht="15.75">
      <c r="A1" s="345" t="s">
        <v>0</v>
      </c>
      <c r="B1" s="346"/>
      <c r="C1" s="346"/>
      <c r="D1" s="346"/>
      <c r="E1" s="346"/>
      <c r="F1" s="346"/>
      <c r="G1" s="347"/>
      <c r="H1" s="232"/>
    </row>
    <row r="2" spans="1:8" ht="24">
      <c r="A2" s="234" t="s">
        <v>1</v>
      </c>
      <c r="B2" s="235" t="s">
        <v>2</v>
      </c>
      <c r="C2" s="235" t="s">
        <v>3</v>
      </c>
      <c r="D2" s="235" t="s">
        <v>4</v>
      </c>
      <c r="E2" s="235" t="s">
        <v>5</v>
      </c>
      <c r="F2" s="235" t="s">
        <v>6</v>
      </c>
      <c r="G2" s="236" t="s">
        <v>7</v>
      </c>
      <c r="H2" s="232"/>
    </row>
    <row r="3" spans="1:8" ht="24">
      <c r="A3" s="237">
        <v>1</v>
      </c>
      <c r="B3" s="247">
        <v>1</v>
      </c>
      <c r="C3" s="239">
        <v>43923</v>
      </c>
      <c r="D3" s="238" t="s">
        <v>8</v>
      </c>
      <c r="E3" s="238" t="s">
        <v>9</v>
      </c>
      <c r="F3" s="238" t="s">
        <v>10</v>
      </c>
      <c r="G3" s="240" t="s">
        <v>11</v>
      </c>
      <c r="H3" s="232"/>
    </row>
    <row r="4" spans="1:8" ht="36.75" customHeight="1" thickBot="1">
      <c r="A4" s="241">
        <v>2</v>
      </c>
      <c r="B4" s="242"/>
      <c r="C4" s="243"/>
      <c r="D4" s="244"/>
      <c r="E4" s="244"/>
      <c r="F4" s="244"/>
      <c r="G4" s="245"/>
      <c r="H4" s="232"/>
    </row>
  </sheetData>
  <mergeCells count="1">
    <mergeCell ref="A1:G1"/>
  </mergeCells>
  <phoneticPr fontId="33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67A00-ED26-404C-AC52-31D754F820FA}">
  <dimension ref="A1:M28"/>
  <sheetViews>
    <sheetView tabSelected="1" zoomScaleNormal="100" workbookViewId="0">
      <pane xSplit="1" ySplit="6" topLeftCell="B7" activePane="bottomRight" state="frozen"/>
      <selection pane="bottomRight" activeCell="B15" sqref="B15:B18"/>
      <selection pane="bottomLeft" activeCell="A7" sqref="A7"/>
      <selection pane="topRight" activeCell="B1" sqref="B1"/>
    </sheetView>
  </sheetViews>
  <sheetFormatPr defaultColWidth="11.42578125" defaultRowHeight="12.75"/>
  <cols>
    <col min="1" max="1" width="3.7109375" style="284" customWidth="1"/>
    <col min="2" max="2" width="29.140625" style="284" bestFit="1" customWidth="1"/>
    <col min="3" max="3" width="57.140625" style="284" customWidth="1"/>
    <col min="4" max="9" width="14.42578125" style="269" customWidth="1"/>
    <col min="10" max="10" width="14.42578125" style="284" customWidth="1"/>
    <col min="11" max="12" width="14.42578125" style="269" customWidth="1"/>
    <col min="13" max="13" width="13.42578125" style="269" customWidth="1"/>
    <col min="14" max="16384" width="11.42578125" style="285"/>
  </cols>
  <sheetData>
    <row r="1" spans="1:13" ht="15" customHeight="1">
      <c r="A1" s="438" t="s">
        <v>318</v>
      </c>
      <c r="B1" s="438"/>
      <c r="C1" s="438"/>
      <c r="D1" s="438"/>
      <c r="E1" s="438"/>
      <c r="F1" s="438"/>
      <c r="G1" s="438"/>
      <c r="H1" s="438"/>
      <c r="I1" s="438"/>
      <c r="J1" s="438"/>
      <c r="K1" s="438"/>
      <c r="L1" s="438"/>
      <c r="M1" s="285"/>
    </row>
    <row r="2" spans="1:13" ht="15" customHeight="1">
      <c r="A2" s="429" t="s">
        <v>252</v>
      </c>
      <c r="B2" s="429"/>
      <c r="C2" s="286" t="s">
        <v>319</v>
      </c>
      <c r="D2" s="344" t="s">
        <v>320</v>
      </c>
      <c r="E2" s="428" t="s">
        <v>321</v>
      </c>
      <c r="F2" s="428"/>
      <c r="G2" s="428"/>
      <c r="H2" s="428"/>
      <c r="I2" s="429" t="s">
        <v>18</v>
      </c>
      <c r="J2" s="429"/>
      <c r="K2" s="439">
        <v>43866</v>
      </c>
      <c r="L2" s="439"/>
      <c r="M2" s="285"/>
    </row>
    <row r="3" spans="1:13" ht="15" customHeight="1">
      <c r="A3" s="429" t="s">
        <v>322</v>
      </c>
      <c r="B3" s="429"/>
      <c r="C3" s="286" t="s">
        <v>323</v>
      </c>
      <c r="D3" s="344" t="s">
        <v>324</v>
      </c>
      <c r="E3" s="428" t="s">
        <v>321</v>
      </c>
      <c r="F3" s="428"/>
      <c r="G3" s="428"/>
      <c r="H3" s="428"/>
      <c r="I3" s="429" t="s">
        <v>18</v>
      </c>
      <c r="J3" s="429"/>
      <c r="K3" s="439">
        <v>43872</v>
      </c>
      <c r="L3" s="439"/>
      <c r="M3" s="285"/>
    </row>
    <row r="4" spans="1:13" ht="15" customHeight="1">
      <c r="A4" s="429" t="s">
        <v>23</v>
      </c>
      <c r="B4" s="429"/>
      <c r="C4" s="286" t="s">
        <v>325</v>
      </c>
      <c r="D4" s="344" t="s">
        <v>326</v>
      </c>
      <c r="E4" s="428"/>
      <c r="F4" s="428"/>
      <c r="G4" s="428"/>
      <c r="H4" s="428"/>
      <c r="I4" s="429" t="s">
        <v>18</v>
      </c>
      <c r="J4" s="429"/>
      <c r="K4" s="439"/>
      <c r="L4" s="439"/>
      <c r="M4" s="285"/>
    </row>
    <row r="5" spans="1:13" ht="15" customHeight="1">
      <c r="A5" s="429" t="s">
        <v>327</v>
      </c>
      <c r="B5" s="429"/>
      <c r="C5" s="286" t="s">
        <v>328</v>
      </c>
      <c r="D5" s="430">
        <f>COUNTIF(D9:D18,"Si")/(COUNTA($C$9:$C$12)+COUNTA($C$15:$C$18))</f>
        <v>0.75</v>
      </c>
      <c r="E5" s="431"/>
      <c r="F5" s="432"/>
      <c r="G5" s="430">
        <f>COUNTIF(G9:G18,"Si")/(COUNTA($C$9:$C$12)+COUNTA($C$15:$C$18))</f>
        <v>1</v>
      </c>
      <c r="H5" s="431"/>
      <c r="I5" s="432"/>
      <c r="J5" s="430">
        <f>COUNTIF(J9:J18,"Si")/(COUNTA($C$9:$C$12)+COUNTA($C$15:$C$18))</f>
        <v>0</v>
      </c>
      <c r="K5" s="431"/>
      <c r="L5" s="432"/>
      <c r="M5" s="285"/>
    </row>
    <row r="6" spans="1:13" ht="15" customHeight="1" thickBot="1">
      <c r="A6" s="281" t="s">
        <v>329</v>
      </c>
      <c r="B6" s="282" t="s">
        <v>32</v>
      </c>
      <c r="C6" s="281" t="s">
        <v>33</v>
      </c>
      <c r="D6" s="326" t="s">
        <v>320</v>
      </c>
      <c r="E6" s="326" t="s">
        <v>270</v>
      </c>
      <c r="F6" s="329" t="s">
        <v>3</v>
      </c>
      <c r="G6" s="326" t="s">
        <v>324</v>
      </c>
      <c r="H6" s="326" t="s">
        <v>270</v>
      </c>
      <c r="I6" s="329" t="s">
        <v>3</v>
      </c>
      <c r="J6" s="326" t="s">
        <v>326</v>
      </c>
      <c r="K6" s="326" t="s">
        <v>270</v>
      </c>
      <c r="L6" s="329" t="s">
        <v>3</v>
      </c>
    </row>
    <row r="7" spans="1:13" ht="15" customHeight="1" thickBot="1">
      <c r="A7" s="433" t="s">
        <v>330</v>
      </c>
      <c r="B7" s="434"/>
      <c r="C7" s="434"/>
      <c r="D7" s="434"/>
      <c r="E7" s="434"/>
      <c r="F7" s="434"/>
      <c r="G7" s="434"/>
      <c r="H7" s="434"/>
      <c r="I7" s="434"/>
      <c r="J7" s="434"/>
      <c r="K7" s="434"/>
      <c r="L7" s="435"/>
      <c r="M7" s="284"/>
    </row>
    <row r="8" spans="1:13" ht="45" customHeight="1" thickBot="1">
      <c r="A8" s="436" t="s">
        <v>331</v>
      </c>
      <c r="B8" s="407"/>
      <c r="C8" s="407"/>
      <c r="D8" s="407"/>
      <c r="E8" s="407"/>
      <c r="F8" s="407"/>
      <c r="G8" s="407"/>
      <c r="H8" s="407"/>
      <c r="I8" s="407"/>
      <c r="J8" s="407"/>
      <c r="K8" s="407"/>
      <c r="L8" s="437"/>
      <c r="M8" s="284"/>
    </row>
    <row r="9" spans="1:13" ht="24">
      <c r="A9" s="270">
        <v>1</v>
      </c>
      <c r="B9" s="287" t="s">
        <v>40</v>
      </c>
      <c r="C9" s="294" t="s">
        <v>332</v>
      </c>
      <c r="D9" s="149" t="s">
        <v>42</v>
      </c>
      <c r="E9" s="283"/>
      <c r="F9" s="283"/>
      <c r="G9" s="149" t="s">
        <v>42</v>
      </c>
      <c r="H9" s="66"/>
      <c r="I9" s="66"/>
      <c r="J9" s="149"/>
      <c r="K9" s="66"/>
      <c r="L9" s="66"/>
      <c r="M9" s="284"/>
    </row>
    <row r="10" spans="1:13" ht="24">
      <c r="A10" s="270">
        <v>2</v>
      </c>
      <c r="B10" s="287" t="s">
        <v>40</v>
      </c>
      <c r="C10" s="290" t="s">
        <v>333</v>
      </c>
      <c r="D10" s="149" t="s">
        <v>42</v>
      </c>
      <c r="E10" s="283"/>
      <c r="F10" s="283"/>
      <c r="G10" s="149" t="s">
        <v>42</v>
      </c>
      <c r="H10" s="66"/>
      <c r="I10" s="66"/>
      <c r="J10" s="149"/>
      <c r="K10" s="66"/>
      <c r="L10" s="66"/>
      <c r="M10" s="289"/>
    </row>
    <row r="11" spans="1:13" ht="24">
      <c r="A11" s="270">
        <v>3</v>
      </c>
      <c r="B11" s="287" t="s">
        <v>40</v>
      </c>
      <c r="C11" s="294" t="s">
        <v>334</v>
      </c>
      <c r="D11" s="149" t="s">
        <v>44</v>
      </c>
      <c r="E11" s="283"/>
      <c r="F11" s="283"/>
      <c r="G11" s="149" t="s">
        <v>42</v>
      </c>
      <c r="H11" s="66"/>
      <c r="I11" s="66"/>
      <c r="J11" s="149"/>
      <c r="K11" s="66"/>
      <c r="L11" s="66"/>
      <c r="M11" s="284"/>
    </row>
    <row r="12" spans="1:13" ht="30" customHeight="1">
      <c r="A12" s="270">
        <v>4</v>
      </c>
      <c r="B12" s="287" t="s">
        <v>40</v>
      </c>
      <c r="C12" s="294" t="s">
        <v>335</v>
      </c>
      <c r="D12" s="149" t="s">
        <v>42</v>
      </c>
      <c r="E12" s="283"/>
      <c r="F12" s="283"/>
      <c r="G12" s="149" t="s">
        <v>42</v>
      </c>
      <c r="H12" s="66"/>
      <c r="I12" s="66"/>
      <c r="J12" s="149"/>
      <c r="K12" s="66"/>
      <c r="L12" s="66"/>
      <c r="M12" s="284"/>
    </row>
    <row r="13" spans="1:13" ht="15" customHeight="1" thickBot="1">
      <c r="A13" s="433" t="s">
        <v>336</v>
      </c>
      <c r="B13" s="434"/>
      <c r="C13" s="434"/>
      <c r="D13" s="434"/>
      <c r="E13" s="434"/>
      <c r="F13" s="434"/>
      <c r="G13" s="434"/>
      <c r="H13" s="434"/>
      <c r="I13" s="434"/>
      <c r="J13" s="434"/>
      <c r="K13" s="434"/>
      <c r="L13" s="435"/>
      <c r="M13" s="284"/>
    </row>
    <row r="14" spans="1:13" ht="45" customHeight="1" thickBot="1">
      <c r="A14" s="436" t="s">
        <v>337</v>
      </c>
      <c r="B14" s="407"/>
      <c r="C14" s="407"/>
      <c r="D14" s="407"/>
      <c r="E14" s="407"/>
      <c r="F14" s="407"/>
      <c r="G14" s="407"/>
      <c r="H14" s="407"/>
      <c r="I14" s="407"/>
      <c r="J14" s="407"/>
      <c r="K14" s="407"/>
      <c r="L14" s="437"/>
      <c r="M14" s="284"/>
    </row>
    <row r="15" spans="1:13" ht="24">
      <c r="A15" s="72">
        <v>1</v>
      </c>
      <c r="B15" s="287" t="s">
        <v>40</v>
      </c>
      <c r="C15" s="288" t="s">
        <v>332</v>
      </c>
      <c r="D15" s="149" t="s">
        <v>42</v>
      </c>
      <c r="E15" s="283"/>
      <c r="F15" s="283"/>
      <c r="G15" s="149" t="s">
        <v>42</v>
      </c>
      <c r="H15" s="66"/>
      <c r="I15" s="66"/>
      <c r="J15" s="149"/>
      <c r="K15" s="66"/>
      <c r="L15" s="66"/>
      <c r="M15" s="289"/>
    </row>
    <row r="16" spans="1:13" ht="24">
      <c r="A16" s="71">
        <v>2</v>
      </c>
      <c r="B16" s="287" t="s">
        <v>40</v>
      </c>
      <c r="C16" s="290" t="s">
        <v>333</v>
      </c>
      <c r="D16" s="149" t="s">
        <v>42</v>
      </c>
      <c r="E16" s="283"/>
      <c r="F16" s="283"/>
      <c r="G16" s="149" t="s">
        <v>42</v>
      </c>
      <c r="H16" s="66"/>
      <c r="I16" s="66"/>
      <c r="J16" s="149"/>
      <c r="K16" s="66"/>
      <c r="L16" s="66"/>
      <c r="M16" s="289"/>
    </row>
    <row r="17" spans="1:13" ht="24">
      <c r="A17" s="72">
        <v>3</v>
      </c>
      <c r="B17" s="287" t="s">
        <v>40</v>
      </c>
      <c r="C17" s="291" t="s">
        <v>334</v>
      </c>
      <c r="D17" s="149" t="s">
        <v>44</v>
      </c>
      <c r="E17" s="283"/>
      <c r="F17" s="283"/>
      <c r="G17" s="149" t="s">
        <v>42</v>
      </c>
      <c r="H17" s="66"/>
      <c r="I17" s="66"/>
      <c r="J17" s="149"/>
      <c r="K17" s="66"/>
      <c r="L17" s="66"/>
      <c r="M17" s="289"/>
    </row>
    <row r="18" spans="1:13" ht="24">
      <c r="A18" s="71">
        <v>4</v>
      </c>
      <c r="B18" s="287" t="s">
        <v>40</v>
      </c>
      <c r="C18" s="294" t="s">
        <v>335</v>
      </c>
      <c r="D18" s="149" t="s">
        <v>42</v>
      </c>
      <c r="E18" s="283"/>
      <c r="F18" s="283"/>
      <c r="G18" s="149" t="s">
        <v>42</v>
      </c>
      <c r="H18" s="66"/>
      <c r="I18" s="66"/>
      <c r="J18" s="149"/>
      <c r="K18" s="66"/>
      <c r="L18" s="66"/>
      <c r="M18" s="289"/>
    </row>
    <row r="20" spans="1:13">
      <c r="B20" s="269"/>
      <c r="C20" s="269"/>
    </row>
    <row r="21" spans="1:13">
      <c r="B21" s="269"/>
      <c r="C21" s="269"/>
    </row>
    <row r="22" spans="1:13">
      <c r="B22" s="269"/>
      <c r="C22" s="269"/>
    </row>
    <row r="23" spans="1:13">
      <c r="B23" s="269"/>
      <c r="C23" s="269"/>
    </row>
    <row r="24" spans="1:13">
      <c r="B24" s="269"/>
      <c r="C24" s="269"/>
    </row>
    <row r="25" spans="1:13">
      <c r="B25" s="269"/>
      <c r="C25" s="269"/>
    </row>
    <row r="26" spans="1:13">
      <c r="B26" s="269"/>
      <c r="C26" s="269"/>
    </row>
    <row r="27" spans="1:13">
      <c r="B27" s="269"/>
      <c r="C27" s="269"/>
    </row>
    <row r="28" spans="1:13">
      <c r="B28" s="269"/>
      <c r="C28" s="269"/>
    </row>
  </sheetData>
  <mergeCells count="21">
    <mergeCell ref="A13:L13"/>
    <mergeCell ref="A14:L14"/>
    <mergeCell ref="A1:L1"/>
    <mergeCell ref="A2:B2"/>
    <mergeCell ref="A3:B3"/>
    <mergeCell ref="I2:J2"/>
    <mergeCell ref="I3:J3"/>
    <mergeCell ref="K2:L2"/>
    <mergeCell ref="K3:L3"/>
    <mergeCell ref="J5:L5"/>
    <mergeCell ref="I4:J4"/>
    <mergeCell ref="K4:L4"/>
    <mergeCell ref="A8:L8"/>
    <mergeCell ref="A7:L7"/>
    <mergeCell ref="E2:H2"/>
    <mergeCell ref="E3:H3"/>
    <mergeCell ref="E4:H4"/>
    <mergeCell ref="A4:B4"/>
    <mergeCell ref="A5:B5"/>
    <mergeCell ref="D5:F5"/>
    <mergeCell ref="G5:I5"/>
  </mergeCells>
  <conditionalFormatting sqref="D5:L5">
    <cfRule type="cellIs" dxfId="2" priority="1" operator="between">
      <formula>0.98</formula>
      <formula>1</formula>
    </cfRule>
    <cfRule type="cellIs" dxfId="1" priority="2" operator="between">
      <formula>0.9</formula>
      <formula>0.98</formula>
    </cfRule>
    <cfRule type="cellIs" dxfId="0" priority="4" operator="between">
      <formula>0</formula>
      <formula>0.9</formula>
    </cfRule>
  </conditionalFormatting>
  <dataValidations count="2">
    <dataValidation type="list" allowBlank="1" showInputMessage="1" showErrorMessage="1" sqref="B9:B12 B15:B18" xr:uid="{C9A51008-B805-4C5B-A85A-5D66C4D3E5E5}">
      <formula1>Tipos</formula1>
    </dataValidation>
    <dataValidation type="list" allowBlank="1" showInputMessage="1" showErrorMessage="1" sqref="D9:D12 G9:G12 J9:J12 J15:J18 D15:D18 G15:G18" xr:uid="{E7CDA75D-B123-422B-A3B0-378FC2133113}">
      <formula1>"Si,No,No Aplica"</formula1>
    </dataValidation>
  </dataValidations>
  <pageMargins left="0.75" right="0.75" top="1" bottom="1" header="0" footer="0"/>
  <pageSetup paperSize="9" orientation="portrait" horizontalDpi="360" verticalDpi="36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5"/>
  <sheetViews>
    <sheetView workbookViewId="0">
      <selection activeCell="E23" sqref="E23"/>
    </sheetView>
  </sheetViews>
  <sheetFormatPr defaultColWidth="9.140625" defaultRowHeight="12.75"/>
  <cols>
    <col min="1" max="1" width="34.28515625" bestFit="1" customWidth="1"/>
    <col min="2" max="2" width="26" bestFit="1" customWidth="1"/>
  </cols>
  <sheetData>
    <row r="1" spans="1:2">
      <c r="A1" s="273" t="s">
        <v>338</v>
      </c>
      <c r="B1" s="274" t="s">
        <v>339</v>
      </c>
    </row>
    <row r="2" spans="1:2">
      <c r="A2" s="271" t="s">
        <v>40</v>
      </c>
      <c r="B2" s="272" t="s">
        <v>248</v>
      </c>
    </row>
    <row r="3" spans="1:2">
      <c r="A3" s="271" t="s">
        <v>45</v>
      </c>
      <c r="B3" s="272" t="s">
        <v>340</v>
      </c>
    </row>
    <row r="4" spans="1:2">
      <c r="B4" s="272" t="s">
        <v>293</v>
      </c>
    </row>
    <row r="5" spans="1:2">
      <c r="B5" s="272" t="s">
        <v>341</v>
      </c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B2:T66"/>
  <sheetViews>
    <sheetView showGridLines="0" zoomScale="85" workbookViewId="0">
      <pane ySplit="13" topLeftCell="A20" activePane="bottomLeft" state="frozen"/>
      <selection pane="bottomLeft" activeCell="H18" sqref="H18"/>
    </sheetView>
  </sheetViews>
  <sheetFormatPr defaultColWidth="11.28515625" defaultRowHeight="12.75"/>
  <cols>
    <col min="1" max="1" width="2.28515625" style="14" customWidth="1"/>
    <col min="2" max="2" width="4.140625" style="14" customWidth="1"/>
    <col min="3" max="3" width="15.42578125" style="14" customWidth="1"/>
    <col min="4" max="4" width="48.5703125" style="14" customWidth="1"/>
    <col min="5" max="5" width="9.28515625" style="14" hidden="1" customWidth="1"/>
    <col min="6" max="6" width="6.42578125" style="14" hidden="1" customWidth="1"/>
    <col min="7" max="7" width="10.42578125" style="14" customWidth="1"/>
    <col min="8" max="8" width="22.5703125" style="14" customWidth="1"/>
    <col min="9" max="9" width="14.28515625" style="14" customWidth="1"/>
    <col min="10" max="11" width="9.85546875" style="19" hidden="1" customWidth="1"/>
    <col min="12" max="12" width="10.28515625" style="14" customWidth="1"/>
    <col min="13" max="13" width="18.7109375" style="14" customWidth="1"/>
    <col min="14" max="14" width="9.85546875" style="14" customWidth="1"/>
    <col min="15" max="15" width="8" style="19" hidden="1" customWidth="1"/>
    <col min="16" max="16" width="7.140625" style="19" hidden="1" customWidth="1"/>
    <col min="17" max="17" width="9.28515625" style="14" customWidth="1"/>
    <col min="18" max="18" width="22" style="14" customWidth="1"/>
    <col min="19" max="19" width="12.85546875" style="14" customWidth="1"/>
    <col min="20" max="20" width="9.28515625" style="16" bestFit="1" customWidth="1"/>
    <col min="21" max="16384" width="11.28515625" style="14"/>
  </cols>
  <sheetData>
    <row r="2" spans="2:20" ht="15.75">
      <c r="B2" s="134" t="s">
        <v>12</v>
      </c>
      <c r="C2" s="134"/>
      <c r="D2" s="134"/>
      <c r="E2" s="134"/>
      <c r="F2" s="134"/>
      <c r="G2" s="134"/>
      <c r="H2" s="134"/>
      <c r="I2" s="134"/>
      <c r="J2" s="190"/>
      <c r="K2" s="190"/>
      <c r="L2" s="134"/>
      <c r="M2" s="134"/>
      <c r="N2" s="134"/>
      <c r="O2" s="190"/>
      <c r="P2" s="190"/>
      <c r="Q2" s="134"/>
      <c r="R2" s="134"/>
      <c r="S2" s="134"/>
      <c r="T2" s="295"/>
    </row>
    <row r="3" spans="2:20" s="15" customFormat="1">
      <c r="J3" s="191"/>
      <c r="K3" s="191"/>
      <c r="O3" s="191"/>
      <c r="P3" s="191"/>
      <c r="S3" s="295"/>
      <c r="T3" s="295"/>
    </row>
    <row r="4" spans="2:20" ht="12.75" customHeight="1">
      <c r="B4" s="130" t="s">
        <v>13</v>
      </c>
      <c r="C4" s="130"/>
      <c r="D4" s="145" t="s">
        <v>14</v>
      </c>
      <c r="E4" s="144"/>
      <c r="F4" s="144"/>
      <c r="G4" s="133"/>
      <c r="H4" s="133"/>
      <c r="I4" s="45" t="s">
        <v>15</v>
      </c>
      <c r="J4" s="192"/>
      <c r="K4" s="192"/>
      <c r="L4" s="137"/>
      <c r="M4" s="45" t="s">
        <v>16</v>
      </c>
      <c r="N4" s="357" t="s">
        <v>17</v>
      </c>
      <c r="O4" s="357"/>
      <c r="P4" s="357"/>
      <c r="Q4" s="358"/>
      <c r="R4" s="45" t="s">
        <v>18</v>
      </c>
      <c r="S4" s="103" t="s">
        <v>19</v>
      </c>
      <c r="T4" s="295"/>
    </row>
    <row r="5" spans="2:20">
      <c r="B5" s="130" t="s">
        <v>20</v>
      </c>
      <c r="C5" s="130"/>
      <c r="D5" s="145"/>
      <c r="E5" s="144"/>
      <c r="F5" s="144"/>
      <c r="G5" s="133"/>
      <c r="H5" s="133"/>
      <c r="I5" s="15"/>
      <c r="J5" s="191"/>
      <c r="K5" s="191"/>
      <c r="L5" s="15"/>
      <c r="M5" s="15"/>
      <c r="N5" s="44"/>
      <c r="O5" s="194"/>
      <c r="P5" s="194"/>
      <c r="Q5" s="44"/>
      <c r="R5" s="15"/>
      <c r="S5" s="295"/>
      <c r="T5" s="295"/>
    </row>
    <row r="6" spans="2:20" ht="12.75" customHeight="1">
      <c r="B6" s="130" t="s">
        <v>21</v>
      </c>
      <c r="C6" s="130"/>
      <c r="D6" s="145"/>
      <c r="E6" s="144"/>
      <c r="F6" s="144"/>
      <c r="G6" s="133"/>
      <c r="H6" s="133"/>
      <c r="I6" s="45" t="s">
        <v>22</v>
      </c>
      <c r="J6" s="192"/>
      <c r="K6" s="192"/>
      <c r="L6" s="137"/>
      <c r="M6" s="45" t="s">
        <v>16</v>
      </c>
      <c r="N6" s="357" t="s">
        <v>17</v>
      </c>
      <c r="O6" s="357"/>
      <c r="P6" s="357"/>
      <c r="Q6" s="358"/>
      <c r="R6" s="45" t="s">
        <v>18</v>
      </c>
      <c r="S6" s="103" t="s">
        <v>19</v>
      </c>
      <c r="T6" s="295"/>
    </row>
    <row r="7" spans="2:20">
      <c r="B7" s="130" t="s">
        <v>23</v>
      </c>
      <c r="C7" s="130"/>
      <c r="D7" s="145"/>
      <c r="E7" s="144"/>
      <c r="F7" s="144"/>
      <c r="G7" s="133"/>
      <c r="H7" s="133"/>
      <c r="I7" s="15"/>
      <c r="J7" s="191"/>
      <c r="K7" s="191"/>
      <c r="L7" s="15"/>
      <c r="M7" s="15"/>
      <c r="N7" s="44"/>
      <c r="O7" s="194"/>
      <c r="P7" s="194"/>
      <c r="Q7" s="44"/>
      <c r="R7" s="15"/>
      <c r="S7" s="295"/>
      <c r="T7" s="295"/>
    </row>
    <row r="8" spans="2:20">
      <c r="B8" s="130" t="s">
        <v>24</v>
      </c>
      <c r="C8" s="130"/>
      <c r="D8" s="145"/>
      <c r="E8" s="144"/>
      <c r="F8" s="144"/>
      <c r="G8" s="133"/>
      <c r="H8" s="133"/>
      <c r="I8" s="45" t="s">
        <v>25</v>
      </c>
      <c r="J8" s="192"/>
      <c r="K8" s="192"/>
      <c r="L8" s="137"/>
      <c r="M8" s="45" t="s">
        <v>16</v>
      </c>
      <c r="N8" s="357" t="s">
        <v>17</v>
      </c>
      <c r="O8" s="357"/>
      <c r="P8" s="357"/>
      <c r="Q8" s="358"/>
      <c r="R8" s="45" t="s">
        <v>18</v>
      </c>
      <c r="S8" s="103" t="s">
        <v>19</v>
      </c>
      <c r="T8" s="295"/>
    </row>
    <row r="9" spans="2:20">
      <c r="B9" s="296"/>
      <c r="C9" s="296"/>
      <c r="D9" s="296"/>
      <c r="E9" s="297"/>
      <c r="F9" s="297"/>
      <c r="G9" s="296"/>
      <c r="H9" s="296"/>
      <c r="I9" s="296"/>
      <c r="L9" s="296"/>
      <c r="M9" s="296"/>
      <c r="N9" s="296"/>
      <c r="Q9" s="296"/>
      <c r="R9" s="296"/>
      <c r="S9" s="296"/>
    </row>
    <row r="10" spans="2:20" ht="15" customHeight="1">
      <c r="B10" s="296"/>
      <c r="C10" s="362" t="s">
        <v>26</v>
      </c>
      <c r="D10" s="362"/>
      <c r="E10" s="362"/>
      <c r="F10" s="362"/>
      <c r="G10" s="22">
        <f>IF((COUNTIF(F16:F61,"Si")=0)*AND(COUNTIF(E16:E61,"No")=0),0,((COUNTIF(F16:F61,"Si")))/((COUNTIF(F16:F61,"Si")+COUNTIF(E16:E61,"No"))))</f>
        <v>0.83333333333333337</v>
      </c>
      <c r="H10" s="23"/>
      <c r="I10" s="296"/>
      <c r="L10" s="22">
        <f>IF((COUNTIF(K16:K61,"Si")=0)*AND(COUNTIF(J16:J61,"No")=0),0,((COUNTIF(K16:K61,"Si")))/((COUNTIF(K16:K61,"Si")+COUNTIF(J16:J61,"No"))))</f>
        <v>0.8</v>
      </c>
      <c r="M10" s="296"/>
      <c r="N10" s="296"/>
      <c r="Q10" s="22">
        <f>IF((COUNTIF(P16:P61,"Si")=0)*AND(COUNTIF(O16:O61,"No")=0),0,((COUNTIF(P16:P61,"Si")))/((COUNTIF(P16:P61,"Si")+COUNTIF(O16:O61,"No"))))</f>
        <v>0.83333333333333337</v>
      </c>
      <c r="R10" s="23"/>
      <c r="S10" s="296"/>
    </row>
    <row r="11" spans="2:20" ht="25.5" hidden="1" customHeight="1" thickBot="1">
      <c r="B11" s="296"/>
      <c r="C11" s="362" t="s">
        <v>27</v>
      </c>
      <c r="D11" s="362"/>
      <c r="E11" s="362"/>
      <c r="F11" s="363"/>
      <c r="G11" s="364" t="s">
        <v>28</v>
      </c>
      <c r="H11" s="365"/>
      <c r="I11" s="296"/>
      <c r="L11" s="353" t="s">
        <v>29</v>
      </c>
      <c r="M11" s="354"/>
      <c r="N11" s="296"/>
      <c r="Q11" s="353" t="s">
        <v>30</v>
      </c>
      <c r="R11" s="359"/>
      <c r="S11" s="354"/>
    </row>
    <row r="12" spans="2:20" ht="12.75" customHeight="1">
      <c r="B12" s="360" t="s">
        <v>31</v>
      </c>
      <c r="C12" s="368" t="s">
        <v>32</v>
      </c>
      <c r="D12" s="360" t="s">
        <v>33</v>
      </c>
      <c r="E12" s="361"/>
      <c r="F12" s="361"/>
      <c r="G12" s="367" t="s">
        <v>34</v>
      </c>
      <c r="H12" s="351" t="s">
        <v>35</v>
      </c>
      <c r="I12" s="351" t="s">
        <v>3</v>
      </c>
      <c r="J12" s="327"/>
      <c r="K12" s="327"/>
      <c r="L12" s="351" t="s">
        <v>36</v>
      </c>
      <c r="M12" s="351"/>
      <c r="N12" s="351" t="s">
        <v>3</v>
      </c>
      <c r="O12" s="327"/>
      <c r="P12" s="327"/>
      <c r="Q12" s="351" t="s">
        <v>37</v>
      </c>
      <c r="R12" s="349" t="s">
        <v>35</v>
      </c>
      <c r="S12" s="351" t="s">
        <v>3</v>
      </c>
    </row>
    <row r="13" spans="2:20" ht="43.5" customHeight="1">
      <c r="B13" s="361"/>
      <c r="C13" s="369"/>
      <c r="D13" s="361"/>
      <c r="E13" s="366"/>
      <c r="F13" s="366"/>
      <c r="G13" s="352"/>
      <c r="H13" s="351"/>
      <c r="I13" s="352"/>
      <c r="J13" s="328"/>
      <c r="K13" s="328"/>
      <c r="L13" s="352"/>
      <c r="M13" s="352"/>
      <c r="N13" s="352"/>
      <c r="O13" s="328"/>
      <c r="P13" s="328"/>
      <c r="Q13" s="352"/>
      <c r="R13" s="350"/>
      <c r="S13" s="352"/>
      <c r="T13" s="17"/>
    </row>
    <row r="14" spans="2:20" ht="13.5" customHeight="1" thickBot="1">
      <c r="B14" s="180" t="s">
        <v>38</v>
      </c>
      <c r="C14" s="181"/>
      <c r="D14" s="182"/>
      <c r="E14" s="182"/>
      <c r="F14" s="182"/>
      <c r="G14" s="181"/>
      <c r="H14" s="181"/>
      <c r="I14" s="181"/>
      <c r="J14" s="193"/>
      <c r="K14" s="193"/>
      <c r="L14" s="181"/>
      <c r="M14" s="181"/>
      <c r="N14" s="181"/>
      <c r="O14" s="193"/>
      <c r="P14" s="193"/>
      <c r="Q14" s="181"/>
      <c r="R14" s="181"/>
      <c r="S14" s="51"/>
      <c r="T14" s="17"/>
    </row>
    <row r="15" spans="2:20" ht="66.75" customHeight="1" thickBot="1">
      <c r="B15" s="185"/>
      <c r="C15" s="355" t="s">
        <v>39</v>
      </c>
      <c r="D15" s="348"/>
      <c r="E15" s="348"/>
      <c r="F15" s="348"/>
      <c r="G15" s="348"/>
      <c r="H15" s="348"/>
      <c r="I15" s="348"/>
      <c r="J15" s="33"/>
      <c r="K15" s="33"/>
      <c r="L15" s="186"/>
      <c r="M15" s="186"/>
      <c r="N15" s="186"/>
      <c r="O15" s="33"/>
      <c r="P15" s="33"/>
      <c r="Q15" s="186"/>
      <c r="R15" s="187"/>
      <c r="S15" s="188"/>
      <c r="T15" s="17"/>
    </row>
    <row r="16" spans="2:20" ht="22.5">
      <c r="B16" s="183">
        <v>1</v>
      </c>
      <c r="C16" s="135" t="s">
        <v>40</v>
      </c>
      <c r="D16" s="41" t="s">
        <v>41</v>
      </c>
      <c r="E16" s="197" t="str">
        <f>IF(((C16="Auditoría de Gestión de la Configuración")*AND(G16="No")),"No","")</f>
        <v/>
      </c>
      <c r="F16" s="197" t="str">
        <f>IF(((C16="Auditoría de Gestión de la Configuración")*AND(G16="Si")),"Si","")</f>
        <v>Si</v>
      </c>
      <c r="G16" s="198" t="s">
        <v>42</v>
      </c>
      <c r="H16" s="184"/>
      <c r="I16" s="85"/>
      <c r="J16" s="197" t="str">
        <f>IF(((C16="Auditoría de Gestión de la Configuración")*AND(L16="No")),"No","")</f>
        <v/>
      </c>
      <c r="K16" s="197" t="str">
        <f>IF(((C16="Auditoría de Gestión de la Configuración")*AND(L16="Si")),"Si","")</f>
        <v>Si</v>
      </c>
      <c r="L16" s="198" t="s">
        <v>42</v>
      </c>
      <c r="M16" s="83"/>
      <c r="N16" s="83"/>
      <c r="O16" s="197" t="str">
        <f>IF(((C16="Auditoría de Gestión de la Configuración")*AND(Q16="No")),"No","")</f>
        <v/>
      </c>
      <c r="P16" s="197" t="str">
        <f>IF(((C16="Auditoría de Gestión de la Configuración")*AND(Q16="Si")),"Si","")</f>
        <v>Si</v>
      </c>
      <c r="Q16" s="198" t="s">
        <v>42</v>
      </c>
      <c r="R16" s="84"/>
      <c r="S16" s="85"/>
      <c r="T16" s="17"/>
    </row>
    <row r="17" spans="2:20" s="19" customFormat="1" ht="22.5" collapsed="1">
      <c r="B17" s="21">
        <f t="shared" ref="B17:B22" si="0">B16+1</f>
        <v>2</v>
      </c>
      <c r="C17" s="135" t="s">
        <v>40</v>
      </c>
      <c r="D17" s="42" t="s">
        <v>43</v>
      </c>
      <c r="E17" s="197" t="str">
        <f>IF(((C17="Auditoría de Gestión de la Configuración")*AND(G17="No")),"No","")</f>
        <v/>
      </c>
      <c r="F17" s="197" t="str">
        <f>IF(((C17="Auditoría de Gestión de la Configuración")*AND(G17="Si")),"Si","")</f>
        <v>Si</v>
      </c>
      <c r="G17" s="199" t="s">
        <v>42</v>
      </c>
      <c r="H17" s="143"/>
      <c r="I17" s="143"/>
      <c r="J17" s="197" t="str">
        <f>IF(((C17="Auditoría de Gestión de la Configuración")*AND(L17="No")),"No","")</f>
        <v/>
      </c>
      <c r="K17" s="197" t="str">
        <f>IF(((C17="Auditoría de Gestión de la Configuración")*AND(L17="Si")),"Si","")</f>
        <v>Si</v>
      </c>
      <c r="L17" s="199" t="s">
        <v>42</v>
      </c>
      <c r="M17" s="87"/>
      <c r="N17" s="87"/>
      <c r="O17" s="197" t="str">
        <f>IF(((C17="Auditoría de Gestión de la Configuración")*AND(Q17="No")),"No","")</f>
        <v>No</v>
      </c>
      <c r="P17" s="197" t="str">
        <f>IF(((C17="Auditoría de Gestión de la Configuración")*AND(Q17="Si")),"Si","")</f>
        <v/>
      </c>
      <c r="Q17" s="199" t="s">
        <v>44</v>
      </c>
      <c r="R17" s="88"/>
      <c r="S17" s="86"/>
      <c r="T17" s="17"/>
    </row>
    <row r="18" spans="2:20" s="19" customFormat="1" ht="26.25" customHeight="1">
      <c r="B18" s="21">
        <f t="shared" si="0"/>
        <v>3</v>
      </c>
      <c r="C18" s="135" t="s">
        <v>45</v>
      </c>
      <c r="D18" s="43" t="s">
        <v>46</v>
      </c>
      <c r="E18" s="197" t="str">
        <f>IF(((C18="Auditoría de Calidad")*AND(G18="No")),"No","")</f>
        <v/>
      </c>
      <c r="F18" s="197" t="str">
        <f>IF(((C18="Auditoría de Calidad")*AND(G18="Si")),"Si","")</f>
        <v/>
      </c>
      <c r="G18" s="199"/>
      <c r="H18" s="143"/>
      <c r="I18" s="143"/>
      <c r="J18" s="197" t="str">
        <f>IF(((C18="Auditoría de Calidad")*AND(L18="No")),"No","")</f>
        <v/>
      </c>
      <c r="K18" s="197" t="str">
        <f>IF(((C18="Auditoría de Calidad")*AND(L18="Si")),"Si","")</f>
        <v/>
      </c>
      <c r="L18" s="199"/>
      <c r="M18" s="87"/>
      <c r="N18" s="87"/>
      <c r="O18" s="197" t="str">
        <f>IF(((C18="Auditoría de Calidad")*AND(Q18="No")),"No","")</f>
        <v/>
      </c>
      <c r="P18" s="197" t="str">
        <f>IF(((C18="Auditoría de Calidad")*AND(Q18="Si")),"Si","")</f>
        <v/>
      </c>
      <c r="Q18" s="199"/>
      <c r="R18" s="88"/>
      <c r="S18" s="86"/>
      <c r="T18" s="17"/>
    </row>
    <row r="19" spans="2:20" s="19" customFormat="1" ht="33" customHeight="1">
      <c r="B19" s="21">
        <f t="shared" si="0"/>
        <v>4</v>
      </c>
      <c r="C19" s="135" t="s">
        <v>45</v>
      </c>
      <c r="D19" s="43" t="s">
        <v>47</v>
      </c>
      <c r="E19" s="197" t="str">
        <f>IF(((C19="Auditoría de Calidad")*AND(G19="No")),"No","")</f>
        <v/>
      </c>
      <c r="F19" s="197" t="str">
        <f>IF(((C19="Auditoría de Calidad")*AND(G19="Si")),"Si","")</f>
        <v/>
      </c>
      <c r="G19" s="199"/>
      <c r="H19" s="143"/>
      <c r="I19" s="143"/>
      <c r="J19" s="197" t="str">
        <f>IF(((C19="Auditoría de Calidad")*AND(L19="No")),"No","")</f>
        <v/>
      </c>
      <c r="K19" s="197" t="str">
        <f>IF(((C19="Auditoría de Calidad")*AND(L19="Si")),"Si","")</f>
        <v/>
      </c>
      <c r="L19" s="199"/>
      <c r="M19" s="87"/>
      <c r="N19" s="87"/>
      <c r="O19" s="197" t="str">
        <f>IF(((C19="Auditoría de Calidad")*AND(Q19="No")),"No","")</f>
        <v/>
      </c>
      <c r="P19" s="197" t="str">
        <f>IF(((C19="Auditoría de Calidad")*AND(Q19="Si")),"Si","")</f>
        <v/>
      </c>
      <c r="Q19" s="199"/>
      <c r="R19" s="88"/>
      <c r="S19" s="86"/>
      <c r="T19" s="17"/>
    </row>
    <row r="20" spans="2:20" s="19" customFormat="1" ht="30" customHeight="1">
      <c r="B20" s="21">
        <f t="shared" si="0"/>
        <v>5</v>
      </c>
      <c r="C20" s="135" t="s">
        <v>45</v>
      </c>
      <c r="D20" s="43" t="s">
        <v>48</v>
      </c>
      <c r="E20" s="197" t="str">
        <f>IF(((C20="Auditoría de Calidad")*AND(G20="No")),"No","")</f>
        <v/>
      </c>
      <c r="F20" s="197" t="str">
        <f>IF(((C20="Auditoría de Calidad")*AND(G20="Si")),"Si","")</f>
        <v/>
      </c>
      <c r="G20" s="199"/>
      <c r="H20" s="143"/>
      <c r="I20" s="143"/>
      <c r="J20" s="197" t="str">
        <f>IF(((C20="Auditoría de Calidad")*AND(L20="No")),"No","")</f>
        <v/>
      </c>
      <c r="K20" s="197" t="str">
        <f>IF(((C20="Auditoría de Calidad")*AND(L20="Si")),"Si","")</f>
        <v/>
      </c>
      <c r="L20" s="199"/>
      <c r="M20" s="87"/>
      <c r="N20" s="87"/>
      <c r="O20" s="197" t="str">
        <f>IF(((C20="Auditoría de Calidad")*AND(Q20="No")),"No","")</f>
        <v/>
      </c>
      <c r="P20" s="197" t="str">
        <f>IF(((C20="Auditoría de Calidad")*AND(Q20="Si")),"Si","")</f>
        <v/>
      </c>
      <c r="Q20" s="199"/>
      <c r="R20" s="88"/>
      <c r="S20" s="86"/>
      <c r="T20" s="17"/>
    </row>
    <row r="21" spans="2:20" s="19" customFormat="1" ht="30" customHeight="1">
      <c r="B21" s="21">
        <f t="shared" si="0"/>
        <v>6</v>
      </c>
      <c r="C21" s="135" t="s">
        <v>45</v>
      </c>
      <c r="D21" s="43" t="s">
        <v>49</v>
      </c>
      <c r="E21" s="197" t="str">
        <f>IF(((C21="Auditoría de Calidad")*AND(G21="No")),"No","")</f>
        <v/>
      </c>
      <c r="F21" s="197" t="str">
        <f>IF(((C21="Auditoría de Calidad")*AND(G21="Si")),"Si","")</f>
        <v/>
      </c>
      <c r="G21" s="199"/>
      <c r="H21" s="143"/>
      <c r="I21" s="143"/>
      <c r="J21" s="197" t="str">
        <f>IF(((C21="Auditoría de Calidad")*AND(L21="No")),"No","")</f>
        <v/>
      </c>
      <c r="K21" s="197" t="str">
        <f>IF(((C21="Auditoría de Calidad")*AND(L21="Si")),"Si","")</f>
        <v/>
      </c>
      <c r="L21" s="199"/>
      <c r="M21" s="87"/>
      <c r="N21" s="87"/>
      <c r="O21" s="197" t="str">
        <f>IF(((C21="Auditoría de Calidad")*AND(Q21="No")),"No","")</f>
        <v/>
      </c>
      <c r="P21" s="197" t="str">
        <f>IF(((C21="Auditoría de Calidad")*AND(Q21="Si")),"Si","")</f>
        <v/>
      </c>
      <c r="Q21" s="199"/>
      <c r="R21" s="88"/>
      <c r="S21" s="86"/>
      <c r="T21" s="17"/>
    </row>
    <row r="22" spans="2:20" s="19" customFormat="1" ht="28.5" customHeight="1" thickBot="1">
      <c r="B22" s="21">
        <f t="shared" si="0"/>
        <v>7</v>
      </c>
      <c r="C22" s="135" t="s">
        <v>45</v>
      </c>
      <c r="D22" s="132" t="s">
        <v>50</v>
      </c>
      <c r="E22" s="197" t="str">
        <f>IF(((C22="Auditoría de Calidad")*AND(G22="No")),"No","")</f>
        <v/>
      </c>
      <c r="F22" s="197" t="str">
        <f>IF(((C22="Auditoría de Calidad")*AND(G22="Si")),"Si","")</f>
        <v/>
      </c>
      <c r="G22" s="202"/>
      <c r="H22" s="179"/>
      <c r="I22" s="179"/>
      <c r="J22" s="197" t="str">
        <f>IF(((C22="Auditoría de Calidad")*AND(L22="No")),"No","")</f>
        <v/>
      </c>
      <c r="K22" s="197" t="str">
        <f>IF(((C22="Auditoría de Calidad")*AND(L22="Si")),"Si","")</f>
        <v/>
      </c>
      <c r="L22" s="199"/>
      <c r="M22" s="87"/>
      <c r="N22" s="87"/>
      <c r="O22" s="197" t="str">
        <f>IF(((C22="Auditoría de Calidad")*AND(Q22="No")),"No","")</f>
        <v/>
      </c>
      <c r="P22" s="197" t="str">
        <f>IF(((C22="Auditoría de Calidad")*AND(Q22="Si")),"Si","")</f>
        <v/>
      </c>
      <c r="Q22" s="199"/>
      <c r="R22" s="88"/>
      <c r="S22" s="86"/>
      <c r="T22" s="17"/>
    </row>
    <row r="23" spans="2:20" s="19" customFormat="1" ht="68.25" customHeight="1" thickBot="1">
      <c r="B23" s="32"/>
      <c r="C23" s="355" t="s">
        <v>51</v>
      </c>
      <c r="D23" s="348"/>
      <c r="E23" s="348"/>
      <c r="F23" s="348"/>
      <c r="G23" s="348"/>
      <c r="H23" s="356"/>
      <c r="I23" s="356"/>
      <c r="J23" s="33"/>
      <c r="K23" s="33"/>
      <c r="L23" s="33"/>
      <c r="M23" s="33"/>
      <c r="N23" s="33"/>
      <c r="O23" s="33"/>
      <c r="P23" s="33"/>
      <c r="Q23" s="33"/>
      <c r="R23" s="33"/>
      <c r="S23" s="34"/>
      <c r="T23" s="17"/>
    </row>
    <row r="24" spans="2:20" s="19" customFormat="1" ht="22.5">
      <c r="B24" s="26">
        <v>1</v>
      </c>
      <c r="C24" s="135" t="s">
        <v>40</v>
      </c>
      <c r="D24" s="30" t="s">
        <v>41</v>
      </c>
      <c r="E24" s="197" t="str">
        <f>IF(((C24="Auditoría de Gestión de la Configuración")*AND(G24="No")),"No","")</f>
        <v/>
      </c>
      <c r="F24" s="197" t="str">
        <f>IF(((C24="Auditoría de Gestión de la Configuración")*AND(G24="Si")),"Si","")</f>
        <v>Si</v>
      </c>
      <c r="G24" s="198" t="s">
        <v>42</v>
      </c>
      <c r="H24" s="92"/>
      <c r="I24" s="93"/>
      <c r="J24" s="197" t="str">
        <f>IF(((C24="Auditoría de Gestión de la Configuración")*AND(L24="No")),"No","")</f>
        <v/>
      </c>
      <c r="K24" s="197" t="str">
        <f>IF(((C24="Auditoría de Gestión de la Configuración")*AND(L24="Si")),"Si","")</f>
        <v>Si</v>
      </c>
      <c r="L24" s="198" t="s">
        <v>42</v>
      </c>
      <c r="M24" s="93"/>
      <c r="N24" s="93"/>
      <c r="O24" s="197" t="str">
        <f>IF(((C24="Auditoría de Gestión de la Configuración")*AND(Q24="No")),"No","")</f>
        <v/>
      </c>
      <c r="P24" s="197" t="str">
        <f>IF(((C24="Auditoría de Gestión de la Configuración")*AND(Q24="Si")),"Si","")</f>
        <v>Si</v>
      </c>
      <c r="Q24" s="198" t="s">
        <v>42</v>
      </c>
      <c r="R24" s="94"/>
      <c r="S24" s="94"/>
      <c r="T24" s="17"/>
    </row>
    <row r="25" spans="2:20" s="19" customFormat="1" ht="22.5">
      <c r="B25" s="26">
        <f>B24+1</f>
        <v>2</v>
      </c>
      <c r="C25" s="135" t="s">
        <v>40</v>
      </c>
      <c r="D25" s="42" t="s">
        <v>43</v>
      </c>
      <c r="E25" s="197" t="str">
        <f>IF(((C25="Auditoría de Gestión de la Configuración")*AND(G25="No")),"No","")</f>
        <v/>
      </c>
      <c r="F25" s="197" t="str">
        <f>IF(((C25="Auditoría de Gestión de la Configuración")*AND(G25="Si")),"Si","")</f>
        <v>Si</v>
      </c>
      <c r="G25" s="199" t="s">
        <v>42</v>
      </c>
      <c r="H25" s="92"/>
      <c r="I25" s="93"/>
      <c r="J25" s="197" t="str">
        <f>IF(((C25="Auditoría de Gestión de la Configuración")*AND(L25="No")),"No","")</f>
        <v/>
      </c>
      <c r="K25" s="197" t="str">
        <f>IF(((C25="Auditoría de Gestión de la Configuración")*AND(L25="Si")),"Si","")</f>
        <v>Si</v>
      </c>
      <c r="L25" s="199" t="s">
        <v>42</v>
      </c>
      <c r="M25" s="93"/>
      <c r="N25" s="93"/>
      <c r="O25" s="197" t="str">
        <f>IF(((C25="Auditoría de Gestión de la Configuración")*AND(Q25="No")),"No","")</f>
        <v/>
      </c>
      <c r="P25" s="197" t="str">
        <f>IF(((C25="Auditoría de Gestión de la Configuración")*AND(Q25="Si")),"Si","")</f>
        <v>Si</v>
      </c>
      <c r="Q25" s="198" t="s">
        <v>42</v>
      </c>
      <c r="R25" s="94"/>
      <c r="S25" s="94"/>
      <c r="T25" s="17"/>
    </row>
    <row r="26" spans="2:20" s="19" customFormat="1" ht="32.25" customHeight="1">
      <c r="B26" s="26">
        <f t="shared" ref="B26:B44" si="1">B25+1</f>
        <v>3</v>
      </c>
      <c r="C26" s="135" t="s">
        <v>45</v>
      </c>
      <c r="D26" s="27" t="s">
        <v>52</v>
      </c>
      <c r="E26" s="197" t="str">
        <f>IF(((C26="Auditoría de Calidad")*AND(G26="No")),"No","")</f>
        <v/>
      </c>
      <c r="F26" s="197" t="str">
        <f>IF(((C26="Auditoría de Calidad")*AND(G26="Si")),"Si","")</f>
        <v/>
      </c>
      <c r="G26" s="199"/>
      <c r="H26" s="95"/>
      <c r="I26" s="96"/>
      <c r="J26" s="197" t="str">
        <f>IF(((C26="Auditoría de Calidad")*AND(L26="No")),"No","")</f>
        <v/>
      </c>
      <c r="K26" s="197" t="str">
        <f>IF(((C26="Auditoría de Calidad")*AND(L26="Si")),"Si","")</f>
        <v/>
      </c>
      <c r="L26" s="199"/>
      <c r="M26" s="96"/>
      <c r="N26" s="96"/>
      <c r="O26" s="197" t="str">
        <f>IF(((C26="Auditoría de Calidad")*AND(Q26="No")),"No","")</f>
        <v/>
      </c>
      <c r="P26" s="197" t="str">
        <f>IF(((C26="Auditoría de Calidad")*AND(Q26="Si")),"Si","")</f>
        <v/>
      </c>
      <c r="Q26" s="199"/>
      <c r="R26" s="97"/>
      <c r="S26" s="86"/>
      <c r="T26" s="17"/>
    </row>
    <row r="27" spans="2:20" s="19" customFormat="1" ht="36.75" customHeight="1">
      <c r="B27" s="26">
        <f t="shared" si="1"/>
        <v>4</v>
      </c>
      <c r="C27" s="135" t="s">
        <v>45</v>
      </c>
      <c r="D27" s="27" t="s">
        <v>53</v>
      </c>
      <c r="E27" s="197" t="str">
        <f t="shared" ref="E27:E44" si="2">IF(((C27="Auditoría de Calidad")*AND(G27="No")),"No","")</f>
        <v/>
      </c>
      <c r="F27" s="197" t="str">
        <f t="shared" ref="F27:F44" si="3">IF(((C27="Auditoría de Calidad")*AND(G27="Si")),"Si","")</f>
        <v/>
      </c>
      <c r="G27" s="199"/>
      <c r="H27" s="95"/>
      <c r="I27" s="96"/>
      <c r="J27" s="197" t="str">
        <f t="shared" ref="J27:J44" si="4">IF(((C27="Auditoría de Calidad")*AND(L27="No")),"No","")</f>
        <v/>
      </c>
      <c r="K27" s="197" t="str">
        <f t="shared" ref="K27:K44" si="5">IF(((C27="Auditoría de Calidad")*AND(L27="Si")),"Si","")</f>
        <v/>
      </c>
      <c r="L27" s="199"/>
      <c r="M27" s="96"/>
      <c r="N27" s="96"/>
      <c r="O27" s="197" t="str">
        <f t="shared" ref="O27:O44" si="6">IF(((C27="Auditoría de Calidad")*AND(Q27="No")),"No","")</f>
        <v/>
      </c>
      <c r="P27" s="197" t="str">
        <f t="shared" ref="P27:P44" si="7">IF(((C27="Auditoría de Calidad")*AND(Q27="Si")),"Si","")</f>
        <v/>
      </c>
      <c r="Q27" s="199"/>
      <c r="R27" s="97"/>
      <c r="S27" s="86"/>
      <c r="T27" s="17"/>
    </row>
    <row r="28" spans="2:20" s="19" customFormat="1" ht="30" customHeight="1">
      <c r="B28" s="26">
        <f t="shared" si="1"/>
        <v>5</v>
      </c>
      <c r="C28" s="135" t="s">
        <v>45</v>
      </c>
      <c r="D28" s="27" t="s">
        <v>54</v>
      </c>
      <c r="E28" s="197" t="str">
        <f t="shared" si="2"/>
        <v/>
      </c>
      <c r="F28" s="197" t="str">
        <f t="shared" si="3"/>
        <v/>
      </c>
      <c r="G28" s="199"/>
      <c r="H28" s="95"/>
      <c r="I28" s="96"/>
      <c r="J28" s="197" t="str">
        <f t="shared" si="4"/>
        <v/>
      </c>
      <c r="K28" s="197" t="str">
        <f t="shared" si="5"/>
        <v/>
      </c>
      <c r="L28" s="199"/>
      <c r="M28" s="96"/>
      <c r="N28" s="96"/>
      <c r="O28" s="197" t="str">
        <f t="shared" si="6"/>
        <v/>
      </c>
      <c r="P28" s="197" t="str">
        <f t="shared" si="7"/>
        <v/>
      </c>
      <c r="Q28" s="199"/>
      <c r="R28" s="97"/>
      <c r="S28" s="86"/>
      <c r="T28" s="17"/>
    </row>
    <row r="29" spans="2:20" s="19" customFormat="1" ht="25.5" customHeight="1">
      <c r="B29" s="26">
        <f t="shared" si="1"/>
        <v>6</v>
      </c>
      <c r="C29" s="135" t="s">
        <v>45</v>
      </c>
      <c r="D29" s="114" t="s">
        <v>55</v>
      </c>
      <c r="E29" s="197" t="str">
        <f t="shared" si="2"/>
        <v/>
      </c>
      <c r="F29" s="197" t="str">
        <f t="shared" si="3"/>
        <v/>
      </c>
      <c r="G29" s="199"/>
      <c r="H29" s="95"/>
      <c r="I29" s="96"/>
      <c r="J29" s="197" t="str">
        <f t="shared" si="4"/>
        <v/>
      </c>
      <c r="K29" s="197" t="str">
        <f t="shared" si="5"/>
        <v/>
      </c>
      <c r="L29" s="199"/>
      <c r="M29" s="96"/>
      <c r="N29" s="96"/>
      <c r="O29" s="197" t="str">
        <f t="shared" si="6"/>
        <v/>
      </c>
      <c r="P29" s="197" t="str">
        <f t="shared" si="7"/>
        <v/>
      </c>
      <c r="Q29" s="199"/>
      <c r="R29" s="97"/>
      <c r="S29" s="86"/>
      <c r="T29" s="17"/>
    </row>
    <row r="30" spans="2:20" s="19" customFormat="1" ht="20.100000000000001" customHeight="1">
      <c r="B30" s="26">
        <f t="shared" si="1"/>
        <v>7</v>
      </c>
      <c r="C30" s="135" t="s">
        <v>45</v>
      </c>
      <c r="D30" s="27" t="s">
        <v>56</v>
      </c>
      <c r="E30" s="197" t="str">
        <f t="shared" si="2"/>
        <v/>
      </c>
      <c r="F30" s="197" t="str">
        <f t="shared" si="3"/>
        <v/>
      </c>
      <c r="G30" s="199"/>
      <c r="H30" s="95"/>
      <c r="I30" s="96"/>
      <c r="J30" s="197" t="str">
        <f t="shared" si="4"/>
        <v/>
      </c>
      <c r="K30" s="197" t="str">
        <f t="shared" si="5"/>
        <v/>
      </c>
      <c r="L30" s="199"/>
      <c r="M30" s="96"/>
      <c r="N30" s="96"/>
      <c r="O30" s="197" t="str">
        <f t="shared" si="6"/>
        <v/>
      </c>
      <c r="P30" s="197" t="str">
        <f t="shared" si="7"/>
        <v/>
      </c>
      <c r="Q30" s="199"/>
      <c r="R30" s="97"/>
      <c r="S30" s="86"/>
      <c r="T30" s="17"/>
    </row>
    <row r="31" spans="2:20" s="19" customFormat="1" ht="29.25" customHeight="1">
      <c r="B31" s="26">
        <f t="shared" si="1"/>
        <v>8</v>
      </c>
      <c r="C31" s="135" t="s">
        <v>45</v>
      </c>
      <c r="D31" s="27" t="s">
        <v>57</v>
      </c>
      <c r="E31" s="197" t="str">
        <f t="shared" si="2"/>
        <v/>
      </c>
      <c r="F31" s="197" t="str">
        <f t="shared" si="3"/>
        <v/>
      </c>
      <c r="G31" s="199"/>
      <c r="H31" s="95"/>
      <c r="I31" s="96"/>
      <c r="J31" s="197" t="str">
        <f t="shared" si="4"/>
        <v/>
      </c>
      <c r="K31" s="197" t="str">
        <f t="shared" si="5"/>
        <v/>
      </c>
      <c r="L31" s="199"/>
      <c r="M31" s="96"/>
      <c r="N31" s="96"/>
      <c r="O31" s="197" t="str">
        <f t="shared" si="6"/>
        <v/>
      </c>
      <c r="P31" s="197" t="str">
        <f t="shared" si="7"/>
        <v/>
      </c>
      <c r="Q31" s="199"/>
      <c r="R31" s="97"/>
      <c r="S31" s="86"/>
      <c r="T31" s="17"/>
    </row>
    <row r="32" spans="2:20" s="19" customFormat="1" ht="20.100000000000001" customHeight="1">
      <c r="B32" s="26">
        <f t="shared" si="1"/>
        <v>9</v>
      </c>
      <c r="C32" s="135" t="s">
        <v>45</v>
      </c>
      <c r="D32" s="27" t="s">
        <v>58</v>
      </c>
      <c r="E32" s="197" t="str">
        <f t="shared" si="2"/>
        <v/>
      </c>
      <c r="F32" s="197" t="str">
        <f t="shared" si="3"/>
        <v/>
      </c>
      <c r="G32" s="199"/>
      <c r="H32" s="95"/>
      <c r="I32" s="96"/>
      <c r="J32" s="197" t="str">
        <f t="shared" si="4"/>
        <v/>
      </c>
      <c r="K32" s="197" t="str">
        <f t="shared" si="5"/>
        <v/>
      </c>
      <c r="L32" s="199"/>
      <c r="M32" s="96"/>
      <c r="N32" s="96"/>
      <c r="O32" s="197" t="str">
        <f t="shared" si="6"/>
        <v/>
      </c>
      <c r="P32" s="197" t="str">
        <f t="shared" si="7"/>
        <v/>
      </c>
      <c r="Q32" s="199"/>
      <c r="R32" s="97"/>
      <c r="S32" s="86"/>
      <c r="T32" s="17"/>
    </row>
    <row r="33" spans="2:20" s="19" customFormat="1" ht="27.75" customHeight="1">
      <c r="B33" s="26">
        <f t="shared" si="1"/>
        <v>10</v>
      </c>
      <c r="C33" s="135" t="s">
        <v>45</v>
      </c>
      <c r="D33" s="27" t="s">
        <v>59</v>
      </c>
      <c r="E33" s="197" t="str">
        <f t="shared" si="2"/>
        <v/>
      </c>
      <c r="F33" s="197" t="str">
        <f t="shared" si="3"/>
        <v/>
      </c>
      <c r="G33" s="199"/>
      <c r="H33" s="95"/>
      <c r="I33" s="87"/>
      <c r="J33" s="197" t="str">
        <f t="shared" si="4"/>
        <v/>
      </c>
      <c r="K33" s="197" t="str">
        <f t="shared" si="5"/>
        <v/>
      </c>
      <c r="L33" s="199"/>
      <c r="M33" s="87"/>
      <c r="N33" s="87"/>
      <c r="O33" s="197" t="str">
        <f t="shared" si="6"/>
        <v/>
      </c>
      <c r="P33" s="197" t="str">
        <f t="shared" si="7"/>
        <v/>
      </c>
      <c r="Q33" s="199"/>
      <c r="R33" s="88"/>
      <c r="S33" s="86"/>
      <c r="T33" s="17"/>
    </row>
    <row r="34" spans="2:20" s="19" customFormat="1" ht="28.5" customHeight="1">
      <c r="B34" s="26">
        <f t="shared" si="1"/>
        <v>11</v>
      </c>
      <c r="C34" s="135" t="s">
        <v>45</v>
      </c>
      <c r="D34" s="114" t="s">
        <v>60</v>
      </c>
      <c r="E34" s="197" t="str">
        <f t="shared" si="2"/>
        <v/>
      </c>
      <c r="F34" s="197" t="str">
        <f t="shared" si="3"/>
        <v/>
      </c>
      <c r="G34" s="199"/>
      <c r="H34" s="95"/>
      <c r="I34" s="87"/>
      <c r="J34" s="197" t="str">
        <f t="shared" si="4"/>
        <v/>
      </c>
      <c r="K34" s="197" t="str">
        <f t="shared" si="5"/>
        <v/>
      </c>
      <c r="L34" s="199"/>
      <c r="M34" s="87"/>
      <c r="N34" s="87"/>
      <c r="O34" s="197" t="str">
        <f t="shared" si="6"/>
        <v/>
      </c>
      <c r="P34" s="197" t="str">
        <f t="shared" si="7"/>
        <v/>
      </c>
      <c r="Q34" s="199"/>
      <c r="R34" s="88"/>
      <c r="S34" s="86"/>
      <c r="T34" s="17"/>
    </row>
    <row r="35" spans="2:20" s="19" customFormat="1" ht="24.75" customHeight="1">
      <c r="B35" s="26">
        <f t="shared" si="1"/>
        <v>12</v>
      </c>
      <c r="C35" s="135" t="s">
        <v>45</v>
      </c>
      <c r="D35" s="27" t="s">
        <v>61</v>
      </c>
      <c r="E35" s="197" t="str">
        <f t="shared" si="2"/>
        <v/>
      </c>
      <c r="F35" s="197" t="str">
        <f t="shared" si="3"/>
        <v/>
      </c>
      <c r="G35" s="199"/>
      <c r="H35" s="95"/>
      <c r="I35" s="87"/>
      <c r="J35" s="197" t="str">
        <f t="shared" si="4"/>
        <v/>
      </c>
      <c r="K35" s="197" t="str">
        <f t="shared" si="5"/>
        <v/>
      </c>
      <c r="L35" s="199"/>
      <c r="M35" s="87"/>
      <c r="N35" s="87"/>
      <c r="O35" s="197" t="str">
        <f t="shared" si="6"/>
        <v/>
      </c>
      <c r="P35" s="197" t="str">
        <f t="shared" si="7"/>
        <v/>
      </c>
      <c r="Q35" s="199"/>
      <c r="R35" s="88"/>
      <c r="S35" s="86"/>
      <c r="T35" s="17"/>
    </row>
    <row r="36" spans="2:20" s="19" customFormat="1" ht="20.100000000000001" customHeight="1">
      <c r="B36" s="26">
        <f t="shared" si="1"/>
        <v>13</v>
      </c>
      <c r="C36" s="135" t="s">
        <v>45</v>
      </c>
      <c r="D36" s="27" t="s">
        <v>62</v>
      </c>
      <c r="E36" s="197" t="str">
        <f t="shared" si="2"/>
        <v/>
      </c>
      <c r="F36" s="197" t="str">
        <f t="shared" si="3"/>
        <v/>
      </c>
      <c r="G36" s="199"/>
      <c r="H36" s="95"/>
      <c r="I36" s="87"/>
      <c r="J36" s="197" t="str">
        <f t="shared" si="4"/>
        <v/>
      </c>
      <c r="K36" s="197" t="str">
        <f t="shared" si="5"/>
        <v/>
      </c>
      <c r="L36" s="199"/>
      <c r="M36" s="87"/>
      <c r="N36" s="87"/>
      <c r="O36" s="197" t="str">
        <f t="shared" si="6"/>
        <v/>
      </c>
      <c r="P36" s="197" t="str">
        <f t="shared" si="7"/>
        <v/>
      </c>
      <c r="Q36" s="199"/>
      <c r="R36" s="88"/>
      <c r="S36" s="86"/>
      <c r="T36" s="17"/>
    </row>
    <row r="37" spans="2:20" s="19" customFormat="1" ht="20.100000000000001" customHeight="1">
      <c r="B37" s="26">
        <f t="shared" si="1"/>
        <v>14</v>
      </c>
      <c r="C37" s="135" t="s">
        <v>45</v>
      </c>
      <c r="D37" s="27" t="s">
        <v>63</v>
      </c>
      <c r="E37" s="197" t="str">
        <f t="shared" si="2"/>
        <v/>
      </c>
      <c r="F37" s="197" t="str">
        <f t="shared" si="3"/>
        <v/>
      </c>
      <c r="G37" s="199"/>
      <c r="H37" s="95"/>
      <c r="I37" s="87"/>
      <c r="J37" s="197" t="str">
        <f t="shared" si="4"/>
        <v/>
      </c>
      <c r="K37" s="197" t="str">
        <f t="shared" si="5"/>
        <v/>
      </c>
      <c r="L37" s="199"/>
      <c r="M37" s="87"/>
      <c r="N37" s="87"/>
      <c r="O37" s="197" t="str">
        <f t="shared" si="6"/>
        <v/>
      </c>
      <c r="P37" s="197" t="str">
        <f t="shared" si="7"/>
        <v/>
      </c>
      <c r="Q37" s="199"/>
      <c r="R37" s="88"/>
      <c r="S37" s="86"/>
      <c r="T37" s="17"/>
    </row>
    <row r="38" spans="2:20" s="19" customFormat="1" ht="24" customHeight="1">
      <c r="B38" s="26">
        <f t="shared" si="1"/>
        <v>15</v>
      </c>
      <c r="C38" s="135" t="s">
        <v>45</v>
      </c>
      <c r="D38" s="27" t="s">
        <v>64</v>
      </c>
      <c r="E38" s="197" t="str">
        <f t="shared" si="2"/>
        <v/>
      </c>
      <c r="F38" s="197" t="str">
        <f t="shared" si="3"/>
        <v/>
      </c>
      <c r="G38" s="199"/>
      <c r="H38" s="95"/>
      <c r="I38" s="87"/>
      <c r="J38" s="197" t="str">
        <f t="shared" si="4"/>
        <v/>
      </c>
      <c r="K38" s="197" t="str">
        <f t="shared" si="5"/>
        <v/>
      </c>
      <c r="L38" s="199"/>
      <c r="M38" s="87"/>
      <c r="N38" s="87"/>
      <c r="O38" s="197" t="str">
        <f t="shared" si="6"/>
        <v/>
      </c>
      <c r="P38" s="197" t="str">
        <f t="shared" si="7"/>
        <v/>
      </c>
      <c r="Q38" s="199"/>
      <c r="R38" s="88"/>
      <c r="S38" s="86"/>
      <c r="T38" s="17"/>
    </row>
    <row r="39" spans="2:20" s="19" customFormat="1" ht="30.75" customHeight="1">
      <c r="B39" s="26">
        <f t="shared" si="1"/>
        <v>16</v>
      </c>
      <c r="C39" s="135" t="s">
        <v>45</v>
      </c>
      <c r="D39" s="27" t="s">
        <v>65</v>
      </c>
      <c r="E39" s="197" t="str">
        <f t="shared" si="2"/>
        <v/>
      </c>
      <c r="F39" s="197" t="str">
        <f t="shared" si="3"/>
        <v/>
      </c>
      <c r="G39" s="199"/>
      <c r="H39" s="95"/>
      <c r="I39" s="87"/>
      <c r="J39" s="197" t="str">
        <f t="shared" si="4"/>
        <v/>
      </c>
      <c r="K39" s="197" t="str">
        <f t="shared" si="5"/>
        <v/>
      </c>
      <c r="L39" s="199"/>
      <c r="M39" s="87"/>
      <c r="N39" s="87"/>
      <c r="O39" s="197" t="str">
        <f t="shared" si="6"/>
        <v/>
      </c>
      <c r="P39" s="197" t="str">
        <f t="shared" si="7"/>
        <v/>
      </c>
      <c r="Q39" s="199"/>
      <c r="R39" s="88"/>
      <c r="S39" s="86"/>
      <c r="T39" s="17"/>
    </row>
    <row r="40" spans="2:20" s="19" customFormat="1" ht="11.25">
      <c r="B40" s="26">
        <f t="shared" si="1"/>
        <v>17</v>
      </c>
      <c r="C40" s="135" t="s">
        <v>45</v>
      </c>
      <c r="D40" s="27" t="s">
        <v>66</v>
      </c>
      <c r="E40" s="197" t="str">
        <f t="shared" si="2"/>
        <v/>
      </c>
      <c r="F40" s="197" t="str">
        <f t="shared" si="3"/>
        <v/>
      </c>
      <c r="G40" s="199"/>
      <c r="H40" s="95"/>
      <c r="I40" s="87"/>
      <c r="J40" s="197" t="str">
        <f t="shared" si="4"/>
        <v/>
      </c>
      <c r="K40" s="197" t="str">
        <f t="shared" si="5"/>
        <v/>
      </c>
      <c r="L40" s="199"/>
      <c r="M40" s="87"/>
      <c r="N40" s="87"/>
      <c r="O40" s="197" t="str">
        <f t="shared" si="6"/>
        <v/>
      </c>
      <c r="P40" s="197" t="str">
        <f t="shared" si="7"/>
        <v/>
      </c>
      <c r="Q40" s="199"/>
      <c r="R40" s="88"/>
      <c r="S40" s="86"/>
      <c r="T40" s="17"/>
    </row>
    <row r="41" spans="2:20" s="19" customFormat="1" ht="26.25" customHeight="1">
      <c r="B41" s="26">
        <f t="shared" si="1"/>
        <v>18</v>
      </c>
      <c r="C41" s="135" t="s">
        <v>45</v>
      </c>
      <c r="D41" s="27" t="s">
        <v>67</v>
      </c>
      <c r="E41" s="197" t="str">
        <f t="shared" si="2"/>
        <v/>
      </c>
      <c r="F41" s="197" t="str">
        <f t="shared" si="3"/>
        <v/>
      </c>
      <c r="G41" s="199"/>
      <c r="H41" s="95"/>
      <c r="I41" s="87"/>
      <c r="J41" s="197" t="str">
        <f t="shared" si="4"/>
        <v/>
      </c>
      <c r="K41" s="197" t="str">
        <f t="shared" si="5"/>
        <v/>
      </c>
      <c r="L41" s="199"/>
      <c r="M41" s="87"/>
      <c r="N41" s="87"/>
      <c r="O41" s="197" t="str">
        <f t="shared" si="6"/>
        <v/>
      </c>
      <c r="P41" s="197" t="str">
        <f t="shared" si="7"/>
        <v/>
      </c>
      <c r="Q41" s="199"/>
      <c r="R41" s="88"/>
      <c r="S41" s="86"/>
      <c r="T41" s="17"/>
    </row>
    <row r="42" spans="2:20" s="19" customFormat="1" ht="24" customHeight="1">
      <c r="B42" s="26">
        <f t="shared" si="1"/>
        <v>19</v>
      </c>
      <c r="C42" s="135" t="s">
        <v>45</v>
      </c>
      <c r="D42" s="27" t="s">
        <v>68</v>
      </c>
      <c r="E42" s="197" t="str">
        <f t="shared" si="2"/>
        <v/>
      </c>
      <c r="F42" s="197" t="str">
        <f t="shared" si="3"/>
        <v/>
      </c>
      <c r="G42" s="199"/>
      <c r="H42" s="95"/>
      <c r="I42" s="87"/>
      <c r="J42" s="197" t="str">
        <f t="shared" si="4"/>
        <v/>
      </c>
      <c r="K42" s="197" t="str">
        <f t="shared" si="5"/>
        <v/>
      </c>
      <c r="L42" s="199"/>
      <c r="M42" s="87"/>
      <c r="N42" s="87"/>
      <c r="O42" s="197" t="str">
        <f t="shared" si="6"/>
        <v/>
      </c>
      <c r="P42" s="197" t="str">
        <f t="shared" si="7"/>
        <v/>
      </c>
      <c r="Q42" s="199"/>
      <c r="R42" s="88"/>
      <c r="S42" s="86"/>
      <c r="T42" s="17"/>
    </row>
    <row r="43" spans="2:20" s="19" customFormat="1" ht="28.5" customHeight="1">
      <c r="B43" s="26">
        <f t="shared" si="1"/>
        <v>20</v>
      </c>
      <c r="C43" s="135" t="s">
        <v>45</v>
      </c>
      <c r="D43" s="27" t="s">
        <v>69</v>
      </c>
      <c r="E43" s="197" t="str">
        <f t="shared" si="2"/>
        <v/>
      </c>
      <c r="F43" s="197" t="str">
        <f t="shared" si="3"/>
        <v/>
      </c>
      <c r="G43" s="199"/>
      <c r="H43" s="95"/>
      <c r="I43" s="87"/>
      <c r="J43" s="197" t="str">
        <f t="shared" si="4"/>
        <v/>
      </c>
      <c r="K43" s="197" t="str">
        <f t="shared" si="5"/>
        <v/>
      </c>
      <c r="L43" s="199"/>
      <c r="M43" s="87"/>
      <c r="N43" s="87"/>
      <c r="O43" s="197" t="str">
        <f t="shared" si="6"/>
        <v/>
      </c>
      <c r="P43" s="197" t="str">
        <f t="shared" si="7"/>
        <v/>
      </c>
      <c r="Q43" s="199"/>
      <c r="R43" s="88"/>
      <c r="S43" s="86"/>
      <c r="T43" s="17"/>
    </row>
    <row r="44" spans="2:20" s="19" customFormat="1" ht="23.25" thickBot="1">
      <c r="B44" s="26">
        <f t="shared" si="1"/>
        <v>21</v>
      </c>
      <c r="C44" s="135" t="s">
        <v>45</v>
      </c>
      <c r="D44" s="35" t="s">
        <v>70</v>
      </c>
      <c r="E44" s="197" t="str">
        <f t="shared" si="2"/>
        <v/>
      </c>
      <c r="F44" s="197" t="str">
        <f t="shared" si="3"/>
        <v/>
      </c>
      <c r="G44" s="202"/>
      <c r="H44" s="138"/>
      <c r="I44" s="90"/>
      <c r="J44" s="197" t="str">
        <f t="shared" si="4"/>
        <v/>
      </c>
      <c r="K44" s="197" t="str">
        <f t="shared" si="5"/>
        <v/>
      </c>
      <c r="L44" s="202"/>
      <c r="M44" s="90"/>
      <c r="N44" s="90"/>
      <c r="O44" s="197" t="str">
        <f t="shared" si="6"/>
        <v/>
      </c>
      <c r="P44" s="197" t="str">
        <f t="shared" si="7"/>
        <v/>
      </c>
      <c r="Q44" s="202"/>
      <c r="R44" s="91"/>
      <c r="S44" s="89"/>
      <c r="T44" s="17"/>
    </row>
    <row r="45" spans="2:20" s="19" customFormat="1" ht="54" customHeight="1" thickBot="1">
      <c r="B45" s="32"/>
      <c r="C45" s="348" t="s">
        <v>71</v>
      </c>
      <c r="D45" s="348"/>
      <c r="E45" s="348"/>
      <c r="F45" s="348"/>
      <c r="G45" s="348"/>
      <c r="H45" s="348"/>
      <c r="I45" s="348"/>
      <c r="J45" s="39"/>
      <c r="K45" s="39"/>
      <c r="L45" s="39"/>
      <c r="M45" s="139"/>
      <c r="N45" s="39"/>
      <c r="O45" s="204"/>
      <c r="P45" s="204"/>
      <c r="Q45" s="204"/>
      <c r="R45" s="39"/>
      <c r="S45" s="40"/>
      <c r="T45" s="16"/>
    </row>
    <row r="46" spans="2:20" s="19" customFormat="1" ht="22.5">
      <c r="B46" s="25">
        <v>1</v>
      </c>
      <c r="C46" s="135" t="s">
        <v>40</v>
      </c>
      <c r="D46" s="30" t="s">
        <v>41</v>
      </c>
      <c r="E46" s="197" t="str">
        <f>IF(((C46="Auditoría de Gestión de la Configuración")*AND(G46="No")),"No","")</f>
        <v>No</v>
      </c>
      <c r="F46" s="197" t="str">
        <f>IF(((C46="Auditoría de Gestión de la Configuración")*AND(G46="Si")),"Si","")</f>
        <v/>
      </c>
      <c r="G46" s="203" t="s">
        <v>44</v>
      </c>
      <c r="H46" s="36"/>
      <c r="I46" s="38"/>
      <c r="J46" s="197" t="str">
        <f>IF(((C46="Auditoría de Gestión de la Configuración")*AND(L46="No")),"No","")</f>
        <v>No</v>
      </c>
      <c r="K46" s="197" t="str">
        <f>IF(((C46="Auditoría de Gestión de la Configuración")*AND(L46="Si")),"Si","")</f>
        <v/>
      </c>
      <c r="L46" s="203" t="s">
        <v>44</v>
      </c>
      <c r="M46" s="96"/>
      <c r="N46" s="38"/>
      <c r="O46" s="197" t="str">
        <f>IF(((C46="Auditoría de Gestión de la Configuración")*AND(Q46="No")),"No","")</f>
        <v/>
      </c>
      <c r="P46" s="197" t="str">
        <f>IF(((C46="Auditoría de Gestión de la Configuración")*AND(Q46="Si")),"Si","")</f>
        <v>Si</v>
      </c>
      <c r="Q46" s="203" t="s">
        <v>42</v>
      </c>
      <c r="R46" s="37"/>
      <c r="S46" s="37"/>
      <c r="T46" s="16"/>
    </row>
    <row r="47" spans="2:20" s="19" customFormat="1" ht="22.5">
      <c r="B47" s="26">
        <v>2</v>
      </c>
      <c r="C47" s="135" t="s">
        <v>40</v>
      </c>
      <c r="D47" s="20" t="s">
        <v>43</v>
      </c>
      <c r="E47" s="197" t="str">
        <f>IF(((C47="Auditoría de Gestión de la Configuración")*AND(G47="No")),"No","")</f>
        <v/>
      </c>
      <c r="F47" s="197" t="str">
        <f>IF(((C47="Auditoría de Gestión de la Configuración")*AND(G47="Si")),"Si","")</f>
        <v>Si</v>
      </c>
      <c r="G47" s="203" t="s">
        <v>42</v>
      </c>
      <c r="H47" s="24"/>
      <c r="I47" s="29"/>
      <c r="J47" s="197" t="str">
        <f>IF(((C47="Auditoría de Gestión de la Configuración")*AND(L47="No")),"No","")</f>
        <v/>
      </c>
      <c r="K47" s="197" t="str">
        <f>IF(((C47="Auditoría de Gestión de la Configuración")*AND(L47="Si")),"Si","")</f>
        <v/>
      </c>
      <c r="L47" s="203"/>
      <c r="M47" s="87"/>
      <c r="N47" s="29"/>
      <c r="O47" s="197" t="str">
        <f>IF(((C47="Auditoría de Gestión de la Configuración")*AND(Q47="No")),"No","")</f>
        <v/>
      </c>
      <c r="P47" s="197" t="str">
        <f>IF(((C47="Auditoría de Gestión de la Configuración")*AND(Q47="Si")),"Si","")</f>
        <v>Si</v>
      </c>
      <c r="Q47" s="203" t="s">
        <v>42</v>
      </c>
      <c r="R47" s="28"/>
      <c r="S47" s="28"/>
      <c r="T47" s="16"/>
    </row>
    <row r="48" spans="2:20" s="19" customFormat="1" ht="29.25" customHeight="1">
      <c r="B48" s="21">
        <v>3</v>
      </c>
      <c r="C48" s="135" t="s">
        <v>45</v>
      </c>
      <c r="D48" s="27" t="s">
        <v>72</v>
      </c>
      <c r="E48" s="197" t="str">
        <f>IF(((C48="Auditoría de Calidad")*AND(G48="No")),"No","")</f>
        <v/>
      </c>
      <c r="F48" s="197" t="str">
        <f>IF(((C48="Auditoría de Calidad")*AND(G48="Si")),"Si","")</f>
        <v/>
      </c>
      <c r="G48" s="203"/>
      <c r="H48" s="99"/>
      <c r="I48" s="101"/>
      <c r="J48" s="197" t="str">
        <f>IF(((C48="Auditoría de Calidad")*AND(L48="No")),"No","")</f>
        <v/>
      </c>
      <c r="K48" s="197" t="str">
        <f>IF(((C48="Auditoría de Calidad")*AND(L48="Si")),"Si","")</f>
        <v/>
      </c>
      <c r="L48" s="203"/>
      <c r="M48" s="100"/>
      <c r="N48" s="100"/>
      <c r="O48" s="197" t="str">
        <f>IF(((C48="Auditoría de Calidad")*AND(Q48="No")),"No","")</f>
        <v/>
      </c>
      <c r="P48" s="197" t="str">
        <f>IF(((C48="Auditoría de Calidad")*AND(Q48="Si")),"Si","")</f>
        <v/>
      </c>
      <c r="Q48" s="203"/>
      <c r="R48" s="102"/>
      <c r="S48" s="98"/>
      <c r="T48" s="16"/>
    </row>
    <row r="49" spans="2:20" s="19" customFormat="1" ht="27" customHeight="1">
      <c r="B49" s="21">
        <v>4</v>
      </c>
      <c r="C49" s="135" t="s">
        <v>45</v>
      </c>
      <c r="D49" s="27" t="s">
        <v>73</v>
      </c>
      <c r="E49" s="197" t="str">
        <f t="shared" ref="E49:E61" si="8">IF(((C49="Auditoría de Calidad")*AND(G49="No")),"No","")</f>
        <v/>
      </c>
      <c r="F49" s="197" t="str">
        <f t="shared" ref="F49:F61" si="9">IF(((C49="Auditoría de Calidad")*AND(G49="Si")),"Si","")</f>
        <v/>
      </c>
      <c r="G49" s="203"/>
      <c r="H49" s="99"/>
      <c r="I49" s="101"/>
      <c r="J49" s="197" t="str">
        <f t="shared" ref="J49:J61" si="10">IF(((C49="Auditoría de Calidad")*AND(L49="No")),"No","")</f>
        <v/>
      </c>
      <c r="K49" s="197" t="str">
        <f t="shared" ref="K49:K61" si="11">IF(((C49="Auditoría de Calidad")*AND(L49="Si")),"Si","")</f>
        <v/>
      </c>
      <c r="L49" s="203"/>
      <c r="M49" s="100"/>
      <c r="N49" s="100"/>
      <c r="O49" s="197" t="str">
        <f t="shared" ref="O49:O61" si="12">IF(((C49="Auditoría de Calidad")*AND(Q49="No")),"No","")</f>
        <v/>
      </c>
      <c r="P49" s="197" t="str">
        <f t="shared" ref="P49:P61" si="13">IF(((C49="Auditoría de Calidad")*AND(Q49="Si")),"Si","")</f>
        <v/>
      </c>
      <c r="Q49" s="203"/>
      <c r="R49" s="102"/>
      <c r="S49" s="98"/>
      <c r="T49" s="16"/>
    </row>
    <row r="50" spans="2:20" s="19" customFormat="1" ht="30.75" customHeight="1">
      <c r="B50" s="21">
        <v>5</v>
      </c>
      <c r="C50" s="135" t="s">
        <v>45</v>
      </c>
      <c r="D50" s="27" t="s">
        <v>74</v>
      </c>
      <c r="E50" s="197" t="str">
        <f t="shared" si="8"/>
        <v/>
      </c>
      <c r="F50" s="197" t="str">
        <f t="shared" si="9"/>
        <v/>
      </c>
      <c r="G50" s="203"/>
      <c r="H50" s="99"/>
      <c r="I50" s="101"/>
      <c r="J50" s="197" t="str">
        <f t="shared" si="10"/>
        <v/>
      </c>
      <c r="K50" s="197" t="str">
        <f t="shared" si="11"/>
        <v/>
      </c>
      <c r="L50" s="203"/>
      <c r="M50" s="100"/>
      <c r="N50" s="100"/>
      <c r="O50" s="197" t="str">
        <f t="shared" si="12"/>
        <v/>
      </c>
      <c r="P50" s="197" t="str">
        <f t="shared" si="13"/>
        <v/>
      </c>
      <c r="Q50" s="203"/>
      <c r="R50" s="102"/>
      <c r="S50" s="98"/>
      <c r="T50" s="16"/>
    </row>
    <row r="51" spans="2:20" s="19" customFormat="1" ht="30.75" customHeight="1">
      <c r="B51" s="21">
        <v>6</v>
      </c>
      <c r="C51" s="135" t="s">
        <v>45</v>
      </c>
      <c r="D51" s="27" t="s">
        <v>75</v>
      </c>
      <c r="E51" s="197" t="str">
        <f t="shared" si="8"/>
        <v/>
      </c>
      <c r="F51" s="197" t="str">
        <f t="shared" si="9"/>
        <v/>
      </c>
      <c r="G51" s="203"/>
      <c r="H51" s="99"/>
      <c r="I51" s="101"/>
      <c r="J51" s="197" t="str">
        <f t="shared" si="10"/>
        <v/>
      </c>
      <c r="K51" s="197" t="str">
        <f t="shared" si="11"/>
        <v/>
      </c>
      <c r="L51" s="203"/>
      <c r="M51" s="100"/>
      <c r="N51" s="100"/>
      <c r="O51" s="197" t="str">
        <f t="shared" si="12"/>
        <v/>
      </c>
      <c r="P51" s="197" t="str">
        <f t="shared" si="13"/>
        <v/>
      </c>
      <c r="Q51" s="203"/>
      <c r="R51" s="102"/>
      <c r="S51" s="98"/>
      <c r="T51" s="16"/>
    </row>
    <row r="52" spans="2:20" s="19" customFormat="1" ht="30" customHeight="1">
      <c r="B52" s="21">
        <v>7</v>
      </c>
      <c r="C52" s="135" t="s">
        <v>45</v>
      </c>
      <c r="D52" s="27" t="s">
        <v>76</v>
      </c>
      <c r="E52" s="197" t="str">
        <f t="shared" si="8"/>
        <v/>
      </c>
      <c r="F52" s="197" t="str">
        <f t="shared" si="9"/>
        <v/>
      </c>
      <c r="G52" s="203"/>
      <c r="H52" s="99"/>
      <c r="I52" s="101"/>
      <c r="J52" s="197" t="str">
        <f t="shared" si="10"/>
        <v/>
      </c>
      <c r="K52" s="197" t="str">
        <f t="shared" si="11"/>
        <v/>
      </c>
      <c r="L52" s="203"/>
      <c r="M52" s="100"/>
      <c r="N52" s="100"/>
      <c r="O52" s="197" t="str">
        <f t="shared" si="12"/>
        <v/>
      </c>
      <c r="P52" s="197" t="str">
        <f t="shared" si="13"/>
        <v/>
      </c>
      <c r="Q52" s="203"/>
      <c r="R52" s="102"/>
      <c r="S52" s="98"/>
      <c r="T52" s="16"/>
    </row>
    <row r="53" spans="2:20" s="19" customFormat="1" ht="34.5" customHeight="1">
      <c r="B53" s="21">
        <v>8</v>
      </c>
      <c r="C53" s="135" t="s">
        <v>45</v>
      </c>
      <c r="D53" s="27" t="s">
        <v>77</v>
      </c>
      <c r="E53" s="197" t="str">
        <f t="shared" si="8"/>
        <v/>
      </c>
      <c r="F53" s="197" t="str">
        <f t="shared" si="9"/>
        <v/>
      </c>
      <c r="G53" s="203"/>
      <c r="H53" s="99"/>
      <c r="I53" s="101"/>
      <c r="J53" s="197" t="str">
        <f t="shared" si="10"/>
        <v/>
      </c>
      <c r="K53" s="197" t="str">
        <f t="shared" si="11"/>
        <v/>
      </c>
      <c r="L53" s="203"/>
      <c r="M53" s="100"/>
      <c r="N53" s="100"/>
      <c r="O53" s="197" t="str">
        <f t="shared" si="12"/>
        <v/>
      </c>
      <c r="P53" s="197" t="str">
        <f t="shared" si="13"/>
        <v/>
      </c>
      <c r="Q53" s="203"/>
      <c r="R53" s="102"/>
      <c r="S53" s="98"/>
      <c r="T53" s="16"/>
    </row>
    <row r="54" spans="2:20" s="19" customFormat="1" ht="39.75" customHeight="1">
      <c r="B54" s="21">
        <v>9</v>
      </c>
      <c r="C54" s="135" t="s">
        <v>45</v>
      </c>
      <c r="D54" s="27" t="s">
        <v>78</v>
      </c>
      <c r="E54" s="197" t="str">
        <f t="shared" si="8"/>
        <v/>
      </c>
      <c r="F54" s="197" t="str">
        <f t="shared" si="9"/>
        <v/>
      </c>
      <c r="G54" s="203"/>
      <c r="H54" s="99"/>
      <c r="I54" s="101"/>
      <c r="J54" s="197" t="str">
        <f t="shared" si="10"/>
        <v/>
      </c>
      <c r="K54" s="197" t="str">
        <f t="shared" si="11"/>
        <v/>
      </c>
      <c r="L54" s="203"/>
      <c r="M54" s="100"/>
      <c r="N54" s="100"/>
      <c r="O54" s="197" t="str">
        <f t="shared" si="12"/>
        <v/>
      </c>
      <c r="P54" s="197" t="str">
        <f t="shared" si="13"/>
        <v/>
      </c>
      <c r="Q54" s="203"/>
      <c r="R54" s="102"/>
      <c r="S54" s="98"/>
      <c r="T54" s="16"/>
    </row>
    <row r="55" spans="2:20" s="19" customFormat="1" ht="36" customHeight="1">
      <c r="B55" s="21">
        <v>10</v>
      </c>
      <c r="C55" s="135" t="s">
        <v>45</v>
      </c>
      <c r="D55" s="114" t="s">
        <v>79</v>
      </c>
      <c r="E55" s="197" t="str">
        <f t="shared" si="8"/>
        <v/>
      </c>
      <c r="F55" s="197" t="str">
        <f t="shared" si="9"/>
        <v/>
      </c>
      <c r="G55" s="203"/>
      <c r="H55" s="99"/>
      <c r="I55" s="101"/>
      <c r="J55" s="197" t="str">
        <f t="shared" si="10"/>
        <v/>
      </c>
      <c r="K55" s="197" t="str">
        <f t="shared" si="11"/>
        <v/>
      </c>
      <c r="L55" s="203"/>
      <c r="M55" s="100"/>
      <c r="N55" s="100"/>
      <c r="O55" s="197" t="str">
        <f t="shared" si="12"/>
        <v/>
      </c>
      <c r="P55" s="197" t="str">
        <f t="shared" si="13"/>
        <v/>
      </c>
      <c r="Q55" s="203"/>
      <c r="R55" s="102"/>
      <c r="S55" s="98"/>
      <c r="T55" s="16"/>
    </row>
    <row r="56" spans="2:20" s="19" customFormat="1" ht="28.5" customHeight="1">
      <c r="B56" s="21">
        <v>11</v>
      </c>
      <c r="C56" s="135" t="s">
        <v>45</v>
      </c>
      <c r="D56" s="114" t="s">
        <v>80</v>
      </c>
      <c r="E56" s="197" t="str">
        <f t="shared" si="8"/>
        <v/>
      </c>
      <c r="F56" s="197" t="str">
        <f t="shared" si="9"/>
        <v/>
      </c>
      <c r="G56" s="203"/>
      <c r="H56" s="99"/>
      <c r="I56" s="101"/>
      <c r="J56" s="197" t="str">
        <f t="shared" si="10"/>
        <v/>
      </c>
      <c r="K56" s="197" t="str">
        <f t="shared" si="11"/>
        <v/>
      </c>
      <c r="L56" s="203"/>
      <c r="M56" s="100"/>
      <c r="N56" s="100"/>
      <c r="O56" s="197" t="str">
        <f t="shared" si="12"/>
        <v/>
      </c>
      <c r="P56" s="197" t="str">
        <f t="shared" si="13"/>
        <v/>
      </c>
      <c r="Q56" s="203"/>
      <c r="R56" s="102"/>
      <c r="S56" s="98"/>
      <c r="T56" s="16"/>
    </row>
    <row r="57" spans="2:20" s="19" customFormat="1" ht="27.75" customHeight="1">
      <c r="B57" s="21">
        <v>12</v>
      </c>
      <c r="C57" s="135" t="s">
        <v>45</v>
      </c>
      <c r="D57" s="114" t="s">
        <v>81</v>
      </c>
      <c r="E57" s="197" t="str">
        <f t="shared" si="8"/>
        <v/>
      </c>
      <c r="F57" s="197" t="str">
        <f t="shared" si="9"/>
        <v/>
      </c>
      <c r="G57" s="203"/>
      <c r="H57" s="99"/>
      <c r="I57" s="101"/>
      <c r="J57" s="197" t="str">
        <f t="shared" si="10"/>
        <v/>
      </c>
      <c r="K57" s="197" t="str">
        <f t="shared" si="11"/>
        <v/>
      </c>
      <c r="L57" s="203"/>
      <c r="M57" s="100"/>
      <c r="N57" s="100"/>
      <c r="O57" s="197" t="str">
        <f t="shared" si="12"/>
        <v/>
      </c>
      <c r="P57" s="197" t="str">
        <f t="shared" si="13"/>
        <v/>
      </c>
      <c r="Q57" s="203"/>
      <c r="R57" s="102"/>
      <c r="S57" s="98"/>
      <c r="T57" s="16"/>
    </row>
    <row r="58" spans="2:20" s="19" customFormat="1" ht="36.75" customHeight="1">
      <c r="B58" s="21">
        <v>13</v>
      </c>
      <c r="C58" s="135" t="s">
        <v>45</v>
      </c>
      <c r="D58" s="27" t="s">
        <v>82</v>
      </c>
      <c r="E58" s="197" t="str">
        <f t="shared" si="8"/>
        <v/>
      </c>
      <c r="F58" s="197" t="str">
        <f t="shared" si="9"/>
        <v/>
      </c>
      <c r="G58" s="203"/>
      <c r="H58" s="99"/>
      <c r="I58" s="101"/>
      <c r="J58" s="197" t="str">
        <f t="shared" si="10"/>
        <v/>
      </c>
      <c r="K58" s="197" t="str">
        <f t="shared" si="11"/>
        <v/>
      </c>
      <c r="L58" s="203"/>
      <c r="M58" s="100"/>
      <c r="N58" s="100"/>
      <c r="O58" s="197" t="str">
        <f t="shared" si="12"/>
        <v/>
      </c>
      <c r="P58" s="197" t="str">
        <f t="shared" si="13"/>
        <v/>
      </c>
      <c r="Q58" s="203"/>
      <c r="R58" s="102"/>
      <c r="S58" s="98"/>
      <c r="T58" s="16"/>
    </row>
    <row r="59" spans="2:20" s="19" customFormat="1" ht="36" customHeight="1">
      <c r="B59" s="21">
        <v>14</v>
      </c>
      <c r="C59" s="135" t="s">
        <v>45</v>
      </c>
      <c r="D59" s="27" t="s">
        <v>83</v>
      </c>
      <c r="E59" s="197" t="str">
        <f t="shared" si="8"/>
        <v/>
      </c>
      <c r="F59" s="197" t="str">
        <f t="shared" si="9"/>
        <v/>
      </c>
      <c r="G59" s="203"/>
      <c r="H59" s="99"/>
      <c r="I59" s="101"/>
      <c r="J59" s="197" t="str">
        <f t="shared" si="10"/>
        <v/>
      </c>
      <c r="K59" s="197" t="str">
        <f t="shared" si="11"/>
        <v/>
      </c>
      <c r="L59" s="203"/>
      <c r="M59" s="100"/>
      <c r="N59" s="100"/>
      <c r="O59" s="197" t="str">
        <f t="shared" si="12"/>
        <v/>
      </c>
      <c r="P59" s="197" t="str">
        <f t="shared" si="13"/>
        <v/>
      </c>
      <c r="Q59" s="203"/>
      <c r="R59" s="102"/>
      <c r="S59" s="98"/>
      <c r="T59" s="16"/>
    </row>
    <row r="60" spans="2:20" s="19" customFormat="1" ht="36" customHeight="1">
      <c r="B60" s="21">
        <v>15</v>
      </c>
      <c r="C60" s="135" t="s">
        <v>45</v>
      </c>
      <c r="D60" s="27" t="s">
        <v>84</v>
      </c>
      <c r="E60" s="197" t="str">
        <f t="shared" si="8"/>
        <v/>
      </c>
      <c r="F60" s="197" t="str">
        <f t="shared" si="9"/>
        <v/>
      </c>
      <c r="G60" s="203"/>
      <c r="H60" s="99"/>
      <c r="I60" s="101"/>
      <c r="J60" s="197" t="str">
        <f t="shared" si="10"/>
        <v/>
      </c>
      <c r="K60" s="197" t="str">
        <f t="shared" si="11"/>
        <v/>
      </c>
      <c r="L60" s="203"/>
      <c r="M60" s="100"/>
      <c r="N60" s="100"/>
      <c r="O60" s="197" t="str">
        <f t="shared" si="12"/>
        <v/>
      </c>
      <c r="P60" s="197" t="str">
        <f t="shared" si="13"/>
        <v/>
      </c>
      <c r="Q60" s="203"/>
      <c r="R60" s="102"/>
      <c r="S60" s="98"/>
      <c r="T60" s="16"/>
    </row>
    <row r="61" spans="2:20" s="19" customFormat="1" ht="50.25" customHeight="1">
      <c r="B61" s="21">
        <v>16</v>
      </c>
      <c r="C61" s="135" t="s">
        <v>45</v>
      </c>
      <c r="D61" s="27" t="s">
        <v>85</v>
      </c>
      <c r="E61" s="197" t="str">
        <f t="shared" si="8"/>
        <v/>
      </c>
      <c r="F61" s="197" t="str">
        <f t="shared" si="9"/>
        <v/>
      </c>
      <c r="G61" s="203"/>
      <c r="H61" s="99"/>
      <c r="I61" s="101"/>
      <c r="J61" s="197" t="str">
        <f t="shared" si="10"/>
        <v/>
      </c>
      <c r="K61" s="197" t="str">
        <f t="shared" si="11"/>
        <v/>
      </c>
      <c r="L61" s="203"/>
      <c r="M61" s="100"/>
      <c r="N61" s="100"/>
      <c r="O61" s="197" t="str">
        <f t="shared" si="12"/>
        <v/>
      </c>
      <c r="P61" s="197" t="str">
        <f t="shared" si="13"/>
        <v/>
      </c>
      <c r="Q61" s="203"/>
      <c r="R61" s="102"/>
      <c r="S61" s="98"/>
      <c r="T61" s="16"/>
    </row>
    <row r="62" spans="2:20" ht="20.100000000000001" customHeight="1">
      <c r="B62" s="296"/>
      <c r="C62" s="296"/>
      <c r="D62" s="296"/>
      <c r="E62" s="296"/>
      <c r="F62" s="296"/>
      <c r="G62" s="296"/>
      <c r="H62" s="296"/>
      <c r="I62" s="296"/>
      <c r="L62" s="296"/>
      <c r="M62" s="296"/>
      <c r="N62" s="296"/>
      <c r="Q62" s="296"/>
      <c r="R62" s="296"/>
      <c r="S62" s="296"/>
    </row>
    <row r="63" spans="2:20" ht="20.100000000000001" customHeight="1">
      <c r="B63" s="296"/>
      <c r="C63" s="296"/>
      <c r="D63" s="296"/>
      <c r="E63" s="296"/>
      <c r="F63" s="296"/>
      <c r="G63" s="296"/>
      <c r="H63" s="296"/>
      <c r="I63" s="296"/>
      <c r="L63" s="296"/>
      <c r="M63" s="296"/>
      <c r="N63" s="296"/>
      <c r="Q63" s="296"/>
      <c r="R63" s="296"/>
      <c r="S63" s="296"/>
    </row>
    <row r="64" spans="2:20" ht="20.100000000000001" customHeight="1">
      <c r="B64" s="296"/>
      <c r="C64" s="296"/>
      <c r="D64" s="296"/>
      <c r="E64" s="296"/>
      <c r="F64" s="296"/>
      <c r="G64" s="296"/>
      <c r="H64" s="296"/>
      <c r="I64" s="296"/>
      <c r="L64" s="296"/>
      <c r="M64" s="296"/>
      <c r="N64" s="296"/>
      <c r="Q64" s="296"/>
      <c r="R64" s="296"/>
      <c r="S64" s="296"/>
    </row>
    <row r="65" ht="20.100000000000001" customHeight="1"/>
    <row r="66" ht="20.100000000000001" customHeight="1"/>
  </sheetData>
  <mergeCells count="25">
    <mergeCell ref="B12:B13"/>
    <mergeCell ref="C10:F10"/>
    <mergeCell ref="C11:F11"/>
    <mergeCell ref="G11:H11"/>
    <mergeCell ref="E12:E13"/>
    <mergeCell ref="F12:F13"/>
    <mergeCell ref="G12:G13"/>
    <mergeCell ref="H12:H13"/>
    <mergeCell ref="C12:C13"/>
    <mergeCell ref="D12:D13"/>
    <mergeCell ref="N4:Q4"/>
    <mergeCell ref="N12:N13"/>
    <mergeCell ref="N6:Q6"/>
    <mergeCell ref="N8:Q8"/>
    <mergeCell ref="Q11:S11"/>
    <mergeCell ref="Q12:Q13"/>
    <mergeCell ref="C45:I45"/>
    <mergeCell ref="R12:R13"/>
    <mergeCell ref="S12:S13"/>
    <mergeCell ref="L11:M11"/>
    <mergeCell ref="C23:I23"/>
    <mergeCell ref="C15:I15"/>
    <mergeCell ref="L12:L13"/>
    <mergeCell ref="M12:M13"/>
    <mergeCell ref="I12:I13"/>
  </mergeCells>
  <phoneticPr fontId="4" type="noConversion"/>
  <conditionalFormatting sqref="Q10 L10 G10">
    <cfRule type="cellIs" dxfId="23" priority="1" stopIfTrue="1" operator="between">
      <formula>1</formula>
      <formula>0.99</formula>
    </cfRule>
    <cfRule type="cellIs" dxfId="22" priority="2" stopIfTrue="1" operator="between">
      <formula>0.98</formula>
      <formula>0.9</formula>
    </cfRule>
    <cfRule type="cellIs" dxfId="21" priority="3" stopIfTrue="1" operator="between">
      <formula>0.89</formula>
      <formula>0</formula>
    </cfRule>
  </conditionalFormatting>
  <dataValidations count="3">
    <dataValidation type="list" allowBlank="1" showInputMessage="1" showErrorMessage="1" sqref="S26:S44 S48:S61 Q46:Q61 G46:G61 L46:L61 S17:S22 Q16:Q22 G16:G22 L16:L22 L24:L44 G24:G44 Q24:Q44" xr:uid="{00000000-0002-0000-0200-000000000000}">
      <formula1>"Si,No,No Aplica"</formula1>
    </dataValidation>
    <dataValidation type="list" allowBlank="1" showInputMessage="1" showErrorMessage="1" sqref="C24:C44 C16:C22 C46:C61" xr:uid="{00000000-0002-0000-0200-000001000000}">
      <formula1>Tipos</formula1>
    </dataValidation>
    <dataValidation type="list" allowBlank="1" showInputMessage="1" showErrorMessage="1" sqref="D7" xr:uid="{00000000-0002-0000-0200-000002000000}">
      <formula1>TipoProy</formula1>
    </dataValidation>
  </dataValidations>
  <pageMargins left="0.75" right="0.75" top="1" bottom="1" header="0.5" footer="0.5"/>
  <pageSetup scale="12" orientation="landscape" r:id="rId1"/>
  <headerFooter alignWithMargins="0">
    <oddFooter>&amp;LRevision:1.0&amp;CFecha Efectiva:16/06/2008&amp;R&amp;P&amp;N</oddFooter>
  </headerFooter>
  <ignoredErrors>
    <ignoredError sqref="B17:B22 B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 summaryRight="0"/>
  </sheetPr>
  <dimension ref="B2:AX85"/>
  <sheetViews>
    <sheetView showGridLines="0" zoomScale="85" workbookViewId="0">
      <pane ySplit="13" topLeftCell="A14" activePane="bottomLeft" state="frozen"/>
      <selection pane="bottomLeft" activeCell="R20" sqref="R20"/>
    </sheetView>
  </sheetViews>
  <sheetFormatPr defaultColWidth="11.42578125" defaultRowHeight="12.75"/>
  <cols>
    <col min="1" max="1" width="2.7109375" style="6" customWidth="1"/>
    <col min="2" max="2" width="8.42578125" style="5" customWidth="1"/>
    <col min="3" max="3" width="12.42578125" style="5" customWidth="1"/>
    <col min="4" max="4" width="45.5703125" style="5" customWidth="1"/>
    <col min="5" max="5" width="7.5703125" style="5" hidden="1" customWidth="1"/>
    <col min="6" max="6" width="8.140625" style="5" hidden="1" customWidth="1"/>
    <col min="7" max="7" width="9.5703125" style="6" customWidth="1"/>
    <col min="8" max="8" width="15.5703125" style="6" customWidth="1"/>
    <col min="9" max="9" width="19.28515625" style="6" customWidth="1"/>
    <col min="10" max="10" width="9.140625" style="12" hidden="1" customWidth="1"/>
    <col min="11" max="11" width="8" style="12" hidden="1" customWidth="1"/>
    <col min="12" max="12" width="9.28515625" style="6" customWidth="1"/>
    <col min="13" max="13" width="15" style="6" customWidth="1"/>
    <col min="14" max="14" width="15.7109375" style="6" customWidth="1"/>
    <col min="15" max="15" width="8" style="12" hidden="1" customWidth="1"/>
    <col min="16" max="16" width="8.140625" style="12" hidden="1" customWidth="1"/>
    <col min="17" max="17" width="9.28515625" style="6" customWidth="1"/>
    <col min="18" max="18" width="18" style="6" customWidth="1"/>
    <col min="19" max="19" width="13.5703125" style="6" customWidth="1"/>
    <col min="20" max="20" width="6.7109375" style="6" customWidth="1"/>
    <col min="21" max="21" width="7.7109375" style="6" customWidth="1"/>
    <col min="22" max="22" width="5.7109375" style="6" customWidth="1"/>
    <col min="23" max="23" width="9.5703125" style="6" customWidth="1"/>
    <col min="24" max="24" width="12.7109375" style="2" customWidth="1"/>
    <col min="25" max="32" width="11.42578125" style="7"/>
    <col min="33" max="50" width="11.42578125" style="8"/>
    <col min="51" max="16384" width="11.42578125" style="6"/>
  </cols>
  <sheetData>
    <row r="2" spans="2:20" s="14" customFormat="1" ht="15.75">
      <c r="B2" s="375" t="s">
        <v>86</v>
      </c>
      <c r="C2" s="375"/>
      <c r="D2" s="375"/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295"/>
    </row>
    <row r="3" spans="2:20" s="15" customFormat="1">
      <c r="E3" s="191"/>
      <c r="F3" s="191"/>
      <c r="J3" s="191"/>
      <c r="K3" s="191"/>
      <c r="O3" s="191"/>
      <c r="P3" s="191"/>
      <c r="S3" s="295"/>
      <c r="T3" s="295"/>
    </row>
    <row r="4" spans="2:20" s="14" customFormat="1" ht="12.75" customHeight="1">
      <c r="B4" s="377" t="s">
        <v>13</v>
      </c>
      <c r="C4" s="378"/>
      <c r="D4" s="136" t="str">
        <f>Inicio!D4</f>
        <v>EVOLUTIVO FRONT END</v>
      </c>
      <c r="E4" s="195"/>
      <c r="F4" s="195"/>
      <c r="G4" s="131"/>
      <c r="H4" s="15"/>
      <c r="I4" s="45" t="s">
        <v>15</v>
      </c>
      <c r="J4" s="205"/>
      <c r="K4" s="205"/>
      <c r="L4" s="15"/>
      <c r="M4" s="45" t="s">
        <v>16</v>
      </c>
      <c r="N4" s="357" t="s">
        <v>87</v>
      </c>
      <c r="O4" s="357"/>
      <c r="P4" s="357"/>
      <c r="Q4" s="358"/>
      <c r="R4" s="45" t="s">
        <v>18</v>
      </c>
      <c r="S4" s="103" t="s">
        <v>19</v>
      </c>
      <c r="T4" s="295"/>
    </row>
    <row r="5" spans="2:20" s="14" customFormat="1">
      <c r="B5" s="377" t="s">
        <v>20</v>
      </c>
      <c r="C5" s="378"/>
      <c r="D5" s="136">
        <f>Inicio!D5</f>
        <v>0</v>
      </c>
      <c r="E5" s="195"/>
      <c r="F5" s="195"/>
      <c r="G5" s="131"/>
      <c r="H5" s="15"/>
      <c r="I5" s="15"/>
      <c r="J5" s="206"/>
      <c r="K5" s="206"/>
      <c r="L5" s="15"/>
      <c r="M5" s="15"/>
      <c r="N5" s="15"/>
      <c r="O5" s="191"/>
      <c r="P5" s="191"/>
      <c r="Q5" s="15"/>
      <c r="R5" s="15"/>
      <c r="S5" s="295"/>
      <c r="T5" s="295"/>
    </row>
    <row r="6" spans="2:20" s="14" customFormat="1" ht="12.75" customHeight="1">
      <c r="B6" s="377" t="s">
        <v>21</v>
      </c>
      <c r="C6" s="378"/>
      <c r="D6" s="136">
        <f>Inicio!D6</f>
        <v>0</v>
      </c>
      <c r="E6" s="195"/>
      <c r="F6" s="195"/>
      <c r="G6" s="131"/>
      <c r="H6" s="15"/>
      <c r="I6" s="45" t="s">
        <v>22</v>
      </c>
      <c r="J6" s="205"/>
      <c r="K6" s="205"/>
      <c r="L6" s="15"/>
      <c r="M6" s="45" t="s">
        <v>16</v>
      </c>
      <c r="N6" s="357" t="s">
        <v>87</v>
      </c>
      <c r="O6" s="357"/>
      <c r="P6" s="357"/>
      <c r="Q6" s="358"/>
      <c r="R6" s="45" t="s">
        <v>18</v>
      </c>
      <c r="S6" s="103" t="s">
        <v>19</v>
      </c>
      <c r="T6" s="295"/>
    </row>
    <row r="7" spans="2:20" s="14" customFormat="1">
      <c r="B7" s="377" t="s">
        <v>23</v>
      </c>
      <c r="C7" s="378"/>
      <c r="D7" s="136">
        <f>Inicio!D7</f>
        <v>0</v>
      </c>
      <c r="E7" s="195"/>
      <c r="F7" s="195"/>
      <c r="G7" s="131"/>
      <c r="H7" s="15"/>
      <c r="I7" s="15"/>
      <c r="J7" s="206"/>
      <c r="K7" s="206"/>
      <c r="L7" s="15"/>
      <c r="M7" s="15"/>
      <c r="N7" s="15"/>
      <c r="O7" s="191"/>
      <c r="P7" s="191"/>
      <c r="Q7" s="15"/>
      <c r="R7" s="15"/>
      <c r="S7" s="295"/>
      <c r="T7" s="295"/>
    </row>
    <row r="8" spans="2:20" s="14" customFormat="1">
      <c r="B8" s="377" t="s">
        <v>24</v>
      </c>
      <c r="C8" s="378"/>
      <c r="D8" s="136">
        <f>Inicio!D8</f>
        <v>0</v>
      </c>
      <c r="E8" s="195"/>
      <c r="F8" s="195"/>
      <c r="G8" s="131"/>
      <c r="H8" s="15"/>
      <c r="I8" s="45" t="s">
        <v>25</v>
      </c>
      <c r="J8" s="205"/>
      <c r="K8" s="205"/>
      <c r="L8" s="15"/>
      <c r="M8" s="45" t="s">
        <v>16</v>
      </c>
      <c r="N8" s="357" t="s">
        <v>87</v>
      </c>
      <c r="O8" s="357"/>
      <c r="P8" s="357"/>
      <c r="Q8" s="358"/>
      <c r="R8" s="45" t="s">
        <v>18</v>
      </c>
      <c r="S8" s="103" t="s">
        <v>19</v>
      </c>
      <c r="T8" s="295"/>
    </row>
    <row r="9" spans="2:20" s="14" customFormat="1">
      <c r="B9" s="296"/>
      <c r="C9" s="296"/>
      <c r="D9" s="296"/>
      <c r="E9" s="19"/>
      <c r="F9" s="19"/>
      <c r="G9" s="296"/>
      <c r="H9" s="296"/>
      <c r="I9" s="296"/>
      <c r="J9" s="19"/>
      <c r="K9" s="19"/>
      <c r="L9" s="296"/>
      <c r="M9" s="296"/>
      <c r="N9" s="296"/>
      <c r="O9" s="19"/>
      <c r="P9" s="19"/>
      <c r="Q9" s="296"/>
      <c r="R9" s="296"/>
      <c r="S9" s="296"/>
      <c r="T9" s="16"/>
    </row>
    <row r="10" spans="2:20" s="14" customFormat="1" ht="11.25" customHeight="1">
      <c r="B10" s="296"/>
      <c r="C10" s="362" t="s">
        <v>26</v>
      </c>
      <c r="D10" s="362"/>
      <c r="E10" s="192"/>
      <c r="F10" s="19"/>
      <c r="G10" s="31">
        <f>IF((COUNTIF(F14:F78,"Si")=0)*AND(COUNTIF(E14:E78,"No")=0),0,((COUNTIF(F14:F78,"Si")))/((COUNTIF(F14:F78,"Si")+COUNTIF(E14:E78,"No"))))</f>
        <v>0.75</v>
      </c>
      <c r="H10" s="296"/>
      <c r="I10" s="296"/>
      <c r="J10" s="19"/>
      <c r="K10" s="19"/>
      <c r="L10" s="31">
        <f>IF((COUNTIF(K14:K78,"Si")=0)*AND(COUNTIF(J14:J78,"No")=0),0,((COUNTIF(K14:K78,"Si")))/((COUNTIF(K14:K78,"Si")+COUNTIF(J14:J78,"No"))))</f>
        <v>1</v>
      </c>
      <c r="M10" s="296"/>
      <c r="N10" s="296"/>
      <c r="O10" s="19"/>
      <c r="P10" s="19"/>
      <c r="Q10" s="31">
        <f>IF((COUNTIF(P14:P78,"Si")=0)*AND(COUNTIF(O14:O78,"No")=0),0,((COUNTIF(P14:P78,"Si")))/((COUNTIF(P14:P78,"Si")+COUNTIF(O14:O78,"No"))))</f>
        <v>1</v>
      </c>
      <c r="R10" s="23"/>
      <c r="S10" s="296"/>
      <c r="T10" s="16"/>
    </row>
    <row r="11" spans="2:20" s="14" customFormat="1" ht="11.25" hidden="1" customHeight="1" thickBot="1">
      <c r="B11" s="296"/>
      <c r="C11" s="362"/>
      <c r="D11" s="362"/>
      <c r="E11" s="376"/>
      <c r="F11" s="19"/>
      <c r="G11" s="373" t="s">
        <v>28</v>
      </c>
      <c r="H11" s="374"/>
      <c r="I11" s="296"/>
      <c r="J11" s="19"/>
      <c r="K11" s="19"/>
      <c r="L11" s="353" t="s">
        <v>29</v>
      </c>
      <c r="M11" s="374"/>
      <c r="N11" s="296"/>
      <c r="O11" s="19"/>
      <c r="P11" s="19"/>
      <c r="Q11" s="353" t="s">
        <v>30</v>
      </c>
      <c r="R11" s="359"/>
      <c r="S11" s="354"/>
      <c r="T11" s="16"/>
    </row>
    <row r="12" spans="2:20" s="3" customFormat="1" ht="12.75" customHeight="1">
      <c r="B12" s="360" t="s">
        <v>31</v>
      </c>
      <c r="C12" s="368" t="s">
        <v>32</v>
      </c>
      <c r="D12" s="360" t="s">
        <v>33</v>
      </c>
      <c r="E12" s="196"/>
      <c r="F12" s="196"/>
      <c r="G12" s="351" t="s">
        <v>34</v>
      </c>
      <c r="H12" s="352" t="s">
        <v>35</v>
      </c>
      <c r="I12" s="352" t="s">
        <v>3</v>
      </c>
      <c r="J12" s="328"/>
      <c r="K12" s="328"/>
      <c r="L12" s="352" t="s">
        <v>36</v>
      </c>
      <c r="M12" s="352" t="s">
        <v>35</v>
      </c>
      <c r="N12" s="352" t="s">
        <v>3</v>
      </c>
      <c r="O12" s="328"/>
      <c r="P12" s="328"/>
      <c r="Q12" s="352" t="s">
        <v>37</v>
      </c>
      <c r="R12" s="350" t="s">
        <v>35</v>
      </c>
      <c r="S12" s="352" t="s">
        <v>3</v>
      </c>
      <c r="T12" s="4"/>
    </row>
    <row r="13" spans="2:20" s="3" customFormat="1" ht="20.25" customHeight="1" thickBot="1">
      <c r="B13" s="361"/>
      <c r="C13" s="369"/>
      <c r="D13" s="361"/>
      <c r="E13" s="196"/>
      <c r="F13" s="196"/>
      <c r="G13" s="352"/>
      <c r="H13" s="372"/>
      <c r="I13" s="370"/>
      <c r="J13" s="207"/>
      <c r="K13" s="207"/>
      <c r="L13" s="370"/>
      <c r="M13" s="372"/>
      <c r="N13" s="370"/>
      <c r="O13" s="207"/>
      <c r="P13" s="207"/>
      <c r="Q13" s="370"/>
      <c r="R13" s="371"/>
      <c r="S13" s="370"/>
      <c r="T13" s="4"/>
    </row>
    <row r="14" spans="2:20" s="3" customFormat="1" ht="52.5" customHeight="1" thickBot="1">
      <c r="B14" s="298"/>
      <c r="C14" s="348" t="s">
        <v>88</v>
      </c>
      <c r="D14" s="348"/>
      <c r="E14" s="348"/>
      <c r="F14" s="348"/>
      <c r="G14" s="348"/>
      <c r="H14" s="348"/>
      <c r="I14" s="348"/>
      <c r="J14" s="33"/>
      <c r="K14" s="33"/>
      <c r="L14" s="186"/>
      <c r="M14" s="186"/>
      <c r="N14" s="186"/>
      <c r="O14" s="33"/>
      <c r="P14" s="33"/>
      <c r="Q14" s="186"/>
      <c r="R14" s="187"/>
      <c r="S14" s="188"/>
      <c r="T14" s="4"/>
    </row>
    <row r="15" spans="2:20" s="3" customFormat="1" ht="33.75">
      <c r="B15" s="49">
        <v>1</v>
      </c>
      <c r="C15" s="135" t="s">
        <v>40</v>
      </c>
      <c r="D15" s="41" t="s">
        <v>41</v>
      </c>
      <c r="E15" s="197" t="str">
        <f>IF(((C15="Auditoría de Gestión de la Configuración")*AND(G15="No")),"No","")</f>
        <v/>
      </c>
      <c r="F15" s="197" t="str">
        <f>IF(((C15="Auditoría de Gestión de la Configuración")*AND(G15="Si")),"Si","")</f>
        <v>Si</v>
      </c>
      <c r="G15" s="198" t="s">
        <v>42</v>
      </c>
      <c r="H15" s="299"/>
      <c r="I15" s="299"/>
      <c r="J15" s="197" t="str">
        <f>IF(((C15="Auditoría de Gestión de la Configuración")*AND(L15="No")),"No","")</f>
        <v/>
      </c>
      <c r="K15" s="197" t="str">
        <f>IF(((C15="Auditoría de Gestión de la Configuración")*AND(L15="Si")),"Si","")</f>
        <v>Si</v>
      </c>
      <c r="L15" s="198" t="s">
        <v>42</v>
      </c>
      <c r="M15" s="104"/>
      <c r="N15" s="104"/>
      <c r="O15" s="197" t="str">
        <f>IF(((C15="Auditoría de Gestión de la Configuración")*AND(Q15="No")),"No","")</f>
        <v/>
      </c>
      <c r="P15" s="197" t="str">
        <f>IF(((C15="Auditoría de Gestión de la Configuración")*AND(Q15="Si")),"Si","")</f>
        <v>Si</v>
      </c>
      <c r="Q15" s="198" t="s">
        <v>42</v>
      </c>
      <c r="R15" s="104"/>
      <c r="S15" s="104"/>
      <c r="T15" s="4"/>
    </row>
    <row r="16" spans="2:20" s="3" customFormat="1" ht="33.75">
      <c r="B16" s="47">
        <f>B15+1</f>
        <v>2</v>
      </c>
      <c r="C16" s="135" t="s">
        <v>40</v>
      </c>
      <c r="D16" s="42" t="s">
        <v>43</v>
      </c>
      <c r="E16" s="197" t="str">
        <f>IF(((C16="Auditoría de Gestión de la Configuración")*AND(G16="No")),"No","")</f>
        <v>No</v>
      </c>
      <c r="F16" s="197" t="str">
        <f>IF(((C16="Auditoría de Gestión de la Configuración")*AND(G16="Si")),"Si","")</f>
        <v/>
      </c>
      <c r="G16" s="199" t="s">
        <v>44</v>
      </c>
      <c r="H16" s="299"/>
      <c r="I16" s="299"/>
      <c r="J16" s="197" t="str">
        <f>IF(((C16="Auditoría de Gestión de la Configuración")*AND(L16="No")),"No","")</f>
        <v/>
      </c>
      <c r="K16" s="197" t="str">
        <f>IF(((C16="Auditoría de Gestión de la Configuración")*AND(L16="Si")),"Si","")</f>
        <v>Si</v>
      </c>
      <c r="L16" s="199" t="s">
        <v>42</v>
      </c>
      <c r="M16" s="104"/>
      <c r="N16" s="104"/>
      <c r="O16" s="197" t="str">
        <f>IF(((C16="Auditoría de Gestión de la Configuración")*AND(Q16="No")),"No","")</f>
        <v/>
      </c>
      <c r="P16" s="197" t="str">
        <f>IF(((C16="Auditoría de Gestión de la Configuración")*AND(Q16="Si")),"Si","")</f>
        <v>Si</v>
      </c>
      <c r="Q16" s="199" t="s">
        <v>42</v>
      </c>
      <c r="R16" s="105"/>
      <c r="S16" s="105"/>
      <c r="T16" s="4"/>
    </row>
    <row r="17" spans="2:20" s="3" customFormat="1" ht="22.5" customHeight="1">
      <c r="B17" s="47">
        <f t="shared" ref="B17:B43" si="0">B16+1</f>
        <v>3</v>
      </c>
      <c r="C17" s="135" t="s">
        <v>45</v>
      </c>
      <c r="D17" s="46" t="s">
        <v>89</v>
      </c>
      <c r="E17" s="197" t="str">
        <f>IF(((C17="Auditoría de Calidad")*AND(G17="No")),"No","")</f>
        <v/>
      </c>
      <c r="F17" s="197" t="str">
        <f>IF(((C17="Auditoría de Calidad")*AND(G17="Si")),"Si","")</f>
        <v/>
      </c>
      <c r="G17" s="199"/>
      <c r="H17" s="300"/>
      <c r="I17" s="106"/>
      <c r="J17" s="197" t="str">
        <f>IF(((C17="Auditoría de Calidad")*AND(L17="No")),"No","")</f>
        <v/>
      </c>
      <c r="K17" s="197" t="str">
        <f>IF(((C17="Auditoría de Calidad")*AND(L17="Si")),"Si","")</f>
        <v/>
      </c>
      <c r="L17" s="199"/>
      <c r="M17" s="105"/>
      <c r="N17" s="105"/>
      <c r="O17" s="197" t="str">
        <f>IF(((C17="Auditoría de Calidad")*AND(Q17="No")),"No","")</f>
        <v/>
      </c>
      <c r="P17" s="197" t="str">
        <f>IF(((C17="Auditoría de Calidad")*AND(Q17="Si")),"Si","")</f>
        <v/>
      </c>
      <c r="Q17" s="199"/>
      <c r="R17" s="108"/>
      <c r="S17" s="107"/>
      <c r="T17" s="4"/>
    </row>
    <row r="18" spans="2:20" s="3" customFormat="1" ht="22.5">
      <c r="B18" s="47">
        <f t="shared" si="0"/>
        <v>4</v>
      </c>
      <c r="C18" s="135" t="s">
        <v>45</v>
      </c>
      <c r="D18" s="46" t="s">
        <v>72</v>
      </c>
      <c r="E18" s="197" t="str">
        <f t="shared" ref="E18:E43" si="1">IF(((C18="Auditoría de Calidad")*AND(G18="No")),"No","")</f>
        <v/>
      </c>
      <c r="F18" s="197" t="str">
        <f t="shared" ref="F18:F43" si="2">IF(((C18="Auditoría de Calidad")*AND(G18="Si")),"Si","")</f>
        <v/>
      </c>
      <c r="G18" s="199"/>
      <c r="H18" s="300"/>
      <c r="I18" s="106"/>
      <c r="J18" s="197" t="str">
        <f t="shared" ref="J18:J43" si="3">IF(((C18="Auditoría de Calidad")*AND(L18="No")),"No","")</f>
        <v/>
      </c>
      <c r="K18" s="197" t="str">
        <f t="shared" ref="K18:K43" si="4">IF(((C18="Auditoría de Calidad")*AND(L18="Si")),"Si","")</f>
        <v/>
      </c>
      <c r="L18" s="199"/>
      <c r="M18" s="105"/>
      <c r="N18" s="105"/>
      <c r="O18" s="197" t="str">
        <f t="shared" ref="O18:O43" si="5">IF(((C18="Auditoría de Calidad")*AND(Q18="No")),"No","")</f>
        <v/>
      </c>
      <c r="P18" s="197" t="str">
        <f t="shared" ref="P18:P43" si="6">IF(((C18="Auditoría de Calidad")*AND(Q18="Si")),"Si","")</f>
        <v/>
      </c>
      <c r="Q18" s="199"/>
      <c r="R18" s="108"/>
      <c r="S18" s="107"/>
      <c r="T18" s="4"/>
    </row>
    <row r="19" spans="2:20" s="3" customFormat="1" ht="22.5">
      <c r="B19" s="47">
        <f t="shared" si="0"/>
        <v>5</v>
      </c>
      <c r="C19" s="135" t="s">
        <v>45</v>
      </c>
      <c r="D19" s="46" t="s">
        <v>90</v>
      </c>
      <c r="E19" s="197" t="str">
        <f t="shared" si="1"/>
        <v/>
      </c>
      <c r="F19" s="197" t="str">
        <f t="shared" si="2"/>
        <v/>
      </c>
      <c r="G19" s="199"/>
      <c r="H19" s="300"/>
      <c r="I19" s="106"/>
      <c r="J19" s="197" t="str">
        <f t="shared" si="3"/>
        <v/>
      </c>
      <c r="K19" s="197" t="str">
        <f t="shared" si="4"/>
        <v/>
      </c>
      <c r="L19" s="199"/>
      <c r="M19" s="105"/>
      <c r="N19" s="105"/>
      <c r="O19" s="197" t="str">
        <f t="shared" si="5"/>
        <v/>
      </c>
      <c r="P19" s="197" t="str">
        <f t="shared" si="6"/>
        <v/>
      </c>
      <c r="Q19" s="199"/>
      <c r="R19" s="108"/>
      <c r="S19" s="107"/>
      <c r="T19" s="4"/>
    </row>
    <row r="20" spans="2:20" s="3" customFormat="1" ht="22.5">
      <c r="B20" s="47">
        <f t="shared" si="0"/>
        <v>6</v>
      </c>
      <c r="C20" s="135" t="s">
        <v>45</v>
      </c>
      <c r="D20" s="46" t="s">
        <v>91</v>
      </c>
      <c r="E20" s="197" t="str">
        <f t="shared" si="1"/>
        <v/>
      </c>
      <c r="F20" s="197" t="str">
        <f t="shared" si="2"/>
        <v/>
      </c>
      <c r="G20" s="199"/>
      <c r="H20" s="300"/>
      <c r="I20" s="106"/>
      <c r="J20" s="197" t="str">
        <f t="shared" si="3"/>
        <v/>
      </c>
      <c r="K20" s="197" t="str">
        <f t="shared" si="4"/>
        <v/>
      </c>
      <c r="L20" s="199"/>
      <c r="M20" s="105"/>
      <c r="N20" s="105"/>
      <c r="O20" s="197" t="str">
        <f t="shared" si="5"/>
        <v/>
      </c>
      <c r="P20" s="197" t="str">
        <f t="shared" si="6"/>
        <v/>
      </c>
      <c r="Q20" s="199"/>
      <c r="R20" s="108"/>
      <c r="S20" s="107"/>
      <c r="T20" s="4"/>
    </row>
    <row r="21" spans="2:20" s="3" customFormat="1" ht="22.5">
      <c r="B21" s="47">
        <f t="shared" si="0"/>
        <v>7</v>
      </c>
      <c r="C21" s="135" t="s">
        <v>45</v>
      </c>
      <c r="D21" s="46" t="s">
        <v>92</v>
      </c>
      <c r="E21" s="197" t="str">
        <f t="shared" si="1"/>
        <v/>
      </c>
      <c r="F21" s="197" t="str">
        <f t="shared" si="2"/>
        <v/>
      </c>
      <c r="G21" s="199"/>
      <c r="H21" s="300"/>
      <c r="I21" s="106"/>
      <c r="J21" s="197" t="str">
        <f t="shared" si="3"/>
        <v/>
      </c>
      <c r="K21" s="197" t="str">
        <f t="shared" si="4"/>
        <v/>
      </c>
      <c r="L21" s="199"/>
      <c r="M21" s="105"/>
      <c r="N21" s="105"/>
      <c r="O21" s="197" t="str">
        <f t="shared" si="5"/>
        <v/>
      </c>
      <c r="P21" s="197" t="str">
        <f t="shared" si="6"/>
        <v/>
      </c>
      <c r="Q21" s="199"/>
      <c r="R21" s="108"/>
      <c r="S21" s="107"/>
      <c r="T21" s="4"/>
    </row>
    <row r="22" spans="2:20" s="3" customFormat="1" ht="22.5">
      <c r="B22" s="47">
        <f t="shared" si="0"/>
        <v>8</v>
      </c>
      <c r="C22" s="135" t="s">
        <v>45</v>
      </c>
      <c r="D22" s="46" t="s">
        <v>93</v>
      </c>
      <c r="E22" s="197" t="str">
        <f t="shared" si="1"/>
        <v/>
      </c>
      <c r="F22" s="197" t="str">
        <f t="shared" si="2"/>
        <v/>
      </c>
      <c r="G22" s="199"/>
      <c r="H22" s="300"/>
      <c r="I22" s="106"/>
      <c r="J22" s="197" t="str">
        <f t="shared" si="3"/>
        <v/>
      </c>
      <c r="K22" s="197" t="str">
        <f t="shared" si="4"/>
        <v/>
      </c>
      <c r="L22" s="199"/>
      <c r="M22" s="105"/>
      <c r="N22" s="105"/>
      <c r="O22" s="197" t="str">
        <f t="shared" si="5"/>
        <v/>
      </c>
      <c r="P22" s="197" t="str">
        <f t="shared" si="6"/>
        <v/>
      </c>
      <c r="Q22" s="199"/>
      <c r="R22" s="108"/>
      <c r="S22" s="107"/>
      <c r="T22" s="4"/>
    </row>
    <row r="23" spans="2:20" s="3" customFormat="1" ht="22.5">
      <c r="B23" s="47">
        <f t="shared" si="0"/>
        <v>9</v>
      </c>
      <c r="C23" s="135" t="s">
        <v>45</v>
      </c>
      <c r="D23" s="46" t="s">
        <v>77</v>
      </c>
      <c r="E23" s="197" t="str">
        <f t="shared" si="1"/>
        <v/>
      </c>
      <c r="F23" s="197" t="str">
        <f t="shared" si="2"/>
        <v/>
      </c>
      <c r="G23" s="199"/>
      <c r="H23" s="300"/>
      <c r="I23" s="106"/>
      <c r="J23" s="197" t="str">
        <f t="shared" si="3"/>
        <v/>
      </c>
      <c r="K23" s="197" t="str">
        <f t="shared" si="4"/>
        <v/>
      </c>
      <c r="L23" s="199"/>
      <c r="M23" s="105"/>
      <c r="N23" s="105"/>
      <c r="O23" s="197" t="str">
        <f t="shared" si="5"/>
        <v/>
      </c>
      <c r="P23" s="197" t="str">
        <f t="shared" si="6"/>
        <v/>
      </c>
      <c r="Q23" s="199"/>
      <c r="R23" s="108"/>
      <c r="S23" s="107"/>
      <c r="T23" s="4"/>
    </row>
    <row r="24" spans="2:20" s="3" customFormat="1" ht="22.5">
      <c r="B24" s="47">
        <f t="shared" si="0"/>
        <v>10</v>
      </c>
      <c r="C24" s="135" t="s">
        <v>45</v>
      </c>
      <c r="D24" s="115" t="s">
        <v>94</v>
      </c>
      <c r="E24" s="197" t="str">
        <f t="shared" si="1"/>
        <v/>
      </c>
      <c r="F24" s="197" t="str">
        <f t="shared" si="2"/>
        <v/>
      </c>
      <c r="G24" s="200"/>
      <c r="H24" s="300"/>
      <c r="I24" s="106"/>
      <c r="J24" s="197" t="str">
        <f t="shared" si="3"/>
        <v/>
      </c>
      <c r="K24" s="197" t="str">
        <f t="shared" si="4"/>
        <v/>
      </c>
      <c r="L24" s="199"/>
      <c r="M24" s="105"/>
      <c r="N24" s="105"/>
      <c r="O24" s="197" t="str">
        <f t="shared" si="5"/>
        <v/>
      </c>
      <c r="P24" s="197" t="str">
        <f t="shared" si="6"/>
        <v/>
      </c>
      <c r="Q24" s="199"/>
      <c r="R24" s="108"/>
      <c r="S24" s="107"/>
      <c r="T24" s="4"/>
    </row>
    <row r="25" spans="2:20" s="3" customFormat="1" ht="50.25" customHeight="1">
      <c r="B25" s="47">
        <f t="shared" si="0"/>
        <v>11</v>
      </c>
      <c r="C25" s="135" t="s">
        <v>45</v>
      </c>
      <c r="D25" s="46" t="s">
        <v>95</v>
      </c>
      <c r="E25" s="197" t="str">
        <f t="shared" si="1"/>
        <v/>
      </c>
      <c r="F25" s="197" t="str">
        <f t="shared" si="2"/>
        <v/>
      </c>
      <c r="G25" s="200"/>
      <c r="H25" s="300"/>
      <c r="I25" s="106"/>
      <c r="J25" s="197" t="str">
        <f t="shared" si="3"/>
        <v/>
      </c>
      <c r="K25" s="197" t="str">
        <f t="shared" si="4"/>
        <v/>
      </c>
      <c r="L25" s="199"/>
      <c r="M25" s="105"/>
      <c r="N25" s="105"/>
      <c r="O25" s="197" t="str">
        <f t="shared" si="5"/>
        <v/>
      </c>
      <c r="P25" s="197" t="str">
        <f t="shared" si="6"/>
        <v/>
      </c>
      <c r="Q25" s="199"/>
      <c r="R25" s="108"/>
      <c r="S25" s="107"/>
      <c r="T25" s="4"/>
    </row>
    <row r="26" spans="2:20" s="3" customFormat="1" ht="27.75" customHeight="1">
      <c r="B26" s="47">
        <f t="shared" si="0"/>
        <v>12</v>
      </c>
      <c r="C26" s="135" t="s">
        <v>45</v>
      </c>
      <c r="D26" s="46" t="s">
        <v>96</v>
      </c>
      <c r="E26" s="197" t="str">
        <f t="shared" si="1"/>
        <v/>
      </c>
      <c r="F26" s="197" t="str">
        <f t="shared" si="2"/>
        <v/>
      </c>
      <c r="G26" s="200"/>
      <c r="H26" s="300"/>
      <c r="I26" s="106"/>
      <c r="J26" s="197" t="str">
        <f t="shared" si="3"/>
        <v/>
      </c>
      <c r="K26" s="197" t="str">
        <f t="shared" si="4"/>
        <v/>
      </c>
      <c r="L26" s="199"/>
      <c r="M26" s="105"/>
      <c r="N26" s="105"/>
      <c r="O26" s="197" t="str">
        <f t="shared" si="5"/>
        <v/>
      </c>
      <c r="P26" s="197" t="str">
        <f t="shared" si="6"/>
        <v/>
      </c>
      <c r="Q26" s="199"/>
      <c r="R26" s="108"/>
      <c r="S26" s="107"/>
      <c r="T26" s="4"/>
    </row>
    <row r="27" spans="2:20" s="3" customFormat="1" ht="22.5">
      <c r="B27" s="47">
        <f t="shared" si="0"/>
        <v>13</v>
      </c>
      <c r="C27" s="135" t="s">
        <v>45</v>
      </c>
      <c r="D27" s="46" t="s">
        <v>97</v>
      </c>
      <c r="E27" s="197" t="str">
        <f t="shared" si="1"/>
        <v/>
      </c>
      <c r="F27" s="197" t="str">
        <f t="shared" si="2"/>
        <v/>
      </c>
      <c r="G27" s="200"/>
      <c r="H27" s="300"/>
      <c r="I27" s="106"/>
      <c r="J27" s="197" t="str">
        <f t="shared" si="3"/>
        <v/>
      </c>
      <c r="K27" s="197" t="str">
        <f t="shared" si="4"/>
        <v/>
      </c>
      <c r="L27" s="199"/>
      <c r="M27" s="105"/>
      <c r="N27" s="105"/>
      <c r="O27" s="197" t="str">
        <f t="shared" si="5"/>
        <v/>
      </c>
      <c r="P27" s="197" t="str">
        <f t="shared" si="6"/>
        <v/>
      </c>
      <c r="Q27" s="199"/>
      <c r="R27" s="108"/>
      <c r="S27" s="107"/>
      <c r="T27" s="4"/>
    </row>
    <row r="28" spans="2:20" s="3" customFormat="1" ht="22.5">
      <c r="B28" s="47">
        <f t="shared" si="0"/>
        <v>14</v>
      </c>
      <c r="C28" s="135" t="s">
        <v>45</v>
      </c>
      <c r="D28" s="46" t="s">
        <v>98</v>
      </c>
      <c r="E28" s="197" t="str">
        <f t="shared" si="1"/>
        <v/>
      </c>
      <c r="F28" s="197" t="str">
        <f t="shared" si="2"/>
        <v/>
      </c>
      <c r="G28" s="200"/>
      <c r="H28" s="300"/>
      <c r="I28" s="106"/>
      <c r="J28" s="197" t="str">
        <f t="shared" si="3"/>
        <v/>
      </c>
      <c r="K28" s="197" t="str">
        <f t="shared" si="4"/>
        <v/>
      </c>
      <c r="L28" s="199"/>
      <c r="M28" s="105"/>
      <c r="N28" s="105"/>
      <c r="O28" s="197" t="str">
        <f t="shared" si="5"/>
        <v/>
      </c>
      <c r="P28" s="197" t="str">
        <f t="shared" si="6"/>
        <v/>
      </c>
      <c r="Q28" s="199"/>
      <c r="R28" s="108"/>
      <c r="S28" s="107"/>
      <c r="T28" s="4"/>
    </row>
    <row r="29" spans="2:20" s="3" customFormat="1" ht="33.75">
      <c r="B29" s="47">
        <f t="shared" si="0"/>
        <v>15</v>
      </c>
      <c r="C29" s="135" t="s">
        <v>45</v>
      </c>
      <c r="D29" s="46" t="s">
        <v>99</v>
      </c>
      <c r="E29" s="197" t="str">
        <f t="shared" si="1"/>
        <v/>
      </c>
      <c r="F29" s="197" t="str">
        <f t="shared" si="2"/>
        <v/>
      </c>
      <c r="G29" s="200"/>
      <c r="H29" s="300"/>
      <c r="I29" s="106"/>
      <c r="J29" s="197" t="str">
        <f t="shared" si="3"/>
        <v/>
      </c>
      <c r="K29" s="197" t="str">
        <f t="shared" si="4"/>
        <v/>
      </c>
      <c r="L29" s="199"/>
      <c r="M29" s="105"/>
      <c r="N29" s="105"/>
      <c r="O29" s="197" t="str">
        <f t="shared" si="5"/>
        <v/>
      </c>
      <c r="P29" s="197" t="str">
        <f t="shared" si="6"/>
        <v/>
      </c>
      <c r="Q29" s="199"/>
      <c r="R29" s="108"/>
      <c r="S29" s="107"/>
      <c r="T29" s="4"/>
    </row>
    <row r="30" spans="2:20" s="3" customFormat="1" ht="22.5">
      <c r="B30" s="47">
        <f t="shared" si="0"/>
        <v>16</v>
      </c>
      <c r="C30" s="135" t="s">
        <v>45</v>
      </c>
      <c r="D30" s="46" t="s">
        <v>100</v>
      </c>
      <c r="E30" s="197" t="str">
        <f t="shared" si="1"/>
        <v/>
      </c>
      <c r="F30" s="197" t="str">
        <f t="shared" si="2"/>
        <v/>
      </c>
      <c r="G30" s="200"/>
      <c r="H30" s="300"/>
      <c r="I30" s="106"/>
      <c r="J30" s="197" t="str">
        <f t="shared" si="3"/>
        <v/>
      </c>
      <c r="K30" s="197" t="str">
        <f t="shared" si="4"/>
        <v/>
      </c>
      <c r="L30" s="199"/>
      <c r="M30" s="105"/>
      <c r="N30" s="105"/>
      <c r="O30" s="197" t="str">
        <f t="shared" si="5"/>
        <v/>
      </c>
      <c r="P30" s="197" t="str">
        <f t="shared" si="6"/>
        <v/>
      </c>
      <c r="Q30" s="199"/>
      <c r="R30" s="108"/>
      <c r="S30" s="107"/>
      <c r="T30" s="4"/>
    </row>
    <row r="31" spans="2:20" s="3" customFormat="1" ht="22.5">
      <c r="B31" s="47">
        <f t="shared" si="0"/>
        <v>17</v>
      </c>
      <c r="C31" s="135" t="s">
        <v>45</v>
      </c>
      <c r="D31" s="46" t="s">
        <v>101</v>
      </c>
      <c r="E31" s="197" t="str">
        <f t="shared" si="1"/>
        <v/>
      </c>
      <c r="F31" s="197" t="str">
        <f t="shared" si="2"/>
        <v/>
      </c>
      <c r="G31" s="200"/>
      <c r="H31" s="300"/>
      <c r="I31" s="106"/>
      <c r="J31" s="197" t="str">
        <f t="shared" si="3"/>
        <v/>
      </c>
      <c r="K31" s="197" t="str">
        <f t="shared" si="4"/>
        <v/>
      </c>
      <c r="L31" s="199"/>
      <c r="M31" s="105"/>
      <c r="N31" s="105"/>
      <c r="O31" s="197" t="str">
        <f t="shared" si="5"/>
        <v/>
      </c>
      <c r="P31" s="197" t="str">
        <f t="shared" si="6"/>
        <v/>
      </c>
      <c r="Q31" s="199"/>
      <c r="R31" s="108"/>
      <c r="S31" s="107"/>
      <c r="T31" s="4"/>
    </row>
    <row r="32" spans="2:20" s="3" customFormat="1" ht="27" customHeight="1">
      <c r="B32" s="47">
        <f t="shared" si="0"/>
        <v>18</v>
      </c>
      <c r="C32" s="135" t="s">
        <v>45</v>
      </c>
      <c r="D32" s="46" t="s">
        <v>102</v>
      </c>
      <c r="E32" s="197" t="str">
        <f t="shared" si="1"/>
        <v/>
      </c>
      <c r="F32" s="197" t="str">
        <f t="shared" si="2"/>
        <v/>
      </c>
      <c r="G32" s="200"/>
      <c r="H32" s="300"/>
      <c r="I32" s="106"/>
      <c r="J32" s="197" t="str">
        <f t="shared" si="3"/>
        <v/>
      </c>
      <c r="K32" s="197" t="str">
        <f t="shared" si="4"/>
        <v/>
      </c>
      <c r="L32" s="199"/>
      <c r="M32" s="105"/>
      <c r="N32" s="105"/>
      <c r="O32" s="197" t="str">
        <f t="shared" si="5"/>
        <v/>
      </c>
      <c r="P32" s="197" t="str">
        <f t="shared" si="6"/>
        <v/>
      </c>
      <c r="Q32" s="199"/>
      <c r="R32" s="108"/>
      <c r="S32" s="107"/>
      <c r="T32" s="4"/>
    </row>
    <row r="33" spans="2:20" s="3" customFormat="1" ht="22.5">
      <c r="B33" s="47">
        <f t="shared" si="0"/>
        <v>19</v>
      </c>
      <c r="C33" s="135" t="s">
        <v>45</v>
      </c>
      <c r="D33" s="46" t="s">
        <v>103</v>
      </c>
      <c r="E33" s="197" t="str">
        <f t="shared" si="1"/>
        <v/>
      </c>
      <c r="F33" s="197" t="str">
        <f t="shared" si="2"/>
        <v/>
      </c>
      <c r="G33" s="200"/>
      <c r="H33" s="300"/>
      <c r="I33" s="106"/>
      <c r="J33" s="197" t="str">
        <f t="shared" si="3"/>
        <v/>
      </c>
      <c r="K33" s="197" t="str">
        <f t="shared" si="4"/>
        <v/>
      </c>
      <c r="L33" s="199"/>
      <c r="M33" s="105"/>
      <c r="N33" s="105"/>
      <c r="O33" s="197" t="str">
        <f t="shared" si="5"/>
        <v/>
      </c>
      <c r="P33" s="197" t="str">
        <f t="shared" si="6"/>
        <v/>
      </c>
      <c r="Q33" s="199"/>
      <c r="R33" s="108"/>
      <c r="S33" s="107"/>
      <c r="T33" s="4"/>
    </row>
    <row r="34" spans="2:20" s="3" customFormat="1" ht="22.5">
      <c r="B34" s="47">
        <f t="shared" si="0"/>
        <v>20</v>
      </c>
      <c r="C34" s="135" t="s">
        <v>45</v>
      </c>
      <c r="D34" s="46" t="s">
        <v>104</v>
      </c>
      <c r="E34" s="197" t="str">
        <f t="shared" si="1"/>
        <v/>
      </c>
      <c r="F34" s="197" t="str">
        <f t="shared" si="2"/>
        <v/>
      </c>
      <c r="G34" s="200"/>
      <c r="H34" s="300"/>
      <c r="I34" s="106"/>
      <c r="J34" s="197" t="str">
        <f t="shared" si="3"/>
        <v/>
      </c>
      <c r="K34" s="197" t="str">
        <f t="shared" si="4"/>
        <v/>
      </c>
      <c r="L34" s="199"/>
      <c r="M34" s="105"/>
      <c r="N34" s="105"/>
      <c r="O34" s="197" t="str">
        <f t="shared" si="5"/>
        <v/>
      </c>
      <c r="P34" s="197" t="str">
        <f t="shared" si="6"/>
        <v/>
      </c>
      <c r="Q34" s="199"/>
      <c r="R34" s="108"/>
      <c r="S34" s="107"/>
      <c r="T34" s="4"/>
    </row>
    <row r="35" spans="2:20" s="3" customFormat="1" ht="22.5">
      <c r="B35" s="47">
        <f t="shared" si="0"/>
        <v>21</v>
      </c>
      <c r="C35" s="135" t="s">
        <v>45</v>
      </c>
      <c r="D35" s="46" t="s">
        <v>105</v>
      </c>
      <c r="E35" s="197" t="str">
        <f t="shared" si="1"/>
        <v/>
      </c>
      <c r="F35" s="197" t="str">
        <f t="shared" si="2"/>
        <v/>
      </c>
      <c r="G35" s="200"/>
      <c r="H35" s="300"/>
      <c r="I35" s="106"/>
      <c r="J35" s="197" t="str">
        <f t="shared" si="3"/>
        <v/>
      </c>
      <c r="K35" s="197" t="str">
        <f t="shared" si="4"/>
        <v/>
      </c>
      <c r="L35" s="199"/>
      <c r="M35" s="105"/>
      <c r="N35" s="105"/>
      <c r="O35" s="197" t="str">
        <f t="shared" si="5"/>
        <v/>
      </c>
      <c r="P35" s="197" t="str">
        <f t="shared" si="6"/>
        <v/>
      </c>
      <c r="Q35" s="199"/>
      <c r="R35" s="108"/>
      <c r="S35" s="107"/>
      <c r="T35" s="4"/>
    </row>
    <row r="36" spans="2:20" s="3" customFormat="1" ht="22.5">
      <c r="B36" s="47">
        <f t="shared" si="0"/>
        <v>22</v>
      </c>
      <c r="C36" s="135" t="s">
        <v>45</v>
      </c>
      <c r="D36" s="46" t="s">
        <v>106</v>
      </c>
      <c r="E36" s="197" t="str">
        <f t="shared" si="1"/>
        <v/>
      </c>
      <c r="F36" s="197" t="str">
        <f t="shared" si="2"/>
        <v/>
      </c>
      <c r="G36" s="200"/>
      <c r="H36" s="300"/>
      <c r="I36" s="106"/>
      <c r="J36" s="197" t="str">
        <f t="shared" si="3"/>
        <v/>
      </c>
      <c r="K36" s="197" t="str">
        <f t="shared" si="4"/>
        <v/>
      </c>
      <c r="L36" s="199"/>
      <c r="M36" s="105"/>
      <c r="N36" s="105"/>
      <c r="O36" s="197" t="str">
        <f t="shared" si="5"/>
        <v/>
      </c>
      <c r="P36" s="197" t="str">
        <f t="shared" si="6"/>
        <v/>
      </c>
      <c r="Q36" s="199"/>
      <c r="R36" s="108"/>
      <c r="S36" s="107"/>
      <c r="T36" s="4"/>
    </row>
    <row r="37" spans="2:20" s="3" customFormat="1" ht="33.75">
      <c r="B37" s="47">
        <f t="shared" si="0"/>
        <v>23</v>
      </c>
      <c r="C37" s="135" t="s">
        <v>45</v>
      </c>
      <c r="D37" s="46" t="s">
        <v>107</v>
      </c>
      <c r="E37" s="197" t="str">
        <f t="shared" si="1"/>
        <v/>
      </c>
      <c r="F37" s="197" t="str">
        <f t="shared" si="2"/>
        <v/>
      </c>
      <c r="G37" s="200"/>
      <c r="H37" s="300"/>
      <c r="I37" s="106"/>
      <c r="J37" s="197" t="str">
        <f t="shared" si="3"/>
        <v/>
      </c>
      <c r="K37" s="197" t="str">
        <f t="shared" si="4"/>
        <v/>
      </c>
      <c r="L37" s="199"/>
      <c r="M37" s="105"/>
      <c r="N37" s="105"/>
      <c r="O37" s="197" t="str">
        <f t="shared" si="5"/>
        <v/>
      </c>
      <c r="P37" s="197" t="str">
        <f t="shared" si="6"/>
        <v/>
      </c>
      <c r="Q37" s="199"/>
      <c r="R37" s="108"/>
      <c r="S37" s="107"/>
      <c r="T37" s="4"/>
    </row>
    <row r="38" spans="2:20" s="3" customFormat="1" ht="30" customHeight="1">
      <c r="B38" s="47">
        <f t="shared" si="0"/>
        <v>24</v>
      </c>
      <c r="C38" s="135" t="s">
        <v>45</v>
      </c>
      <c r="D38" s="46" t="s">
        <v>108</v>
      </c>
      <c r="E38" s="197" t="str">
        <f t="shared" si="1"/>
        <v/>
      </c>
      <c r="F38" s="197" t="str">
        <f t="shared" si="2"/>
        <v/>
      </c>
      <c r="G38" s="200"/>
      <c r="H38" s="300"/>
      <c r="I38" s="106"/>
      <c r="J38" s="197" t="str">
        <f t="shared" si="3"/>
        <v/>
      </c>
      <c r="K38" s="197" t="str">
        <f t="shared" si="4"/>
        <v/>
      </c>
      <c r="L38" s="199"/>
      <c r="M38" s="105"/>
      <c r="N38" s="105"/>
      <c r="O38" s="197" t="str">
        <f t="shared" si="5"/>
        <v/>
      </c>
      <c r="P38" s="197" t="str">
        <f t="shared" si="6"/>
        <v/>
      </c>
      <c r="Q38" s="199"/>
      <c r="R38" s="108"/>
      <c r="S38" s="107"/>
      <c r="T38" s="4"/>
    </row>
    <row r="39" spans="2:20" s="3" customFormat="1" ht="22.5">
      <c r="B39" s="47">
        <f t="shared" si="0"/>
        <v>25</v>
      </c>
      <c r="C39" s="135" t="s">
        <v>45</v>
      </c>
      <c r="D39" s="46" t="s">
        <v>109</v>
      </c>
      <c r="E39" s="197" t="str">
        <f t="shared" si="1"/>
        <v/>
      </c>
      <c r="F39" s="197" t="str">
        <f t="shared" si="2"/>
        <v/>
      </c>
      <c r="G39" s="200"/>
      <c r="H39" s="300"/>
      <c r="I39" s="106"/>
      <c r="J39" s="197" t="str">
        <f t="shared" si="3"/>
        <v/>
      </c>
      <c r="K39" s="197" t="str">
        <f t="shared" si="4"/>
        <v/>
      </c>
      <c r="L39" s="199"/>
      <c r="M39" s="105"/>
      <c r="N39" s="105"/>
      <c r="O39" s="197" t="str">
        <f t="shared" si="5"/>
        <v/>
      </c>
      <c r="P39" s="197" t="str">
        <f t="shared" si="6"/>
        <v/>
      </c>
      <c r="Q39" s="199"/>
      <c r="R39" s="108"/>
      <c r="S39" s="107"/>
      <c r="T39" s="4"/>
    </row>
    <row r="40" spans="2:20" s="3" customFormat="1" ht="22.5">
      <c r="B40" s="47">
        <f t="shared" si="0"/>
        <v>26</v>
      </c>
      <c r="C40" s="135" t="s">
        <v>45</v>
      </c>
      <c r="D40" s="46" t="s">
        <v>110</v>
      </c>
      <c r="E40" s="197" t="str">
        <f t="shared" si="1"/>
        <v/>
      </c>
      <c r="F40" s="197" t="str">
        <f t="shared" si="2"/>
        <v/>
      </c>
      <c r="G40" s="200"/>
      <c r="H40" s="300"/>
      <c r="I40" s="106"/>
      <c r="J40" s="197" t="str">
        <f t="shared" si="3"/>
        <v/>
      </c>
      <c r="K40" s="197" t="str">
        <f t="shared" si="4"/>
        <v/>
      </c>
      <c r="L40" s="199"/>
      <c r="M40" s="105"/>
      <c r="N40" s="105"/>
      <c r="O40" s="197" t="str">
        <f t="shared" si="5"/>
        <v/>
      </c>
      <c r="P40" s="197" t="str">
        <f t="shared" si="6"/>
        <v/>
      </c>
      <c r="Q40" s="199"/>
      <c r="R40" s="108"/>
      <c r="S40" s="107"/>
      <c r="T40" s="4"/>
    </row>
    <row r="41" spans="2:20" s="3" customFormat="1" ht="33.75">
      <c r="B41" s="47">
        <f t="shared" si="0"/>
        <v>27</v>
      </c>
      <c r="C41" s="135" t="s">
        <v>45</v>
      </c>
      <c r="D41" s="46" t="s">
        <v>111</v>
      </c>
      <c r="E41" s="197" t="str">
        <f t="shared" si="1"/>
        <v/>
      </c>
      <c r="F41" s="197" t="str">
        <f t="shared" si="2"/>
        <v/>
      </c>
      <c r="G41" s="200"/>
      <c r="H41" s="300"/>
      <c r="I41" s="106"/>
      <c r="J41" s="197" t="str">
        <f t="shared" si="3"/>
        <v/>
      </c>
      <c r="K41" s="197" t="str">
        <f t="shared" si="4"/>
        <v/>
      </c>
      <c r="L41" s="199"/>
      <c r="M41" s="105"/>
      <c r="N41" s="105"/>
      <c r="O41" s="197" t="str">
        <f t="shared" si="5"/>
        <v/>
      </c>
      <c r="P41" s="197" t="str">
        <f t="shared" si="6"/>
        <v/>
      </c>
      <c r="Q41" s="199"/>
      <c r="R41" s="108"/>
      <c r="S41" s="107"/>
      <c r="T41" s="4"/>
    </row>
    <row r="42" spans="2:20" s="3" customFormat="1" ht="33.75">
      <c r="B42" s="47">
        <f t="shared" si="0"/>
        <v>28</v>
      </c>
      <c r="C42" s="135" t="s">
        <v>45</v>
      </c>
      <c r="D42" s="46" t="s">
        <v>112</v>
      </c>
      <c r="E42" s="197" t="str">
        <f t="shared" si="1"/>
        <v/>
      </c>
      <c r="F42" s="197" t="str">
        <f t="shared" si="2"/>
        <v/>
      </c>
      <c r="G42" s="200"/>
      <c r="H42" s="300"/>
      <c r="I42" s="106"/>
      <c r="J42" s="197" t="str">
        <f t="shared" si="3"/>
        <v/>
      </c>
      <c r="K42" s="197" t="str">
        <f t="shared" si="4"/>
        <v/>
      </c>
      <c r="L42" s="199"/>
      <c r="M42" s="105"/>
      <c r="N42" s="105"/>
      <c r="O42" s="197" t="str">
        <f t="shared" si="5"/>
        <v/>
      </c>
      <c r="P42" s="197" t="str">
        <f t="shared" si="6"/>
        <v/>
      </c>
      <c r="Q42" s="199"/>
      <c r="R42" s="108"/>
      <c r="S42" s="107"/>
      <c r="T42" s="4"/>
    </row>
    <row r="43" spans="2:20" s="3" customFormat="1" ht="45.75" thickBot="1">
      <c r="B43" s="47">
        <f t="shared" si="0"/>
        <v>29</v>
      </c>
      <c r="C43" s="135" t="s">
        <v>45</v>
      </c>
      <c r="D43" s="48" t="s">
        <v>113</v>
      </c>
      <c r="E43" s="197" t="str">
        <f t="shared" si="1"/>
        <v/>
      </c>
      <c r="F43" s="197" t="str">
        <f t="shared" si="2"/>
        <v/>
      </c>
      <c r="G43" s="201"/>
      <c r="H43" s="301"/>
      <c r="I43" s="109"/>
      <c r="J43" s="197" t="str">
        <f t="shared" si="3"/>
        <v/>
      </c>
      <c r="K43" s="197" t="str">
        <f t="shared" si="4"/>
        <v/>
      </c>
      <c r="L43" s="202"/>
      <c r="M43" s="111"/>
      <c r="N43" s="111"/>
      <c r="O43" s="197" t="str">
        <f t="shared" si="5"/>
        <v/>
      </c>
      <c r="P43" s="197" t="str">
        <f t="shared" si="6"/>
        <v/>
      </c>
      <c r="Q43" s="202"/>
      <c r="R43" s="112"/>
      <c r="S43" s="110"/>
      <c r="T43" s="4"/>
    </row>
    <row r="44" spans="2:20" s="3" customFormat="1" ht="55.5" customHeight="1" thickBot="1">
      <c r="B44" s="302"/>
      <c r="C44" s="348" t="s">
        <v>114</v>
      </c>
      <c r="D44" s="348"/>
      <c r="E44" s="348"/>
      <c r="F44" s="348"/>
      <c r="G44" s="348"/>
      <c r="H44" s="348"/>
      <c r="I44" s="348"/>
      <c r="J44" s="208"/>
      <c r="K44" s="208"/>
      <c r="L44" s="303"/>
      <c r="M44" s="303"/>
      <c r="N44" s="303"/>
      <c r="O44" s="208"/>
      <c r="P44" s="208"/>
      <c r="Q44" s="303"/>
      <c r="R44" s="303"/>
      <c r="S44" s="304"/>
      <c r="T44" s="4"/>
    </row>
    <row r="45" spans="2:20" s="3" customFormat="1" ht="33.75">
      <c r="B45" s="49">
        <v>1</v>
      </c>
      <c r="C45" s="135" t="s">
        <v>40</v>
      </c>
      <c r="D45" s="41" t="s">
        <v>41</v>
      </c>
      <c r="E45" s="197" t="str">
        <f>IF(((C45="Auditoría de Gestión de la Configuración")*AND(G45="No")),"No","")</f>
        <v/>
      </c>
      <c r="F45" s="197" t="str">
        <f>IF(((C45="Auditoría de Gestión de la Configuración")*AND(G45="Si")),"Si","")</f>
        <v>Si</v>
      </c>
      <c r="G45" s="198" t="s">
        <v>42</v>
      </c>
      <c r="H45" s="299"/>
      <c r="I45" s="299"/>
      <c r="J45" s="197" t="str">
        <f>IF(((C45="Auditoría de Gestión de la Configuración")*AND(L45="No")),"No","")</f>
        <v/>
      </c>
      <c r="K45" s="197" t="str">
        <f>IF(((C45="Auditoría de Gestión de la Configuración")*AND(L45="Si")),"Si","")</f>
        <v>Si</v>
      </c>
      <c r="L45" s="198" t="s">
        <v>42</v>
      </c>
      <c r="M45" s="104"/>
      <c r="N45" s="104"/>
      <c r="O45" s="197" t="str">
        <f>IF(((C45="Auditoría de Gestión de la Configuración")*AND(Q45="No")),"No","")</f>
        <v/>
      </c>
      <c r="P45" s="197" t="str">
        <f>IF(((C45="Auditoría de Gestión de la Configuración")*AND(Q45="Si")),"Si","")</f>
        <v>Si</v>
      </c>
      <c r="Q45" s="198" t="s">
        <v>42</v>
      </c>
      <c r="R45" s="104"/>
      <c r="S45" s="104"/>
      <c r="T45" s="4"/>
    </row>
    <row r="46" spans="2:20" s="3" customFormat="1" ht="33.75">
      <c r="B46" s="49">
        <f>B45+1</f>
        <v>2</v>
      </c>
      <c r="C46" s="135" t="s">
        <v>40</v>
      </c>
      <c r="D46" s="41" t="s">
        <v>43</v>
      </c>
      <c r="E46" s="197" t="str">
        <f>IF(((C46="Auditoría de Gestión de la Configuración")*AND(G46="No")),"No","")</f>
        <v/>
      </c>
      <c r="F46" s="197" t="str">
        <f>IF(((C46="Auditoría de Gestión de la Configuración")*AND(G46="Si")),"Si","")</f>
        <v>Si</v>
      </c>
      <c r="G46" s="199" t="s">
        <v>42</v>
      </c>
      <c r="H46" s="299"/>
      <c r="I46" s="299"/>
      <c r="J46" s="197" t="str">
        <f>IF(((C46="Auditoría de Gestión de la Configuración")*AND(L46="No")),"No","")</f>
        <v/>
      </c>
      <c r="K46" s="197" t="str">
        <f>IF(((C46="Auditoría de Gestión de la Configuración")*AND(L46="Si")),"Si","")</f>
        <v>Si</v>
      </c>
      <c r="L46" s="199" t="s">
        <v>42</v>
      </c>
      <c r="M46" s="104"/>
      <c r="N46" s="104"/>
      <c r="O46" s="197" t="str">
        <f>IF(((C46="Auditoría de Gestión de la Configuración")*AND(Q46="No")),"No","")</f>
        <v/>
      </c>
      <c r="P46" s="197" t="str">
        <f>IF(((C46="Auditoría de Gestión de la Configuración")*AND(Q46="Si")),"Si","")</f>
        <v>Si</v>
      </c>
      <c r="Q46" s="199" t="s">
        <v>42</v>
      </c>
      <c r="R46" s="105"/>
      <c r="S46" s="105"/>
      <c r="T46" s="4"/>
    </row>
    <row r="47" spans="2:20" s="3" customFormat="1" ht="33.75">
      <c r="B47" s="49">
        <f t="shared" ref="B47:B78" si="7">B46+1</f>
        <v>3</v>
      </c>
      <c r="C47" s="135" t="s">
        <v>45</v>
      </c>
      <c r="D47" s="46" t="s">
        <v>115</v>
      </c>
      <c r="E47" s="197" t="str">
        <f>IF(((C47="Auditoría de Calidad")*AND(G47="No")),"No","")</f>
        <v/>
      </c>
      <c r="F47" s="197" t="str">
        <f>IF(((C47="Auditoría de Calidad")*AND(G47="Si")),"Si","")</f>
        <v/>
      </c>
      <c r="G47" s="305"/>
      <c r="H47" s="300"/>
      <c r="I47" s="106"/>
      <c r="J47" s="197" t="str">
        <f>IF(((C47="Auditoría de Calidad")*AND(L47="No")),"No","")</f>
        <v/>
      </c>
      <c r="K47" s="197" t="str">
        <f>IF(((C47="Auditoría de Calidad")*AND(L47="Si")),"Si","")</f>
        <v/>
      </c>
      <c r="L47" s="199"/>
      <c r="M47" s="105"/>
      <c r="N47" s="105"/>
      <c r="O47" s="197" t="str">
        <f>IF(((C47="Auditoría de Calidad")*AND(Q47="No")),"No","")</f>
        <v/>
      </c>
      <c r="P47" s="197" t="str">
        <f>IF(((C47="Auditoría de Calidad")*AND(Q47="Si")),"Si","")</f>
        <v/>
      </c>
      <c r="Q47" s="199"/>
      <c r="R47" s="108"/>
      <c r="S47" s="107"/>
      <c r="T47" s="4"/>
    </row>
    <row r="48" spans="2:20" s="3" customFormat="1" ht="33.75">
      <c r="B48" s="49">
        <f t="shared" si="7"/>
        <v>4</v>
      </c>
      <c r="C48" s="135" t="s">
        <v>45</v>
      </c>
      <c r="D48" s="46" t="s">
        <v>116</v>
      </c>
      <c r="E48" s="197" t="str">
        <f t="shared" ref="E48:E78" si="8">IF(((C48="Auditoría de Calidad")*AND(G48="No")),"No","")</f>
        <v/>
      </c>
      <c r="F48" s="197" t="str">
        <f t="shared" ref="F48:F78" si="9">IF(((C48="Auditoría de Calidad")*AND(G48="Si")),"Si","")</f>
        <v/>
      </c>
      <c r="G48" s="305"/>
      <c r="H48" s="300"/>
      <c r="I48" s="106"/>
      <c r="J48" s="197" t="str">
        <f t="shared" ref="J48:J78" si="10">IF(((C48="Auditoría de Calidad")*AND(L48="No")),"No","")</f>
        <v/>
      </c>
      <c r="K48" s="197" t="str">
        <f t="shared" ref="K48:K78" si="11">IF(((C48="Auditoría de Calidad")*AND(L48="Si")),"Si","")</f>
        <v/>
      </c>
      <c r="L48" s="199"/>
      <c r="M48" s="105"/>
      <c r="N48" s="105"/>
      <c r="O48" s="197" t="str">
        <f t="shared" ref="O48:O78" si="12">IF(((C48="Auditoría de Calidad")*AND(Q48="No")),"No","")</f>
        <v/>
      </c>
      <c r="P48" s="197" t="str">
        <f t="shared" ref="P48:P78" si="13">IF(((C48="Auditoría de Calidad")*AND(Q48="Si")),"Si","")</f>
        <v/>
      </c>
      <c r="Q48" s="199"/>
      <c r="R48" s="108"/>
      <c r="S48" s="107"/>
      <c r="T48" s="4"/>
    </row>
    <row r="49" spans="2:20" s="3" customFormat="1" ht="33.75">
      <c r="B49" s="49">
        <f t="shared" si="7"/>
        <v>5</v>
      </c>
      <c r="C49" s="135" t="s">
        <v>45</v>
      </c>
      <c r="D49" s="46" t="s">
        <v>117</v>
      </c>
      <c r="E49" s="197" t="str">
        <f t="shared" si="8"/>
        <v/>
      </c>
      <c r="F49" s="197" t="str">
        <f t="shared" si="9"/>
        <v/>
      </c>
      <c r="G49" s="305"/>
      <c r="H49" s="300"/>
      <c r="I49" s="106"/>
      <c r="J49" s="197" t="str">
        <f t="shared" si="10"/>
        <v/>
      </c>
      <c r="K49" s="197" t="str">
        <f t="shared" si="11"/>
        <v/>
      </c>
      <c r="L49" s="199"/>
      <c r="M49" s="105"/>
      <c r="N49" s="105"/>
      <c r="O49" s="197" t="str">
        <f t="shared" si="12"/>
        <v/>
      </c>
      <c r="P49" s="197" t="str">
        <f t="shared" si="13"/>
        <v/>
      </c>
      <c r="Q49" s="199"/>
      <c r="R49" s="108"/>
      <c r="S49" s="107"/>
      <c r="T49" s="4"/>
    </row>
    <row r="50" spans="2:20" s="3" customFormat="1" ht="33.75">
      <c r="B50" s="49">
        <f t="shared" si="7"/>
        <v>6</v>
      </c>
      <c r="C50" s="135" t="s">
        <v>45</v>
      </c>
      <c r="D50" s="46" t="s">
        <v>118</v>
      </c>
      <c r="E50" s="197" t="str">
        <f t="shared" si="8"/>
        <v/>
      </c>
      <c r="F50" s="197" t="str">
        <f t="shared" si="9"/>
        <v/>
      </c>
      <c r="G50" s="305"/>
      <c r="H50" s="300"/>
      <c r="I50" s="106"/>
      <c r="J50" s="197" t="str">
        <f t="shared" si="10"/>
        <v/>
      </c>
      <c r="K50" s="197" t="str">
        <f t="shared" si="11"/>
        <v/>
      </c>
      <c r="L50" s="199"/>
      <c r="M50" s="105"/>
      <c r="N50" s="105"/>
      <c r="O50" s="197" t="str">
        <f t="shared" si="12"/>
        <v/>
      </c>
      <c r="P50" s="197" t="str">
        <f t="shared" si="13"/>
        <v/>
      </c>
      <c r="Q50" s="199"/>
      <c r="R50" s="108"/>
      <c r="S50" s="107"/>
      <c r="T50" s="4"/>
    </row>
    <row r="51" spans="2:20" s="3" customFormat="1" ht="36.75" customHeight="1">
      <c r="B51" s="49">
        <f t="shared" si="7"/>
        <v>7</v>
      </c>
      <c r="C51" s="135" t="s">
        <v>45</v>
      </c>
      <c r="D51" s="46" t="s">
        <v>119</v>
      </c>
      <c r="E51" s="197" t="str">
        <f t="shared" si="8"/>
        <v/>
      </c>
      <c r="F51" s="197" t="str">
        <f t="shared" si="9"/>
        <v/>
      </c>
      <c r="G51" s="305"/>
      <c r="H51" s="300"/>
      <c r="I51" s="106"/>
      <c r="J51" s="197" t="str">
        <f t="shared" si="10"/>
        <v/>
      </c>
      <c r="K51" s="197" t="str">
        <f t="shared" si="11"/>
        <v/>
      </c>
      <c r="L51" s="199"/>
      <c r="M51" s="105"/>
      <c r="N51" s="105"/>
      <c r="O51" s="197" t="str">
        <f t="shared" si="12"/>
        <v/>
      </c>
      <c r="P51" s="197" t="str">
        <f t="shared" si="13"/>
        <v/>
      </c>
      <c r="Q51" s="199"/>
      <c r="R51" s="108"/>
      <c r="S51" s="107"/>
      <c r="T51" s="4"/>
    </row>
    <row r="52" spans="2:20" s="3" customFormat="1" ht="36" customHeight="1">
      <c r="B52" s="49">
        <f t="shared" si="7"/>
        <v>8</v>
      </c>
      <c r="C52" s="135" t="s">
        <v>45</v>
      </c>
      <c r="D52" s="46" t="s">
        <v>120</v>
      </c>
      <c r="E52" s="197" t="str">
        <f t="shared" si="8"/>
        <v/>
      </c>
      <c r="F52" s="197" t="str">
        <f t="shared" si="9"/>
        <v/>
      </c>
      <c r="G52" s="305"/>
      <c r="H52" s="300"/>
      <c r="I52" s="106"/>
      <c r="J52" s="197" t="str">
        <f t="shared" si="10"/>
        <v/>
      </c>
      <c r="K52" s="197" t="str">
        <f t="shared" si="11"/>
        <v/>
      </c>
      <c r="L52" s="199"/>
      <c r="M52" s="105"/>
      <c r="N52" s="105"/>
      <c r="O52" s="197" t="str">
        <f t="shared" si="12"/>
        <v/>
      </c>
      <c r="P52" s="197" t="str">
        <f t="shared" si="13"/>
        <v/>
      </c>
      <c r="Q52" s="199"/>
      <c r="R52" s="108"/>
      <c r="S52" s="107"/>
      <c r="T52" s="4"/>
    </row>
    <row r="53" spans="2:20" s="3" customFormat="1" ht="33.75">
      <c r="B53" s="49">
        <f t="shared" si="7"/>
        <v>9</v>
      </c>
      <c r="C53" s="135" t="s">
        <v>45</v>
      </c>
      <c r="D53" s="46" t="s">
        <v>121</v>
      </c>
      <c r="E53" s="197" t="str">
        <f t="shared" si="8"/>
        <v/>
      </c>
      <c r="F53" s="197" t="str">
        <f t="shared" si="9"/>
        <v/>
      </c>
      <c r="G53" s="305"/>
      <c r="H53" s="300"/>
      <c r="I53" s="106"/>
      <c r="J53" s="197" t="str">
        <f t="shared" si="10"/>
        <v/>
      </c>
      <c r="K53" s="197" t="str">
        <f t="shared" si="11"/>
        <v/>
      </c>
      <c r="L53" s="199"/>
      <c r="M53" s="105"/>
      <c r="N53" s="105"/>
      <c r="O53" s="197" t="str">
        <f t="shared" si="12"/>
        <v/>
      </c>
      <c r="P53" s="197" t="str">
        <f t="shared" si="13"/>
        <v/>
      </c>
      <c r="Q53" s="199"/>
      <c r="R53" s="108"/>
      <c r="S53" s="107"/>
      <c r="T53" s="4"/>
    </row>
    <row r="54" spans="2:20" s="3" customFormat="1" ht="22.5">
      <c r="B54" s="49">
        <f t="shared" si="7"/>
        <v>10</v>
      </c>
      <c r="C54" s="135" t="s">
        <v>45</v>
      </c>
      <c r="D54" s="46" t="s">
        <v>122</v>
      </c>
      <c r="E54" s="197" t="str">
        <f t="shared" si="8"/>
        <v/>
      </c>
      <c r="F54" s="197" t="str">
        <f t="shared" si="9"/>
        <v/>
      </c>
      <c r="G54" s="305"/>
      <c r="H54" s="300"/>
      <c r="I54" s="106"/>
      <c r="J54" s="197" t="str">
        <f t="shared" si="10"/>
        <v/>
      </c>
      <c r="K54" s="197" t="str">
        <f t="shared" si="11"/>
        <v/>
      </c>
      <c r="L54" s="199"/>
      <c r="M54" s="105"/>
      <c r="N54" s="105"/>
      <c r="O54" s="197" t="str">
        <f t="shared" si="12"/>
        <v/>
      </c>
      <c r="P54" s="197" t="str">
        <f t="shared" si="13"/>
        <v/>
      </c>
      <c r="Q54" s="199"/>
      <c r="R54" s="108"/>
      <c r="S54" s="107"/>
      <c r="T54" s="4"/>
    </row>
    <row r="55" spans="2:20" s="3" customFormat="1" ht="33.75">
      <c r="B55" s="49">
        <f t="shared" si="7"/>
        <v>11</v>
      </c>
      <c r="C55" s="135" t="s">
        <v>45</v>
      </c>
      <c r="D55" s="46" t="s">
        <v>123</v>
      </c>
      <c r="E55" s="197" t="str">
        <f t="shared" si="8"/>
        <v/>
      </c>
      <c r="F55" s="197" t="str">
        <f t="shared" si="9"/>
        <v/>
      </c>
      <c r="G55" s="305"/>
      <c r="H55" s="300"/>
      <c r="I55" s="106"/>
      <c r="J55" s="197" t="str">
        <f t="shared" si="10"/>
        <v/>
      </c>
      <c r="K55" s="197" t="str">
        <f t="shared" si="11"/>
        <v/>
      </c>
      <c r="L55" s="199"/>
      <c r="M55" s="105"/>
      <c r="N55" s="105"/>
      <c r="O55" s="197" t="str">
        <f t="shared" si="12"/>
        <v/>
      </c>
      <c r="P55" s="197" t="str">
        <f t="shared" si="13"/>
        <v/>
      </c>
      <c r="Q55" s="199"/>
      <c r="R55" s="108"/>
      <c r="S55" s="107"/>
      <c r="T55" s="4"/>
    </row>
    <row r="56" spans="2:20" s="3" customFormat="1" ht="22.5">
      <c r="B56" s="49">
        <f t="shared" si="7"/>
        <v>12</v>
      </c>
      <c r="C56" s="135" t="s">
        <v>45</v>
      </c>
      <c r="D56" s="46" t="s">
        <v>124</v>
      </c>
      <c r="E56" s="197" t="str">
        <f t="shared" si="8"/>
        <v/>
      </c>
      <c r="F56" s="197" t="str">
        <f t="shared" si="9"/>
        <v/>
      </c>
      <c r="G56" s="305"/>
      <c r="H56" s="300"/>
      <c r="I56" s="106"/>
      <c r="J56" s="197" t="str">
        <f t="shared" si="10"/>
        <v/>
      </c>
      <c r="K56" s="197" t="str">
        <f t="shared" si="11"/>
        <v/>
      </c>
      <c r="L56" s="199"/>
      <c r="M56" s="105"/>
      <c r="N56" s="105"/>
      <c r="O56" s="197" t="str">
        <f t="shared" si="12"/>
        <v/>
      </c>
      <c r="P56" s="197" t="str">
        <f t="shared" si="13"/>
        <v/>
      </c>
      <c r="Q56" s="199"/>
      <c r="R56" s="108"/>
      <c r="S56" s="107"/>
      <c r="T56" s="4"/>
    </row>
    <row r="57" spans="2:20" s="3" customFormat="1" ht="22.5">
      <c r="B57" s="49">
        <f t="shared" si="7"/>
        <v>13</v>
      </c>
      <c r="C57" s="135" t="s">
        <v>45</v>
      </c>
      <c r="D57" s="46" t="s">
        <v>125</v>
      </c>
      <c r="E57" s="197" t="str">
        <f t="shared" si="8"/>
        <v/>
      </c>
      <c r="F57" s="197" t="str">
        <f t="shared" si="9"/>
        <v/>
      </c>
      <c r="G57" s="305"/>
      <c r="H57" s="300"/>
      <c r="I57" s="106"/>
      <c r="J57" s="197" t="str">
        <f t="shared" si="10"/>
        <v/>
      </c>
      <c r="K57" s="197" t="str">
        <f t="shared" si="11"/>
        <v/>
      </c>
      <c r="L57" s="199"/>
      <c r="M57" s="105"/>
      <c r="N57" s="105"/>
      <c r="O57" s="197" t="str">
        <f t="shared" si="12"/>
        <v/>
      </c>
      <c r="P57" s="197" t="str">
        <f t="shared" si="13"/>
        <v/>
      </c>
      <c r="Q57" s="199"/>
      <c r="R57" s="108"/>
      <c r="S57" s="107"/>
      <c r="T57" s="4"/>
    </row>
    <row r="58" spans="2:20" s="3" customFormat="1" ht="22.5">
      <c r="B58" s="49">
        <f t="shared" si="7"/>
        <v>14</v>
      </c>
      <c r="C58" s="135" t="s">
        <v>45</v>
      </c>
      <c r="D58" s="116" t="s">
        <v>126</v>
      </c>
      <c r="E58" s="197" t="str">
        <f t="shared" si="8"/>
        <v/>
      </c>
      <c r="F58" s="197" t="str">
        <f t="shared" si="9"/>
        <v/>
      </c>
      <c r="G58" s="305"/>
      <c r="H58" s="300"/>
      <c r="I58" s="106"/>
      <c r="J58" s="197" t="str">
        <f t="shared" si="10"/>
        <v/>
      </c>
      <c r="K58" s="197" t="str">
        <f t="shared" si="11"/>
        <v/>
      </c>
      <c r="L58" s="199"/>
      <c r="M58" s="105"/>
      <c r="N58" s="105"/>
      <c r="O58" s="197" t="str">
        <f t="shared" si="12"/>
        <v/>
      </c>
      <c r="P58" s="197" t="str">
        <f t="shared" si="13"/>
        <v/>
      </c>
      <c r="Q58" s="199"/>
      <c r="R58" s="108"/>
      <c r="S58" s="107"/>
      <c r="T58" s="4"/>
    </row>
    <row r="59" spans="2:20" s="3" customFormat="1" ht="33.75">
      <c r="B59" s="49">
        <f t="shared" si="7"/>
        <v>15</v>
      </c>
      <c r="C59" s="135" t="s">
        <v>45</v>
      </c>
      <c r="D59" s="116" t="s">
        <v>127</v>
      </c>
      <c r="E59" s="197" t="str">
        <f t="shared" si="8"/>
        <v/>
      </c>
      <c r="F59" s="197" t="str">
        <f t="shared" si="9"/>
        <v/>
      </c>
      <c r="G59" s="305"/>
      <c r="H59" s="300"/>
      <c r="I59" s="106"/>
      <c r="J59" s="197" t="str">
        <f t="shared" si="10"/>
        <v/>
      </c>
      <c r="K59" s="197" t="str">
        <f t="shared" si="11"/>
        <v/>
      </c>
      <c r="L59" s="199"/>
      <c r="M59" s="105"/>
      <c r="N59" s="105"/>
      <c r="O59" s="197" t="str">
        <f t="shared" si="12"/>
        <v/>
      </c>
      <c r="P59" s="197" t="str">
        <f t="shared" si="13"/>
        <v/>
      </c>
      <c r="Q59" s="199"/>
      <c r="R59" s="108"/>
      <c r="S59" s="107"/>
      <c r="T59" s="4"/>
    </row>
    <row r="60" spans="2:20" s="3" customFormat="1" ht="33.75">
      <c r="B60" s="49">
        <f t="shared" si="7"/>
        <v>16</v>
      </c>
      <c r="C60" s="135" t="s">
        <v>45</v>
      </c>
      <c r="D60" s="116" t="s">
        <v>128</v>
      </c>
      <c r="E60" s="197" t="str">
        <f t="shared" si="8"/>
        <v/>
      </c>
      <c r="F60" s="197" t="str">
        <f t="shared" si="9"/>
        <v/>
      </c>
      <c r="G60" s="305"/>
      <c r="H60" s="300"/>
      <c r="I60" s="106"/>
      <c r="J60" s="197" t="str">
        <f t="shared" si="10"/>
        <v/>
      </c>
      <c r="K60" s="197" t="str">
        <f t="shared" si="11"/>
        <v/>
      </c>
      <c r="L60" s="199"/>
      <c r="M60" s="105"/>
      <c r="N60" s="105"/>
      <c r="O60" s="197" t="str">
        <f t="shared" si="12"/>
        <v/>
      </c>
      <c r="P60" s="197" t="str">
        <f t="shared" si="13"/>
        <v/>
      </c>
      <c r="Q60" s="199"/>
      <c r="R60" s="108"/>
      <c r="S60" s="107"/>
      <c r="T60" s="4"/>
    </row>
    <row r="61" spans="2:20" s="3" customFormat="1" ht="33.75">
      <c r="B61" s="49">
        <f t="shared" si="7"/>
        <v>17</v>
      </c>
      <c r="C61" s="135" t="s">
        <v>45</v>
      </c>
      <c r="D61" s="116" t="s">
        <v>129</v>
      </c>
      <c r="E61" s="197" t="str">
        <f t="shared" si="8"/>
        <v/>
      </c>
      <c r="F61" s="197" t="str">
        <f t="shared" si="9"/>
        <v/>
      </c>
      <c r="G61" s="305"/>
      <c r="H61" s="300"/>
      <c r="I61" s="106"/>
      <c r="J61" s="197" t="str">
        <f t="shared" si="10"/>
        <v/>
      </c>
      <c r="K61" s="197" t="str">
        <f t="shared" si="11"/>
        <v/>
      </c>
      <c r="L61" s="199"/>
      <c r="M61" s="105"/>
      <c r="N61" s="105"/>
      <c r="O61" s="197" t="str">
        <f t="shared" si="12"/>
        <v/>
      </c>
      <c r="P61" s="197" t="str">
        <f t="shared" si="13"/>
        <v/>
      </c>
      <c r="Q61" s="199"/>
      <c r="R61" s="108"/>
      <c r="S61" s="107"/>
      <c r="T61" s="4"/>
    </row>
    <row r="62" spans="2:20" s="3" customFormat="1" ht="33.75">
      <c r="B62" s="49">
        <f t="shared" si="7"/>
        <v>18</v>
      </c>
      <c r="C62" s="135" t="s">
        <v>45</v>
      </c>
      <c r="D62" s="116" t="s">
        <v>130</v>
      </c>
      <c r="E62" s="197" t="str">
        <f t="shared" si="8"/>
        <v/>
      </c>
      <c r="F62" s="197" t="str">
        <f t="shared" si="9"/>
        <v/>
      </c>
      <c r="G62" s="305"/>
      <c r="H62" s="300"/>
      <c r="I62" s="106"/>
      <c r="J62" s="197" t="str">
        <f t="shared" si="10"/>
        <v/>
      </c>
      <c r="K62" s="197" t="str">
        <f t="shared" si="11"/>
        <v/>
      </c>
      <c r="L62" s="199"/>
      <c r="M62" s="105"/>
      <c r="N62" s="105"/>
      <c r="O62" s="197" t="str">
        <f t="shared" si="12"/>
        <v/>
      </c>
      <c r="P62" s="197" t="str">
        <f t="shared" si="13"/>
        <v/>
      </c>
      <c r="Q62" s="199"/>
      <c r="R62" s="108"/>
      <c r="S62" s="107"/>
      <c r="T62" s="4"/>
    </row>
    <row r="63" spans="2:20" s="3" customFormat="1" ht="33.75">
      <c r="B63" s="49">
        <f t="shared" si="7"/>
        <v>19</v>
      </c>
      <c r="C63" s="135" t="s">
        <v>45</v>
      </c>
      <c r="D63" s="116" t="s">
        <v>131</v>
      </c>
      <c r="E63" s="197" t="str">
        <f t="shared" si="8"/>
        <v/>
      </c>
      <c r="F63" s="197" t="str">
        <f t="shared" si="9"/>
        <v/>
      </c>
      <c r="G63" s="305"/>
      <c r="H63" s="300"/>
      <c r="I63" s="106"/>
      <c r="J63" s="197" t="str">
        <f t="shared" si="10"/>
        <v/>
      </c>
      <c r="K63" s="197" t="str">
        <f t="shared" si="11"/>
        <v/>
      </c>
      <c r="L63" s="199"/>
      <c r="M63" s="105"/>
      <c r="N63" s="105"/>
      <c r="O63" s="197" t="str">
        <f t="shared" si="12"/>
        <v/>
      </c>
      <c r="P63" s="197" t="str">
        <f t="shared" si="13"/>
        <v/>
      </c>
      <c r="Q63" s="199"/>
      <c r="R63" s="108"/>
      <c r="S63" s="107"/>
      <c r="T63" s="4"/>
    </row>
    <row r="64" spans="2:20" s="3" customFormat="1" ht="33.75">
      <c r="B64" s="49">
        <f t="shared" si="7"/>
        <v>20</v>
      </c>
      <c r="C64" s="135" t="s">
        <v>45</v>
      </c>
      <c r="D64" s="116" t="s">
        <v>132</v>
      </c>
      <c r="E64" s="197" t="str">
        <f t="shared" si="8"/>
        <v/>
      </c>
      <c r="F64" s="197" t="str">
        <f t="shared" si="9"/>
        <v/>
      </c>
      <c r="G64" s="305"/>
      <c r="H64" s="300"/>
      <c r="I64" s="106"/>
      <c r="J64" s="197" t="str">
        <f t="shared" si="10"/>
        <v/>
      </c>
      <c r="K64" s="197" t="str">
        <f t="shared" si="11"/>
        <v/>
      </c>
      <c r="L64" s="199"/>
      <c r="M64" s="105"/>
      <c r="N64" s="105"/>
      <c r="O64" s="197" t="str">
        <f t="shared" si="12"/>
        <v/>
      </c>
      <c r="P64" s="197" t="str">
        <f t="shared" si="13"/>
        <v/>
      </c>
      <c r="Q64" s="199"/>
      <c r="R64" s="108"/>
      <c r="S64" s="107"/>
      <c r="T64" s="4"/>
    </row>
    <row r="65" spans="2:20" s="3" customFormat="1" ht="33.75">
      <c r="B65" s="49">
        <f t="shared" si="7"/>
        <v>21</v>
      </c>
      <c r="C65" s="135" t="s">
        <v>45</v>
      </c>
      <c r="D65" s="116" t="s">
        <v>130</v>
      </c>
      <c r="E65" s="197" t="str">
        <f t="shared" si="8"/>
        <v/>
      </c>
      <c r="F65" s="197" t="str">
        <f t="shared" si="9"/>
        <v/>
      </c>
      <c r="G65" s="305"/>
      <c r="H65" s="300"/>
      <c r="I65" s="106"/>
      <c r="J65" s="197" t="str">
        <f t="shared" si="10"/>
        <v/>
      </c>
      <c r="K65" s="197" t="str">
        <f t="shared" si="11"/>
        <v/>
      </c>
      <c r="L65" s="199"/>
      <c r="M65" s="105"/>
      <c r="N65" s="105"/>
      <c r="O65" s="197" t="str">
        <f t="shared" si="12"/>
        <v/>
      </c>
      <c r="P65" s="197" t="str">
        <f t="shared" si="13"/>
        <v/>
      </c>
      <c r="Q65" s="199"/>
      <c r="R65" s="108"/>
      <c r="S65" s="107"/>
      <c r="T65" s="4"/>
    </row>
    <row r="66" spans="2:20" s="3" customFormat="1" ht="33.75">
      <c r="B66" s="49">
        <f t="shared" si="7"/>
        <v>22</v>
      </c>
      <c r="C66" s="135" t="s">
        <v>45</v>
      </c>
      <c r="D66" s="116" t="s">
        <v>131</v>
      </c>
      <c r="E66" s="197" t="str">
        <f t="shared" si="8"/>
        <v/>
      </c>
      <c r="F66" s="197" t="str">
        <f t="shared" si="9"/>
        <v/>
      </c>
      <c r="G66" s="305"/>
      <c r="H66" s="300"/>
      <c r="I66" s="106"/>
      <c r="J66" s="197" t="str">
        <f t="shared" si="10"/>
        <v/>
      </c>
      <c r="K66" s="197" t="str">
        <f t="shared" si="11"/>
        <v/>
      </c>
      <c r="L66" s="199"/>
      <c r="M66" s="105"/>
      <c r="N66" s="105"/>
      <c r="O66" s="197" t="str">
        <f t="shared" si="12"/>
        <v/>
      </c>
      <c r="P66" s="197" t="str">
        <f t="shared" si="13"/>
        <v/>
      </c>
      <c r="Q66" s="199"/>
      <c r="R66" s="108"/>
      <c r="S66" s="107"/>
      <c r="T66" s="4"/>
    </row>
    <row r="67" spans="2:20" s="3" customFormat="1" ht="24" customHeight="1">
      <c r="B67" s="49">
        <f t="shared" si="7"/>
        <v>23</v>
      </c>
      <c r="C67" s="135" t="s">
        <v>45</v>
      </c>
      <c r="D67" s="116" t="s">
        <v>133</v>
      </c>
      <c r="E67" s="197" t="str">
        <f t="shared" si="8"/>
        <v/>
      </c>
      <c r="F67" s="197" t="str">
        <f t="shared" si="9"/>
        <v/>
      </c>
      <c r="G67" s="305"/>
      <c r="H67" s="300"/>
      <c r="I67" s="106"/>
      <c r="J67" s="197" t="str">
        <f t="shared" si="10"/>
        <v/>
      </c>
      <c r="K67" s="197" t="str">
        <f t="shared" si="11"/>
        <v/>
      </c>
      <c r="L67" s="199"/>
      <c r="M67" s="105"/>
      <c r="N67" s="105"/>
      <c r="O67" s="197" t="str">
        <f t="shared" si="12"/>
        <v/>
      </c>
      <c r="P67" s="197" t="str">
        <f t="shared" si="13"/>
        <v/>
      </c>
      <c r="Q67" s="199"/>
      <c r="R67" s="108"/>
      <c r="S67" s="107"/>
      <c r="T67" s="4"/>
    </row>
    <row r="68" spans="2:20" s="3" customFormat="1" ht="33.75">
      <c r="B68" s="49">
        <f t="shared" si="7"/>
        <v>24</v>
      </c>
      <c r="C68" s="135" t="s">
        <v>45</v>
      </c>
      <c r="D68" s="116" t="s">
        <v>134</v>
      </c>
      <c r="E68" s="197" t="str">
        <f t="shared" si="8"/>
        <v/>
      </c>
      <c r="F68" s="197" t="str">
        <f t="shared" si="9"/>
        <v/>
      </c>
      <c r="G68" s="305"/>
      <c r="H68" s="300"/>
      <c r="I68" s="106"/>
      <c r="J68" s="197" t="str">
        <f t="shared" si="10"/>
        <v/>
      </c>
      <c r="K68" s="197" t="str">
        <f t="shared" si="11"/>
        <v/>
      </c>
      <c r="L68" s="199"/>
      <c r="M68" s="105"/>
      <c r="N68" s="105"/>
      <c r="O68" s="197" t="str">
        <f t="shared" si="12"/>
        <v/>
      </c>
      <c r="P68" s="197" t="str">
        <f t="shared" si="13"/>
        <v/>
      </c>
      <c r="Q68" s="199"/>
      <c r="R68" s="108"/>
      <c r="S68" s="107"/>
      <c r="T68" s="4"/>
    </row>
    <row r="69" spans="2:20" s="3" customFormat="1" ht="33.75">
      <c r="B69" s="49">
        <f t="shared" si="7"/>
        <v>25</v>
      </c>
      <c r="C69" s="135" t="s">
        <v>45</v>
      </c>
      <c r="D69" s="116" t="s">
        <v>135</v>
      </c>
      <c r="E69" s="197" t="str">
        <f t="shared" si="8"/>
        <v/>
      </c>
      <c r="F69" s="197" t="str">
        <f t="shared" si="9"/>
        <v/>
      </c>
      <c r="G69" s="305"/>
      <c r="H69" s="300"/>
      <c r="I69" s="106"/>
      <c r="J69" s="197" t="str">
        <f t="shared" si="10"/>
        <v/>
      </c>
      <c r="K69" s="197" t="str">
        <f t="shared" si="11"/>
        <v/>
      </c>
      <c r="L69" s="199"/>
      <c r="M69" s="105"/>
      <c r="N69" s="105"/>
      <c r="O69" s="197" t="str">
        <f t="shared" si="12"/>
        <v/>
      </c>
      <c r="P69" s="197" t="str">
        <f t="shared" si="13"/>
        <v/>
      </c>
      <c r="Q69" s="199"/>
      <c r="R69" s="108"/>
      <c r="S69" s="107"/>
      <c r="T69" s="4"/>
    </row>
    <row r="70" spans="2:20" s="3" customFormat="1" ht="33.75">
      <c r="B70" s="49">
        <f t="shared" si="7"/>
        <v>26</v>
      </c>
      <c r="C70" s="135" t="s">
        <v>45</v>
      </c>
      <c r="D70" s="116" t="s">
        <v>136</v>
      </c>
      <c r="E70" s="197" t="str">
        <f t="shared" si="8"/>
        <v/>
      </c>
      <c r="F70" s="197" t="str">
        <f t="shared" si="9"/>
        <v/>
      </c>
      <c r="G70" s="305"/>
      <c r="H70" s="300"/>
      <c r="I70" s="106"/>
      <c r="J70" s="197" t="str">
        <f t="shared" si="10"/>
        <v/>
      </c>
      <c r="K70" s="197" t="str">
        <f t="shared" si="11"/>
        <v/>
      </c>
      <c r="L70" s="199"/>
      <c r="M70" s="105"/>
      <c r="N70" s="105"/>
      <c r="O70" s="197" t="str">
        <f t="shared" si="12"/>
        <v/>
      </c>
      <c r="P70" s="197" t="str">
        <f t="shared" si="13"/>
        <v/>
      </c>
      <c r="Q70" s="199"/>
      <c r="R70" s="108"/>
      <c r="S70" s="107"/>
      <c r="T70" s="4"/>
    </row>
    <row r="71" spans="2:20" s="3" customFormat="1" ht="33.75">
      <c r="B71" s="49">
        <f t="shared" si="7"/>
        <v>27</v>
      </c>
      <c r="C71" s="135" t="s">
        <v>45</v>
      </c>
      <c r="D71" s="116" t="s">
        <v>137</v>
      </c>
      <c r="E71" s="197" t="str">
        <f t="shared" si="8"/>
        <v/>
      </c>
      <c r="F71" s="197" t="str">
        <f t="shared" si="9"/>
        <v/>
      </c>
      <c r="G71" s="305"/>
      <c r="H71" s="300"/>
      <c r="I71" s="106"/>
      <c r="J71" s="197" t="str">
        <f t="shared" si="10"/>
        <v/>
      </c>
      <c r="K71" s="197" t="str">
        <f t="shared" si="11"/>
        <v/>
      </c>
      <c r="L71" s="199"/>
      <c r="M71" s="105"/>
      <c r="N71" s="105"/>
      <c r="O71" s="197" t="str">
        <f t="shared" si="12"/>
        <v/>
      </c>
      <c r="P71" s="197" t="str">
        <f t="shared" si="13"/>
        <v/>
      </c>
      <c r="Q71" s="199"/>
      <c r="R71" s="108"/>
      <c r="S71" s="107"/>
      <c r="T71" s="4"/>
    </row>
    <row r="72" spans="2:20" s="3" customFormat="1" ht="33.75">
      <c r="B72" s="49">
        <f t="shared" si="7"/>
        <v>28</v>
      </c>
      <c r="C72" s="135" t="s">
        <v>45</v>
      </c>
      <c r="D72" s="116" t="s">
        <v>138</v>
      </c>
      <c r="E72" s="197" t="str">
        <f t="shared" si="8"/>
        <v/>
      </c>
      <c r="F72" s="197" t="str">
        <f t="shared" si="9"/>
        <v/>
      </c>
      <c r="G72" s="305"/>
      <c r="H72" s="300"/>
      <c r="I72" s="106"/>
      <c r="J72" s="197" t="str">
        <f t="shared" si="10"/>
        <v/>
      </c>
      <c r="K72" s="197" t="str">
        <f t="shared" si="11"/>
        <v/>
      </c>
      <c r="L72" s="199"/>
      <c r="M72" s="105"/>
      <c r="N72" s="105"/>
      <c r="O72" s="197" t="str">
        <f t="shared" si="12"/>
        <v/>
      </c>
      <c r="P72" s="197" t="str">
        <f t="shared" si="13"/>
        <v/>
      </c>
      <c r="Q72" s="199"/>
      <c r="R72" s="108"/>
      <c r="S72" s="107"/>
      <c r="T72" s="4"/>
    </row>
    <row r="73" spans="2:20" s="3" customFormat="1" ht="33.75">
      <c r="B73" s="49">
        <f t="shared" si="7"/>
        <v>29</v>
      </c>
      <c r="C73" s="135" t="s">
        <v>45</v>
      </c>
      <c r="D73" s="116" t="s">
        <v>139</v>
      </c>
      <c r="E73" s="197" t="str">
        <f t="shared" si="8"/>
        <v/>
      </c>
      <c r="F73" s="197" t="str">
        <f t="shared" si="9"/>
        <v/>
      </c>
      <c r="G73" s="305"/>
      <c r="H73" s="300"/>
      <c r="I73" s="106"/>
      <c r="J73" s="197" t="str">
        <f t="shared" si="10"/>
        <v/>
      </c>
      <c r="K73" s="197" t="str">
        <f t="shared" si="11"/>
        <v/>
      </c>
      <c r="L73" s="199"/>
      <c r="M73" s="105"/>
      <c r="N73" s="105"/>
      <c r="O73" s="197" t="str">
        <f t="shared" si="12"/>
        <v/>
      </c>
      <c r="P73" s="197" t="str">
        <f t="shared" si="13"/>
        <v/>
      </c>
      <c r="Q73" s="199"/>
      <c r="R73" s="108"/>
      <c r="S73" s="107"/>
      <c r="T73" s="4"/>
    </row>
    <row r="74" spans="2:20" s="3" customFormat="1" ht="33.75">
      <c r="B74" s="49">
        <f t="shared" si="7"/>
        <v>30</v>
      </c>
      <c r="C74" s="135" t="s">
        <v>45</v>
      </c>
      <c r="D74" s="116" t="s">
        <v>140</v>
      </c>
      <c r="E74" s="197" t="str">
        <f t="shared" si="8"/>
        <v/>
      </c>
      <c r="F74" s="197" t="str">
        <f t="shared" si="9"/>
        <v/>
      </c>
      <c r="G74" s="305"/>
      <c r="H74" s="300"/>
      <c r="I74" s="106"/>
      <c r="J74" s="197" t="str">
        <f t="shared" si="10"/>
        <v/>
      </c>
      <c r="K74" s="197" t="str">
        <f t="shared" si="11"/>
        <v/>
      </c>
      <c r="L74" s="199"/>
      <c r="M74" s="105"/>
      <c r="N74" s="105"/>
      <c r="O74" s="197" t="str">
        <f t="shared" si="12"/>
        <v/>
      </c>
      <c r="P74" s="197" t="str">
        <f t="shared" si="13"/>
        <v/>
      </c>
      <c r="Q74" s="199"/>
      <c r="R74" s="108"/>
      <c r="S74" s="107"/>
      <c r="T74" s="4"/>
    </row>
    <row r="75" spans="2:20" s="3" customFormat="1" ht="33.75">
      <c r="B75" s="49">
        <f t="shared" si="7"/>
        <v>31</v>
      </c>
      <c r="C75" s="135" t="s">
        <v>45</v>
      </c>
      <c r="D75" s="116" t="s">
        <v>141</v>
      </c>
      <c r="E75" s="197" t="str">
        <f t="shared" si="8"/>
        <v/>
      </c>
      <c r="F75" s="197" t="str">
        <f t="shared" si="9"/>
        <v/>
      </c>
      <c r="G75" s="305"/>
      <c r="H75" s="300"/>
      <c r="I75" s="106"/>
      <c r="J75" s="197" t="str">
        <f t="shared" si="10"/>
        <v/>
      </c>
      <c r="K75" s="197" t="str">
        <f t="shared" si="11"/>
        <v/>
      </c>
      <c r="L75" s="199"/>
      <c r="M75" s="105"/>
      <c r="N75" s="105"/>
      <c r="O75" s="197" t="str">
        <f t="shared" si="12"/>
        <v/>
      </c>
      <c r="P75" s="197" t="str">
        <f t="shared" si="13"/>
        <v/>
      </c>
      <c r="Q75" s="199"/>
      <c r="R75" s="108"/>
      <c r="S75" s="107"/>
      <c r="T75" s="4"/>
    </row>
    <row r="76" spans="2:20" s="3" customFormat="1" ht="33.75">
      <c r="B76" s="49">
        <f t="shared" si="7"/>
        <v>32</v>
      </c>
      <c r="C76" s="135" t="s">
        <v>45</v>
      </c>
      <c r="D76" s="116" t="s">
        <v>142</v>
      </c>
      <c r="E76" s="197" t="str">
        <f t="shared" si="8"/>
        <v/>
      </c>
      <c r="F76" s="197" t="str">
        <f t="shared" si="9"/>
        <v/>
      </c>
      <c r="G76" s="305"/>
      <c r="H76" s="300"/>
      <c r="I76" s="106"/>
      <c r="J76" s="197" t="str">
        <f t="shared" si="10"/>
        <v/>
      </c>
      <c r="K76" s="197" t="str">
        <f t="shared" si="11"/>
        <v/>
      </c>
      <c r="L76" s="199"/>
      <c r="M76" s="105"/>
      <c r="N76" s="105"/>
      <c r="O76" s="197" t="str">
        <f t="shared" si="12"/>
        <v/>
      </c>
      <c r="P76" s="197" t="str">
        <f t="shared" si="13"/>
        <v/>
      </c>
      <c r="Q76" s="199"/>
      <c r="R76" s="108"/>
      <c r="S76" s="107"/>
      <c r="T76" s="4"/>
    </row>
    <row r="77" spans="2:20" s="3" customFormat="1" ht="22.5">
      <c r="B77" s="49">
        <f t="shared" si="7"/>
        <v>33</v>
      </c>
      <c r="C77" s="135" t="s">
        <v>45</v>
      </c>
      <c r="D77" s="116" t="s">
        <v>143</v>
      </c>
      <c r="E77" s="197" t="str">
        <f t="shared" si="8"/>
        <v/>
      </c>
      <c r="F77" s="197" t="str">
        <f t="shared" si="9"/>
        <v/>
      </c>
      <c r="G77" s="305"/>
      <c r="H77" s="300"/>
      <c r="I77" s="106"/>
      <c r="J77" s="197" t="str">
        <f t="shared" si="10"/>
        <v/>
      </c>
      <c r="K77" s="197" t="str">
        <f t="shared" si="11"/>
        <v/>
      </c>
      <c r="L77" s="199"/>
      <c r="M77" s="105"/>
      <c r="N77" s="105"/>
      <c r="O77" s="197" t="str">
        <f t="shared" si="12"/>
        <v/>
      </c>
      <c r="P77" s="197" t="str">
        <f t="shared" si="13"/>
        <v/>
      </c>
      <c r="Q77" s="199"/>
      <c r="R77" s="108"/>
      <c r="S77" s="107"/>
      <c r="T77" s="4"/>
    </row>
    <row r="78" spans="2:20" s="3" customFormat="1" ht="33.75">
      <c r="B78" s="49">
        <f t="shared" si="7"/>
        <v>34</v>
      </c>
      <c r="C78" s="135" t="s">
        <v>45</v>
      </c>
      <c r="D78" s="116" t="s">
        <v>144</v>
      </c>
      <c r="E78" s="197" t="str">
        <f t="shared" si="8"/>
        <v/>
      </c>
      <c r="F78" s="197" t="str">
        <f t="shared" si="9"/>
        <v/>
      </c>
      <c r="G78" s="305"/>
      <c r="H78" s="300"/>
      <c r="I78" s="106"/>
      <c r="J78" s="197" t="str">
        <f t="shared" si="10"/>
        <v/>
      </c>
      <c r="K78" s="197" t="str">
        <f t="shared" si="11"/>
        <v/>
      </c>
      <c r="L78" s="199"/>
      <c r="M78" s="105"/>
      <c r="N78" s="105"/>
      <c r="O78" s="197" t="str">
        <f t="shared" si="12"/>
        <v/>
      </c>
      <c r="P78" s="197" t="str">
        <f t="shared" si="13"/>
        <v/>
      </c>
      <c r="Q78" s="199"/>
      <c r="R78" s="108"/>
      <c r="S78" s="107"/>
      <c r="T78" s="4"/>
    </row>
    <row r="79" spans="2:20">
      <c r="B79" s="306"/>
      <c r="C79" s="306"/>
      <c r="D79" s="306"/>
      <c r="E79" s="196"/>
      <c r="F79" s="196"/>
      <c r="G79" s="306"/>
      <c r="H79" s="306"/>
      <c r="I79" s="307"/>
      <c r="L79" s="307"/>
      <c r="M79" s="307"/>
      <c r="N79" s="307"/>
      <c r="Q79" s="307"/>
      <c r="R79" s="307"/>
      <c r="S79" s="307"/>
      <c r="T79" s="307"/>
    </row>
    <row r="80" spans="2:20">
      <c r="B80" s="306"/>
      <c r="C80" s="306"/>
      <c r="D80" s="306"/>
      <c r="E80" s="196"/>
      <c r="F80" s="196"/>
      <c r="G80" s="306"/>
      <c r="H80" s="306"/>
      <c r="I80" s="307"/>
      <c r="L80" s="307"/>
      <c r="M80" s="307"/>
      <c r="N80" s="307"/>
      <c r="Q80" s="307"/>
      <c r="R80" s="307"/>
      <c r="S80" s="307"/>
      <c r="T80" s="307"/>
    </row>
    <row r="81" spans="2:8">
      <c r="B81" s="306"/>
      <c r="C81" s="306"/>
      <c r="D81" s="306"/>
      <c r="E81" s="196"/>
      <c r="F81" s="196"/>
      <c r="G81" s="306"/>
      <c r="H81" s="306"/>
    </row>
    <row r="82" spans="2:8">
      <c r="B82" s="306"/>
      <c r="C82" s="306"/>
      <c r="D82" s="306"/>
      <c r="E82" s="196"/>
      <c r="F82" s="196"/>
      <c r="G82" s="306"/>
      <c r="H82" s="306"/>
    </row>
    <row r="83" spans="2:8">
      <c r="B83" s="306"/>
      <c r="C83" s="306"/>
      <c r="D83" s="306"/>
      <c r="E83" s="196"/>
      <c r="F83" s="196"/>
      <c r="G83" s="306"/>
      <c r="H83" s="306"/>
    </row>
    <row r="84" spans="2:8">
      <c r="B84" s="306"/>
      <c r="C84" s="306"/>
      <c r="D84" s="306"/>
      <c r="E84" s="196"/>
      <c r="F84" s="196"/>
      <c r="G84" s="306"/>
      <c r="H84" s="306"/>
    </row>
    <row r="85" spans="2:8">
      <c r="B85" s="306"/>
      <c r="C85" s="306"/>
      <c r="D85" s="306"/>
      <c r="E85" s="196"/>
      <c r="F85" s="196"/>
      <c r="G85" s="306"/>
      <c r="H85" s="306"/>
    </row>
  </sheetData>
  <mergeCells count="28">
    <mergeCell ref="B2:S2"/>
    <mergeCell ref="N4:Q4"/>
    <mergeCell ref="N8:Q8"/>
    <mergeCell ref="N6:Q6"/>
    <mergeCell ref="Q11:S11"/>
    <mergeCell ref="C11:E11"/>
    <mergeCell ref="B4:C4"/>
    <mergeCell ref="B5:C5"/>
    <mergeCell ref="B6:C6"/>
    <mergeCell ref="B7:C7"/>
    <mergeCell ref="B8:C8"/>
    <mergeCell ref="B12:B13"/>
    <mergeCell ref="G11:H11"/>
    <mergeCell ref="L11:M11"/>
    <mergeCell ref="H12:H13"/>
    <mergeCell ref="C10:D10"/>
    <mergeCell ref="C44:I44"/>
    <mergeCell ref="S12:S13"/>
    <mergeCell ref="N12:N13"/>
    <mergeCell ref="Q12:Q13"/>
    <mergeCell ref="R12:R13"/>
    <mergeCell ref="C12:C13"/>
    <mergeCell ref="D12:D13"/>
    <mergeCell ref="L12:L13"/>
    <mergeCell ref="G12:G13"/>
    <mergeCell ref="I12:I13"/>
    <mergeCell ref="M12:M13"/>
    <mergeCell ref="C14:I14"/>
  </mergeCells>
  <phoneticPr fontId="0" type="noConversion"/>
  <conditionalFormatting sqref="Q10 L10 G10">
    <cfRule type="cellIs" dxfId="20" priority="1" stopIfTrue="1" operator="between">
      <formula>1</formula>
      <formula>0.99</formula>
    </cfRule>
    <cfRule type="cellIs" dxfId="19" priority="2" stopIfTrue="1" operator="between">
      <formula>0.98</formula>
      <formula>0.9</formula>
    </cfRule>
    <cfRule type="cellIs" dxfId="18" priority="3" stopIfTrue="1" operator="between">
      <formula>0.89</formula>
      <formula>0</formula>
    </cfRule>
  </conditionalFormatting>
  <dataValidations count="2">
    <dataValidation type="list" allowBlank="1" showInputMessage="1" showErrorMessage="1" sqref="S47:S78 Q15:Q43 S17:S43 Q45:Q78 L45:L78 L15:L43 G15:G43 G45:G78" xr:uid="{00000000-0002-0000-0300-000000000000}">
      <formula1>"Si,No,No Aplica"</formula1>
    </dataValidation>
    <dataValidation type="list" allowBlank="1" showInputMessage="1" showErrorMessage="1" sqref="C15:C43 C45:C78" xr:uid="{00000000-0002-0000-0300-000001000000}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&amp;LRevision: 1.0&amp;CFecha Efectiva:16/06/2008&amp;R&amp;P/&amp;N</oddFooter>
  </headerFooter>
  <ignoredErrors>
    <ignoredError sqref="D4:D5 D7:D8" unlockedFormula="1"/>
  </ignoredError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outlinePr summaryBelow="0" summaryRight="0"/>
  </sheetPr>
  <dimension ref="B2:BA18"/>
  <sheetViews>
    <sheetView showGridLines="0" zoomScale="85" workbookViewId="0">
      <pane ySplit="13" topLeftCell="A14" activePane="bottomLeft" state="frozen"/>
      <selection pane="bottomLeft" activeCell="C16" sqref="C16"/>
    </sheetView>
  </sheetViews>
  <sheetFormatPr defaultColWidth="11.42578125" defaultRowHeight="12.75" outlineLevelRow="1"/>
  <cols>
    <col min="1" max="1" width="2.7109375" style="6" customWidth="1"/>
    <col min="2" max="2" width="8.42578125" style="5" customWidth="1"/>
    <col min="3" max="3" width="18.28515625" style="5" customWidth="1"/>
    <col min="4" max="4" width="45.42578125" style="5" customWidth="1"/>
    <col min="5" max="5" width="6.42578125" style="5" hidden="1" customWidth="1"/>
    <col min="6" max="6" width="9.42578125" style="5" hidden="1" customWidth="1"/>
    <col min="7" max="7" width="10.85546875" style="6" customWidth="1"/>
    <col min="8" max="8" width="6.85546875" style="6" customWidth="1"/>
    <col min="9" max="9" width="11.7109375" style="6" customWidth="1"/>
    <col min="10" max="10" width="19.28515625" style="6" customWidth="1"/>
    <col min="11" max="11" width="8.85546875" style="6" hidden="1" customWidth="1"/>
    <col min="12" max="12" width="8.42578125" style="6" hidden="1" customWidth="1"/>
    <col min="13" max="13" width="10.85546875" style="6" customWidth="1"/>
    <col min="14" max="14" width="9.5703125" style="18" customWidth="1"/>
    <col min="15" max="15" width="13.42578125" style="6" customWidth="1"/>
    <col min="16" max="16" width="15.7109375" style="6" customWidth="1"/>
    <col min="17" max="17" width="8.42578125" style="6" hidden="1" customWidth="1"/>
    <col min="18" max="18" width="8.140625" style="6" hidden="1" customWidth="1"/>
    <col min="19" max="19" width="11.5703125" style="6" customWidth="1"/>
    <col min="20" max="20" width="18" style="6" customWidth="1"/>
    <col min="21" max="21" width="13.5703125" style="6" customWidth="1"/>
    <col min="22" max="22" width="6.7109375" style="6" customWidth="1"/>
    <col min="23" max="23" width="7.7109375" style="6" customWidth="1"/>
    <col min="24" max="24" width="5.7109375" style="6" customWidth="1"/>
    <col min="25" max="25" width="9.5703125" style="6" customWidth="1"/>
    <col min="26" max="26" width="12.7109375" style="2" customWidth="1"/>
    <col min="27" max="34" width="11.42578125" style="7"/>
    <col min="35" max="52" width="11.42578125" style="8"/>
    <col min="53" max="16384" width="11.42578125" style="6"/>
  </cols>
  <sheetData>
    <row r="2" spans="2:53" s="14" customFormat="1" ht="15.75">
      <c r="B2" s="375" t="s">
        <v>145</v>
      </c>
      <c r="C2" s="375"/>
      <c r="D2" s="375"/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375"/>
      <c r="U2" s="375"/>
      <c r="V2" s="295"/>
      <c r="W2" s="296"/>
      <c r="X2" s="296"/>
      <c r="Y2" s="296"/>
      <c r="Z2" s="296"/>
      <c r="AA2" s="296"/>
      <c r="AB2" s="296"/>
      <c r="AC2" s="296"/>
      <c r="AD2" s="296"/>
      <c r="AE2" s="296"/>
      <c r="AF2" s="296"/>
      <c r="AG2" s="296"/>
      <c r="AH2" s="296"/>
      <c r="AI2" s="296"/>
      <c r="AJ2" s="296"/>
      <c r="AK2" s="296"/>
      <c r="AL2" s="296"/>
      <c r="AM2" s="296"/>
      <c r="AN2" s="296"/>
      <c r="AO2" s="296"/>
      <c r="AP2" s="296"/>
      <c r="AQ2" s="296"/>
      <c r="AR2" s="296"/>
      <c r="AS2" s="296"/>
      <c r="AT2" s="296"/>
      <c r="AU2" s="296"/>
      <c r="AV2" s="296"/>
      <c r="AW2" s="296"/>
      <c r="AX2" s="296"/>
      <c r="AY2" s="296"/>
      <c r="AZ2" s="296"/>
      <c r="BA2" s="296"/>
    </row>
    <row r="3" spans="2:53" s="15" customFormat="1">
      <c r="U3" s="295"/>
      <c r="V3" s="295"/>
    </row>
    <row r="4" spans="2:53" s="14" customFormat="1" ht="12.75" customHeight="1">
      <c r="B4" s="137"/>
      <c r="C4" s="130" t="s">
        <v>13</v>
      </c>
      <c r="D4" s="136" t="str">
        <f>Inicio!D4</f>
        <v>EVOLUTIVO FRONT END</v>
      </c>
      <c r="E4" s="140"/>
      <c r="F4" s="140"/>
      <c r="G4" s="131"/>
      <c r="H4" s="131"/>
      <c r="I4" s="15"/>
      <c r="J4" s="45" t="s">
        <v>15</v>
      </c>
      <c r="K4" s="141"/>
      <c r="L4" s="141"/>
      <c r="M4" s="15"/>
      <c r="N4" s="15"/>
      <c r="O4" s="45" t="s">
        <v>16</v>
      </c>
      <c r="P4" s="357" t="s">
        <v>87</v>
      </c>
      <c r="Q4" s="357"/>
      <c r="R4" s="357"/>
      <c r="S4" s="358"/>
      <c r="T4" s="45" t="s">
        <v>18</v>
      </c>
      <c r="U4" s="103" t="s">
        <v>19</v>
      </c>
      <c r="V4" s="295"/>
      <c r="W4" s="296"/>
      <c r="X4" s="296"/>
      <c r="Y4" s="296"/>
      <c r="Z4" s="296"/>
      <c r="AA4" s="296"/>
      <c r="AB4" s="296"/>
      <c r="AC4" s="296"/>
      <c r="AD4" s="296"/>
      <c r="AE4" s="296"/>
      <c r="AF4" s="296"/>
      <c r="AG4" s="296"/>
      <c r="AH4" s="296"/>
      <c r="AI4" s="296"/>
      <c r="AJ4" s="296"/>
      <c r="AK4" s="296"/>
      <c r="AL4" s="296"/>
      <c r="AM4" s="296"/>
      <c r="AN4" s="296"/>
      <c r="AO4" s="296"/>
      <c r="AP4" s="296"/>
      <c r="AQ4" s="296"/>
      <c r="AR4" s="296"/>
      <c r="AS4" s="296"/>
      <c r="AT4" s="296"/>
      <c r="AU4" s="296"/>
      <c r="AV4" s="296"/>
      <c r="AW4" s="296"/>
      <c r="AX4" s="296"/>
      <c r="AY4" s="296"/>
      <c r="AZ4" s="296"/>
      <c r="BA4" s="296"/>
    </row>
    <row r="5" spans="2:53" s="14" customFormat="1">
      <c r="B5" s="137"/>
      <c r="C5" s="130" t="s">
        <v>20</v>
      </c>
      <c r="D5" s="136">
        <f>Inicio!D5</f>
        <v>0</v>
      </c>
      <c r="E5" s="140"/>
      <c r="F5" s="140"/>
      <c r="G5" s="131"/>
      <c r="H5" s="131"/>
      <c r="I5" s="15"/>
      <c r="J5" s="15"/>
      <c r="K5" s="142"/>
      <c r="L5" s="142"/>
      <c r="M5" s="15"/>
      <c r="N5" s="15"/>
      <c r="O5" s="15"/>
      <c r="P5" s="15"/>
      <c r="Q5" s="15"/>
      <c r="R5" s="15"/>
      <c r="S5" s="15"/>
      <c r="T5" s="15"/>
      <c r="U5" s="295"/>
      <c r="V5" s="295"/>
      <c r="W5" s="296"/>
      <c r="X5" s="296"/>
      <c r="Y5" s="296"/>
      <c r="Z5" s="296"/>
      <c r="AA5" s="296"/>
      <c r="AB5" s="296"/>
      <c r="AC5" s="296"/>
      <c r="AD5" s="296"/>
      <c r="AE5" s="296"/>
      <c r="AF5" s="296"/>
      <c r="AG5" s="296"/>
      <c r="AH5" s="296"/>
      <c r="AI5" s="296"/>
      <c r="AJ5" s="296"/>
      <c r="AK5" s="296"/>
      <c r="AL5" s="296"/>
      <c r="AM5" s="296"/>
      <c r="AN5" s="296"/>
      <c r="AO5" s="296"/>
      <c r="AP5" s="296"/>
      <c r="AQ5" s="296"/>
      <c r="AR5" s="296"/>
      <c r="AS5" s="296"/>
      <c r="AT5" s="296"/>
      <c r="AU5" s="296"/>
      <c r="AV5" s="296"/>
      <c r="AW5" s="296"/>
      <c r="AX5" s="296"/>
      <c r="AY5" s="296"/>
      <c r="AZ5" s="296"/>
      <c r="BA5" s="296"/>
    </row>
    <row r="6" spans="2:53" s="14" customFormat="1" ht="12.75" customHeight="1">
      <c r="B6" s="137"/>
      <c r="C6" s="130" t="s">
        <v>21</v>
      </c>
      <c r="D6" s="136">
        <f>Inicio!D6</f>
        <v>0</v>
      </c>
      <c r="E6" s="140"/>
      <c r="F6" s="140"/>
      <c r="G6" s="131"/>
      <c r="H6" s="131"/>
      <c r="I6" s="15"/>
      <c r="J6" s="45" t="s">
        <v>22</v>
      </c>
      <c r="K6" s="141"/>
      <c r="L6" s="141"/>
      <c r="M6" s="15"/>
      <c r="N6" s="15"/>
      <c r="O6" s="45" t="s">
        <v>16</v>
      </c>
      <c r="P6" s="357" t="s">
        <v>87</v>
      </c>
      <c r="Q6" s="357"/>
      <c r="R6" s="357"/>
      <c r="S6" s="358"/>
      <c r="T6" s="45" t="s">
        <v>18</v>
      </c>
      <c r="U6" s="103" t="s">
        <v>19</v>
      </c>
      <c r="V6" s="295"/>
      <c r="W6" s="296"/>
      <c r="X6" s="296"/>
      <c r="Y6" s="296"/>
      <c r="Z6" s="296"/>
      <c r="AA6" s="296"/>
      <c r="AB6" s="296"/>
      <c r="AC6" s="296"/>
      <c r="AD6" s="296"/>
      <c r="AE6" s="296"/>
      <c r="AF6" s="296"/>
      <c r="AG6" s="296"/>
      <c r="AH6" s="296"/>
      <c r="AI6" s="296"/>
      <c r="AJ6" s="296"/>
      <c r="AK6" s="296"/>
      <c r="AL6" s="296"/>
      <c r="AM6" s="296"/>
      <c r="AN6" s="296"/>
      <c r="AO6" s="296"/>
      <c r="AP6" s="296"/>
      <c r="AQ6" s="296"/>
      <c r="AR6" s="296"/>
      <c r="AS6" s="296"/>
      <c r="AT6" s="296"/>
      <c r="AU6" s="296"/>
      <c r="AV6" s="296"/>
      <c r="AW6" s="296"/>
      <c r="AX6" s="296"/>
      <c r="AY6" s="296"/>
      <c r="AZ6" s="296"/>
      <c r="BA6" s="296"/>
    </row>
    <row r="7" spans="2:53" s="14" customFormat="1">
      <c r="B7" s="137"/>
      <c r="C7" s="130" t="s">
        <v>23</v>
      </c>
      <c r="D7" s="136">
        <f>Inicio!D7</f>
        <v>0</v>
      </c>
      <c r="E7" s="140"/>
      <c r="F7" s="140"/>
      <c r="G7" s="131"/>
      <c r="H7" s="131"/>
      <c r="I7" s="15"/>
      <c r="J7" s="15"/>
      <c r="K7" s="142"/>
      <c r="L7" s="142"/>
      <c r="M7" s="15"/>
      <c r="N7" s="15"/>
      <c r="O7" s="15"/>
      <c r="P7" s="15"/>
      <c r="Q7" s="15"/>
      <c r="R7" s="15"/>
      <c r="S7" s="15"/>
      <c r="T7" s="15"/>
      <c r="U7" s="295"/>
      <c r="V7" s="295"/>
      <c r="W7" s="296"/>
      <c r="X7" s="296"/>
      <c r="Y7" s="296"/>
      <c r="Z7" s="296"/>
      <c r="AA7" s="296"/>
      <c r="AB7" s="296"/>
      <c r="AC7" s="296"/>
      <c r="AD7" s="296"/>
      <c r="AE7" s="296"/>
      <c r="AF7" s="296"/>
      <c r="AG7" s="296"/>
      <c r="AH7" s="296"/>
      <c r="AI7" s="296"/>
      <c r="AJ7" s="296"/>
      <c r="AK7" s="296"/>
      <c r="AL7" s="296"/>
      <c r="AM7" s="296"/>
      <c r="AN7" s="296"/>
      <c r="AO7" s="296"/>
      <c r="AP7" s="296"/>
      <c r="AQ7" s="296"/>
      <c r="AR7" s="296"/>
      <c r="AS7" s="296"/>
      <c r="AT7" s="296"/>
      <c r="AU7" s="296"/>
      <c r="AV7" s="296"/>
      <c r="AW7" s="296"/>
      <c r="AX7" s="296"/>
      <c r="AY7" s="296"/>
      <c r="AZ7" s="296"/>
      <c r="BA7" s="296"/>
    </row>
    <row r="8" spans="2:53" s="14" customFormat="1">
      <c r="B8" s="137"/>
      <c r="C8" s="130" t="s">
        <v>24</v>
      </c>
      <c r="D8" s="136">
        <f>Inicio!D8</f>
        <v>0</v>
      </c>
      <c r="E8" s="140"/>
      <c r="F8" s="140"/>
      <c r="G8" s="131"/>
      <c r="H8" s="131"/>
      <c r="I8" s="15"/>
      <c r="J8" s="45" t="s">
        <v>25</v>
      </c>
      <c r="K8" s="141"/>
      <c r="L8" s="141"/>
      <c r="M8" s="15"/>
      <c r="N8" s="15"/>
      <c r="O8" s="45" t="s">
        <v>16</v>
      </c>
      <c r="P8" s="357" t="s">
        <v>87</v>
      </c>
      <c r="Q8" s="357"/>
      <c r="R8" s="357"/>
      <c r="S8" s="358"/>
      <c r="T8" s="45" t="s">
        <v>18</v>
      </c>
      <c r="U8" s="103" t="s">
        <v>19</v>
      </c>
      <c r="V8" s="295"/>
      <c r="W8" s="296"/>
      <c r="X8" s="296"/>
      <c r="Y8" s="296"/>
      <c r="Z8" s="296"/>
      <c r="AA8" s="296"/>
      <c r="AB8" s="296"/>
      <c r="AC8" s="296"/>
      <c r="AD8" s="296"/>
      <c r="AE8" s="296"/>
      <c r="AF8" s="296"/>
      <c r="AG8" s="296"/>
      <c r="AH8" s="296"/>
      <c r="AI8" s="296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</row>
    <row r="9" spans="2:53" s="14" customFormat="1">
      <c r="B9" s="296"/>
      <c r="C9" s="296"/>
      <c r="D9" s="296"/>
      <c r="E9" s="296"/>
      <c r="F9" s="296"/>
      <c r="G9" s="296"/>
      <c r="H9" s="296"/>
      <c r="I9" s="296"/>
      <c r="J9" s="296"/>
      <c r="K9" s="296"/>
      <c r="L9" s="296"/>
      <c r="M9" s="296"/>
      <c r="N9" s="296"/>
      <c r="O9" s="296"/>
      <c r="P9" s="296"/>
      <c r="Q9" s="296"/>
      <c r="R9" s="296"/>
      <c r="S9" s="296"/>
      <c r="T9" s="296"/>
      <c r="U9" s="296"/>
      <c r="V9" s="16"/>
      <c r="W9" s="296"/>
      <c r="X9" s="296"/>
      <c r="Y9" s="296"/>
      <c r="Z9" s="296"/>
      <c r="AA9" s="296"/>
      <c r="AB9" s="296"/>
      <c r="AC9" s="296"/>
      <c r="AD9" s="296"/>
      <c r="AE9" s="296"/>
      <c r="AF9" s="296"/>
      <c r="AG9" s="296"/>
      <c r="AH9" s="296"/>
      <c r="AI9" s="296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</row>
    <row r="10" spans="2:53" s="14" customFormat="1" ht="11.25" customHeight="1">
      <c r="B10" s="296"/>
      <c r="C10" s="130" t="s">
        <v>26</v>
      </c>
      <c r="D10" s="45"/>
      <c r="E10" s="137"/>
      <c r="F10" s="296"/>
      <c r="G10" s="31">
        <f>IF((COUNTIF(F14:F17,"Si")=0)*AND(COUNTIF(E14:E17,"No")=0),0,((COUNTIF(F14:F17,"Si")))/((COUNTIF(F14:F17,"Si")+COUNTIF(E14:E17,"No"))))</f>
        <v>1</v>
      </c>
      <c r="H10" s="23"/>
      <c r="I10" s="296"/>
      <c r="J10" s="296"/>
      <c r="K10" s="296"/>
      <c r="L10" s="296"/>
      <c r="M10" s="31">
        <f>IF((COUNTIF(L14:L17,"Si")=0)*AND(COUNTIF(K14:K17,"No")=0),0,((COUNTIF(L14:L17,"Si")))/((COUNTIF(L14:L17,"Si")+COUNTIF(K14:K17,"No"))))</f>
        <v>0.5</v>
      </c>
      <c r="N10" s="23"/>
      <c r="O10" s="296"/>
      <c r="P10" s="296"/>
      <c r="Q10" s="296"/>
      <c r="R10" s="296"/>
      <c r="S10" s="31">
        <f>IF((COUNTIF(R14:R17,"Si")=0)*AND(COUNTIF(Q14:Q17,"No")=0),0,((COUNTIF(R14:R17,"Si")))/((COUNTIF(R14:R17,"Si")+COUNTIF(Q14:Q17,"No"))))</f>
        <v>1</v>
      </c>
      <c r="T10" s="23"/>
      <c r="U10" s="296"/>
      <c r="V10" s="16"/>
      <c r="W10" s="296"/>
      <c r="X10" s="296"/>
      <c r="Y10" s="296"/>
      <c r="Z10" s="296"/>
      <c r="AA10" s="296"/>
      <c r="AB10" s="296"/>
      <c r="AC10" s="296"/>
      <c r="AD10" s="296"/>
      <c r="AE10" s="296"/>
      <c r="AF10" s="296"/>
      <c r="AG10" s="296"/>
      <c r="AH10" s="296"/>
      <c r="AI10" s="296"/>
      <c r="AJ10" s="296"/>
      <c r="AK10" s="296"/>
      <c r="AL10" s="296"/>
      <c r="AM10" s="296"/>
      <c r="AN10" s="296"/>
      <c r="AO10" s="296"/>
      <c r="AP10" s="296"/>
      <c r="AQ10" s="296"/>
      <c r="AR10" s="296"/>
      <c r="AS10" s="296"/>
      <c r="AT10" s="296"/>
      <c r="AU10" s="296"/>
      <c r="AV10" s="296"/>
      <c r="AW10" s="296"/>
      <c r="AX10" s="296"/>
      <c r="AY10" s="296"/>
      <c r="AZ10" s="296"/>
      <c r="BA10" s="296"/>
    </row>
    <row r="11" spans="2:53" s="14" customFormat="1" ht="11.25" hidden="1" customHeight="1" thickBot="1">
      <c r="B11" s="296"/>
      <c r="C11" s="362"/>
      <c r="D11" s="362"/>
      <c r="E11" s="376"/>
      <c r="F11" s="296"/>
      <c r="G11" s="373" t="s">
        <v>28</v>
      </c>
      <c r="H11" s="359"/>
      <c r="I11" s="354"/>
      <c r="J11" s="296"/>
      <c r="K11" s="296"/>
      <c r="L11" s="296"/>
      <c r="M11" s="353" t="s">
        <v>29</v>
      </c>
      <c r="N11" s="359"/>
      <c r="O11" s="354"/>
      <c r="P11" s="296"/>
      <c r="Q11" s="296"/>
      <c r="R11" s="296"/>
      <c r="S11" s="353" t="s">
        <v>30</v>
      </c>
      <c r="T11" s="359"/>
      <c r="U11" s="354"/>
      <c r="V11" s="16"/>
      <c r="W11" s="296"/>
      <c r="X11" s="296"/>
      <c r="Y11" s="296"/>
      <c r="Z11" s="296"/>
      <c r="AA11" s="296"/>
      <c r="AB11" s="296"/>
      <c r="AC11" s="296"/>
      <c r="AD11" s="296"/>
      <c r="AE11" s="296"/>
      <c r="AF11" s="296"/>
      <c r="AG11" s="296"/>
      <c r="AH11" s="296"/>
      <c r="AI11" s="296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</row>
    <row r="12" spans="2:53" s="3" customFormat="1" ht="12.75" customHeight="1">
      <c r="B12" s="360" t="s">
        <v>31</v>
      </c>
      <c r="C12" s="368" t="s">
        <v>32</v>
      </c>
      <c r="D12" s="360" t="s">
        <v>33</v>
      </c>
      <c r="E12" s="306"/>
      <c r="F12" s="306"/>
      <c r="G12" s="351" t="s">
        <v>34</v>
      </c>
      <c r="H12" s="379" t="s">
        <v>35</v>
      </c>
      <c r="I12" s="380"/>
      <c r="J12" s="352" t="s">
        <v>3</v>
      </c>
      <c r="K12" s="325"/>
      <c r="L12" s="325"/>
      <c r="M12" s="352" t="s">
        <v>36</v>
      </c>
      <c r="N12" s="379" t="s">
        <v>35</v>
      </c>
      <c r="O12" s="380"/>
      <c r="P12" s="352" t="s">
        <v>3</v>
      </c>
      <c r="Q12" s="325"/>
      <c r="R12" s="325"/>
      <c r="S12" s="352" t="s">
        <v>37</v>
      </c>
      <c r="T12" s="350" t="s">
        <v>35</v>
      </c>
      <c r="U12" s="352" t="s">
        <v>3</v>
      </c>
      <c r="V12" s="4"/>
      <c r="W12" s="306"/>
      <c r="X12" s="306"/>
      <c r="Y12" s="306"/>
      <c r="Z12" s="306"/>
      <c r="AA12" s="306"/>
      <c r="AB12" s="306"/>
      <c r="AC12" s="306"/>
      <c r="AD12" s="306"/>
      <c r="AE12" s="306"/>
      <c r="AF12" s="306"/>
      <c r="AG12" s="306"/>
      <c r="AH12" s="306"/>
      <c r="AI12" s="306"/>
      <c r="AJ12" s="306"/>
      <c r="AK12" s="306"/>
      <c r="AL12" s="306"/>
      <c r="AM12" s="306"/>
      <c r="AN12" s="306"/>
      <c r="AO12" s="306"/>
      <c r="AP12" s="306"/>
      <c r="AQ12" s="306"/>
      <c r="AR12" s="306"/>
      <c r="AS12" s="306"/>
      <c r="AT12" s="306"/>
      <c r="AU12" s="306"/>
      <c r="AV12" s="306"/>
      <c r="AW12" s="306"/>
      <c r="AX12" s="306"/>
      <c r="AY12" s="306"/>
      <c r="AZ12" s="306"/>
      <c r="BA12" s="306"/>
    </row>
    <row r="13" spans="2:53" s="3" customFormat="1" ht="20.25" customHeight="1" thickBot="1">
      <c r="B13" s="361"/>
      <c r="C13" s="369"/>
      <c r="D13" s="361"/>
      <c r="E13" s="306"/>
      <c r="F13" s="306"/>
      <c r="G13" s="383"/>
      <c r="H13" s="381"/>
      <c r="I13" s="382"/>
      <c r="J13" s="370"/>
      <c r="K13" s="331"/>
      <c r="L13" s="331"/>
      <c r="M13" s="370"/>
      <c r="N13" s="381"/>
      <c r="O13" s="382"/>
      <c r="P13" s="370"/>
      <c r="Q13" s="331"/>
      <c r="R13" s="331"/>
      <c r="S13" s="370"/>
      <c r="T13" s="371"/>
      <c r="U13" s="370"/>
      <c r="V13" s="4"/>
      <c r="W13" s="306"/>
      <c r="X13" s="306"/>
      <c r="Y13" s="306"/>
      <c r="Z13" s="306"/>
      <c r="AA13" s="306"/>
      <c r="AB13" s="306"/>
      <c r="AC13" s="306"/>
      <c r="AD13" s="306"/>
      <c r="AE13" s="306"/>
      <c r="AF13" s="306"/>
      <c r="AG13" s="306"/>
      <c r="AH13" s="306"/>
      <c r="AI13" s="306"/>
      <c r="AJ13" s="306"/>
      <c r="AK13" s="306"/>
      <c r="AL13" s="306"/>
      <c r="AM13" s="306"/>
      <c r="AN13" s="306"/>
      <c r="AO13" s="306"/>
      <c r="AP13" s="306"/>
      <c r="AQ13" s="306"/>
      <c r="AR13" s="306"/>
      <c r="AS13" s="306"/>
      <c r="AT13" s="306"/>
      <c r="AU13" s="306"/>
      <c r="AV13" s="306"/>
      <c r="AW13" s="306"/>
      <c r="AX13" s="306"/>
      <c r="AY13" s="306"/>
      <c r="AZ13" s="306"/>
      <c r="BA13" s="306"/>
    </row>
    <row r="14" spans="2:53" ht="13.5" thickBot="1">
      <c r="B14" s="76" t="s">
        <v>146</v>
      </c>
      <c r="C14" s="79"/>
      <c r="D14" s="79"/>
      <c r="E14" s="308"/>
      <c r="F14" s="308"/>
      <c r="G14" s="80"/>
      <c r="H14" s="309"/>
      <c r="I14" s="309"/>
      <c r="J14" s="309"/>
      <c r="K14" s="308"/>
      <c r="L14" s="308"/>
      <c r="M14" s="80"/>
      <c r="N14" s="81"/>
      <c r="O14" s="309"/>
      <c r="P14" s="309"/>
      <c r="Q14" s="308"/>
      <c r="R14" s="308"/>
      <c r="S14" s="80"/>
      <c r="T14" s="309"/>
      <c r="U14" s="310"/>
      <c r="V14" s="307"/>
      <c r="W14" s="307"/>
      <c r="X14" s="307"/>
      <c r="Y14" s="307"/>
      <c r="Z14" s="307"/>
      <c r="AA14" s="2"/>
      <c r="AB14" s="311"/>
      <c r="AC14" s="311"/>
      <c r="AD14" s="311"/>
      <c r="AE14" s="311"/>
      <c r="AF14" s="311"/>
      <c r="AG14" s="311"/>
      <c r="AH14" s="311"/>
      <c r="AI14" s="311"/>
      <c r="AJ14" s="312"/>
      <c r="AK14" s="312"/>
      <c r="AL14" s="312"/>
      <c r="AM14" s="312"/>
      <c r="AN14" s="312"/>
      <c r="AO14" s="312"/>
      <c r="AP14" s="312"/>
      <c r="AQ14" s="312"/>
      <c r="AR14" s="312"/>
      <c r="AS14" s="312"/>
      <c r="AT14" s="312"/>
      <c r="AU14" s="312"/>
      <c r="AV14" s="312"/>
      <c r="AW14" s="312"/>
      <c r="AX14" s="312"/>
      <c r="AY14" s="312"/>
      <c r="AZ14" s="312"/>
      <c r="BA14" s="312"/>
    </row>
    <row r="15" spans="2:53" s="12" customFormat="1" ht="50.25" customHeight="1" outlineLevel="1" thickBot="1">
      <c r="B15" s="77"/>
      <c r="C15" s="386" t="s">
        <v>147</v>
      </c>
      <c r="D15" s="386"/>
      <c r="E15" s="386"/>
      <c r="F15" s="386"/>
      <c r="G15" s="386"/>
      <c r="H15" s="386"/>
      <c r="I15" s="386"/>
      <c r="J15" s="386"/>
      <c r="K15" s="78"/>
      <c r="L15" s="78"/>
      <c r="M15" s="333"/>
      <c r="N15" s="385"/>
      <c r="O15" s="385"/>
      <c r="P15" s="78"/>
      <c r="Q15" s="78"/>
      <c r="R15" s="78"/>
      <c r="S15" s="333"/>
      <c r="T15" s="78"/>
      <c r="U15" s="75"/>
      <c r="V15" s="9"/>
      <c r="W15" s="9"/>
      <c r="X15" s="9"/>
      <c r="Y15" s="9"/>
      <c r="Z15" s="9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</row>
    <row r="16" spans="2:53" s="3" customFormat="1" ht="35.25" customHeight="1" outlineLevel="1">
      <c r="B16" s="72">
        <v>1</v>
      </c>
      <c r="C16" s="135" t="s">
        <v>40</v>
      </c>
      <c r="D16" s="58" t="s">
        <v>41</v>
      </c>
      <c r="E16" s="197" t="str">
        <f>IF(((C16="Auditoría de Gestión de la Configuración")*AND(G16="No")),"No","")</f>
        <v/>
      </c>
      <c r="F16" s="197" t="str">
        <f>IF(((C16="Auditoría de Gestión de la Configuración")*AND(G16="Si")),"Si","")</f>
        <v>Si</v>
      </c>
      <c r="G16" s="149" t="s">
        <v>42</v>
      </c>
      <c r="H16" s="384"/>
      <c r="I16" s="384"/>
      <c r="J16" s="66"/>
      <c r="K16" s="197" t="str">
        <f>IF(((C16="Auditoría de Gestión de la Configuración")*AND(M16="No")),"No","")</f>
        <v/>
      </c>
      <c r="L16" s="197" t="str">
        <f>IF(((C16="Auditoría de Gestión de la Configuración")*AND(M16="Si")),"Si","")</f>
        <v>Si</v>
      </c>
      <c r="M16" s="149" t="s">
        <v>42</v>
      </c>
      <c r="N16" s="384"/>
      <c r="O16" s="384"/>
      <c r="P16" s="64"/>
      <c r="Q16" s="197" t="str">
        <f>IF(((C16="Auditoría de Gestión de la Configuración")*AND(S16="No")),"No","")</f>
        <v/>
      </c>
      <c r="R16" s="197" t="str">
        <f>IF(((C16="Auditoría de Gestión de la Configuración")*AND(S16="Si")),"Si","")</f>
        <v>Si</v>
      </c>
      <c r="S16" s="149" t="s">
        <v>42</v>
      </c>
      <c r="T16" s="56"/>
      <c r="U16" s="56"/>
      <c r="V16" s="4"/>
      <c r="W16" s="306"/>
      <c r="X16" s="306"/>
      <c r="Y16" s="306"/>
      <c r="Z16" s="306"/>
      <c r="AA16" s="306"/>
      <c r="AB16" s="306"/>
      <c r="AC16" s="306"/>
      <c r="AD16" s="306"/>
      <c r="AE16" s="306"/>
      <c r="AF16" s="306"/>
      <c r="AG16" s="306"/>
      <c r="AH16" s="306"/>
      <c r="AI16" s="306"/>
      <c r="AJ16" s="306"/>
      <c r="AK16" s="306"/>
      <c r="AL16" s="306"/>
      <c r="AM16" s="306"/>
      <c r="AN16" s="306"/>
      <c r="AO16" s="306"/>
      <c r="AP16" s="306"/>
      <c r="AQ16" s="306"/>
      <c r="AR16" s="306"/>
      <c r="AS16" s="306"/>
      <c r="AT16" s="306"/>
      <c r="AU16" s="306"/>
      <c r="AV16" s="306"/>
      <c r="AW16" s="306"/>
      <c r="AX16" s="306"/>
      <c r="AY16" s="306"/>
      <c r="AZ16" s="306"/>
      <c r="BA16" s="306"/>
    </row>
    <row r="17" spans="2:22" s="3" customFormat="1" ht="26.25" customHeight="1" outlineLevel="1">
      <c r="B17" s="71">
        <f>B16+1</f>
        <v>2</v>
      </c>
      <c r="C17" s="135" t="s">
        <v>40</v>
      </c>
      <c r="D17" s="59" t="s">
        <v>43</v>
      </c>
      <c r="E17" s="197" t="str">
        <f>IF(((C17="Auditoría de Gestión de la Configuración")*AND(G17="No")),"No","")</f>
        <v/>
      </c>
      <c r="F17" s="197" t="str">
        <f>IF(((C17="Auditoría de Gestión de la Configuración")*AND(G17="Si")),"Si","")</f>
        <v>Si</v>
      </c>
      <c r="G17" s="150" t="s">
        <v>42</v>
      </c>
      <c r="H17" s="384"/>
      <c r="I17" s="384"/>
      <c r="J17" s="60"/>
      <c r="K17" s="197" t="str">
        <f>IF(((C17="Auditoría de Gestión de la Configuración")*AND(M17="No")),"No","")</f>
        <v>No</v>
      </c>
      <c r="L17" s="197" t="str">
        <f>IF(((C17="Auditoría de Gestión de la Configuración")*AND(M17="Si")),"Si","")</f>
        <v/>
      </c>
      <c r="M17" s="150" t="s">
        <v>44</v>
      </c>
      <c r="N17" s="384"/>
      <c r="O17" s="384"/>
      <c r="P17" s="60"/>
      <c r="Q17" s="197" t="str">
        <f>IF(((C17="Auditoría de Gestión de la Configuración")*AND(S17="No")),"No","")</f>
        <v/>
      </c>
      <c r="R17" s="197" t="str">
        <f>IF(((C17="Auditoría de Gestión de la Configuración")*AND(S17="Si")),"Si","")</f>
        <v>Si</v>
      </c>
      <c r="S17" s="150" t="s">
        <v>42</v>
      </c>
      <c r="T17" s="56"/>
      <c r="U17" s="56"/>
      <c r="V17" s="4"/>
    </row>
    <row r="18" spans="2:22">
      <c r="G18" s="307"/>
      <c r="H18" s="307"/>
      <c r="I18" s="307"/>
      <c r="J18" s="307"/>
      <c r="K18" s="307"/>
      <c r="L18" s="307"/>
      <c r="M18" s="307"/>
      <c r="O18" s="307"/>
      <c r="P18" s="307"/>
      <c r="Q18" s="307"/>
      <c r="R18" s="307"/>
      <c r="S18" s="307"/>
      <c r="T18" s="307"/>
      <c r="U18" s="307"/>
      <c r="V18" s="307"/>
    </row>
  </sheetData>
  <mergeCells count="26">
    <mergeCell ref="M12:M13"/>
    <mergeCell ref="G12:G13"/>
    <mergeCell ref="H12:I13"/>
    <mergeCell ref="J12:J13"/>
    <mergeCell ref="N17:O17"/>
    <mergeCell ref="H16:I16"/>
    <mergeCell ref="N16:O16"/>
    <mergeCell ref="H17:I17"/>
    <mergeCell ref="N15:O15"/>
    <mergeCell ref="C15:J15"/>
    <mergeCell ref="B2:U2"/>
    <mergeCell ref="P4:S4"/>
    <mergeCell ref="P8:S8"/>
    <mergeCell ref="P6:S6"/>
    <mergeCell ref="B12:B13"/>
    <mergeCell ref="C12:C13"/>
    <mergeCell ref="U12:U13"/>
    <mergeCell ref="N12:O13"/>
    <mergeCell ref="S12:S13"/>
    <mergeCell ref="T12:T13"/>
    <mergeCell ref="S11:U11"/>
    <mergeCell ref="C11:E11"/>
    <mergeCell ref="P12:P13"/>
    <mergeCell ref="D12:D13"/>
    <mergeCell ref="G11:I11"/>
    <mergeCell ref="M11:O11"/>
  </mergeCells>
  <phoneticPr fontId="0" type="noConversion"/>
  <conditionalFormatting sqref="G10 M10 S10">
    <cfRule type="cellIs" dxfId="17" priority="1" stopIfTrue="1" operator="between">
      <formula>1</formula>
      <formula>0.99</formula>
    </cfRule>
    <cfRule type="cellIs" dxfId="16" priority="2" stopIfTrue="1" operator="between">
      <formula>0.98</formula>
      <formula>0.9</formula>
    </cfRule>
    <cfRule type="cellIs" dxfId="15" priority="3" stopIfTrue="1" operator="between">
      <formula>0.89</formula>
      <formula>0</formula>
    </cfRule>
  </conditionalFormatting>
  <dataValidations count="2">
    <dataValidation type="list" allowBlank="1" showInputMessage="1" showErrorMessage="1" sqref="M16:M17 G16:G17 S16:S17 S14 M14 G14" xr:uid="{00000000-0002-0000-0400-000000000000}">
      <formula1>"Si,No,No Aplica"</formula1>
    </dataValidation>
    <dataValidation type="list" allowBlank="1" showInputMessage="1" showErrorMessage="1" sqref="C16:C17" xr:uid="{00000000-0002-0000-0400-000001000000}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&amp;LRevision: 1.0&amp;CFecha Efectiva:16/06/2008&amp;R&amp;P/&amp;N</oddFooter>
  </headerFooter>
  <ignoredErrors>
    <ignoredError sqref="D4:D8" unlockedFormula="1"/>
  </ignoredError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>
    <tabColor indexed="13"/>
    <outlinePr summaryBelow="0" summaryRight="0"/>
  </sheetPr>
  <dimension ref="B1:BF47"/>
  <sheetViews>
    <sheetView showGridLines="0" workbookViewId="0">
      <pane xSplit="1" ySplit="13" topLeftCell="B16" activePane="bottomRight" state="frozen"/>
      <selection pane="bottomRight" activeCell="H24" sqref="H24:I24"/>
      <selection pane="bottomLeft" activeCell="A14" sqref="A14"/>
      <selection pane="topRight" activeCell="B1" sqref="B1"/>
    </sheetView>
  </sheetViews>
  <sheetFormatPr defaultColWidth="11.42578125" defaultRowHeight="12.75"/>
  <cols>
    <col min="1" max="1" width="2.28515625" style="6" customWidth="1"/>
    <col min="2" max="2" width="3.7109375" style="5" customWidth="1"/>
    <col min="3" max="3" width="20.140625" style="5" customWidth="1"/>
    <col min="4" max="4" width="40.5703125" style="5" customWidth="1"/>
    <col min="5" max="5" width="6.85546875" style="5" hidden="1" customWidth="1"/>
    <col min="6" max="6" width="6.42578125" style="5" hidden="1" customWidth="1"/>
    <col min="7" max="7" width="9.28515625" style="6" customWidth="1"/>
    <col min="8" max="8" width="8.7109375" style="6" customWidth="1"/>
    <col min="9" max="10" width="15.7109375" style="6" customWidth="1"/>
    <col min="11" max="11" width="8.140625" style="12" hidden="1" customWidth="1"/>
    <col min="12" max="12" width="8" style="12" hidden="1" customWidth="1"/>
    <col min="13" max="13" width="9.5703125" style="147" customWidth="1"/>
    <col min="14" max="14" width="13.5703125" style="6" customWidth="1"/>
    <col min="15" max="15" width="14.5703125" style="6" customWidth="1"/>
    <col min="16" max="16" width="7.28515625" style="6" hidden="1" customWidth="1"/>
    <col min="17" max="17" width="8.140625" style="6" hidden="1" customWidth="1"/>
    <col min="18" max="18" width="10" style="147" customWidth="1"/>
    <col min="19" max="19" width="20.140625" style="6" bestFit="1" customWidth="1"/>
    <col min="20" max="20" width="13.5703125" style="6" customWidth="1"/>
    <col min="21" max="21" width="13.42578125" style="6" customWidth="1"/>
    <col min="22" max="22" width="6.7109375" style="6" customWidth="1"/>
    <col min="23" max="23" width="7.7109375" style="6" customWidth="1"/>
    <col min="24" max="24" width="5.7109375" style="6" customWidth="1"/>
    <col min="25" max="25" width="9.5703125" style="6" customWidth="1"/>
    <col min="26" max="26" width="12.7109375" style="2" customWidth="1"/>
    <col min="27" max="34" width="11.42578125" style="7"/>
    <col min="35" max="52" width="11.42578125" style="8"/>
    <col min="53" max="16384" width="11.42578125" style="6"/>
  </cols>
  <sheetData>
    <row r="1" spans="2:58">
      <c r="G1" s="307"/>
      <c r="H1" s="307"/>
      <c r="I1" s="307"/>
      <c r="J1" s="307"/>
      <c r="M1" s="307"/>
      <c r="N1" s="307"/>
      <c r="O1" s="307"/>
      <c r="P1" s="307"/>
      <c r="Q1" s="307"/>
      <c r="R1" s="313"/>
      <c r="S1" s="307"/>
      <c r="T1" s="307"/>
      <c r="U1" s="307"/>
      <c r="V1" s="307"/>
      <c r="W1" s="307"/>
      <c r="X1" s="307"/>
      <c r="Y1" s="307"/>
      <c r="AA1" s="311"/>
      <c r="AB1" s="311"/>
      <c r="AC1" s="311"/>
      <c r="AD1" s="311"/>
      <c r="AE1" s="311"/>
      <c r="AF1" s="311"/>
      <c r="AG1" s="311"/>
      <c r="AH1" s="311"/>
      <c r="AI1" s="312"/>
      <c r="AJ1" s="312"/>
      <c r="AK1" s="312"/>
      <c r="AL1" s="312"/>
      <c r="AM1" s="312"/>
      <c r="AN1" s="312"/>
      <c r="AO1" s="312"/>
      <c r="AP1" s="312"/>
      <c r="AQ1" s="312"/>
      <c r="AR1" s="312"/>
      <c r="AS1" s="312"/>
      <c r="AT1" s="312"/>
      <c r="AU1" s="312"/>
      <c r="AV1" s="312"/>
      <c r="AW1" s="312"/>
      <c r="AX1" s="312"/>
      <c r="AY1" s="312"/>
      <c r="AZ1" s="312"/>
      <c r="BA1" s="307"/>
      <c r="BB1" s="307"/>
      <c r="BC1" s="307"/>
      <c r="BD1" s="307"/>
      <c r="BE1" s="307"/>
      <c r="BF1" s="307"/>
    </row>
    <row r="2" spans="2:58" s="14" customFormat="1" ht="15.75">
      <c r="B2" s="375" t="s">
        <v>148</v>
      </c>
      <c r="C2" s="375"/>
      <c r="D2" s="375"/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375"/>
      <c r="U2" s="295"/>
      <c r="V2" s="296"/>
      <c r="W2" s="296"/>
      <c r="X2" s="296"/>
      <c r="Y2" s="296"/>
      <c r="Z2" s="296"/>
      <c r="AA2" s="296"/>
      <c r="AB2" s="296"/>
      <c r="AC2" s="296"/>
      <c r="AD2" s="296"/>
      <c r="AE2" s="296"/>
      <c r="AF2" s="296"/>
      <c r="AG2" s="296"/>
      <c r="AH2" s="296"/>
      <c r="AI2" s="296"/>
      <c r="AJ2" s="296"/>
      <c r="AK2" s="296"/>
      <c r="AL2" s="296"/>
      <c r="AM2" s="296"/>
      <c r="AN2" s="296"/>
      <c r="AO2" s="296"/>
      <c r="AP2" s="296"/>
      <c r="AQ2" s="296"/>
      <c r="AR2" s="296"/>
      <c r="AS2" s="296"/>
      <c r="AT2" s="296"/>
      <c r="AU2" s="296"/>
      <c r="AV2" s="296"/>
      <c r="AW2" s="296"/>
      <c r="AX2" s="296"/>
      <c r="AY2" s="296"/>
      <c r="AZ2" s="296"/>
      <c r="BA2" s="296"/>
      <c r="BB2" s="296"/>
      <c r="BC2" s="296"/>
      <c r="BD2" s="296"/>
      <c r="BE2" s="296"/>
      <c r="BF2" s="296"/>
    </row>
    <row r="3" spans="2:58" s="15" customFormat="1">
      <c r="E3" s="191"/>
      <c r="F3" s="191"/>
      <c r="K3" s="191"/>
      <c r="L3" s="191"/>
      <c r="R3" s="148"/>
      <c r="T3" s="295"/>
      <c r="U3" s="295"/>
    </row>
    <row r="4" spans="2:58" s="14" customFormat="1" ht="12.75" customHeight="1">
      <c r="B4" s="296"/>
      <c r="C4" s="45" t="s">
        <v>13</v>
      </c>
      <c r="D4" s="136" t="str">
        <f>Inicio!D4</f>
        <v>EVOLUTIVO FRONT END</v>
      </c>
      <c r="E4" s="191"/>
      <c r="F4" s="191"/>
      <c r="G4" s="15"/>
      <c r="H4" s="15"/>
      <c r="I4" s="15"/>
      <c r="J4" s="45" t="s">
        <v>15</v>
      </c>
      <c r="K4" s="205"/>
      <c r="L4" s="205"/>
      <c r="M4" s="15"/>
      <c r="N4" s="45" t="s">
        <v>16</v>
      </c>
      <c r="O4" s="396" t="s">
        <v>87</v>
      </c>
      <c r="P4" s="396"/>
      <c r="Q4" s="396"/>
      <c r="R4" s="396"/>
      <c r="S4" s="45" t="s">
        <v>18</v>
      </c>
      <c r="T4" s="50" t="s">
        <v>19</v>
      </c>
      <c r="U4" s="295"/>
      <c r="V4" s="296"/>
      <c r="W4" s="296"/>
      <c r="X4" s="296"/>
      <c r="Y4" s="296"/>
      <c r="Z4" s="296"/>
      <c r="AA4" s="296"/>
      <c r="AB4" s="296"/>
      <c r="AC4" s="296"/>
      <c r="AD4" s="296"/>
      <c r="AE4" s="296"/>
      <c r="AF4" s="296"/>
      <c r="AG4" s="296"/>
      <c r="AH4" s="296"/>
      <c r="AI4" s="296"/>
      <c r="AJ4" s="296"/>
      <c r="AK4" s="296"/>
      <c r="AL4" s="296"/>
      <c r="AM4" s="296"/>
      <c r="AN4" s="296"/>
      <c r="AO4" s="296"/>
      <c r="AP4" s="296"/>
      <c r="AQ4" s="296"/>
      <c r="AR4" s="296"/>
      <c r="AS4" s="296"/>
      <c r="AT4" s="296"/>
      <c r="AU4" s="296"/>
      <c r="AV4" s="296"/>
      <c r="AW4" s="296"/>
      <c r="AX4" s="296"/>
      <c r="AY4" s="296"/>
      <c r="AZ4" s="296"/>
      <c r="BA4" s="296"/>
      <c r="BB4" s="296"/>
      <c r="BC4" s="296"/>
      <c r="BD4" s="296"/>
      <c r="BE4" s="296"/>
      <c r="BF4" s="296"/>
    </row>
    <row r="5" spans="2:58" s="14" customFormat="1" ht="12.75" customHeight="1">
      <c r="B5" s="296"/>
      <c r="C5" s="397" t="s">
        <v>20</v>
      </c>
      <c r="D5" s="399">
        <f>Inicio!D5</f>
        <v>0</v>
      </c>
      <c r="E5" s="209"/>
      <c r="F5" s="209"/>
      <c r="G5" s="117"/>
      <c r="H5" s="117"/>
      <c r="I5" s="15"/>
      <c r="J5" s="15"/>
      <c r="K5" s="206"/>
      <c r="L5" s="206"/>
      <c r="M5" s="15"/>
      <c r="N5" s="15"/>
      <c r="O5" s="15"/>
      <c r="P5" s="15"/>
      <c r="Q5" s="15"/>
      <c r="R5" s="148"/>
      <c r="S5" s="15"/>
      <c r="T5" s="295"/>
      <c r="U5" s="295"/>
      <c r="V5" s="296"/>
      <c r="W5" s="296"/>
      <c r="X5" s="296"/>
      <c r="Y5" s="296"/>
      <c r="Z5" s="296"/>
      <c r="AA5" s="296"/>
      <c r="AB5" s="296"/>
      <c r="AC5" s="296"/>
      <c r="AD5" s="296"/>
      <c r="AE5" s="296"/>
      <c r="AF5" s="296"/>
      <c r="AG5" s="296"/>
      <c r="AH5" s="296"/>
      <c r="AI5" s="296"/>
      <c r="AJ5" s="296"/>
      <c r="AK5" s="296"/>
      <c r="AL5" s="296"/>
      <c r="AM5" s="296"/>
      <c r="AN5" s="296"/>
      <c r="AO5" s="296"/>
      <c r="AP5" s="296"/>
      <c r="AQ5" s="296"/>
      <c r="AR5" s="296"/>
      <c r="AS5" s="296"/>
      <c r="AT5" s="296"/>
      <c r="AU5" s="296"/>
      <c r="AV5" s="296"/>
      <c r="AW5" s="296"/>
      <c r="AX5" s="296"/>
      <c r="AY5" s="296"/>
      <c r="AZ5" s="296"/>
      <c r="BA5" s="296"/>
      <c r="BB5" s="296"/>
      <c r="BC5" s="296"/>
      <c r="BD5" s="296"/>
      <c r="BE5" s="296"/>
      <c r="BF5" s="296"/>
    </row>
    <row r="6" spans="2:58" s="14" customFormat="1" ht="12.75" customHeight="1">
      <c r="B6" s="296"/>
      <c r="C6" s="398"/>
      <c r="D6" s="400"/>
      <c r="E6" s="209"/>
      <c r="F6" s="209"/>
      <c r="G6" s="117"/>
      <c r="H6" s="117"/>
      <c r="I6" s="15"/>
      <c r="J6" s="45" t="s">
        <v>22</v>
      </c>
      <c r="K6" s="205"/>
      <c r="L6" s="205"/>
      <c r="M6" s="15"/>
      <c r="N6" s="45" t="s">
        <v>16</v>
      </c>
      <c r="O6" s="396" t="s">
        <v>87</v>
      </c>
      <c r="P6" s="396"/>
      <c r="Q6" s="396"/>
      <c r="R6" s="396"/>
      <c r="S6" s="45" t="s">
        <v>18</v>
      </c>
      <c r="T6" s="50" t="s">
        <v>19</v>
      </c>
      <c r="U6" s="295"/>
      <c r="V6" s="296"/>
      <c r="W6" s="296"/>
      <c r="X6" s="296"/>
      <c r="Y6" s="296"/>
      <c r="Z6" s="296"/>
      <c r="AA6" s="296"/>
      <c r="AB6" s="296"/>
      <c r="AC6" s="296"/>
      <c r="AD6" s="296"/>
      <c r="AE6" s="296"/>
      <c r="AF6" s="296"/>
      <c r="AG6" s="296"/>
      <c r="AH6" s="296"/>
      <c r="AI6" s="296"/>
      <c r="AJ6" s="296"/>
      <c r="AK6" s="296"/>
      <c r="AL6" s="296"/>
      <c r="AM6" s="296"/>
      <c r="AN6" s="296"/>
      <c r="AO6" s="296"/>
      <c r="AP6" s="296"/>
      <c r="AQ6" s="296"/>
      <c r="AR6" s="296"/>
      <c r="AS6" s="296"/>
      <c r="AT6" s="296"/>
      <c r="AU6" s="296"/>
      <c r="AV6" s="296"/>
      <c r="AW6" s="296"/>
      <c r="AX6" s="296"/>
      <c r="AY6" s="296"/>
      <c r="AZ6" s="296"/>
      <c r="BA6" s="296"/>
      <c r="BB6" s="296"/>
      <c r="BC6" s="296"/>
      <c r="BD6" s="296"/>
      <c r="BE6" s="296"/>
      <c r="BF6" s="296"/>
    </row>
    <row r="7" spans="2:58" s="14" customFormat="1" ht="12.75" customHeight="1">
      <c r="B7" s="296"/>
      <c r="C7" s="45" t="s">
        <v>23</v>
      </c>
      <c r="D7" s="136">
        <f>Inicio!D7</f>
        <v>0</v>
      </c>
      <c r="E7" s="209"/>
      <c r="F7" s="209"/>
      <c r="G7" s="117"/>
      <c r="H7" s="117"/>
      <c r="I7" s="15"/>
      <c r="J7" s="15"/>
      <c r="K7" s="206"/>
      <c r="L7" s="206"/>
      <c r="M7" s="15"/>
      <c r="N7" s="15"/>
      <c r="O7" s="15"/>
      <c r="P7" s="15"/>
      <c r="Q7" s="15"/>
      <c r="R7" s="148"/>
      <c r="S7" s="15"/>
      <c r="T7" s="295"/>
      <c r="U7" s="295"/>
      <c r="V7" s="296"/>
      <c r="W7" s="296"/>
      <c r="X7" s="296"/>
      <c r="Y7" s="296"/>
      <c r="Z7" s="296"/>
      <c r="AA7" s="296"/>
      <c r="AB7" s="296"/>
      <c r="AC7" s="296"/>
      <c r="AD7" s="296"/>
      <c r="AE7" s="296"/>
      <c r="AF7" s="296"/>
      <c r="AG7" s="296"/>
      <c r="AH7" s="296"/>
      <c r="AI7" s="296"/>
      <c r="AJ7" s="296"/>
      <c r="AK7" s="296"/>
      <c r="AL7" s="296"/>
      <c r="AM7" s="296"/>
      <c r="AN7" s="296"/>
      <c r="AO7" s="296"/>
      <c r="AP7" s="296"/>
      <c r="AQ7" s="296"/>
      <c r="AR7" s="296"/>
      <c r="AS7" s="296"/>
      <c r="AT7" s="296"/>
      <c r="AU7" s="296"/>
      <c r="AV7" s="296"/>
      <c r="AW7" s="296"/>
      <c r="AX7" s="296"/>
      <c r="AY7" s="296"/>
      <c r="AZ7" s="296"/>
      <c r="BA7" s="296"/>
      <c r="BB7" s="296"/>
      <c r="BC7" s="296"/>
      <c r="BD7" s="296"/>
      <c r="BE7" s="296"/>
      <c r="BF7" s="296"/>
    </row>
    <row r="8" spans="2:58" s="14" customFormat="1" ht="12.75" customHeight="1">
      <c r="B8" s="296"/>
      <c r="C8" s="45" t="s">
        <v>24</v>
      </c>
      <c r="D8" s="136">
        <f>Inicio!D8</f>
        <v>0</v>
      </c>
      <c r="E8" s="209"/>
      <c r="F8" s="209"/>
      <c r="G8" s="117"/>
      <c r="H8" s="117"/>
      <c r="I8" s="15"/>
      <c r="J8" s="45" t="s">
        <v>25</v>
      </c>
      <c r="K8" s="205"/>
      <c r="L8" s="205"/>
      <c r="M8" s="15"/>
      <c r="N8" s="45" t="s">
        <v>16</v>
      </c>
      <c r="O8" s="396" t="s">
        <v>87</v>
      </c>
      <c r="P8" s="396"/>
      <c r="Q8" s="396"/>
      <c r="R8" s="396"/>
      <c r="S8" s="45" t="s">
        <v>18</v>
      </c>
      <c r="T8" s="50" t="s">
        <v>19</v>
      </c>
      <c r="U8" s="295"/>
      <c r="V8" s="296"/>
      <c r="W8" s="296"/>
      <c r="X8" s="296"/>
      <c r="Y8" s="296"/>
      <c r="Z8" s="296"/>
      <c r="AA8" s="296"/>
      <c r="AB8" s="296"/>
      <c r="AC8" s="296"/>
      <c r="AD8" s="296"/>
      <c r="AE8" s="296"/>
      <c r="AF8" s="296"/>
      <c r="AG8" s="296"/>
      <c r="AH8" s="296"/>
      <c r="AI8" s="296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296"/>
      <c r="BD8" s="296"/>
      <c r="BE8" s="296"/>
      <c r="BF8" s="296"/>
    </row>
    <row r="9" spans="2:58">
      <c r="G9" s="307"/>
      <c r="H9" s="307"/>
      <c r="I9" s="307"/>
      <c r="J9" s="307"/>
      <c r="M9" s="307"/>
      <c r="N9" s="307"/>
      <c r="O9" s="307"/>
      <c r="P9" s="307"/>
      <c r="Q9" s="307"/>
      <c r="R9" s="313"/>
      <c r="S9" s="307"/>
      <c r="T9" s="307"/>
      <c r="U9" s="307"/>
      <c r="V9" s="307"/>
      <c r="W9" s="307"/>
      <c r="X9" s="307"/>
      <c r="Y9" s="307"/>
      <c r="AA9" s="311"/>
      <c r="AB9" s="311"/>
      <c r="AC9" s="311"/>
      <c r="AD9" s="311"/>
      <c r="AE9" s="311"/>
      <c r="AF9" s="311"/>
      <c r="AG9" s="311"/>
      <c r="AH9" s="311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07"/>
      <c r="BB9" s="307"/>
      <c r="BC9" s="307"/>
      <c r="BD9" s="307"/>
      <c r="BE9" s="307"/>
      <c r="BF9" s="307"/>
    </row>
    <row r="10" spans="2:58">
      <c r="C10" s="387"/>
      <c r="D10" s="387"/>
      <c r="E10" s="387"/>
      <c r="G10" s="31">
        <f>IF((COUNTIF(F16:F47,"Si")=0)*AND(COUNTIF(E16:E47,"No")=0),0,((COUNTIF(F16:F47,"Si")))/((COUNTIF(F16:F47,"Si")+COUNTIF(E16:E47,"No"))))</f>
        <v>1</v>
      </c>
      <c r="H10" s="23"/>
      <c r="I10" s="296"/>
      <c r="J10" s="307"/>
      <c r="M10" s="31">
        <f>IF((COUNTIF(L16:L47,"Si")=0)*AND(COUNTIF(K16:K47,"No")=0),0,((COUNTIF(L16:L47,"Si")))/((COUNTIF(L16:L47,"Si")+COUNTIF(K16:K47,"No"))))</f>
        <v>1</v>
      </c>
      <c r="N10" s="296"/>
      <c r="O10" s="307"/>
      <c r="P10" s="307"/>
      <c r="Q10" s="307"/>
      <c r="R10" s="31">
        <f>IF((COUNTIF(Q16:Q47,"Si")=0)*AND(COUNTIF(P16:P47,"No")=0),0,((COUNTIF(Q16:Q47,"Si")))/((COUNTIF(Q16:Q47,"Si")+COUNTIF(P16:P47,"No"))))</f>
        <v>1</v>
      </c>
      <c r="S10" s="23"/>
      <c r="T10" s="296"/>
      <c r="U10" s="307"/>
      <c r="V10" s="307"/>
      <c r="W10" s="307"/>
      <c r="X10" s="307"/>
      <c r="Y10" s="307"/>
      <c r="AA10" s="311"/>
      <c r="AB10" s="311"/>
      <c r="AC10" s="311"/>
      <c r="AD10" s="311"/>
      <c r="AE10" s="311"/>
      <c r="AF10" s="311"/>
      <c r="AG10" s="311"/>
      <c r="AH10" s="311"/>
      <c r="AI10" s="312"/>
      <c r="AJ10" s="312"/>
      <c r="AK10" s="312"/>
      <c r="AL10" s="312"/>
      <c r="AM10" s="312"/>
      <c r="AN10" s="312"/>
      <c r="AO10" s="312"/>
      <c r="AP10" s="312"/>
      <c r="AQ10" s="312"/>
      <c r="AR10" s="312"/>
      <c r="AS10" s="312"/>
      <c r="AT10" s="312"/>
      <c r="AU10" s="312"/>
      <c r="AV10" s="312"/>
      <c r="AW10" s="312"/>
      <c r="AX10" s="312"/>
      <c r="AY10" s="312"/>
      <c r="AZ10" s="312"/>
      <c r="BA10" s="307"/>
      <c r="BB10" s="307"/>
      <c r="BC10" s="307"/>
      <c r="BD10" s="307"/>
      <c r="BE10" s="307"/>
      <c r="BF10" s="307"/>
    </row>
    <row r="11" spans="2:58" ht="13.5" hidden="1" thickBot="1">
      <c r="C11" s="388"/>
      <c r="D11" s="388"/>
      <c r="E11" s="389"/>
      <c r="G11" s="373" t="s">
        <v>28</v>
      </c>
      <c r="H11" s="359"/>
      <c r="I11" s="354"/>
      <c r="J11" s="307"/>
      <c r="M11" s="373" t="s">
        <v>28</v>
      </c>
      <c r="N11" s="354"/>
      <c r="O11" s="307"/>
      <c r="P11" s="307"/>
      <c r="Q11" s="307"/>
      <c r="R11" s="373" t="s">
        <v>28</v>
      </c>
      <c r="S11" s="359"/>
      <c r="T11" s="354"/>
      <c r="U11" s="307"/>
      <c r="V11" s="307"/>
      <c r="W11" s="307"/>
      <c r="X11" s="307"/>
      <c r="Y11" s="307"/>
      <c r="AA11" s="311"/>
      <c r="AB11" s="311"/>
      <c r="AC11" s="311"/>
      <c r="AD11" s="311"/>
      <c r="AE11" s="311"/>
      <c r="AF11" s="311"/>
      <c r="AG11" s="311"/>
      <c r="AH11" s="311"/>
      <c r="AI11" s="312"/>
      <c r="AJ11" s="312"/>
      <c r="AK11" s="312"/>
      <c r="AL11" s="312"/>
      <c r="AM11" s="312"/>
      <c r="AN11" s="312"/>
      <c r="AO11" s="312"/>
      <c r="AP11" s="312"/>
      <c r="AQ11" s="312"/>
      <c r="AR11" s="312"/>
      <c r="AS11" s="312"/>
      <c r="AT11" s="312"/>
      <c r="AU11" s="312"/>
      <c r="AV11" s="312"/>
      <c r="AW11" s="312"/>
      <c r="AX11" s="312"/>
      <c r="AY11" s="312"/>
      <c r="AZ11" s="312"/>
      <c r="BA11" s="307"/>
      <c r="BB11" s="307"/>
      <c r="BC11" s="307"/>
      <c r="BD11" s="307"/>
      <c r="BE11" s="307"/>
      <c r="BF11" s="307"/>
    </row>
    <row r="12" spans="2:58" ht="12.75" customHeight="1">
      <c r="B12" s="360" t="s">
        <v>31</v>
      </c>
      <c r="C12" s="368" t="s">
        <v>32</v>
      </c>
      <c r="D12" s="360" t="s">
        <v>33</v>
      </c>
      <c r="E12" s="152"/>
      <c r="F12" s="152"/>
      <c r="G12" s="351" t="s">
        <v>34</v>
      </c>
      <c r="H12" s="351" t="s">
        <v>35</v>
      </c>
      <c r="I12" s="351"/>
      <c r="J12" s="349" t="s">
        <v>3</v>
      </c>
      <c r="K12" s="215"/>
      <c r="L12" s="215"/>
      <c r="M12" s="351" t="s">
        <v>36</v>
      </c>
      <c r="N12" s="351" t="s">
        <v>35</v>
      </c>
      <c r="O12" s="349" t="s">
        <v>3</v>
      </c>
      <c r="P12" s="314"/>
      <c r="Q12" s="314"/>
      <c r="R12" s="351" t="s">
        <v>37</v>
      </c>
      <c r="S12" s="349" t="s">
        <v>35</v>
      </c>
      <c r="T12" s="349" t="s">
        <v>3</v>
      </c>
      <c r="U12" s="307"/>
      <c r="V12" s="307"/>
      <c r="W12" s="307"/>
      <c r="X12" s="307"/>
      <c r="Y12" s="307"/>
      <c r="AA12" s="311"/>
      <c r="AB12" s="311"/>
      <c r="AC12" s="311"/>
      <c r="AD12" s="311"/>
      <c r="AE12" s="311"/>
      <c r="AF12" s="311"/>
      <c r="AG12" s="311"/>
      <c r="AH12" s="311"/>
      <c r="AI12" s="312"/>
      <c r="AJ12" s="312"/>
      <c r="AK12" s="312"/>
      <c r="AL12" s="312"/>
      <c r="AM12" s="312"/>
      <c r="AN12" s="312"/>
      <c r="AO12" s="312"/>
      <c r="AP12" s="312"/>
      <c r="AQ12" s="312"/>
      <c r="AR12" s="312"/>
      <c r="AS12" s="312"/>
      <c r="AT12" s="312"/>
      <c r="AU12" s="312"/>
      <c r="AV12" s="312"/>
      <c r="AW12" s="312"/>
      <c r="AX12" s="312"/>
      <c r="AY12" s="312"/>
      <c r="AZ12" s="312"/>
      <c r="BA12" s="307"/>
      <c r="BB12" s="307"/>
      <c r="BC12" s="307"/>
      <c r="BD12" s="307"/>
      <c r="BE12" s="307"/>
      <c r="BF12" s="307"/>
    </row>
    <row r="13" spans="2:58" s="11" customFormat="1" ht="25.5" customHeight="1" thickBot="1">
      <c r="B13" s="361"/>
      <c r="C13" s="369"/>
      <c r="D13" s="390"/>
      <c r="E13" s="218"/>
      <c r="F13" s="219"/>
      <c r="G13" s="383"/>
      <c r="H13" s="352"/>
      <c r="I13" s="352"/>
      <c r="J13" s="350"/>
      <c r="K13" s="328"/>
      <c r="L13" s="328"/>
      <c r="M13" s="352"/>
      <c r="N13" s="352"/>
      <c r="O13" s="350"/>
      <c r="P13" s="330"/>
      <c r="Q13" s="330"/>
      <c r="R13" s="352"/>
      <c r="S13" s="350"/>
      <c r="T13" s="350"/>
      <c r="U13" s="9"/>
      <c r="V13" s="9"/>
      <c r="W13" s="9"/>
      <c r="X13" s="9"/>
      <c r="Y13" s="9"/>
      <c r="Z13" s="10"/>
      <c r="AA13" s="10"/>
      <c r="AB13" s="10"/>
      <c r="AC13" s="10"/>
      <c r="AD13" s="10"/>
      <c r="AE13" s="10"/>
      <c r="AF13" s="10"/>
      <c r="AG13" s="315"/>
      <c r="AH13" s="315"/>
      <c r="AI13" s="315"/>
      <c r="AJ13" s="315"/>
      <c r="AK13" s="315"/>
      <c r="AL13" s="315"/>
      <c r="AM13" s="315"/>
      <c r="AN13" s="315"/>
      <c r="AO13" s="316"/>
      <c r="AP13" s="316"/>
      <c r="AQ13" s="316"/>
      <c r="AR13" s="316"/>
      <c r="AS13" s="316"/>
      <c r="AT13" s="316"/>
      <c r="AU13" s="316"/>
      <c r="AV13" s="316"/>
      <c r="AW13" s="316"/>
      <c r="AX13" s="316"/>
      <c r="AY13" s="316"/>
      <c r="AZ13" s="316"/>
      <c r="BA13" s="316"/>
      <c r="BB13" s="316"/>
      <c r="BC13" s="316"/>
      <c r="BD13" s="316"/>
      <c r="BE13" s="316"/>
      <c r="BF13" s="316"/>
    </row>
    <row r="14" spans="2:58" s="11" customFormat="1" ht="15.75" customHeight="1" thickBot="1">
      <c r="B14" s="393" t="s">
        <v>149</v>
      </c>
      <c r="C14" s="394"/>
      <c r="D14" s="395"/>
      <c r="E14" s="220"/>
      <c r="F14" s="221"/>
      <c r="G14" s="122"/>
      <c r="H14" s="73"/>
      <c r="I14" s="73"/>
      <c r="J14" s="67"/>
      <c r="K14" s="216"/>
      <c r="L14" s="216"/>
      <c r="M14" s="73"/>
      <c r="N14" s="73"/>
      <c r="O14" s="67"/>
      <c r="P14" s="67"/>
      <c r="Q14" s="67"/>
      <c r="R14" s="73"/>
      <c r="S14" s="67"/>
      <c r="T14" s="74"/>
      <c r="U14" s="9"/>
      <c r="V14" s="9"/>
      <c r="W14" s="9"/>
      <c r="X14" s="9"/>
      <c r="Y14" s="9"/>
      <c r="Z14" s="10"/>
      <c r="AA14" s="10"/>
      <c r="AB14" s="10"/>
      <c r="AC14" s="10"/>
      <c r="AD14" s="10"/>
      <c r="AE14" s="10"/>
      <c r="AF14" s="10"/>
      <c r="AG14" s="315"/>
      <c r="AH14" s="315"/>
      <c r="AI14" s="315"/>
      <c r="AJ14" s="315"/>
      <c r="AK14" s="315"/>
      <c r="AL14" s="315"/>
      <c r="AM14" s="315"/>
      <c r="AN14" s="315"/>
      <c r="AO14" s="316"/>
      <c r="AP14" s="316"/>
      <c r="AQ14" s="316"/>
      <c r="AR14" s="316"/>
      <c r="AS14" s="316"/>
      <c r="AT14" s="316"/>
      <c r="AU14" s="316"/>
      <c r="AV14" s="316"/>
      <c r="AW14" s="316"/>
      <c r="AX14" s="316"/>
      <c r="AY14" s="316"/>
      <c r="AZ14" s="316"/>
      <c r="BA14" s="316"/>
      <c r="BB14" s="316"/>
      <c r="BC14" s="316"/>
      <c r="BD14" s="316"/>
      <c r="BE14" s="316"/>
      <c r="BF14" s="316"/>
    </row>
    <row r="15" spans="2:58" s="11" customFormat="1" ht="63.75" customHeight="1" thickBot="1">
      <c r="B15" s="68"/>
      <c r="C15" s="386" t="s">
        <v>150</v>
      </c>
      <c r="D15" s="386"/>
      <c r="E15" s="386"/>
      <c r="F15" s="386"/>
      <c r="G15" s="386"/>
      <c r="H15" s="386"/>
      <c r="I15" s="386"/>
      <c r="J15" s="386"/>
      <c r="K15" s="217"/>
      <c r="L15" s="217"/>
      <c r="M15" s="336"/>
      <c r="N15" s="336"/>
      <c r="O15" s="69"/>
      <c r="P15" s="69"/>
      <c r="Q15" s="69"/>
      <c r="R15" s="336"/>
      <c r="S15" s="69"/>
      <c r="T15" s="70"/>
      <c r="U15" s="9"/>
      <c r="V15" s="9"/>
      <c r="W15" s="9"/>
      <c r="X15" s="9"/>
      <c r="Y15" s="9"/>
      <c r="Z15" s="10"/>
      <c r="AA15" s="10"/>
      <c r="AB15" s="10"/>
      <c r="AC15" s="10"/>
      <c r="AD15" s="10"/>
      <c r="AE15" s="10"/>
      <c r="AF15" s="10"/>
      <c r="AG15" s="315"/>
      <c r="AH15" s="315"/>
      <c r="AI15" s="315"/>
      <c r="AJ15" s="315"/>
      <c r="AK15" s="315"/>
      <c r="AL15" s="315"/>
      <c r="AM15" s="315"/>
      <c r="AN15" s="315"/>
      <c r="AO15" s="316"/>
      <c r="AP15" s="316"/>
      <c r="AQ15" s="316"/>
      <c r="AR15" s="316"/>
      <c r="AS15" s="316"/>
      <c r="AT15" s="316"/>
      <c r="AU15" s="316"/>
      <c r="AV15" s="316"/>
      <c r="AW15" s="316"/>
      <c r="AX15" s="316"/>
      <c r="AY15" s="316"/>
      <c r="AZ15" s="316"/>
      <c r="BA15" s="316"/>
      <c r="BB15" s="316"/>
      <c r="BC15" s="316"/>
      <c r="BD15" s="316"/>
      <c r="BE15" s="316"/>
      <c r="BF15" s="316"/>
    </row>
    <row r="16" spans="2:58" s="119" customFormat="1" ht="36">
      <c r="B16" s="120">
        <v>1</v>
      </c>
      <c r="C16" s="118" t="s">
        <v>40</v>
      </c>
      <c r="D16" s="58" t="s">
        <v>151</v>
      </c>
      <c r="E16" s="149" t="str">
        <f>IF(((C16="Auditoría de Gestión de la Configuración")*AND(G16="No")),"No","")</f>
        <v/>
      </c>
      <c r="F16" s="149" t="str">
        <f>IF(((C16="Auditoría de Gestión de la Configuración")*AND(G16="Si")),"Si","")</f>
        <v>Si</v>
      </c>
      <c r="G16" s="149" t="s">
        <v>42</v>
      </c>
      <c r="H16" s="391"/>
      <c r="I16" s="392"/>
      <c r="J16" s="66"/>
      <c r="K16" s="149" t="str">
        <f>IF(((C16="Auditoría de Gestión de la Configuración")*AND(M16="No")),"No","")</f>
        <v/>
      </c>
      <c r="L16" s="149" t="str">
        <f>IF(((C16="Auditoría de Gestión de la Configuración")*AND(M16="Si")),"Si","")</f>
        <v>Si</v>
      </c>
      <c r="M16" s="149" t="s">
        <v>42</v>
      </c>
      <c r="N16" s="128"/>
      <c r="O16" s="66"/>
      <c r="P16" s="149" t="str">
        <f>IF(((C16="Auditoría de Gestión de la Configuración")*AND(R16="No")),"No","")</f>
        <v/>
      </c>
      <c r="Q16" s="149" t="str">
        <f>IF(((C16="Auditoría de Gestión de la Configuración")*AND(R16="Si")),"Si","")</f>
        <v>Si</v>
      </c>
      <c r="R16" s="149" t="s">
        <v>42</v>
      </c>
      <c r="S16" s="66"/>
      <c r="T16" s="66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315"/>
      <c r="AH16" s="315"/>
      <c r="AI16" s="315"/>
      <c r="AJ16" s="315"/>
      <c r="AK16" s="315"/>
      <c r="AL16" s="315"/>
      <c r="AM16" s="315"/>
      <c r="AN16" s="315"/>
      <c r="AO16" s="315"/>
      <c r="AP16" s="315"/>
      <c r="AQ16" s="315"/>
      <c r="AR16" s="315"/>
      <c r="AS16" s="315"/>
      <c r="AT16" s="315"/>
      <c r="AU16" s="315"/>
      <c r="AV16" s="315"/>
      <c r="AW16" s="315"/>
      <c r="AX16" s="315"/>
      <c r="AY16" s="315"/>
      <c r="AZ16" s="315"/>
      <c r="BA16" s="315"/>
      <c r="BB16" s="315"/>
      <c r="BC16" s="315"/>
      <c r="BD16" s="315"/>
      <c r="BE16" s="315"/>
      <c r="BF16" s="315"/>
    </row>
    <row r="17" spans="2:58" s="119" customFormat="1" ht="48">
      <c r="B17" s="120">
        <f>1+B16</f>
        <v>2</v>
      </c>
      <c r="C17" s="118" t="s">
        <v>45</v>
      </c>
      <c r="D17" s="58" t="s">
        <v>152</v>
      </c>
      <c r="E17" s="149" t="str">
        <f>IF(((C17="Auditoría de Calidad")*AND(G17="No")),"No","")</f>
        <v/>
      </c>
      <c r="F17" s="149" t="str">
        <f>IF(((C17="Auditoría de Calidad")*AND(G17="Si")),"Si","")</f>
        <v/>
      </c>
      <c r="G17" s="149"/>
      <c r="H17" s="391"/>
      <c r="I17" s="392"/>
      <c r="J17" s="66"/>
      <c r="K17" s="149" t="str">
        <f>IF(((C17="Auditoría de Calidad")*AND(M17="No")),"No","")</f>
        <v/>
      </c>
      <c r="L17" s="149" t="str">
        <f>IF(((C17="Auditoría de Calidad")*AND(M17="Si")),"Si","")</f>
        <v/>
      </c>
      <c r="M17" s="149"/>
      <c r="N17" s="127"/>
      <c r="O17" s="66"/>
      <c r="P17" s="149" t="str">
        <f>IF(((C17="Auditoría de Calidad")*AND(R17="No")),"No","")</f>
        <v/>
      </c>
      <c r="Q17" s="149" t="str">
        <f>IF(((C17="Auditoría de Calidad")*AND(R17="Si")),"Si","")</f>
        <v/>
      </c>
      <c r="R17" s="149"/>
      <c r="S17" s="66"/>
      <c r="T17" s="66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315"/>
      <c r="AH17" s="315"/>
      <c r="AI17" s="315"/>
      <c r="AJ17" s="315"/>
      <c r="AK17" s="315"/>
      <c r="AL17" s="315"/>
      <c r="AM17" s="315"/>
      <c r="AN17" s="315"/>
      <c r="AO17" s="315"/>
      <c r="AP17" s="315"/>
      <c r="AQ17" s="315"/>
      <c r="AR17" s="315"/>
      <c r="AS17" s="315"/>
      <c r="AT17" s="315"/>
      <c r="AU17" s="315"/>
      <c r="AV17" s="315"/>
      <c r="AW17" s="315"/>
      <c r="AX17" s="315"/>
      <c r="AY17" s="315"/>
      <c r="AZ17" s="315"/>
      <c r="BA17" s="315"/>
      <c r="BB17" s="315"/>
      <c r="BC17" s="315"/>
      <c r="BD17" s="315"/>
      <c r="BE17" s="315"/>
      <c r="BF17" s="315"/>
    </row>
    <row r="18" spans="2:58" s="119" customFormat="1" ht="53.25" customHeight="1">
      <c r="B18" s="120">
        <f t="shared" ref="B18:B30" si="0">1+B17</f>
        <v>3</v>
      </c>
      <c r="C18" s="118" t="s">
        <v>45</v>
      </c>
      <c r="D18" s="58" t="s">
        <v>153</v>
      </c>
      <c r="E18" s="149" t="str">
        <f t="shared" ref="E18:E30" si="1">IF(((C18="Auditoría de Calidad")*AND(G18="No")),"No","")</f>
        <v/>
      </c>
      <c r="F18" s="149" t="str">
        <f t="shared" ref="F18:F30" si="2">IF(((C18="Auditoría de Calidad")*AND(G18="Si")),"Si","")</f>
        <v/>
      </c>
      <c r="G18" s="149"/>
      <c r="H18" s="391"/>
      <c r="I18" s="392"/>
      <c r="J18" s="66"/>
      <c r="K18" s="149" t="str">
        <f t="shared" ref="K18:K30" si="3">IF(((C18="Auditoría de Calidad")*AND(M18="No")),"No","")</f>
        <v/>
      </c>
      <c r="L18" s="149" t="str">
        <f t="shared" ref="L18:L30" si="4">IF(((C18="Auditoría de Calidad")*AND(M18="Si")),"Si","")</f>
        <v/>
      </c>
      <c r="M18" s="149"/>
      <c r="N18" s="127"/>
      <c r="O18" s="66"/>
      <c r="P18" s="149" t="str">
        <f t="shared" ref="P18:P30" si="5">IF(((C18="Auditoría de Calidad")*AND(R18="No")),"No","")</f>
        <v/>
      </c>
      <c r="Q18" s="149" t="str">
        <f t="shared" ref="Q18:Q30" si="6">IF(((C18="Auditoría de Calidad")*AND(R18="Si")),"Si","")</f>
        <v/>
      </c>
      <c r="R18" s="149"/>
      <c r="S18" s="66"/>
      <c r="T18" s="66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315"/>
      <c r="AH18" s="315"/>
      <c r="AI18" s="315"/>
      <c r="AJ18" s="315"/>
      <c r="AK18" s="315"/>
      <c r="AL18" s="315"/>
      <c r="AM18" s="315"/>
      <c r="AN18" s="315"/>
      <c r="AO18" s="315"/>
      <c r="AP18" s="315"/>
      <c r="AQ18" s="315"/>
      <c r="AR18" s="315"/>
      <c r="AS18" s="315"/>
      <c r="AT18" s="315"/>
      <c r="AU18" s="315"/>
      <c r="AV18" s="315"/>
      <c r="AW18" s="315"/>
      <c r="AX18" s="315"/>
      <c r="AY18" s="315"/>
      <c r="AZ18" s="315"/>
      <c r="BA18" s="315"/>
      <c r="BB18" s="315"/>
      <c r="BC18" s="315"/>
      <c r="BD18" s="315"/>
      <c r="BE18" s="315"/>
      <c r="BF18" s="315"/>
    </row>
    <row r="19" spans="2:58" s="119" customFormat="1" ht="48">
      <c r="B19" s="120">
        <f t="shared" si="0"/>
        <v>4</v>
      </c>
      <c r="C19" s="118" t="s">
        <v>45</v>
      </c>
      <c r="D19" s="58" t="s">
        <v>154</v>
      </c>
      <c r="E19" s="149" t="str">
        <f t="shared" si="1"/>
        <v/>
      </c>
      <c r="F19" s="149" t="str">
        <f t="shared" si="2"/>
        <v/>
      </c>
      <c r="G19" s="149"/>
      <c r="H19" s="391"/>
      <c r="I19" s="392"/>
      <c r="J19" s="66"/>
      <c r="K19" s="149" t="str">
        <f t="shared" si="3"/>
        <v/>
      </c>
      <c r="L19" s="149" t="str">
        <f t="shared" si="4"/>
        <v/>
      </c>
      <c r="M19" s="149"/>
      <c r="N19" s="127"/>
      <c r="O19" s="66"/>
      <c r="P19" s="149" t="str">
        <f t="shared" si="5"/>
        <v/>
      </c>
      <c r="Q19" s="149" t="str">
        <f t="shared" si="6"/>
        <v/>
      </c>
      <c r="R19" s="149"/>
      <c r="S19" s="66"/>
      <c r="T19" s="66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315"/>
      <c r="AH19" s="315"/>
      <c r="AI19" s="315"/>
      <c r="AJ19" s="315"/>
      <c r="AK19" s="315"/>
      <c r="AL19" s="315"/>
      <c r="AM19" s="315"/>
      <c r="AN19" s="315"/>
      <c r="AO19" s="315"/>
      <c r="AP19" s="315"/>
      <c r="AQ19" s="315"/>
      <c r="AR19" s="315"/>
      <c r="AS19" s="315"/>
      <c r="AT19" s="315"/>
      <c r="AU19" s="315"/>
      <c r="AV19" s="315"/>
      <c r="AW19" s="315"/>
      <c r="AX19" s="315"/>
      <c r="AY19" s="315"/>
      <c r="AZ19" s="315"/>
      <c r="BA19" s="315"/>
      <c r="BB19" s="315"/>
      <c r="BC19" s="315"/>
      <c r="BD19" s="315"/>
      <c r="BE19" s="315"/>
      <c r="BF19" s="315"/>
    </row>
    <row r="20" spans="2:58" s="119" customFormat="1" ht="60">
      <c r="B20" s="120">
        <f t="shared" si="0"/>
        <v>5</v>
      </c>
      <c r="C20" s="118" t="s">
        <v>45</v>
      </c>
      <c r="D20" s="58" t="s">
        <v>155</v>
      </c>
      <c r="E20" s="149" t="str">
        <f t="shared" si="1"/>
        <v/>
      </c>
      <c r="F20" s="149" t="str">
        <f t="shared" si="2"/>
        <v/>
      </c>
      <c r="G20" s="149"/>
      <c r="H20" s="391"/>
      <c r="I20" s="392"/>
      <c r="J20" s="66"/>
      <c r="K20" s="149" t="str">
        <f t="shared" si="3"/>
        <v/>
      </c>
      <c r="L20" s="149" t="str">
        <f t="shared" si="4"/>
        <v/>
      </c>
      <c r="M20" s="149"/>
      <c r="N20" s="127"/>
      <c r="O20" s="66"/>
      <c r="P20" s="149" t="str">
        <f t="shared" si="5"/>
        <v/>
      </c>
      <c r="Q20" s="149" t="str">
        <f t="shared" si="6"/>
        <v/>
      </c>
      <c r="R20" s="149"/>
      <c r="S20" s="66"/>
      <c r="T20" s="66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315"/>
      <c r="AH20" s="315"/>
      <c r="AI20" s="315"/>
      <c r="AJ20" s="315"/>
      <c r="AK20" s="315"/>
      <c r="AL20" s="315"/>
      <c r="AM20" s="315"/>
      <c r="AN20" s="315"/>
      <c r="AO20" s="315"/>
      <c r="AP20" s="315"/>
      <c r="AQ20" s="315"/>
      <c r="AR20" s="315"/>
      <c r="AS20" s="315"/>
      <c r="AT20" s="315"/>
      <c r="AU20" s="315"/>
      <c r="AV20" s="315"/>
      <c r="AW20" s="315"/>
      <c r="AX20" s="315"/>
      <c r="AY20" s="315"/>
      <c r="AZ20" s="315"/>
      <c r="BA20" s="315"/>
      <c r="BB20" s="315"/>
      <c r="BC20" s="315"/>
      <c r="BD20" s="315"/>
      <c r="BE20" s="315"/>
      <c r="BF20" s="315"/>
    </row>
    <row r="21" spans="2:58" s="119" customFormat="1" ht="25.5" customHeight="1">
      <c r="B21" s="120">
        <f t="shared" si="0"/>
        <v>6</v>
      </c>
      <c r="C21" s="118" t="s">
        <v>45</v>
      </c>
      <c r="D21" s="58" t="s">
        <v>156</v>
      </c>
      <c r="E21" s="149" t="str">
        <f t="shared" si="1"/>
        <v/>
      </c>
      <c r="F21" s="149" t="str">
        <f t="shared" si="2"/>
        <v/>
      </c>
      <c r="G21" s="149"/>
      <c r="H21" s="391"/>
      <c r="I21" s="392"/>
      <c r="J21" s="66"/>
      <c r="K21" s="149" t="str">
        <f t="shared" si="3"/>
        <v/>
      </c>
      <c r="L21" s="149" t="str">
        <f t="shared" si="4"/>
        <v/>
      </c>
      <c r="M21" s="149"/>
      <c r="N21" s="127"/>
      <c r="O21" s="66"/>
      <c r="P21" s="149" t="str">
        <f t="shared" si="5"/>
        <v/>
      </c>
      <c r="Q21" s="149" t="str">
        <f t="shared" si="6"/>
        <v/>
      </c>
      <c r="R21" s="149"/>
      <c r="S21" s="66"/>
      <c r="T21" s="66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315"/>
      <c r="AH21" s="315"/>
      <c r="AI21" s="315"/>
      <c r="AJ21" s="315"/>
      <c r="AK21" s="315"/>
      <c r="AL21" s="315"/>
      <c r="AM21" s="315"/>
      <c r="AN21" s="315"/>
      <c r="AO21" s="315"/>
      <c r="AP21" s="315"/>
      <c r="AQ21" s="315"/>
      <c r="AR21" s="315"/>
      <c r="AS21" s="315"/>
      <c r="AT21" s="315"/>
      <c r="AU21" s="315"/>
      <c r="AV21" s="315"/>
      <c r="AW21" s="315"/>
      <c r="AX21" s="315"/>
      <c r="AY21" s="315"/>
      <c r="AZ21" s="315"/>
      <c r="BA21" s="315"/>
      <c r="BB21" s="315"/>
      <c r="BC21" s="315"/>
      <c r="BD21" s="315"/>
      <c r="BE21" s="315"/>
      <c r="BF21" s="315"/>
    </row>
    <row r="22" spans="2:58" s="119" customFormat="1" ht="36">
      <c r="B22" s="120">
        <f t="shared" si="0"/>
        <v>7</v>
      </c>
      <c r="C22" s="118" t="s">
        <v>45</v>
      </c>
      <c r="D22" s="58" t="s">
        <v>157</v>
      </c>
      <c r="E22" s="149" t="str">
        <f t="shared" si="1"/>
        <v/>
      </c>
      <c r="F22" s="149" t="str">
        <f t="shared" si="2"/>
        <v/>
      </c>
      <c r="G22" s="149"/>
      <c r="H22" s="391"/>
      <c r="I22" s="392"/>
      <c r="J22" s="66"/>
      <c r="K22" s="149" t="str">
        <f t="shared" si="3"/>
        <v/>
      </c>
      <c r="L22" s="149" t="str">
        <f t="shared" si="4"/>
        <v/>
      </c>
      <c r="M22" s="149"/>
      <c r="N22" s="127"/>
      <c r="O22" s="66"/>
      <c r="P22" s="149" t="str">
        <f t="shared" si="5"/>
        <v/>
      </c>
      <c r="Q22" s="149" t="str">
        <f t="shared" si="6"/>
        <v/>
      </c>
      <c r="R22" s="149"/>
      <c r="S22" s="66"/>
      <c r="T22" s="66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315"/>
      <c r="AH22" s="315"/>
      <c r="AI22" s="315"/>
      <c r="AJ22" s="315"/>
      <c r="AK22" s="315"/>
      <c r="AL22" s="315"/>
      <c r="AM22" s="315"/>
      <c r="AN22" s="315"/>
      <c r="AO22" s="315"/>
      <c r="AP22" s="315"/>
      <c r="AQ22" s="315"/>
      <c r="AR22" s="315"/>
      <c r="AS22" s="315"/>
      <c r="AT22" s="315"/>
      <c r="AU22" s="315"/>
      <c r="AV22" s="315"/>
      <c r="AW22" s="315"/>
      <c r="AX22" s="315"/>
      <c r="AY22" s="315"/>
      <c r="AZ22" s="315"/>
      <c r="BA22" s="315"/>
      <c r="BB22" s="315"/>
      <c r="BC22" s="315"/>
      <c r="BD22" s="315"/>
      <c r="BE22" s="315"/>
      <c r="BF22" s="315"/>
    </row>
    <row r="23" spans="2:58" s="119" customFormat="1">
      <c r="B23" s="120">
        <f t="shared" si="0"/>
        <v>8</v>
      </c>
      <c r="C23" s="118" t="s">
        <v>45</v>
      </c>
      <c r="D23" s="58" t="s">
        <v>158</v>
      </c>
      <c r="E23" s="149" t="str">
        <f t="shared" si="1"/>
        <v/>
      </c>
      <c r="F23" s="149" t="str">
        <f t="shared" si="2"/>
        <v/>
      </c>
      <c r="G23" s="149"/>
      <c r="H23" s="391"/>
      <c r="I23" s="392"/>
      <c r="J23" s="66"/>
      <c r="K23" s="149" t="str">
        <f t="shared" si="3"/>
        <v/>
      </c>
      <c r="L23" s="149" t="str">
        <f t="shared" si="4"/>
        <v/>
      </c>
      <c r="M23" s="149"/>
      <c r="N23" s="127"/>
      <c r="O23" s="66"/>
      <c r="P23" s="149" t="str">
        <f t="shared" si="5"/>
        <v/>
      </c>
      <c r="Q23" s="149" t="str">
        <f t="shared" si="6"/>
        <v/>
      </c>
      <c r="R23" s="149"/>
      <c r="S23" s="66"/>
      <c r="T23" s="66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315"/>
      <c r="AH23" s="315"/>
      <c r="AI23" s="315"/>
      <c r="AJ23" s="315"/>
      <c r="AK23" s="315"/>
      <c r="AL23" s="315"/>
      <c r="AM23" s="315"/>
      <c r="AN23" s="315"/>
      <c r="AO23" s="315"/>
      <c r="AP23" s="315"/>
      <c r="AQ23" s="315"/>
      <c r="AR23" s="315"/>
      <c r="AS23" s="315"/>
      <c r="AT23" s="315"/>
      <c r="AU23" s="315"/>
      <c r="AV23" s="315"/>
      <c r="AW23" s="315"/>
      <c r="AX23" s="315"/>
      <c r="AY23" s="315"/>
      <c r="AZ23" s="315"/>
      <c r="BA23" s="315"/>
      <c r="BB23" s="315"/>
      <c r="BC23" s="315"/>
      <c r="BD23" s="315"/>
      <c r="BE23" s="315"/>
      <c r="BF23" s="315"/>
    </row>
    <row r="24" spans="2:58" s="119" customFormat="1" ht="25.5" customHeight="1">
      <c r="B24" s="120">
        <f t="shared" si="0"/>
        <v>9</v>
      </c>
      <c r="C24" s="118" t="s">
        <v>45</v>
      </c>
      <c r="D24" s="58" t="s">
        <v>159</v>
      </c>
      <c r="E24" s="149" t="str">
        <f t="shared" si="1"/>
        <v/>
      </c>
      <c r="F24" s="149" t="str">
        <f t="shared" si="2"/>
        <v/>
      </c>
      <c r="G24" s="149"/>
      <c r="H24" s="391"/>
      <c r="I24" s="392"/>
      <c r="J24" s="66"/>
      <c r="K24" s="149" t="str">
        <f t="shared" si="3"/>
        <v/>
      </c>
      <c r="L24" s="149" t="str">
        <f t="shared" si="4"/>
        <v/>
      </c>
      <c r="M24" s="149"/>
      <c r="N24" s="127"/>
      <c r="O24" s="66"/>
      <c r="P24" s="149" t="str">
        <f t="shared" si="5"/>
        <v/>
      </c>
      <c r="Q24" s="149" t="str">
        <f t="shared" si="6"/>
        <v/>
      </c>
      <c r="R24" s="149"/>
      <c r="S24" s="66"/>
      <c r="T24" s="66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315"/>
      <c r="AH24" s="315"/>
      <c r="AI24" s="315"/>
      <c r="AJ24" s="315"/>
      <c r="AK24" s="315"/>
      <c r="AL24" s="315"/>
      <c r="AM24" s="315"/>
      <c r="AN24" s="315"/>
      <c r="AO24" s="315"/>
      <c r="AP24" s="315"/>
      <c r="AQ24" s="315"/>
      <c r="AR24" s="315"/>
      <c r="AS24" s="315"/>
      <c r="AT24" s="315"/>
      <c r="AU24" s="315"/>
      <c r="AV24" s="315"/>
      <c r="AW24" s="315"/>
      <c r="AX24" s="315"/>
      <c r="AY24" s="315"/>
      <c r="AZ24" s="315"/>
      <c r="BA24" s="315"/>
      <c r="BB24" s="315"/>
      <c r="BC24" s="315"/>
      <c r="BD24" s="315"/>
      <c r="BE24" s="315"/>
      <c r="BF24" s="315"/>
    </row>
    <row r="25" spans="2:58" s="119" customFormat="1" ht="25.5" customHeight="1">
      <c r="B25" s="120">
        <f t="shared" si="0"/>
        <v>10</v>
      </c>
      <c r="C25" s="118" t="s">
        <v>45</v>
      </c>
      <c r="D25" s="58" t="s">
        <v>160</v>
      </c>
      <c r="E25" s="149" t="str">
        <f t="shared" si="1"/>
        <v/>
      </c>
      <c r="F25" s="149" t="str">
        <f t="shared" si="2"/>
        <v/>
      </c>
      <c r="G25" s="149"/>
      <c r="H25" s="391"/>
      <c r="I25" s="392"/>
      <c r="J25" s="66"/>
      <c r="K25" s="149" t="str">
        <f t="shared" si="3"/>
        <v/>
      </c>
      <c r="L25" s="149" t="str">
        <f t="shared" si="4"/>
        <v/>
      </c>
      <c r="M25" s="149"/>
      <c r="N25" s="127"/>
      <c r="O25" s="66"/>
      <c r="P25" s="149" t="str">
        <f t="shared" si="5"/>
        <v/>
      </c>
      <c r="Q25" s="149" t="str">
        <f t="shared" si="6"/>
        <v/>
      </c>
      <c r="R25" s="149"/>
      <c r="S25" s="66"/>
      <c r="T25" s="66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315"/>
      <c r="AH25" s="315"/>
      <c r="AI25" s="315"/>
      <c r="AJ25" s="315"/>
      <c r="AK25" s="315"/>
      <c r="AL25" s="315"/>
      <c r="AM25" s="315"/>
      <c r="AN25" s="315"/>
      <c r="AO25" s="315"/>
      <c r="AP25" s="315"/>
      <c r="AQ25" s="315"/>
      <c r="AR25" s="315"/>
      <c r="AS25" s="315"/>
      <c r="AT25" s="315"/>
      <c r="AU25" s="315"/>
      <c r="AV25" s="315"/>
      <c r="AW25" s="315"/>
      <c r="AX25" s="315"/>
      <c r="AY25" s="315"/>
      <c r="AZ25" s="315"/>
      <c r="BA25" s="315"/>
      <c r="BB25" s="315"/>
      <c r="BC25" s="315"/>
      <c r="BD25" s="315"/>
      <c r="BE25" s="315"/>
      <c r="BF25" s="315"/>
    </row>
    <row r="26" spans="2:58" s="119" customFormat="1" ht="25.5" customHeight="1">
      <c r="B26" s="120">
        <f t="shared" si="0"/>
        <v>11</v>
      </c>
      <c r="C26" s="118" t="s">
        <v>45</v>
      </c>
      <c r="D26" s="58" t="s">
        <v>161</v>
      </c>
      <c r="E26" s="149" t="str">
        <f t="shared" si="1"/>
        <v/>
      </c>
      <c r="F26" s="149" t="str">
        <f t="shared" si="2"/>
        <v/>
      </c>
      <c r="G26" s="149"/>
      <c r="H26" s="391"/>
      <c r="I26" s="392"/>
      <c r="J26" s="66"/>
      <c r="K26" s="149" t="str">
        <f t="shared" si="3"/>
        <v/>
      </c>
      <c r="L26" s="149" t="str">
        <f t="shared" si="4"/>
        <v/>
      </c>
      <c r="M26" s="149"/>
      <c r="N26" s="127"/>
      <c r="O26" s="66"/>
      <c r="P26" s="149" t="str">
        <f t="shared" si="5"/>
        <v/>
      </c>
      <c r="Q26" s="149" t="str">
        <f t="shared" si="6"/>
        <v/>
      </c>
      <c r="R26" s="149"/>
      <c r="S26" s="66"/>
      <c r="T26" s="66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315"/>
      <c r="AH26" s="315"/>
      <c r="AI26" s="315"/>
      <c r="AJ26" s="315"/>
      <c r="AK26" s="315"/>
      <c r="AL26" s="315"/>
      <c r="AM26" s="315"/>
      <c r="AN26" s="315"/>
      <c r="AO26" s="315"/>
      <c r="AP26" s="315"/>
      <c r="AQ26" s="315"/>
      <c r="AR26" s="315"/>
      <c r="AS26" s="315"/>
      <c r="AT26" s="315"/>
      <c r="AU26" s="315"/>
      <c r="AV26" s="315"/>
      <c r="AW26" s="315"/>
      <c r="AX26" s="315"/>
      <c r="AY26" s="315"/>
      <c r="AZ26" s="315"/>
      <c r="BA26" s="315"/>
      <c r="BB26" s="315"/>
      <c r="BC26" s="315"/>
      <c r="BD26" s="315"/>
      <c r="BE26" s="315"/>
      <c r="BF26" s="315"/>
    </row>
    <row r="27" spans="2:58" s="119" customFormat="1" ht="25.5" customHeight="1">
      <c r="B27" s="120">
        <f t="shared" si="0"/>
        <v>12</v>
      </c>
      <c r="C27" s="118" t="s">
        <v>45</v>
      </c>
      <c r="D27" s="58" t="s">
        <v>162</v>
      </c>
      <c r="E27" s="149" t="str">
        <f t="shared" si="1"/>
        <v/>
      </c>
      <c r="F27" s="149" t="str">
        <f t="shared" si="2"/>
        <v/>
      </c>
      <c r="G27" s="149"/>
      <c r="H27" s="391"/>
      <c r="I27" s="392"/>
      <c r="J27" s="66"/>
      <c r="K27" s="149" t="str">
        <f t="shared" si="3"/>
        <v/>
      </c>
      <c r="L27" s="149" t="str">
        <f t="shared" si="4"/>
        <v/>
      </c>
      <c r="M27" s="149"/>
      <c r="N27" s="127"/>
      <c r="O27" s="66"/>
      <c r="P27" s="149" t="str">
        <f t="shared" si="5"/>
        <v/>
      </c>
      <c r="Q27" s="149" t="str">
        <f t="shared" si="6"/>
        <v/>
      </c>
      <c r="R27" s="149"/>
      <c r="S27" s="66"/>
      <c r="T27" s="66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315"/>
      <c r="AH27" s="315"/>
      <c r="AI27" s="315"/>
      <c r="AJ27" s="315"/>
      <c r="AK27" s="315"/>
      <c r="AL27" s="315"/>
      <c r="AM27" s="315"/>
      <c r="AN27" s="315"/>
      <c r="AO27" s="315"/>
      <c r="AP27" s="315"/>
      <c r="AQ27" s="315"/>
      <c r="AR27" s="315"/>
      <c r="AS27" s="315"/>
      <c r="AT27" s="315"/>
      <c r="AU27" s="315"/>
      <c r="AV27" s="315"/>
      <c r="AW27" s="315"/>
      <c r="AX27" s="315"/>
      <c r="AY27" s="315"/>
      <c r="AZ27" s="315"/>
      <c r="BA27" s="315"/>
      <c r="BB27" s="315"/>
      <c r="BC27" s="315"/>
      <c r="BD27" s="315"/>
      <c r="BE27" s="315"/>
      <c r="BF27" s="315"/>
    </row>
    <row r="28" spans="2:58" s="119" customFormat="1" ht="25.5" customHeight="1">
      <c r="B28" s="120">
        <f t="shared" si="0"/>
        <v>13</v>
      </c>
      <c r="C28" s="118" t="s">
        <v>45</v>
      </c>
      <c r="D28" s="58" t="s">
        <v>163</v>
      </c>
      <c r="E28" s="149" t="str">
        <f t="shared" si="1"/>
        <v/>
      </c>
      <c r="F28" s="149" t="str">
        <f t="shared" si="2"/>
        <v/>
      </c>
      <c r="G28" s="149"/>
      <c r="H28" s="391"/>
      <c r="I28" s="392"/>
      <c r="J28" s="66"/>
      <c r="K28" s="149" t="str">
        <f t="shared" si="3"/>
        <v/>
      </c>
      <c r="L28" s="149" t="str">
        <f t="shared" si="4"/>
        <v/>
      </c>
      <c r="M28" s="149"/>
      <c r="N28" s="127"/>
      <c r="O28" s="66"/>
      <c r="P28" s="149" t="str">
        <f t="shared" si="5"/>
        <v/>
      </c>
      <c r="Q28" s="149" t="str">
        <f t="shared" si="6"/>
        <v/>
      </c>
      <c r="R28" s="149"/>
      <c r="S28" s="66"/>
      <c r="T28" s="66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315"/>
      <c r="AH28" s="315"/>
      <c r="AI28" s="315"/>
      <c r="AJ28" s="315"/>
      <c r="AK28" s="315"/>
      <c r="AL28" s="315"/>
      <c r="AM28" s="315"/>
      <c r="AN28" s="315"/>
      <c r="AO28" s="315"/>
      <c r="AP28" s="315"/>
      <c r="AQ28" s="315"/>
      <c r="AR28" s="315"/>
      <c r="AS28" s="315"/>
      <c r="AT28" s="315"/>
      <c r="AU28" s="315"/>
      <c r="AV28" s="315"/>
      <c r="AW28" s="315"/>
      <c r="AX28" s="315"/>
      <c r="AY28" s="315"/>
      <c r="AZ28" s="315"/>
      <c r="BA28" s="315"/>
      <c r="BB28" s="315"/>
      <c r="BC28" s="315"/>
      <c r="BD28" s="315"/>
      <c r="BE28" s="315"/>
      <c r="BF28" s="315"/>
    </row>
    <row r="29" spans="2:58" s="119" customFormat="1" ht="25.5" customHeight="1">
      <c r="B29" s="120">
        <f t="shared" si="0"/>
        <v>14</v>
      </c>
      <c r="C29" s="118" t="s">
        <v>45</v>
      </c>
      <c r="D29" s="58" t="s">
        <v>164</v>
      </c>
      <c r="E29" s="149" t="str">
        <f t="shared" si="1"/>
        <v/>
      </c>
      <c r="F29" s="149" t="str">
        <f t="shared" si="2"/>
        <v/>
      </c>
      <c r="G29" s="149"/>
      <c r="H29" s="391"/>
      <c r="I29" s="392"/>
      <c r="J29" s="66"/>
      <c r="K29" s="149" t="str">
        <f t="shared" si="3"/>
        <v/>
      </c>
      <c r="L29" s="149" t="str">
        <f t="shared" si="4"/>
        <v/>
      </c>
      <c r="M29" s="149"/>
      <c r="N29" s="127"/>
      <c r="O29" s="66"/>
      <c r="P29" s="149" t="str">
        <f t="shared" si="5"/>
        <v/>
      </c>
      <c r="Q29" s="149" t="str">
        <f t="shared" si="6"/>
        <v/>
      </c>
      <c r="R29" s="149"/>
      <c r="S29" s="66"/>
      <c r="T29" s="66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315"/>
      <c r="AH29" s="315"/>
      <c r="AI29" s="315"/>
      <c r="AJ29" s="315"/>
      <c r="AK29" s="315"/>
      <c r="AL29" s="315"/>
      <c r="AM29" s="315"/>
      <c r="AN29" s="315"/>
      <c r="AO29" s="315"/>
      <c r="AP29" s="315"/>
      <c r="AQ29" s="315"/>
      <c r="AR29" s="315"/>
      <c r="AS29" s="315"/>
      <c r="AT29" s="315"/>
      <c r="AU29" s="315"/>
      <c r="AV29" s="315"/>
      <c r="AW29" s="315"/>
      <c r="AX29" s="315"/>
      <c r="AY29" s="315"/>
      <c r="AZ29" s="315"/>
      <c r="BA29" s="315"/>
      <c r="BB29" s="315"/>
      <c r="BC29" s="315"/>
      <c r="BD29" s="315"/>
      <c r="BE29" s="315"/>
      <c r="BF29" s="315"/>
    </row>
    <row r="30" spans="2:58" s="119" customFormat="1" ht="25.5" customHeight="1" thickBot="1">
      <c r="B30" s="120">
        <f t="shared" si="0"/>
        <v>15</v>
      </c>
      <c r="C30" s="118" t="s">
        <v>45</v>
      </c>
      <c r="D30" s="58" t="s">
        <v>165</v>
      </c>
      <c r="E30" s="223" t="str">
        <f t="shared" si="1"/>
        <v/>
      </c>
      <c r="F30" s="223" t="str">
        <f t="shared" si="2"/>
        <v/>
      </c>
      <c r="G30" s="149"/>
      <c r="H30" s="391"/>
      <c r="I30" s="392"/>
      <c r="J30" s="66"/>
      <c r="K30" s="149" t="str">
        <f t="shared" si="3"/>
        <v/>
      </c>
      <c r="L30" s="149" t="str">
        <f t="shared" si="4"/>
        <v/>
      </c>
      <c r="M30" s="149"/>
      <c r="N30" s="62"/>
      <c r="O30" s="66"/>
      <c r="P30" s="149" t="str">
        <f t="shared" si="5"/>
        <v/>
      </c>
      <c r="Q30" s="149" t="str">
        <f t="shared" si="6"/>
        <v/>
      </c>
      <c r="R30" s="149"/>
      <c r="S30" s="66"/>
      <c r="T30" s="66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315"/>
      <c r="AH30" s="315"/>
      <c r="AI30" s="315"/>
      <c r="AJ30" s="315"/>
      <c r="AK30" s="315"/>
      <c r="AL30" s="315"/>
      <c r="AM30" s="315"/>
      <c r="AN30" s="315"/>
      <c r="AO30" s="315"/>
      <c r="AP30" s="315"/>
      <c r="AQ30" s="315"/>
      <c r="AR30" s="315"/>
      <c r="AS30" s="315"/>
      <c r="AT30" s="315"/>
      <c r="AU30" s="315"/>
      <c r="AV30" s="315"/>
      <c r="AW30" s="315"/>
      <c r="AX30" s="315"/>
      <c r="AY30" s="315"/>
      <c r="AZ30" s="315"/>
      <c r="BA30" s="315"/>
      <c r="BB30" s="315"/>
      <c r="BC30" s="315"/>
      <c r="BD30" s="315"/>
      <c r="BE30" s="315"/>
      <c r="BF30" s="315"/>
    </row>
    <row r="31" spans="2:58" s="11" customFormat="1" ht="15.75" customHeight="1" thickBot="1">
      <c r="B31" s="393" t="s">
        <v>166</v>
      </c>
      <c r="C31" s="394"/>
      <c r="D31" s="394"/>
      <c r="E31" s="220"/>
      <c r="F31" s="221"/>
      <c r="G31" s="73"/>
      <c r="H31" s="73"/>
      <c r="I31" s="73"/>
      <c r="J31" s="67"/>
      <c r="K31" s="216"/>
      <c r="L31" s="216"/>
      <c r="M31" s="73"/>
      <c r="N31" s="73"/>
      <c r="O31" s="67"/>
      <c r="P31" s="67"/>
      <c r="Q31" s="67"/>
      <c r="R31" s="73"/>
      <c r="S31" s="67"/>
      <c r="T31" s="74"/>
      <c r="U31" s="9"/>
      <c r="V31" s="9"/>
      <c r="W31" s="9"/>
      <c r="X31" s="9"/>
      <c r="Y31" s="9"/>
      <c r="Z31" s="10"/>
      <c r="AA31" s="10"/>
      <c r="AB31" s="10"/>
      <c r="AC31" s="10"/>
      <c r="AD31" s="10"/>
      <c r="AE31" s="10"/>
      <c r="AF31" s="10"/>
      <c r="AG31" s="315"/>
      <c r="AH31" s="315"/>
      <c r="AI31" s="315"/>
      <c r="AJ31" s="315"/>
      <c r="AK31" s="315"/>
      <c r="AL31" s="315"/>
      <c r="AM31" s="315"/>
      <c r="AN31" s="315"/>
      <c r="AO31" s="316"/>
      <c r="AP31" s="316"/>
      <c r="AQ31" s="316"/>
      <c r="AR31" s="316"/>
      <c r="AS31" s="316"/>
      <c r="AT31" s="316"/>
      <c r="AU31" s="316"/>
      <c r="AV31" s="316"/>
      <c r="AW31" s="316"/>
      <c r="AX31" s="316"/>
      <c r="AY31" s="316"/>
      <c r="AZ31" s="316"/>
      <c r="BA31" s="316"/>
      <c r="BB31" s="316"/>
      <c r="BC31" s="316"/>
      <c r="BD31" s="316"/>
      <c r="BE31" s="316"/>
      <c r="BF31" s="316"/>
    </row>
    <row r="32" spans="2:58" s="11" customFormat="1" ht="58.5" customHeight="1" thickBot="1">
      <c r="B32" s="68"/>
      <c r="C32" s="386" t="s">
        <v>167</v>
      </c>
      <c r="D32" s="386"/>
      <c r="E32" s="386"/>
      <c r="F32" s="386"/>
      <c r="G32" s="386"/>
      <c r="H32" s="386"/>
      <c r="I32" s="386"/>
      <c r="J32" s="386"/>
      <c r="K32" s="217"/>
      <c r="L32" s="217"/>
      <c r="M32" s="336"/>
      <c r="N32" s="336"/>
      <c r="O32" s="69"/>
      <c r="P32" s="69"/>
      <c r="Q32" s="69"/>
      <c r="R32" s="336"/>
      <c r="S32" s="69"/>
      <c r="T32" s="70"/>
      <c r="U32" s="9"/>
      <c r="V32" s="9"/>
      <c r="W32" s="9"/>
      <c r="X32" s="9"/>
      <c r="Y32" s="9"/>
      <c r="Z32" s="10"/>
      <c r="AA32" s="10"/>
      <c r="AB32" s="10"/>
      <c r="AC32" s="10"/>
      <c r="AD32" s="10"/>
      <c r="AE32" s="10"/>
      <c r="AF32" s="10"/>
      <c r="AG32" s="315"/>
      <c r="AH32" s="315"/>
      <c r="AI32" s="315"/>
      <c r="AJ32" s="315"/>
      <c r="AK32" s="315"/>
      <c r="AL32" s="315"/>
      <c r="AM32" s="315"/>
      <c r="AN32" s="315"/>
      <c r="AO32" s="316"/>
      <c r="AP32" s="316"/>
      <c r="AQ32" s="316"/>
      <c r="AR32" s="316"/>
      <c r="AS32" s="316"/>
      <c r="AT32" s="316"/>
      <c r="AU32" s="316"/>
      <c r="AV32" s="316"/>
      <c r="AW32" s="316"/>
      <c r="AX32" s="316"/>
      <c r="AY32" s="316"/>
      <c r="AZ32" s="316"/>
      <c r="BA32" s="316"/>
      <c r="BB32" s="316"/>
      <c r="BC32" s="316"/>
      <c r="BD32" s="316"/>
      <c r="BE32" s="316"/>
      <c r="BF32" s="316"/>
    </row>
    <row r="33" spans="2:58" s="119" customFormat="1" ht="36">
      <c r="B33" s="120">
        <v>1</v>
      </c>
      <c r="C33" s="118" t="s">
        <v>40</v>
      </c>
      <c r="D33" s="58" t="s">
        <v>151</v>
      </c>
      <c r="E33" s="222" t="str">
        <f>IF(((C33="Auditoría de Gestión de la Configuración")*AND(G33="No")),"No","")</f>
        <v/>
      </c>
      <c r="F33" s="222" t="str">
        <f>IF(((C33="Auditoría de Gestión de la Configuración")*AND(G33="Si")),"Si","")</f>
        <v>Si</v>
      </c>
      <c r="G33" s="149" t="s">
        <v>42</v>
      </c>
      <c r="H33" s="391"/>
      <c r="I33" s="392"/>
      <c r="J33" s="66"/>
      <c r="K33" s="149" t="str">
        <f>IF(((C33="Auditoría de Gestión de la Configuración")*AND(M33="No")),"No","")</f>
        <v/>
      </c>
      <c r="L33" s="149" t="str">
        <f>IF(((C33="Auditoría de Gestión de la Configuración")*AND(M33="Si")),"Si","")</f>
        <v>Si</v>
      </c>
      <c r="M33" s="149" t="s">
        <v>42</v>
      </c>
      <c r="N33" s="128"/>
      <c r="O33" s="66"/>
      <c r="P33" s="149" t="str">
        <f>IF(((C33="Auditoría de Gestión de la Configuración")*AND(R33="No")),"No","")</f>
        <v/>
      </c>
      <c r="Q33" s="149" t="str">
        <f>IF(((C33="Auditoría de Gestión de la Configuración")*AND(R33="Si")),"Si","")</f>
        <v>Si</v>
      </c>
      <c r="R33" s="149" t="s">
        <v>42</v>
      </c>
      <c r="S33" s="66"/>
      <c r="T33" s="66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315"/>
      <c r="AH33" s="315"/>
      <c r="AI33" s="315"/>
      <c r="AJ33" s="315"/>
      <c r="AK33" s="315"/>
      <c r="AL33" s="315"/>
      <c r="AM33" s="315"/>
      <c r="AN33" s="315"/>
      <c r="AO33" s="315"/>
      <c r="AP33" s="315"/>
      <c r="AQ33" s="315"/>
      <c r="AR33" s="315"/>
      <c r="AS33" s="315"/>
      <c r="AT33" s="315"/>
      <c r="AU33" s="315"/>
      <c r="AV33" s="315"/>
      <c r="AW33" s="315"/>
      <c r="AX33" s="315"/>
      <c r="AY33" s="315"/>
      <c r="AZ33" s="315"/>
      <c r="BA33" s="315"/>
      <c r="BB33" s="315"/>
      <c r="BC33" s="315"/>
      <c r="BD33" s="315"/>
      <c r="BE33" s="315"/>
      <c r="BF33" s="315"/>
    </row>
    <row r="34" spans="2:58" s="119" customFormat="1" ht="48">
      <c r="B34" s="120">
        <f>1+B33</f>
        <v>2</v>
      </c>
      <c r="C34" s="118" t="s">
        <v>45</v>
      </c>
      <c r="D34" s="58" t="s">
        <v>152</v>
      </c>
      <c r="E34" s="150" t="str">
        <f>IF(((C34="Auditoría de Calidad")*AND(G34="No")),"No","")</f>
        <v/>
      </c>
      <c r="F34" s="150" t="str">
        <f>IF(((C34="Auditoría de Calidad")*AND(G34="Si")),"Si","")</f>
        <v/>
      </c>
      <c r="G34" s="149"/>
      <c r="H34" s="391"/>
      <c r="I34" s="392"/>
      <c r="J34" s="66"/>
      <c r="K34" s="149" t="str">
        <f>IF(((C34="Auditoría de Calidad")*AND(M34="No")),"No","")</f>
        <v/>
      </c>
      <c r="L34" s="149" t="str">
        <f>IF(((C34="Auditoría de Calidad")*AND(M34="Si")),"Si","")</f>
        <v/>
      </c>
      <c r="M34" s="149"/>
      <c r="N34" s="127"/>
      <c r="O34" s="66"/>
      <c r="P34" s="149" t="str">
        <f>IF(((C34="Auditoría de Calidad")*AND(R34="No")),"No","")</f>
        <v/>
      </c>
      <c r="Q34" s="149" t="str">
        <f>IF(((C34="Auditoría de Calidad")*AND(R34="Si")),"Si","")</f>
        <v/>
      </c>
      <c r="R34" s="149"/>
      <c r="S34" s="66"/>
      <c r="T34" s="66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315"/>
      <c r="AH34" s="315"/>
      <c r="AI34" s="315"/>
      <c r="AJ34" s="315"/>
      <c r="AK34" s="315"/>
      <c r="AL34" s="315"/>
      <c r="AM34" s="315"/>
      <c r="AN34" s="315"/>
      <c r="AO34" s="315"/>
      <c r="AP34" s="315"/>
      <c r="AQ34" s="315"/>
      <c r="AR34" s="315"/>
      <c r="AS34" s="315"/>
      <c r="AT34" s="315"/>
      <c r="AU34" s="315"/>
      <c r="AV34" s="315"/>
      <c r="AW34" s="315"/>
      <c r="AX34" s="315"/>
      <c r="AY34" s="315"/>
      <c r="AZ34" s="315"/>
      <c r="BA34" s="315"/>
      <c r="BB34" s="315"/>
      <c r="BC34" s="315"/>
      <c r="BD34" s="315"/>
      <c r="BE34" s="315"/>
      <c r="BF34" s="315"/>
    </row>
    <row r="35" spans="2:58" s="119" customFormat="1" ht="53.25" customHeight="1">
      <c r="B35" s="120">
        <f>1+B34</f>
        <v>3</v>
      </c>
      <c r="C35" s="118" t="s">
        <v>45</v>
      </c>
      <c r="D35" s="58" t="s">
        <v>168</v>
      </c>
      <c r="E35" s="150" t="str">
        <f t="shared" ref="E35:E47" si="7">IF(((C35="Auditoría de Calidad")*AND(G35="No")),"No","")</f>
        <v/>
      </c>
      <c r="F35" s="150" t="str">
        <f t="shared" ref="F35:F47" si="8">IF(((C35="Auditoría de Calidad")*AND(G35="Si")),"Si","")</f>
        <v/>
      </c>
      <c r="G35" s="149"/>
      <c r="H35" s="391"/>
      <c r="I35" s="392"/>
      <c r="J35" s="154"/>
      <c r="K35" s="149" t="str">
        <f t="shared" ref="K35:K47" si="9">IF(((C35="Auditoría de Calidad")*AND(M35="No")),"No","")</f>
        <v/>
      </c>
      <c r="L35" s="149" t="str">
        <f t="shared" ref="L35:L47" si="10">IF(((C35="Auditoría de Calidad")*AND(M35="Si")),"Si","")</f>
        <v/>
      </c>
      <c r="M35" s="149"/>
      <c r="N35" s="127"/>
      <c r="O35" s="66"/>
      <c r="P35" s="149" t="str">
        <f t="shared" ref="P35:P47" si="11">IF(((C35="Auditoría de Calidad")*AND(R35="No")),"No","")</f>
        <v/>
      </c>
      <c r="Q35" s="149" t="str">
        <f t="shared" ref="Q35:Q47" si="12">IF(((C35="Auditoría de Calidad")*AND(R35="Si")),"Si","")</f>
        <v/>
      </c>
      <c r="R35" s="149"/>
      <c r="S35" s="66"/>
      <c r="T35" s="66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315"/>
      <c r="AH35" s="315"/>
      <c r="AI35" s="315"/>
      <c r="AJ35" s="315"/>
      <c r="AK35" s="315"/>
      <c r="AL35" s="315"/>
      <c r="AM35" s="315"/>
      <c r="AN35" s="315"/>
      <c r="AO35" s="315"/>
      <c r="AP35" s="315"/>
      <c r="AQ35" s="315"/>
      <c r="AR35" s="315"/>
      <c r="AS35" s="315"/>
      <c r="AT35" s="315"/>
      <c r="AU35" s="315"/>
      <c r="AV35" s="315"/>
      <c r="AW35" s="315"/>
      <c r="AX35" s="315"/>
      <c r="AY35" s="315"/>
      <c r="AZ35" s="315"/>
      <c r="BA35" s="315"/>
      <c r="BB35" s="315"/>
      <c r="BC35" s="315"/>
      <c r="BD35" s="315"/>
      <c r="BE35" s="315"/>
      <c r="BF35" s="315"/>
    </row>
    <row r="36" spans="2:58" s="119" customFormat="1" ht="48">
      <c r="B36" s="120">
        <f>1+B35</f>
        <v>4</v>
      </c>
      <c r="C36" s="118" t="s">
        <v>45</v>
      </c>
      <c r="D36" s="58" t="s">
        <v>169</v>
      </c>
      <c r="E36" s="150" t="str">
        <f t="shared" si="7"/>
        <v/>
      </c>
      <c r="F36" s="150" t="str">
        <f t="shared" si="8"/>
        <v/>
      </c>
      <c r="G36" s="149"/>
      <c r="H36" s="391"/>
      <c r="I36" s="392"/>
      <c r="J36" s="154"/>
      <c r="K36" s="149" t="str">
        <f t="shared" si="9"/>
        <v/>
      </c>
      <c r="L36" s="149" t="str">
        <f t="shared" si="10"/>
        <v/>
      </c>
      <c r="M36" s="149"/>
      <c r="N36" s="155"/>
      <c r="O36" s="66"/>
      <c r="P36" s="149" t="str">
        <f t="shared" si="11"/>
        <v/>
      </c>
      <c r="Q36" s="149" t="str">
        <f t="shared" si="12"/>
        <v/>
      </c>
      <c r="R36" s="149"/>
      <c r="S36" s="66"/>
      <c r="T36" s="66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315"/>
      <c r="AH36" s="315"/>
      <c r="AI36" s="315"/>
      <c r="AJ36" s="315"/>
      <c r="AK36" s="315"/>
      <c r="AL36" s="315"/>
      <c r="AM36" s="315"/>
      <c r="AN36" s="315"/>
      <c r="AO36" s="315"/>
      <c r="AP36" s="315"/>
      <c r="AQ36" s="315"/>
      <c r="AR36" s="315"/>
      <c r="AS36" s="315"/>
      <c r="AT36" s="315"/>
      <c r="AU36" s="315"/>
      <c r="AV36" s="315"/>
      <c r="AW36" s="315"/>
      <c r="AX36" s="315"/>
      <c r="AY36" s="315"/>
      <c r="AZ36" s="315"/>
      <c r="BA36" s="315"/>
      <c r="BB36" s="315"/>
      <c r="BC36" s="315"/>
      <c r="BD36" s="315"/>
      <c r="BE36" s="315"/>
      <c r="BF36" s="315"/>
    </row>
    <row r="37" spans="2:58" s="119" customFormat="1" ht="48">
      <c r="B37" s="120">
        <f>1+B36</f>
        <v>5</v>
      </c>
      <c r="C37" s="118" t="s">
        <v>45</v>
      </c>
      <c r="D37" s="58" t="s">
        <v>154</v>
      </c>
      <c r="E37" s="150" t="str">
        <f t="shared" si="7"/>
        <v/>
      </c>
      <c r="F37" s="150" t="str">
        <f t="shared" si="8"/>
        <v/>
      </c>
      <c r="G37" s="149"/>
      <c r="H37" s="391"/>
      <c r="I37" s="392"/>
      <c r="J37" s="66"/>
      <c r="K37" s="149" t="str">
        <f t="shared" si="9"/>
        <v/>
      </c>
      <c r="L37" s="149" t="str">
        <f t="shared" si="10"/>
        <v/>
      </c>
      <c r="M37" s="149"/>
      <c r="N37" s="127"/>
      <c r="O37" s="66"/>
      <c r="P37" s="149" t="str">
        <f t="shared" si="11"/>
        <v/>
      </c>
      <c r="Q37" s="149" t="str">
        <f t="shared" si="12"/>
        <v/>
      </c>
      <c r="R37" s="149"/>
      <c r="S37" s="66"/>
      <c r="T37" s="66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315"/>
      <c r="AH37" s="315"/>
      <c r="AI37" s="315"/>
      <c r="AJ37" s="315"/>
      <c r="AK37" s="315"/>
      <c r="AL37" s="315"/>
      <c r="AM37" s="315"/>
      <c r="AN37" s="315"/>
      <c r="AO37" s="315"/>
      <c r="AP37" s="315"/>
      <c r="AQ37" s="315"/>
      <c r="AR37" s="315"/>
      <c r="AS37" s="315"/>
      <c r="AT37" s="315"/>
      <c r="AU37" s="315"/>
      <c r="AV37" s="315"/>
      <c r="AW37" s="315"/>
      <c r="AX37" s="315"/>
      <c r="AY37" s="315"/>
      <c r="AZ37" s="315"/>
      <c r="BA37" s="315"/>
      <c r="BB37" s="315"/>
      <c r="BC37" s="315"/>
      <c r="BD37" s="315"/>
      <c r="BE37" s="315"/>
      <c r="BF37" s="315"/>
    </row>
    <row r="38" spans="2:58" s="119" customFormat="1" ht="60">
      <c r="B38" s="120">
        <f t="shared" ref="B38:B47" si="13">1+B37</f>
        <v>6</v>
      </c>
      <c r="C38" s="118" t="s">
        <v>45</v>
      </c>
      <c r="D38" s="58" t="s">
        <v>155</v>
      </c>
      <c r="E38" s="150" t="str">
        <f t="shared" si="7"/>
        <v/>
      </c>
      <c r="F38" s="150" t="str">
        <f t="shared" si="8"/>
        <v/>
      </c>
      <c r="G38" s="149"/>
      <c r="H38" s="391"/>
      <c r="I38" s="392"/>
      <c r="J38" s="66"/>
      <c r="K38" s="149" t="str">
        <f t="shared" si="9"/>
        <v/>
      </c>
      <c r="L38" s="149" t="str">
        <f t="shared" si="10"/>
        <v/>
      </c>
      <c r="M38" s="149"/>
      <c r="N38" s="127"/>
      <c r="O38" s="66"/>
      <c r="P38" s="149" t="str">
        <f t="shared" si="11"/>
        <v/>
      </c>
      <c r="Q38" s="149" t="str">
        <f t="shared" si="12"/>
        <v/>
      </c>
      <c r="R38" s="149"/>
      <c r="S38" s="66"/>
      <c r="T38" s="66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315"/>
      <c r="AH38" s="315"/>
      <c r="AI38" s="315"/>
      <c r="AJ38" s="315"/>
      <c r="AK38" s="315"/>
      <c r="AL38" s="315"/>
      <c r="AM38" s="315"/>
      <c r="AN38" s="315"/>
      <c r="AO38" s="315"/>
      <c r="AP38" s="315"/>
      <c r="AQ38" s="315"/>
      <c r="AR38" s="315"/>
      <c r="AS38" s="315"/>
      <c r="AT38" s="315"/>
      <c r="AU38" s="315"/>
      <c r="AV38" s="315"/>
      <c r="AW38" s="315"/>
      <c r="AX38" s="315"/>
      <c r="AY38" s="315"/>
      <c r="AZ38" s="315"/>
      <c r="BA38" s="315"/>
      <c r="BB38" s="315"/>
      <c r="BC38" s="315"/>
      <c r="BD38" s="315"/>
      <c r="BE38" s="315"/>
      <c r="BF38" s="315"/>
    </row>
    <row r="39" spans="2:58" s="119" customFormat="1" ht="25.5" customHeight="1">
      <c r="B39" s="120">
        <f t="shared" si="13"/>
        <v>7</v>
      </c>
      <c r="C39" s="118" t="s">
        <v>45</v>
      </c>
      <c r="D39" s="58" t="s">
        <v>156</v>
      </c>
      <c r="E39" s="150" t="str">
        <f t="shared" si="7"/>
        <v/>
      </c>
      <c r="F39" s="150" t="str">
        <f t="shared" si="8"/>
        <v/>
      </c>
      <c r="G39" s="149"/>
      <c r="H39" s="391"/>
      <c r="I39" s="392"/>
      <c r="J39" s="66"/>
      <c r="K39" s="149" t="str">
        <f t="shared" si="9"/>
        <v/>
      </c>
      <c r="L39" s="149" t="str">
        <f t="shared" si="10"/>
        <v/>
      </c>
      <c r="M39" s="149"/>
      <c r="N39" s="127"/>
      <c r="O39" s="66"/>
      <c r="P39" s="149" t="str">
        <f t="shared" si="11"/>
        <v/>
      </c>
      <c r="Q39" s="149" t="str">
        <f t="shared" si="12"/>
        <v/>
      </c>
      <c r="R39" s="149"/>
      <c r="S39" s="66"/>
      <c r="T39" s="66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315"/>
      <c r="AH39" s="315"/>
      <c r="AI39" s="315"/>
      <c r="AJ39" s="315"/>
      <c r="AK39" s="315"/>
      <c r="AL39" s="315"/>
      <c r="AM39" s="315"/>
      <c r="AN39" s="315"/>
      <c r="AO39" s="315"/>
      <c r="AP39" s="315"/>
      <c r="AQ39" s="315"/>
      <c r="AR39" s="315"/>
      <c r="AS39" s="315"/>
      <c r="AT39" s="315"/>
      <c r="AU39" s="315"/>
      <c r="AV39" s="315"/>
      <c r="AW39" s="315"/>
      <c r="AX39" s="315"/>
      <c r="AY39" s="315"/>
      <c r="AZ39" s="315"/>
      <c r="BA39" s="315"/>
      <c r="BB39" s="315"/>
      <c r="BC39" s="315"/>
      <c r="BD39" s="315"/>
      <c r="BE39" s="315"/>
      <c r="BF39" s="315"/>
    </row>
    <row r="40" spans="2:58" s="119" customFormat="1" ht="36">
      <c r="B40" s="120">
        <f t="shared" si="13"/>
        <v>8</v>
      </c>
      <c r="C40" s="118" t="s">
        <v>45</v>
      </c>
      <c r="D40" s="58" t="s">
        <v>157</v>
      </c>
      <c r="E40" s="150" t="str">
        <f t="shared" si="7"/>
        <v/>
      </c>
      <c r="F40" s="150" t="str">
        <f t="shared" si="8"/>
        <v/>
      </c>
      <c r="G40" s="149"/>
      <c r="H40" s="391"/>
      <c r="I40" s="392"/>
      <c r="J40" s="66"/>
      <c r="K40" s="149" t="str">
        <f t="shared" si="9"/>
        <v/>
      </c>
      <c r="L40" s="149" t="str">
        <f t="shared" si="10"/>
        <v/>
      </c>
      <c r="M40" s="149"/>
      <c r="N40" s="127"/>
      <c r="O40" s="66"/>
      <c r="P40" s="149" t="str">
        <f t="shared" si="11"/>
        <v/>
      </c>
      <c r="Q40" s="149" t="str">
        <f t="shared" si="12"/>
        <v/>
      </c>
      <c r="R40" s="149"/>
      <c r="S40" s="66"/>
      <c r="T40" s="66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315"/>
      <c r="AH40" s="315"/>
      <c r="AI40" s="315"/>
      <c r="AJ40" s="315"/>
      <c r="AK40" s="315"/>
      <c r="AL40" s="315"/>
      <c r="AM40" s="315"/>
      <c r="AN40" s="315"/>
      <c r="AO40" s="315"/>
      <c r="AP40" s="315"/>
      <c r="AQ40" s="315"/>
      <c r="AR40" s="315"/>
      <c r="AS40" s="315"/>
      <c r="AT40" s="315"/>
      <c r="AU40" s="315"/>
      <c r="AV40" s="315"/>
      <c r="AW40" s="315"/>
      <c r="AX40" s="315"/>
      <c r="AY40" s="315"/>
      <c r="AZ40" s="315"/>
      <c r="BA40" s="315"/>
      <c r="BB40" s="315"/>
      <c r="BC40" s="315"/>
      <c r="BD40" s="315"/>
      <c r="BE40" s="315"/>
      <c r="BF40" s="315"/>
    </row>
    <row r="41" spans="2:58" s="119" customFormat="1">
      <c r="B41" s="120">
        <f t="shared" si="13"/>
        <v>9</v>
      </c>
      <c r="C41" s="118" t="s">
        <v>45</v>
      </c>
      <c r="D41" s="58" t="s">
        <v>158</v>
      </c>
      <c r="E41" s="150" t="str">
        <f t="shared" si="7"/>
        <v/>
      </c>
      <c r="F41" s="150" t="str">
        <f t="shared" si="8"/>
        <v/>
      </c>
      <c r="G41" s="149"/>
      <c r="H41" s="391"/>
      <c r="I41" s="392"/>
      <c r="J41" s="66"/>
      <c r="K41" s="149" t="str">
        <f t="shared" si="9"/>
        <v/>
      </c>
      <c r="L41" s="149" t="str">
        <f t="shared" si="10"/>
        <v/>
      </c>
      <c r="M41" s="149"/>
      <c r="N41" s="127"/>
      <c r="O41" s="66"/>
      <c r="P41" s="149" t="str">
        <f t="shared" si="11"/>
        <v/>
      </c>
      <c r="Q41" s="149" t="str">
        <f t="shared" si="12"/>
        <v/>
      </c>
      <c r="R41" s="149"/>
      <c r="S41" s="66"/>
      <c r="T41" s="66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315"/>
      <c r="AH41" s="315"/>
      <c r="AI41" s="315"/>
      <c r="AJ41" s="315"/>
      <c r="AK41" s="315"/>
      <c r="AL41" s="315"/>
      <c r="AM41" s="315"/>
      <c r="AN41" s="315"/>
      <c r="AO41" s="315"/>
      <c r="AP41" s="315"/>
      <c r="AQ41" s="315"/>
      <c r="AR41" s="315"/>
      <c r="AS41" s="315"/>
      <c r="AT41" s="315"/>
      <c r="AU41" s="315"/>
      <c r="AV41" s="315"/>
      <c r="AW41" s="315"/>
      <c r="AX41" s="315"/>
      <c r="AY41" s="315"/>
      <c r="AZ41" s="315"/>
      <c r="BA41" s="315"/>
      <c r="BB41" s="315"/>
      <c r="BC41" s="315"/>
      <c r="BD41" s="315"/>
      <c r="BE41" s="315"/>
      <c r="BF41" s="315"/>
    </row>
    <row r="42" spans="2:58" s="119" customFormat="1" ht="25.5" customHeight="1">
      <c r="B42" s="120">
        <f t="shared" si="13"/>
        <v>10</v>
      </c>
      <c r="C42" s="118" t="s">
        <v>45</v>
      </c>
      <c r="D42" s="58" t="s">
        <v>159</v>
      </c>
      <c r="E42" s="150" t="str">
        <f t="shared" si="7"/>
        <v/>
      </c>
      <c r="F42" s="150" t="str">
        <f t="shared" si="8"/>
        <v/>
      </c>
      <c r="G42" s="149"/>
      <c r="H42" s="391"/>
      <c r="I42" s="392"/>
      <c r="J42" s="66"/>
      <c r="K42" s="149" t="str">
        <f t="shared" si="9"/>
        <v/>
      </c>
      <c r="L42" s="149" t="str">
        <f t="shared" si="10"/>
        <v/>
      </c>
      <c r="M42" s="149"/>
      <c r="N42" s="127"/>
      <c r="O42" s="66"/>
      <c r="P42" s="149" t="str">
        <f t="shared" si="11"/>
        <v/>
      </c>
      <c r="Q42" s="149" t="str">
        <f t="shared" si="12"/>
        <v/>
      </c>
      <c r="R42" s="149"/>
      <c r="S42" s="66"/>
      <c r="T42" s="66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315"/>
      <c r="AH42" s="315"/>
      <c r="AI42" s="315"/>
      <c r="AJ42" s="315"/>
      <c r="AK42" s="315"/>
      <c r="AL42" s="315"/>
      <c r="AM42" s="315"/>
      <c r="AN42" s="315"/>
      <c r="AO42" s="315"/>
      <c r="AP42" s="315"/>
      <c r="AQ42" s="315"/>
      <c r="AR42" s="315"/>
      <c r="AS42" s="315"/>
      <c r="AT42" s="315"/>
      <c r="AU42" s="315"/>
      <c r="AV42" s="315"/>
      <c r="AW42" s="315"/>
      <c r="AX42" s="315"/>
      <c r="AY42" s="315"/>
      <c r="AZ42" s="315"/>
      <c r="BA42" s="315"/>
      <c r="BB42" s="315"/>
      <c r="BC42" s="315"/>
      <c r="BD42" s="315"/>
      <c r="BE42" s="315"/>
      <c r="BF42" s="315"/>
    </row>
    <row r="43" spans="2:58" s="119" customFormat="1" ht="25.5" customHeight="1">
      <c r="B43" s="120">
        <f t="shared" si="13"/>
        <v>11</v>
      </c>
      <c r="C43" s="118" t="s">
        <v>45</v>
      </c>
      <c r="D43" s="58" t="s">
        <v>160</v>
      </c>
      <c r="E43" s="150" t="str">
        <f t="shared" si="7"/>
        <v/>
      </c>
      <c r="F43" s="150" t="str">
        <f t="shared" si="8"/>
        <v/>
      </c>
      <c r="G43" s="149"/>
      <c r="H43" s="391"/>
      <c r="I43" s="392"/>
      <c r="J43" s="66"/>
      <c r="K43" s="149" t="str">
        <f t="shared" si="9"/>
        <v/>
      </c>
      <c r="L43" s="149" t="str">
        <f t="shared" si="10"/>
        <v/>
      </c>
      <c r="M43" s="149"/>
      <c r="N43" s="127"/>
      <c r="O43" s="66"/>
      <c r="P43" s="149" t="str">
        <f t="shared" si="11"/>
        <v/>
      </c>
      <c r="Q43" s="149" t="str">
        <f t="shared" si="12"/>
        <v/>
      </c>
      <c r="R43" s="149"/>
      <c r="S43" s="66"/>
      <c r="T43" s="66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315"/>
      <c r="AH43" s="315"/>
      <c r="AI43" s="315"/>
      <c r="AJ43" s="315"/>
      <c r="AK43" s="315"/>
      <c r="AL43" s="315"/>
      <c r="AM43" s="315"/>
      <c r="AN43" s="315"/>
      <c r="AO43" s="315"/>
      <c r="AP43" s="315"/>
      <c r="AQ43" s="315"/>
      <c r="AR43" s="315"/>
      <c r="AS43" s="315"/>
      <c r="AT43" s="315"/>
      <c r="AU43" s="315"/>
      <c r="AV43" s="315"/>
      <c r="AW43" s="315"/>
      <c r="AX43" s="315"/>
      <c r="AY43" s="315"/>
      <c r="AZ43" s="315"/>
      <c r="BA43" s="315"/>
      <c r="BB43" s="315"/>
      <c r="BC43" s="315"/>
      <c r="BD43" s="315"/>
      <c r="BE43" s="315"/>
      <c r="BF43" s="315"/>
    </row>
    <row r="44" spans="2:58" s="119" customFormat="1" ht="25.5" customHeight="1">
      <c r="B44" s="120">
        <f t="shared" si="13"/>
        <v>12</v>
      </c>
      <c r="C44" s="118" t="s">
        <v>45</v>
      </c>
      <c r="D44" s="58" t="s">
        <v>161</v>
      </c>
      <c r="E44" s="150" t="str">
        <f t="shared" si="7"/>
        <v/>
      </c>
      <c r="F44" s="150" t="str">
        <f t="shared" si="8"/>
        <v/>
      </c>
      <c r="G44" s="149"/>
      <c r="H44" s="391"/>
      <c r="I44" s="392"/>
      <c r="J44" s="66"/>
      <c r="K44" s="149" t="str">
        <f t="shared" si="9"/>
        <v/>
      </c>
      <c r="L44" s="149" t="str">
        <f t="shared" si="10"/>
        <v/>
      </c>
      <c r="M44" s="149"/>
      <c r="N44" s="127"/>
      <c r="O44" s="66"/>
      <c r="P44" s="149" t="str">
        <f t="shared" si="11"/>
        <v/>
      </c>
      <c r="Q44" s="149" t="str">
        <f t="shared" si="12"/>
        <v/>
      </c>
      <c r="R44" s="149"/>
      <c r="S44" s="66"/>
      <c r="T44" s="66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315"/>
      <c r="AH44" s="315"/>
      <c r="AI44" s="315"/>
      <c r="AJ44" s="315"/>
      <c r="AK44" s="315"/>
      <c r="AL44" s="315"/>
      <c r="AM44" s="315"/>
      <c r="AN44" s="315"/>
      <c r="AO44" s="315"/>
      <c r="AP44" s="315"/>
      <c r="AQ44" s="315"/>
      <c r="AR44" s="315"/>
      <c r="AS44" s="315"/>
      <c r="AT44" s="315"/>
      <c r="AU44" s="315"/>
      <c r="AV44" s="315"/>
      <c r="AW44" s="315"/>
      <c r="AX44" s="315"/>
      <c r="AY44" s="315"/>
      <c r="AZ44" s="315"/>
      <c r="BA44" s="315"/>
      <c r="BB44" s="315"/>
      <c r="BC44" s="315"/>
      <c r="BD44" s="315"/>
      <c r="BE44" s="315"/>
      <c r="BF44" s="315"/>
    </row>
    <row r="45" spans="2:58" s="119" customFormat="1" ht="25.5" customHeight="1">
      <c r="B45" s="120">
        <f t="shared" si="13"/>
        <v>13</v>
      </c>
      <c r="C45" s="118" t="s">
        <v>45</v>
      </c>
      <c r="D45" s="58" t="s">
        <v>162</v>
      </c>
      <c r="E45" s="150" t="str">
        <f t="shared" si="7"/>
        <v/>
      </c>
      <c r="F45" s="150" t="str">
        <f t="shared" si="8"/>
        <v/>
      </c>
      <c r="G45" s="149"/>
      <c r="H45" s="391"/>
      <c r="I45" s="392"/>
      <c r="J45" s="66"/>
      <c r="K45" s="149" t="str">
        <f t="shared" si="9"/>
        <v/>
      </c>
      <c r="L45" s="149" t="str">
        <f t="shared" si="10"/>
        <v/>
      </c>
      <c r="M45" s="149"/>
      <c r="N45" s="127"/>
      <c r="O45" s="66"/>
      <c r="P45" s="149" t="str">
        <f t="shared" si="11"/>
        <v/>
      </c>
      <c r="Q45" s="149" t="str">
        <f t="shared" si="12"/>
        <v/>
      </c>
      <c r="R45" s="149"/>
      <c r="S45" s="66"/>
      <c r="T45" s="66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315"/>
      <c r="AH45" s="315"/>
      <c r="AI45" s="315"/>
      <c r="AJ45" s="315"/>
      <c r="AK45" s="315"/>
      <c r="AL45" s="315"/>
      <c r="AM45" s="315"/>
      <c r="AN45" s="315"/>
      <c r="AO45" s="315"/>
      <c r="AP45" s="315"/>
      <c r="AQ45" s="315"/>
      <c r="AR45" s="315"/>
      <c r="AS45" s="315"/>
      <c r="AT45" s="315"/>
      <c r="AU45" s="315"/>
      <c r="AV45" s="315"/>
      <c r="AW45" s="315"/>
      <c r="AX45" s="315"/>
      <c r="AY45" s="315"/>
      <c r="AZ45" s="315"/>
      <c r="BA45" s="315"/>
      <c r="BB45" s="315"/>
      <c r="BC45" s="315"/>
      <c r="BD45" s="315"/>
      <c r="BE45" s="315"/>
      <c r="BF45" s="315"/>
    </row>
    <row r="46" spans="2:58" s="119" customFormat="1" ht="25.5" customHeight="1">
      <c r="B46" s="120">
        <f t="shared" si="13"/>
        <v>14</v>
      </c>
      <c r="C46" s="118" t="s">
        <v>45</v>
      </c>
      <c r="D46" s="58" t="s">
        <v>163</v>
      </c>
      <c r="E46" s="150" t="str">
        <f t="shared" si="7"/>
        <v/>
      </c>
      <c r="F46" s="150" t="str">
        <f t="shared" si="8"/>
        <v/>
      </c>
      <c r="G46" s="149"/>
      <c r="H46" s="391"/>
      <c r="I46" s="392"/>
      <c r="J46" s="66"/>
      <c r="K46" s="149" t="str">
        <f t="shared" si="9"/>
        <v/>
      </c>
      <c r="L46" s="149" t="str">
        <f t="shared" si="10"/>
        <v/>
      </c>
      <c r="M46" s="149"/>
      <c r="N46" s="127"/>
      <c r="O46" s="66"/>
      <c r="P46" s="149" t="str">
        <f t="shared" si="11"/>
        <v/>
      </c>
      <c r="Q46" s="149" t="str">
        <f t="shared" si="12"/>
        <v/>
      </c>
      <c r="R46" s="149"/>
      <c r="S46" s="66"/>
      <c r="T46" s="66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315"/>
      <c r="AH46" s="315"/>
      <c r="AI46" s="315"/>
      <c r="AJ46" s="315"/>
      <c r="AK46" s="315"/>
      <c r="AL46" s="315"/>
      <c r="AM46" s="315"/>
      <c r="AN46" s="315"/>
      <c r="AO46" s="315"/>
      <c r="AP46" s="315"/>
      <c r="AQ46" s="315"/>
      <c r="AR46" s="315"/>
      <c r="AS46" s="315"/>
      <c r="AT46" s="315"/>
      <c r="AU46" s="315"/>
      <c r="AV46" s="315"/>
      <c r="AW46" s="315"/>
      <c r="AX46" s="315"/>
      <c r="AY46" s="315"/>
      <c r="AZ46" s="315"/>
      <c r="BA46" s="315"/>
      <c r="BB46" s="315"/>
      <c r="BC46" s="315"/>
      <c r="BD46" s="315"/>
      <c r="BE46" s="315"/>
      <c r="BF46" s="315"/>
    </row>
    <row r="47" spans="2:58" s="119" customFormat="1" ht="25.5" customHeight="1" thickBot="1">
      <c r="B47" s="120">
        <f t="shared" si="13"/>
        <v>15</v>
      </c>
      <c r="C47" s="118" t="s">
        <v>45</v>
      </c>
      <c r="D47" s="58" t="s">
        <v>164</v>
      </c>
      <c r="E47" s="223" t="str">
        <f t="shared" si="7"/>
        <v/>
      </c>
      <c r="F47" s="223" t="str">
        <f t="shared" si="8"/>
        <v/>
      </c>
      <c r="G47" s="149"/>
      <c r="H47" s="391"/>
      <c r="I47" s="392"/>
      <c r="J47" s="66"/>
      <c r="K47" s="149" t="str">
        <f t="shared" si="9"/>
        <v/>
      </c>
      <c r="L47" s="149" t="str">
        <f t="shared" si="10"/>
        <v/>
      </c>
      <c r="M47" s="149"/>
      <c r="N47" s="129"/>
      <c r="O47" s="66"/>
      <c r="P47" s="149" t="str">
        <f t="shared" si="11"/>
        <v/>
      </c>
      <c r="Q47" s="149" t="str">
        <f t="shared" si="12"/>
        <v/>
      </c>
      <c r="R47" s="149"/>
      <c r="S47" s="66"/>
      <c r="T47" s="66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315"/>
      <c r="AH47" s="315"/>
      <c r="AI47" s="315"/>
      <c r="AJ47" s="315"/>
      <c r="AK47" s="315"/>
      <c r="AL47" s="315"/>
      <c r="AM47" s="315"/>
      <c r="AN47" s="315"/>
      <c r="AO47" s="315"/>
      <c r="AP47" s="315"/>
      <c r="AQ47" s="315"/>
      <c r="AR47" s="315"/>
      <c r="AS47" s="315"/>
      <c r="AT47" s="315"/>
      <c r="AU47" s="315"/>
      <c r="AV47" s="315"/>
      <c r="AW47" s="315"/>
      <c r="AX47" s="315"/>
      <c r="AY47" s="315"/>
      <c r="AZ47" s="315"/>
      <c r="BA47" s="315"/>
      <c r="BB47" s="315"/>
      <c r="BC47" s="315"/>
      <c r="BD47" s="315"/>
      <c r="BE47" s="315"/>
      <c r="BF47" s="315"/>
    </row>
  </sheetData>
  <dataConsolidate/>
  <mergeCells count="57">
    <mergeCell ref="H39:I39"/>
    <mergeCell ref="H40:I40"/>
    <mergeCell ref="H34:I34"/>
    <mergeCell ref="C15:J15"/>
    <mergeCell ref="H21:I21"/>
    <mergeCell ref="H22:I22"/>
    <mergeCell ref="H23:I23"/>
    <mergeCell ref="H35:I35"/>
    <mergeCell ref="H37:I37"/>
    <mergeCell ref="H33:I33"/>
    <mergeCell ref="H36:I36"/>
    <mergeCell ref="H19:I19"/>
    <mergeCell ref="H20:I20"/>
    <mergeCell ref="H47:I47"/>
    <mergeCell ref="H45:I45"/>
    <mergeCell ref="H42:I42"/>
    <mergeCell ref="H43:I43"/>
    <mergeCell ref="H44:I44"/>
    <mergeCell ref="H46:I46"/>
    <mergeCell ref="H41:I41"/>
    <mergeCell ref="H38:I38"/>
    <mergeCell ref="S12:S13"/>
    <mergeCell ref="M12:M13"/>
    <mergeCell ref="C32:J32"/>
    <mergeCell ref="H29:I29"/>
    <mergeCell ref="H27:I27"/>
    <mergeCell ref="H28:I28"/>
    <mergeCell ref="B31:D31"/>
    <mergeCell ref="H30:I30"/>
    <mergeCell ref="G12:G13"/>
    <mergeCell ref="H24:I24"/>
    <mergeCell ref="H25:I25"/>
    <mergeCell ref="H26:I26"/>
    <mergeCell ref="H17:I17"/>
    <mergeCell ref="H18:I18"/>
    <mergeCell ref="B2:T2"/>
    <mergeCell ref="O6:R6"/>
    <mergeCell ref="O4:R4"/>
    <mergeCell ref="O8:R8"/>
    <mergeCell ref="C5:C6"/>
    <mergeCell ref="D5:D6"/>
    <mergeCell ref="C10:E10"/>
    <mergeCell ref="C11:E11"/>
    <mergeCell ref="D12:D13"/>
    <mergeCell ref="H16:I16"/>
    <mergeCell ref="T12:T13"/>
    <mergeCell ref="H12:I13"/>
    <mergeCell ref="R11:T11"/>
    <mergeCell ref="G11:I11"/>
    <mergeCell ref="M11:N11"/>
    <mergeCell ref="B14:D14"/>
    <mergeCell ref="B12:B13"/>
    <mergeCell ref="C12:C13"/>
    <mergeCell ref="J12:J13"/>
    <mergeCell ref="N12:N13"/>
    <mergeCell ref="O12:O13"/>
    <mergeCell ref="R12:R13"/>
  </mergeCells>
  <phoneticPr fontId="0" type="noConversion"/>
  <conditionalFormatting sqref="R10 G10 M10">
    <cfRule type="cellIs" dxfId="14" priority="1" stopIfTrue="1" operator="between">
      <formula>1</formula>
      <formula>0.99</formula>
    </cfRule>
    <cfRule type="cellIs" dxfId="13" priority="2" stopIfTrue="1" operator="between">
      <formula>0.98</formula>
      <formula>0.9</formula>
    </cfRule>
    <cfRule type="cellIs" dxfId="12" priority="3" stopIfTrue="1" operator="between">
      <formula>0.89</formula>
      <formula>0</formula>
    </cfRule>
  </conditionalFormatting>
  <dataValidations count="2">
    <dataValidation type="list" allowBlank="1" showInputMessage="1" showErrorMessage="1" sqref="M33:M47 R16:R30 M16:M30 G16:G30 R33:R47 G33:G47" xr:uid="{00000000-0002-0000-0500-000000000000}">
      <formula1>"Si,No,No Aplica"</formula1>
    </dataValidation>
    <dataValidation type="list" allowBlank="1" showInputMessage="1" showErrorMessage="1" sqref="C33:C47 C16:C30" xr:uid="{00000000-0002-0000-0500-000001000000}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&amp;LVersion 1.0&amp;CFecha Efectiva: 16/06/08&amp;R&amp;P/&amp;N</oddFooter>
  </headerFooter>
  <ignoredErrors>
    <ignoredError sqref="B17:B30 D4:D5 D7:D8" unlockedFormula="1"/>
  </ignoredError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13"/>
  </sheetPr>
  <dimension ref="A2:AR67"/>
  <sheetViews>
    <sheetView zoomScale="120" workbookViewId="0">
      <pane ySplit="13" topLeftCell="A14" activePane="bottomLeft" state="frozen"/>
      <selection pane="bottomLeft" activeCell="B14" sqref="B14:D14"/>
    </sheetView>
  </sheetViews>
  <sheetFormatPr defaultColWidth="11.42578125" defaultRowHeight="12.75"/>
  <cols>
    <col min="1" max="1" width="2.28515625" style="160" customWidth="1"/>
    <col min="2" max="2" width="3.7109375" style="161" customWidth="1"/>
    <col min="3" max="3" width="19.85546875" style="161" customWidth="1"/>
    <col min="4" max="4" width="42.28515625" style="161" bestFit="1" customWidth="1"/>
    <col min="5" max="6" width="6.140625" style="161" hidden="1" customWidth="1"/>
    <col min="7" max="7" width="9" style="160" bestFit="1" customWidth="1"/>
    <col min="8" max="8" width="4.140625" style="160" customWidth="1"/>
    <col min="9" max="9" width="11.5703125" style="160" customWidth="1"/>
    <col min="10" max="10" width="15.7109375" style="160" customWidth="1"/>
    <col min="11" max="11" width="7.28515625" style="171" hidden="1" customWidth="1"/>
    <col min="12" max="12" width="7.140625" style="171" hidden="1" customWidth="1"/>
    <col min="13" max="13" width="8.7109375" style="160" customWidth="1"/>
    <col min="14" max="14" width="7.140625" style="174" customWidth="1"/>
    <col min="15" max="15" width="13.5703125" style="160" customWidth="1"/>
    <col min="16" max="16" width="14.5703125" style="160" customWidth="1"/>
    <col min="17" max="17" width="7" style="171" hidden="1" customWidth="1"/>
    <col min="18" max="18" width="7.28515625" style="171" hidden="1" customWidth="1"/>
    <col min="19" max="19" width="10.7109375" style="160" customWidth="1"/>
    <col min="20" max="20" width="20.140625" style="160" bestFit="1" customWidth="1"/>
    <col min="21" max="21" width="13.5703125" style="160" customWidth="1"/>
    <col min="22" max="22" width="13.42578125" style="160" customWidth="1"/>
    <col min="23" max="23" width="6.7109375" style="160" customWidth="1"/>
    <col min="24" max="24" width="7.7109375" style="160" customWidth="1"/>
    <col min="25" max="25" width="5.7109375" style="160" customWidth="1"/>
    <col min="26" max="26" width="9.5703125" style="160" customWidth="1"/>
    <col min="27" max="27" width="12.7109375" style="164" customWidth="1"/>
    <col min="28" max="44" width="11.42578125" style="165"/>
    <col min="45" max="16384" width="11.42578125" style="156"/>
  </cols>
  <sheetData>
    <row r="2" spans="1:44" ht="15.75">
      <c r="A2" s="317"/>
      <c r="B2" s="375" t="s">
        <v>170</v>
      </c>
      <c r="C2" s="375"/>
      <c r="D2" s="375"/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375"/>
      <c r="U2" s="375"/>
      <c r="V2" s="318"/>
      <c r="W2" s="317"/>
      <c r="X2" s="317"/>
      <c r="Y2" s="317"/>
      <c r="Z2" s="317"/>
      <c r="AA2" s="317"/>
      <c r="AB2" s="317"/>
      <c r="AC2" s="317"/>
      <c r="AD2" s="317"/>
      <c r="AE2" s="317"/>
      <c r="AF2" s="317"/>
      <c r="AG2" s="317"/>
      <c r="AH2" s="317"/>
      <c r="AI2" s="317"/>
      <c r="AJ2" s="317"/>
      <c r="AK2" s="317"/>
      <c r="AL2" s="317"/>
      <c r="AM2" s="317"/>
      <c r="AN2" s="317"/>
      <c r="AO2" s="317"/>
      <c r="AP2" s="317"/>
      <c r="AQ2" s="317"/>
      <c r="AR2" s="317"/>
    </row>
    <row r="3" spans="1:44">
      <c r="A3" s="157"/>
      <c r="B3" s="157"/>
      <c r="C3" s="157"/>
      <c r="D3" s="157"/>
      <c r="E3" s="224"/>
      <c r="F3" s="224"/>
      <c r="G3" s="157"/>
      <c r="H3" s="157"/>
      <c r="I3" s="157"/>
      <c r="J3" s="157"/>
      <c r="K3" s="224"/>
      <c r="L3" s="224"/>
      <c r="M3" s="157"/>
      <c r="N3" s="157"/>
      <c r="O3" s="157"/>
      <c r="P3" s="157"/>
      <c r="Q3" s="224"/>
      <c r="R3" s="224"/>
      <c r="S3" s="157"/>
      <c r="T3" s="157"/>
      <c r="U3" s="318"/>
      <c r="V3" s="318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</row>
    <row r="4" spans="1:44">
      <c r="A4" s="317"/>
      <c r="B4" s="317"/>
      <c r="C4" s="45" t="s">
        <v>13</v>
      </c>
      <c r="D4" s="158" t="str">
        <f>Inicio!D4</f>
        <v>EVOLUTIVO FRONT END</v>
      </c>
      <c r="E4" s="225"/>
      <c r="F4" s="225"/>
      <c r="G4" s="157"/>
      <c r="H4" s="157"/>
      <c r="I4" s="157"/>
      <c r="J4" s="45" t="s">
        <v>15</v>
      </c>
      <c r="K4" s="227"/>
      <c r="L4" s="227"/>
      <c r="M4" s="157"/>
      <c r="N4" s="157"/>
      <c r="O4" s="45" t="s">
        <v>16</v>
      </c>
      <c r="P4" s="396" t="s">
        <v>87</v>
      </c>
      <c r="Q4" s="396"/>
      <c r="R4" s="396"/>
      <c r="S4" s="396"/>
      <c r="T4" s="45" t="s">
        <v>18</v>
      </c>
      <c r="U4" s="50" t="s">
        <v>19</v>
      </c>
      <c r="V4" s="318"/>
      <c r="W4" s="317"/>
      <c r="X4" s="317"/>
      <c r="Y4" s="317"/>
      <c r="Z4" s="317"/>
      <c r="AA4" s="317"/>
      <c r="AB4" s="317"/>
      <c r="AC4" s="317"/>
      <c r="AD4" s="317"/>
      <c r="AE4" s="317"/>
      <c r="AF4" s="317"/>
      <c r="AG4" s="317"/>
      <c r="AH4" s="317"/>
      <c r="AI4" s="317"/>
      <c r="AJ4" s="317"/>
      <c r="AK4" s="317"/>
      <c r="AL4" s="317"/>
      <c r="AM4" s="317"/>
      <c r="AN4" s="317"/>
      <c r="AO4" s="317"/>
      <c r="AP4" s="317"/>
      <c r="AQ4" s="317"/>
      <c r="AR4" s="317"/>
    </row>
    <row r="5" spans="1:44">
      <c r="A5" s="317"/>
      <c r="B5" s="317"/>
      <c r="C5" s="397" t="s">
        <v>20</v>
      </c>
      <c r="D5" s="401">
        <f>Inicio!D5</f>
        <v>0</v>
      </c>
      <c r="E5" s="226"/>
      <c r="F5" s="226"/>
      <c r="G5" s="159"/>
      <c r="H5" s="159"/>
      <c r="I5" s="157"/>
      <c r="J5" s="157"/>
      <c r="K5" s="228"/>
      <c r="L5" s="228"/>
      <c r="M5" s="157"/>
      <c r="N5" s="157"/>
      <c r="O5" s="157"/>
      <c r="P5" s="157"/>
      <c r="Q5" s="224"/>
      <c r="R5" s="224"/>
      <c r="S5" s="157"/>
      <c r="T5" s="157"/>
      <c r="U5" s="318"/>
      <c r="V5" s="318"/>
      <c r="W5" s="317"/>
      <c r="X5" s="317"/>
      <c r="Y5" s="317"/>
      <c r="Z5" s="317"/>
      <c r="AA5" s="317"/>
      <c r="AB5" s="317"/>
      <c r="AC5" s="317"/>
      <c r="AD5" s="317"/>
      <c r="AE5" s="317"/>
      <c r="AF5" s="317"/>
      <c r="AG5" s="317"/>
      <c r="AH5" s="317"/>
      <c r="AI5" s="317"/>
      <c r="AJ5" s="317"/>
      <c r="AK5" s="317"/>
      <c r="AL5" s="317"/>
      <c r="AM5" s="317"/>
      <c r="AN5" s="317"/>
      <c r="AO5" s="317"/>
      <c r="AP5" s="317"/>
      <c r="AQ5" s="317"/>
      <c r="AR5" s="317"/>
    </row>
    <row r="6" spans="1:44">
      <c r="A6" s="317"/>
      <c r="B6" s="317"/>
      <c r="C6" s="398"/>
      <c r="D6" s="402"/>
      <c r="E6" s="226"/>
      <c r="F6" s="226"/>
      <c r="G6" s="159"/>
      <c r="H6" s="159"/>
      <c r="I6" s="157"/>
      <c r="J6" s="45" t="s">
        <v>22</v>
      </c>
      <c r="K6" s="227"/>
      <c r="L6" s="227"/>
      <c r="M6" s="157"/>
      <c r="N6" s="157"/>
      <c r="O6" s="45" t="s">
        <v>16</v>
      </c>
      <c r="P6" s="396" t="s">
        <v>87</v>
      </c>
      <c r="Q6" s="396"/>
      <c r="R6" s="396"/>
      <c r="S6" s="396"/>
      <c r="T6" s="45" t="s">
        <v>18</v>
      </c>
      <c r="U6" s="50" t="s">
        <v>19</v>
      </c>
      <c r="V6" s="318"/>
      <c r="W6" s="317"/>
      <c r="X6" s="317"/>
      <c r="Y6" s="317"/>
      <c r="Z6" s="317"/>
      <c r="AA6" s="317"/>
      <c r="AB6" s="317"/>
      <c r="AC6" s="317"/>
      <c r="AD6" s="317"/>
      <c r="AE6" s="317"/>
      <c r="AF6" s="317"/>
      <c r="AG6" s="317"/>
      <c r="AH6" s="317"/>
      <c r="AI6" s="317"/>
      <c r="AJ6" s="317"/>
      <c r="AK6" s="317"/>
      <c r="AL6" s="317"/>
      <c r="AM6" s="317"/>
      <c r="AN6" s="317"/>
      <c r="AO6" s="317"/>
      <c r="AP6" s="317"/>
      <c r="AQ6" s="317"/>
      <c r="AR6" s="317"/>
    </row>
    <row r="7" spans="1:44">
      <c r="A7" s="317"/>
      <c r="B7" s="317"/>
      <c r="C7" s="45" t="s">
        <v>23</v>
      </c>
      <c r="D7" s="158">
        <f>Inicio!D7</f>
        <v>0</v>
      </c>
      <c r="E7" s="226"/>
      <c r="F7" s="226"/>
      <c r="G7" s="159"/>
      <c r="H7" s="159"/>
      <c r="I7" s="157"/>
      <c r="J7" s="157"/>
      <c r="K7" s="228"/>
      <c r="L7" s="228"/>
      <c r="M7" s="157"/>
      <c r="N7" s="157"/>
      <c r="O7" s="157"/>
      <c r="P7" s="157"/>
      <c r="Q7" s="224"/>
      <c r="R7" s="224"/>
      <c r="S7" s="157"/>
      <c r="T7" s="157"/>
      <c r="U7" s="318"/>
      <c r="V7" s="318"/>
      <c r="W7" s="317"/>
      <c r="X7" s="317"/>
      <c r="Y7" s="317"/>
      <c r="Z7" s="317"/>
      <c r="AA7" s="317"/>
      <c r="AB7" s="317"/>
      <c r="AC7" s="317"/>
      <c r="AD7" s="317"/>
      <c r="AE7" s="317"/>
      <c r="AF7" s="317"/>
      <c r="AG7" s="317"/>
      <c r="AH7" s="317"/>
      <c r="AI7" s="317"/>
      <c r="AJ7" s="317"/>
      <c r="AK7" s="317"/>
      <c r="AL7" s="317"/>
      <c r="AM7" s="317"/>
      <c r="AN7" s="317"/>
      <c r="AO7" s="317"/>
      <c r="AP7" s="317"/>
      <c r="AQ7" s="317"/>
      <c r="AR7" s="317"/>
    </row>
    <row r="8" spans="1:44">
      <c r="A8" s="317"/>
      <c r="B8" s="317"/>
      <c r="C8" s="45" t="s">
        <v>24</v>
      </c>
      <c r="D8" s="158">
        <f>Inicio!D8</f>
        <v>0</v>
      </c>
      <c r="E8" s="226"/>
      <c r="F8" s="226"/>
      <c r="G8" s="159"/>
      <c r="H8" s="159"/>
      <c r="I8" s="157"/>
      <c r="J8" s="45" t="s">
        <v>25</v>
      </c>
      <c r="K8" s="227"/>
      <c r="L8" s="227"/>
      <c r="M8" s="157"/>
      <c r="N8" s="157"/>
      <c r="O8" s="45" t="s">
        <v>16</v>
      </c>
      <c r="P8" s="396" t="s">
        <v>87</v>
      </c>
      <c r="Q8" s="396"/>
      <c r="R8" s="396"/>
      <c r="S8" s="396"/>
      <c r="T8" s="45" t="s">
        <v>18</v>
      </c>
      <c r="U8" s="50" t="s">
        <v>19</v>
      </c>
      <c r="V8" s="318"/>
      <c r="W8" s="317"/>
      <c r="X8" s="317"/>
      <c r="Y8" s="317"/>
      <c r="Z8" s="317"/>
      <c r="AA8" s="317"/>
      <c r="AB8" s="317"/>
      <c r="AC8" s="317"/>
      <c r="AD8" s="317"/>
      <c r="AE8" s="317"/>
      <c r="AF8" s="317"/>
      <c r="AG8" s="317"/>
      <c r="AH8" s="317"/>
      <c r="AI8" s="317"/>
      <c r="AJ8" s="317"/>
      <c r="AK8" s="317"/>
      <c r="AL8" s="317"/>
      <c r="AM8" s="317"/>
      <c r="AN8" s="317"/>
      <c r="AO8" s="317"/>
      <c r="AP8" s="317"/>
      <c r="AQ8" s="317"/>
      <c r="AR8" s="317"/>
    </row>
    <row r="10" spans="1:44">
      <c r="A10" s="319"/>
      <c r="C10" s="403"/>
      <c r="D10" s="403"/>
      <c r="E10" s="403"/>
      <c r="G10" s="162">
        <f>IF((COUNTIF(F16:F67,"Si")=0)*AND(COUNTIF(E16:E67,"No")=0),0,((COUNTIF(F16:F67,"Si")))/((COUNTIF(F16:F67,"Si")+COUNTIF(E16:E67,"No"))))</f>
        <v>0.75</v>
      </c>
      <c r="H10" s="163"/>
      <c r="I10" s="317"/>
      <c r="J10" s="319"/>
      <c r="M10" s="162">
        <f>IF((COUNTIF(L16:L67,"Si")=0)*AND(COUNTIF(K16:K67,"No")=0),0,((COUNTIF(L16:L67,"Si")))/((COUNTIF(L16:L67,"Si")+COUNTIF(K16:K67,"No"))))</f>
        <v>0.75</v>
      </c>
      <c r="N10" s="163"/>
      <c r="O10" s="317"/>
      <c r="P10" s="319"/>
      <c r="S10" s="162">
        <f>IF((COUNTIF(R16:R67,"Si")=0)*AND(COUNTIF(Q16:Q67,"No")=0),0,((COUNTIF(R16:R67,"Si")))/((COUNTIF(R16:R67,"Si")+COUNTIF(Q16:Q67,"No"))))</f>
        <v>0.77777777777777779</v>
      </c>
      <c r="T10" s="163"/>
      <c r="U10" s="317"/>
      <c r="V10" s="319"/>
      <c r="W10" s="319"/>
      <c r="X10" s="319"/>
      <c r="Y10" s="319"/>
      <c r="Z10" s="319"/>
      <c r="AB10" s="320"/>
      <c r="AC10" s="320"/>
      <c r="AD10" s="320"/>
      <c r="AE10" s="320"/>
      <c r="AF10" s="320"/>
      <c r="AG10" s="320"/>
      <c r="AH10" s="320"/>
      <c r="AI10" s="320"/>
      <c r="AJ10" s="320"/>
      <c r="AK10" s="320"/>
      <c r="AL10" s="320"/>
      <c r="AM10" s="320"/>
      <c r="AN10" s="320"/>
      <c r="AO10" s="320"/>
      <c r="AP10" s="320"/>
      <c r="AQ10" s="320"/>
      <c r="AR10" s="320"/>
    </row>
    <row r="11" spans="1:44" ht="13.5" hidden="1" thickBot="1">
      <c r="A11" s="319"/>
      <c r="C11" s="362"/>
      <c r="D11" s="362"/>
      <c r="E11" s="362"/>
      <c r="G11" s="373" t="s">
        <v>28</v>
      </c>
      <c r="H11" s="359"/>
      <c r="I11" s="354"/>
      <c r="J11" s="319"/>
      <c r="M11" s="373" t="s">
        <v>28</v>
      </c>
      <c r="N11" s="359"/>
      <c r="O11" s="354"/>
      <c r="P11" s="319"/>
      <c r="S11" s="373" t="s">
        <v>28</v>
      </c>
      <c r="T11" s="359"/>
      <c r="U11" s="354"/>
      <c r="V11" s="319"/>
      <c r="W11" s="319"/>
      <c r="X11" s="319"/>
      <c r="Y11" s="319"/>
      <c r="Z11" s="319"/>
      <c r="AB11" s="320"/>
      <c r="AC11" s="320"/>
      <c r="AD11" s="320"/>
      <c r="AE11" s="320"/>
      <c r="AF11" s="320"/>
      <c r="AG11" s="320"/>
      <c r="AH11" s="320"/>
      <c r="AI11" s="320"/>
      <c r="AJ11" s="320"/>
      <c r="AK11" s="320"/>
      <c r="AL11" s="320"/>
      <c r="AM11" s="320"/>
      <c r="AN11" s="320"/>
      <c r="AO11" s="320"/>
      <c r="AP11" s="320"/>
      <c r="AQ11" s="320"/>
      <c r="AR11" s="320"/>
    </row>
    <row r="12" spans="1:44">
      <c r="A12" s="319"/>
      <c r="B12" s="360" t="s">
        <v>31</v>
      </c>
      <c r="C12" s="368" t="s">
        <v>32</v>
      </c>
      <c r="D12" s="360" t="s">
        <v>33</v>
      </c>
      <c r="E12" s="65"/>
      <c r="F12" s="65"/>
      <c r="G12" s="351" t="s">
        <v>34</v>
      </c>
      <c r="H12" s="351" t="s">
        <v>35</v>
      </c>
      <c r="I12" s="351"/>
      <c r="J12" s="349" t="s">
        <v>3</v>
      </c>
      <c r="K12" s="215"/>
      <c r="L12" s="215"/>
      <c r="M12" s="351" t="s">
        <v>36</v>
      </c>
      <c r="N12" s="351" t="s">
        <v>35</v>
      </c>
      <c r="O12" s="351"/>
      <c r="P12" s="349" t="s">
        <v>3</v>
      </c>
      <c r="Q12" s="215"/>
      <c r="R12" s="215"/>
      <c r="S12" s="351" t="s">
        <v>37</v>
      </c>
      <c r="T12" s="349" t="s">
        <v>35</v>
      </c>
      <c r="U12" s="349" t="s">
        <v>3</v>
      </c>
      <c r="V12" s="319"/>
      <c r="W12" s="319"/>
      <c r="X12" s="319"/>
      <c r="Y12" s="319"/>
      <c r="Z12" s="319"/>
      <c r="AB12" s="320"/>
      <c r="AC12" s="320"/>
      <c r="AD12" s="320"/>
      <c r="AE12" s="320"/>
      <c r="AF12" s="320"/>
      <c r="AG12" s="320"/>
      <c r="AH12" s="320"/>
      <c r="AI12" s="320"/>
      <c r="AJ12" s="320"/>
      <c r="AK12" s="320"/>
      <c r="AL12" s="320"/>
      <c r="AM12" s="320"/>
      <c r="AN12" s="320"/>
      <c r="AO12" s="320"/>
      <c r="AP12" s="320"/>
      <c r="AQ12" s="320"/>
      <c r="AR12" s="320"/>
    </row>
    <row r="13" spans="1:44" ht="13.5" thickBot="1">
      <c r="A13" s="321"/>
      <c r="B13" s="361"/>
      <c r="C13" s="369"/>
      <c r="D13" s="361"/>
      <c r="E13" s="210"/>
      <c r="F13" s="211"/>
      <c r="G13" s="352"/>
      <c r="H13" s="352"/>
      <c r="I13" s="352"/>
      <c r="J13" s="350"/>
      <c r="K13" s="328"/>
      <c r="L13" s="328"/>
      <c r="M13" s="352"/>
      <c r="N13" s="352"/>
      <c r="O13" s="352"/>
      <c r="P13" s="350"/>
      <c r="Q13" s="328"/>
      <c r="R13" s="328"/>
      <c r="S13" s="352"/>
      <c r="T13" s="350"/>
      <c r="U13" s="350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  <c r="AH13" s="322"/>
      <c r="AI13" s="322"/>
      <c r="AJ13" s="322"/>
      <c r="AK13" s="322"/>
      <c r="AL13" s="322"/>
      <c r="AM13" s="322"/>
      <c r="AN13" s="322"/>
      <c r="AO13" s="322"/>
      <c r="AP13" s="322"/>
      <c r="AQ13" s="322"/>
      <c r="AR13" s="322"/>
    </row>
    <row r="14" spans="1:44" ht="13.5" thickBot="1">
      <c r="A14" s="321"/>
      <c r="B14" s="393" t="s">
        <v>171</v>
      </c>
      <c r="C14" s="394"/>
      <c r="D14" s="394"/>
      <c r="E14" s="212"/>
      <c r="F14" s="213"/>
      <c r="G14" s="73"/>
      <c r="H14" s="73"/>
      <c r="I14" s="73"/>
      <c r="J14" s="67"/>
      <c r="K14" s="216"/>
      <c r="L14" s="216"/>
      <c r="M14" s="73"/>
      <c r="N14" s="73"/>
      <c r="O14" s="73"/>
      <c r="P14" s="67"/>
      <c r="Q14" s="216"/>
      <c r="R14" s="216"/>
      <c r="S14" s="73"/>
      <c r="T14" s="67"/>
      <c r="U14" s="74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166"/>
      <c r="AH14" s="322"/>
      <c r="AI14" s="322"/>
      <c r="AJ14" s="322"/>
      <c r="AK14" s="322"/>
      <c r="AL14" s="322"/>
      <c r="AM14" s="322"/>
      <c r="AN14" s="322"/>
      <c r="AO14" s="322"/>
      <c r="AP14" s="322"/>
      <c r="AQ14" s="322"/>
      <c r="AR14" s="322"/>
    </row>
    <row r="15" spans="1:44" ht="57.75" customHeight="1" thickBot="1">
      <c r="A15" s="321"/>
      <c r="B15" s="68"/>
      <c r="C15" s="386" t="s">
        <v>172</v>
      </c>
      <c r="D15" s="386"/>
      <c r="E15" s="386"/>
      <c r="F15" s="386"/>
      <c r="G15" s="386"/>
      <c r="H15" s="386"/>
      <c r="I15" s="386"/>
      <c r="J15" s="386"/>
      <c r="K15" s="217"/>
      <c r="L15" s="217"/>
      <c r="M15" s="336"/>
      <c r="N15" s="336"/>
      <c r="O15" s="336"/>
      <c r="P15" s="69"/>
      <c r="Q15" s="217"/>
      <c r="R15" s="217"/>
      <c r="S15" s="336"/>
      <c r="T15" s="69"/>
      <c r="U15" s="70"/>
      <c r="V15" s="166"/>
      <c r="W15" s="166"/>
      <c r="X15" s="166"/>
      <c r="Y15" s="166"/>
      <c r="Z15" s="166"/>
      <c r="AA15" s="166"/>
      <c r="AB15" s="166"/>
      <c r="AC15" s="166"/>
      <c r="AD15" s="166"/>
      <c r="AE15" s="166"/>
      <c r="AF15" s="166"/>
      <c r="AG15" s="166"/>
      <c r="AH15" s="322"/>
      <c r="AI15" s="322"/>
      <c r="AJ15" s="322"/>
      <c r="AK15" s="322"/>
      <c r="AL15" s="322"/>
      <c r="AM15" s="322"/>
      <c r="AN15" s="322"/>
      <c r="AO15" s="322"/>
      <c r="AP15" s="322"/>
      <c r="AQ15" s="322"/>
      <c r="AR15" s="322"/>
    </row>
    <row r="16" spans="1:44" ht="24">
      <c r="A16" s="321"/>
      <c r="B16" s="120">
        <v>1</v>
      </c>
      <c r="C16" s="167" t="s">
        <v>40</v>
      </c>
      <c r="D16" s="168" t="s">
        <v>41</v>
      </c>
      <c r="E16" s="197" t="str">
        <f>IF(((C16="Auditoría de Gestión de la Configuración")*AND(G16="No")),"No","")</f>
        <v/>
      </c>
      <c r="F16" s="197" t="str">
        <f>IF(((C16="Auditoría de Gestión de la Configuración")*AND(G16="Si")),"Si","")</f>
        <v>Si</v>
      </c>
      <c r="G16" s="149" t="s">
        <v>42</v>
      </c>
      <c r="H16" s="391"/>
      <c r="I16" s="392"/>
      <c r="J16" s="66"/>
      <c r="K16" s="197" t="str">
        <f>IF(((C16="Auditoría de gestión de la configuración")*AND(M16="No")),"No","")</f>
        <v/>
      </c>
      <c r="L16" s="197" t="str">
        <f>IF(((C16="Auditoría de gestión de la configuración")*AND(M16="Si")),"Si","")</f>
        <v>Si</v>
      </c>
      <c r="M16" s="150" t="s">
        <v>42</v>
      </c>
      <c r="N16" s="63"/>
      <c r="O16" s="62"/>
      <c r="P16" s="66"/>
      <c r="Q16" s="197" t="str">
        <f>IF(((C16="Auditoría de gestión de la configuración")*AND(S16="No")),"No","")</f>
        <v/>
      </c>
      <c r="R16" s="197" t="str">
        <f>IF(((C16="Auditoría de gestión de la configuración")*AND(S16="Si")),"Si","")</f>
        <v>Si</v>
      </c>
      <c r="S16" s="150" t="s">
        <v>42</v>
      </c>
      <c r="T16" s="66"/>
      <c r="U16" s="66"/>
      <c r="V16" s="166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166"/>
      <c r="AH16" s="322"/>
      <c r="AI16" s="322"/>
      <c r="AJ16" s="322"/>
      <c r="AK16" s="322"/>
      <c r="AL16" s="322"/>
      <c r="AM16" s="322"/>
      <c r="AN16" s="322"/>
      <c r="AO16" s="322"/>
      <c r="AP16" s="322"/>
      <c r="AQ16" s="322"/>
      <c r="AR16" s="322"/>
    </row>
    <row r="17" spans="1:44" ht="24">
      <c r="A17" s="321"/>
      <c r="B17" s="121">
        <v>2</v>
      </c>
      <c r="C17" s="167" t="s">
        <v>40</v>
      </c>
      <c r="D17" s="169" t="s">
        <v>173</v>
      </c>
      <c r="E17" s="197" t="str">
        <f>IF(((C17="Auditoría de Gestión de la Configuración")*AND(G17="No")),"No","")</f>
        <v/>
      </c>
      <c r="F17" s="197" t="str">
        <f>IF(((C17="Auditoría de Gestión de la Configuración")*AND(G17="Si")),"Si","")</f>
        <v>Si</v>
      </c>
      <c r="G17" s="150" t="s">
        <v>42</v>
      </c>
      <c r="H17" s="406"/>
      <c r="I17" s="406"/>
      <c r="J17" s="60"/>
      <c r="K17" s="197" t="str">
        <f>IF(((C17="Auditoría de gestión de la configuración")*AND(M17="No")),"No","")</f>
        <v/>
      </c>
      <c r="L17" s="197" t="str">
        <f>IF(((C17="Auditoría de gestión de la configuración")*AND(M17="Si")),"Si","")</f>
        <v>Si</v>
      </c>
      <c r="M17" s="150" t="s">
        <v>42</v>
      </c>
      <c r="N17" s="52"/>
      <c r="O17" s="51"/>
      <c r="P17" s="60"/>
      <c r="Q17" s="197" t="str">
        <f>IF(((C17="Auditoría de gestión de la configuración")*AND(S17="No")),"No","")</f>
        <v>No</v>
      </c>
      <c r="R17" s="197" t="str">
        <f>IF(((C17="Auditoría de gestión de la configuración")*AND(S17="Si")),"Si","")</f>
        <v/>
      </c>
      <c r="S17" s="150" t="s">
        <v>44</v>
      </c>
      <c r="T17" s="60"/>
      <c r="U17" s="60"/>
      <c r="V17" s="166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322"/>
      <c r="AI17" s="322"/>
      <c r="AJ17" s="322"/>
      <c r="AK17" s="322"/>
      <c r="AL17" s="322"/>
      <c r="AM17" s="322"/>
      <c r="AN17" s="322"/>
      <c r="AO17" s="322"/>
      <c r="AP17" s="322"/>
      <c r="AQ17" s="322"/>
      <c r="AR17" s="322"/>
    </row>
    <row r="18" spans="1:44" ht="24">
      <c r="A18" s="323"/>
      <c r="B18" s="120">
        <v>3</v>
      </c>
      <c r="C18" s="167" t="s">
        <v>45</v>
      </c>
      <c r="D18" s="57" t="s">
        <v>174</v>
      </c>
      <c r="E18" s="197" t="str">
        <f>IF(((C18="Auditoría de Calidad")*AND(G18="No")),"No","")</f>
        <v/>
      </c>
      <c r="F18" s="197" t="str">
        <f>IF(((C18="Auditoría de Calidad")*AND(G18="Si")),"Si","")</f>
        <v/>
      </c>
      <c r="G18" s="151"/>
      <c r="H18" s="384"/>
      <c r="I18" s="384"/>
      <c r="J18" s="332"/>
      <c r="K18" s="197" t="str">
        <f>IF(((C18="Auditoría de Calidad")*AND(M18="No")),"No","")</f>
        <v/>
      </c>
      <c r="L18" s="197" t="str">
        <f>IF(((C18="Auditoría de Calidad")*AND(M18="Si")),"Si","")</f>
        <v/>
      </c>
      <c r="M18" s="151"/>
      <c r="N18" s="404"/>
      <c r="O18" s="405"/>
      <c r="P18" s="337"/>
      <c r="Q18" s="197" t="str">
        <f>IF(((C18="Auditoría de Calidad")*AND(S18="No")),"No","")</f>
        <v/>
      </c>
      <c r="R18" s="197" t="str">
        <f>IF(((C18="Auditoría de Calidad")*AND(S18="Si")),"Si","")</f>
        <v/>
      </c>
      <c r="S18" s="151"/>
      <c r="T18" s="337"/>
      <c r="U18" s="55"/>
      <c r="V18" s="170"/>
      <c r="W18" s="323"/>
      <c r="X18" s="323"/>
      <c r="Y18" s="323"/>
      <c r="Z18" s="323"/>
      <c r="AA18" s="323"/>
      <c r="AB18" s="323"/>
      <c r="AC18" s="323"/>
      <c r="AD18" s="323"/>
      <c r="AE18" s="323"/>
      <c r="AF18" s="323"/>
      <c r="AG18" s="323"/>
      <c r="AH18" s="323"/>
      <c r="AI18" s="323"/>
      <c r="AJ18" s="323"/>
      <c r="AK18" s="323"/>
      <c r="AL18" s="323"/>
      <c r="AM18" s="323"/>
      <c r="AN18" s="323"/>
      <c r="AO18" s="323"/>
      <c r="AP18" s="323"/>
      <c r="AQ18" s="323"/>
      <c r="AR18" s="323"/>
    </row>
    <row r="19" spans="1:44">
      <c r="A19" s="323"/>
      <c r="B19" s="121">
        <v>4</v>
      </c>
      <c r="C19" s="167" t="s">
        <v>45</v>
      </c>
      <c r="D19" s="57" t="s">
        <v>175</v>
      </c>
      <c r="E19" s="197" t="str">
        <f t="shared" ref="E19:E29" si="0">IF(((C19="Auditoría de Calidad")*AND(G19="No")),"No","")</f>
        <v/>
      </c>
      <c r="F19" s="197" t="str">
        <f t="shared" ref="F19:F29" si="1">IF(((C19="Auditoría de Calidad")*AND(G19="Si")),"Si","")</f>
        <v/>
      </c>
      <c r="G19" s="151"/>
      <c r="H19" s="384"/>
      <c r="I19" s="384"/>
      <c r="J19" s="332"/>
      <c r="K19" s="197" t="str">
        <f t="shared" ref="K19:K29" si="2">IF(((C19="Auditoría de Calidad")*AND(M19="No")),"No","")</f>
        <v/>
      </c>
      <c r="L19" s="197" t="str">
        <f t="shared" ref="L19:L29" si="3">IF(((C19="Auditoría de Calidad")*AND(M19="Si")),"Si","")</f>
        <v/>
      </c>
      <c r="M19" s="151"/>
      <c r="N19" s="404"/>
      <c r="O19" s="405"/>
      <c r="P19" s="337"/>
      <c r="Q19" s="197" t="str">
        <f t="shared" ref="Q19:Q29" si="4">IF(((C19="Auditoría de Calidad")*AND(S19="No")),"No","")</f>
        <v/>
      </c>
      <c r="R19" s="197" t="str">
        <f t="shared" ref="R19:R29" si="5">IF(((C19="Auditoría de Calidad")*AND(S19="Si")),"Si","")</f>
        <v/>
      </c>
      <c r="S19" s="151"/>
      <c r="T19" s="337"/>
      <c r="U19" s="55"/>
      <c r="V19" s="170"/>
      <c r="W19" s="323"/>
      <c r="X19" s="323"/>
      <c r="Y19" s="323"/>
      <c r="Z19" s="323"/>
      <c r="AA19" s="323"/>
      <c r="AB19" s="323"/>
      <c r="AC19" s="323"/>
      <c r="AD19" s="323"/>
      <c r="AE19" s="323"/>
      <c r="AF19" s="323"/>
      <c r="AG19" s="323"/>
      <c r="AH19" s="323"/>
      <c r="AI19" s="323"/>
      <c r="AJ19" s="323"/>
      <c r="AK19" s="323"/>
      <c r="AL19" s="323"/>
      <c r="AM19" s="323"/>
      <c r="AN19" s="323"/>
      <c r="AO19" s="323"/>
      <c r="AP19" s="323"/>
      <c r="AQ19" s="323"/>
      <c r="AR19" s="323"/>
    </row>
    <row r="20" spans="1:44" ht="24">
      <c r="A20" s="323"/>
      <c r="B20" s="120">
        <v>5</v>
      </c>
      <c r="C20" s="167" t="s">
        <v>45</v>
      </c>
      <c r="D20" s="57" t="s">
        <v>176</v>
      </c>
      <c r="E20" s="197" t="str">
        <f t="shared" si="0"/>
        <v/>
      </c>
      <c r="F20" s="197" t="str">
        <f t="shared" si="1"/>
        <v/>
      </c>
      <c r="G20" s="151"/>
      <c r="H20" s="384"/>
      <c r="I20" s="384"/>
      <c r="J20" s="332"/>
      <c r="K20" s="197" t="str">
        <f t="shared" si="2"/>
        <v/>
      </c>
      <c r="L20" s="197" t="str">
        <f t="shared" si="3"/>
        <v/>
      </c>
      <c r="M20" s="151"/>
      <c r="N20" s="404"/>
      <c r="O20" s="405"/>
      <c r="P20" s="337"/>
      <c r="Q20" s="197" t="str">
        <f t="shared" si="4"/>
        <v/>
      </c>
      <c r="R20" s="197" t="str">
        <f t="shared" si="5"/>
        <v/>
      </c>
      <c r="S20" s="151"/>
      <c r="T20" s="337"/>
      <c r="U20" s="55"/>
      <c r="V20" s="170"/>
      <c r="W20" s="323"/>
      <c r="X20" s="323"/>
      <c r="Y20" s="323"/>
      <c r="Z20" s="323"/>
      <c r="AA20" s="323"/>
      <c r="AB20" s="323"/>
      <c r="AC20" s="323"/>
      <c r="AD20" s="323"/>
      <c r="AE20" s="323"/>
      <c r="AF20" s="323"/>
      <c r="AG20" s="323"/>
      <c r="AH20" s="323"/>
      <c r="AI20" s="323"/>
      <c r="AJ20" s="323"/>
      <c r="AK20" s="323"/>
      <c r="AL20" s="323"/>
      <c r="AM20" s="323"/>
      <c r="AN20" s="323"/>
      <c r="AO20" s="323"/>
      <c r="AP20" s="323"/>
      <c r="AQ20" s="323"/>
      <c r="AR20" s="323"/>
    </row>
    <row r="21" spans="1:44">
      <c r="A21" s="323"/>
      <c r="B21" s="121">
        <v>6</v>
      </c>
      <c r="C21" s="167" t="s">
        <v>45</v>
      </c>
      <c r="D21" s="57" t="s">
        <v>177</v>
      </c>
      <c r="E21" s="197" t="str">
        <f t="shared" si="0"/>
        <v/>
      </c>
      <c r="F21" s="197" t="str">
        <f t="shared" si="1"/>
        <v/>
      </c>
      <c r="G21" s="151"/>
      <c r="H21" s="384"/>
      <c r="I21" s="384"/>
      <c r="J21" s="332"/>
      <c r="K21" s="197" t="str">
        <f t="shared" si="2"/>
        <v/>
      </c>
      <c r="L21" s="197" t="str">
        <f t="shared" si="3"/>
        <v/>
      </c>
      <c r="M21" s="151"/>
      <c r="N21" s="404"/>
      <c r="O21" s="405"/>
      <c r="P21" s="337"/>
      <c r="Q21" s="197" t="str">
        <f t="shared" si="4"/>
        <v/>
      </c>
      <c r="R21" s="197" t="str">
        <f t="shared" si="5"/>
        <v/>
      </c>
      <c r="S21" s="151"/>
      <c r="T21" s="337"/>
      <c r="U21" s="55"/>
      <c r="V21" s="170"/>
      <c r="W21" s="323"/>
      <c r="X21" s="323"/>
      <c r="Y21" s="323"/>
      <c r="Z21" s="323"/>
      <c r="AA21" s="323"/>
      <c r="AB21" s="323"/>
      <c r="AC21" s="323"/>
      <c r="AD21" s="323"/>
      <c r="AE21" s="323"/>
      <c r="AF21" s="323"/>
      <c r="AG21" s="323"/>
      <c r="AH21" s="323"/>
      <c r="AI21" s="323"/>
      <c r="AJ21" s="323"/>
      <c r="AK21" s="323"/>
      <c r="AL21" s="323"/>
      <c r="AM21" s="323"/>
      <c r="AN21" s="323"/>
      <c r="AO21" s="323"/>
      <c r="AP21" s="323"/>
      <c r="AQ21" s="323"/>
      <c r="AR21" s="323"/>
    </row>
    <row r="22" spans="1:44" ht="24">
      <c r="A22" s="323"/>
      <c r="B22" s="120">
        <v>7</v>
      </c>
      <c r="C22" s="167" t="s">
        <v>45</v>
      </c>
      <c r="D22" s="57" t="s">
        <v>178</v>
      </c>
      <c r="E22" s="197" t="str">
        <f t="shared" si="0"/>
        <v/>
      </c>
      <c r="F22" s="197" t="str">
        <f t="shared" si="1"/>
        <v/>
      </c>
      <c r="G22" s="151"/>
      <c r="H22" s="384"/>
      <c r="I22" s="384"/>
      <c r="J22" s="332"/>
      <c r="K22" s="197" t="str">
        <f t="shared" si="2"/>
        <v/>
      </c>
      <c r="L22" s="197" t="str">
        <f t="shared" si="3"/>
        <v/>
      </c>
      <c r="M22" s="151"/>
      <c r="N22" s="404"/>
      <c r="O22" s="405"/>
      <c r="P22" s="337"/>
      <c r="Q22" s="197" t="str">
        <f t="shared" si="4"/>
        <v/>
      </c>
      <c r="R22" s="197" t="str">
        <f t="shared" si="5"/>
        <v/>
      </c>
      <c r="S22" s="151"/>
      <c r="T22" s="337"/>
      <c r="U22" s="55"/>
      <c r="V22" s="170"/>
      <c r="W22" s="323"/>
      <c r="X22" s="323"/>
      <c r="Y22" s="323"/>
      <c r="Z22" s="323"/>
      <c r="AA22" s="323"/>
      <c r="AB22" s="323"/>
      <c r="AC22" s="323"/>
      <c r="AD22" s="323"/>
      <c r="AE22" s="323"/>
      <c r="AF22" s="323"/>
      <c r="AG22" s="323"/>
      <c r="AH22" s="323"/>
      <c r="AI22" s="323"/>
      <c r="AJ22" s="323"/>
      <c r="AK22" s="323"/>
      <c r="AL22" s="323"/>
      <c r="AM22" s="323"/>
      <c r="AN22" s="323"/>
      <c r="AO22" s="323"/>
      <c r="AP22" s="323"/>
      <c r="AQ22" s="323"/>
      <c r="AR22" s="323"/>
    </row>
    <row r="23" spans="1:44" ht="36">
      <c r="A23" s="323"/>
      <c r="B23" s="121">
        <v>8</v>
      </c>
      <c r="C23" s="167" t="s">
        <v>45</v>
      </c>
      <c r="D23" s="57" t="s">
        <v>179</v>
      </c>
      <c r="E23" s="197" t="str">
        <f t="shared" si="0"/>
        <v/>
      </c>
      <c r="F23" s="197" t="str">
        <f t="shared" si="1"/>
        <v/>
      </c>
      <c r="G23" s="151"/>
      <c r="H23" s="384"/>
      <c r="I23" s="384"/>
      <c r="J23" s="332"/>
      <c r="K23" s="197" t="str">
        <f t="shared" si="2"/>
        <v/>
      </c>
      <c r="L23" s="197" t="str">
        <f t="shared" si="3"/>
        <v/>
      </c>
      <c r="M23" s="151"/>
      <c r="N23" s="404"/>
      <c r="O23" s="405"/>
      <c r="P23" s="337"/>
      <c r="Q23" s="197" t="str">
        <f t="shared" si="4"/>
        <v/>
      </c>
      <c r="R23" s="197" t="str">
        <f t="shared" si="5"/>
        <v/>
      </c>
      <c r="S23" s="151"/>
      <c r="T23" s="337"/>
      <c r="U23" s="55"/>
      <c r="V23" s="170"/>
      <c r="W23" s="323"/>
      <c r="X23" s="323"/>
      <c r="Y23" s="323"/>
      <c r="Z23" s="323"/>
      <c r="AA23" s="323"/>
      <c r="AB23" s="323"/>
      <c r="AC23" s="323"/>
      <c r="AD23" s="323"/>
      <c r="AE23" s="323"/>
      <c r="AF23" s="323"/>
      <c r="AG23" s="323"/>
      <c r="AH23" s="323"/>
      <c r="AI23" s="323"/>
      <c r="AJ23" s="323"/>
      <c r="AK23" s="323"/>
      <c r="AL23" s="323"/>
      <c r="AM23" s="323"/>
      <c r="AN23" s="323"/>
      <c r="AO23" s="323"/>
      <c r="AP23" s="323"/>
      <c r="AQ23" s="323"/>
      <c r="AR23" s="323"/>
    </row>
    <row r="24" spans="1:44" ht="48">
      <c r="A24" s="323"/>
      <c r="B24" s="120">
        <v>9</v>
      </c>
      <c r="C24" s="167" t="s">
        <v>45</v>
      </c>
      <c r="D24" s="57" t="s">
        <v>180</v>
      </c>
      <c r="E24" s="197" t="str">
        <f t="shared" si="0"/>
        <v/>
      </c>
      <c r="F24" s="197" t="str">
        <f t="shared" si="1"/>
        <v/>
      </c>
      <c r="G24" s="151"/>
      <c r="H24" s="384"/>
      <c r="I24" s="384"/>
      <c r="J24" s="332"/>
      <c r="K24" s="197" t="str">
        <f t="shared" si="2"/>
        <v/>
      </c>
      <c r="L24" s="197" t="str">
        <f t="shared" si="3"/>
        <v/>
      </c>
      <c r="M24" s="151"/>
      <c r="N24" s="404"/>
      <c r="O24" s="405"/>
      <c r="P24" s="337"/>
      <c r="Q24" s="197" t="str">
        <f t="shared" si="4"/>
        <v/>
      </c>
      <c r="R24" s="197" t="str">
        <f t="shared" si="5"/>
        <v/>
      </c>
      <c r="S24" s="151"/>
      <c r="T24" s="337"/>
      <c r="U24" s="55"/>
      <c r="V24" s="170"/>
      <c r="W24" s="323"/>
      <c r="X24" s="323"/>
      <c r="Y24" s="323"/>
      <c r="Z24" s="323"/>
      <c r="AA24" s="323"/>
      <c r="AB24" s="323"/>
      <c r="AC24" s="323"/>
      <c r="AD24" s="323"/>
      <c r="AE24" s="323"/>
      <c r="AF24" s="323"/>
      <c r="AG24" s="323"/>
      <c r="AH24" s="323"/>
      <c r="AI24" s="323"/>
      <c r="AJ24" s="323"/>
      <c r="AK24" s="323"/>
      <c r="AL24" s="323"/>
      <c r="AM24" s="323"/>
      <c r="AN24" s="323"/>
      <c r="AO24" s="323"/>
      <c r="AP24" s="323"/>
      <c r="AQ24" s="323"/>
      <c r="AR24" s="323"/>
    </row>
    <row r="25" spans="1:44" ht="24">
      <c r="A25" s="323"/>
      <c r="B25" s="121">
        <v>10</v>
      </c>
      <c r="C25" s="167" t="s">
        <v>45</v>
      </c>
      <c r="D25" s="57" t="s">
        <v>181</v>
      </c>
      <c r="E25" s="197" t="str">
        <f t="shared" si="0"/>
        <v/>
      </c>
      <c r="F25" s="197" t="str">
        <f t="shared" si="1"/>
        <v/>
      </c>
      <c r="G25" s="151"/>
      <c r="H25" s="384"/>
      <c r="I25" s="384"/>
      <c r="J25" s="332"/>
      <c r="K25" s="197" t="str">
        <f t="shared" si="2"/>
        <v/>
      </c>
      <c r="L25" s="197" t="str">
        <f t="shared" si="3"/>
        <v/>
      </c>
      <c r="M25" s="151"/>
      <c r="N25" s="404"/>
      <c r="O25" s="405"/>
      <c r="P25" s="337"/>
      <c r="Q25" s="197" t="str">
        <f t="shared" si="4"/>
        <v/>
      </c>
      <c r="R25" s="197" t="str">
        <f t="shared" si="5"/>
        <v/>
      </c>
      <c r="S25" s="151"/>
      <c r="T25" s="337"/>
      <c r="U25" s="55"/>
      <c r="V25" s="170"/>
      <c r="W25" s="323"/>
      <c r="X25" s="323"/>
      <c r="Y25" s="323"/>
      <c r="Z25" s="323"/>
      <c r="AA25" s="323"/>
      <c r="AB25" s="323"/>
      <c r="AC25" s="323"/>
      <c r="AD25" s="323"/>
      <c r="AE25" s="323"/>
      <c r="AF25" s="323"/>
      <c r="AG25" s="323"/>
      <c r="AH25" s="323"/>
      <c r="AI25" s="323"/>
      <c r="AJ25" s="323"/>
      <c r="AK25" s="323"/>
      <c r="AL25" s="323"/>
      <c r="AM25" s="323"/>
      <c r="AN25" s="323"/>
      <c r="AO25" s="323"/>
      <c r="AP25" s="323"/>
      <c r="AQ25" s="323"/>
      <c r="AR25" s="323"/>
    </row>
    <row r="26" spans="1:44" ht="24">
      <c r="A26" s="323"/>
      <c r="B26" s="120">
        <v>11</v>
      </c>
      <c r="C26" s="167" t="s">
        <v>45</v>
      </c>
      <c r="D26" s="57" t="s">
        <v>182</v>
      </c>
      <c r="E26" s="197" t="str">
        <f t="shared" si="0"/>
        <v/>
      </c>
      <c r="F26" s="197" t="str">
        <f t="shared" si="1"/>
        <v/>
      </c>
      <c r="G26" s="151"/>
      <c r="H26" s="384"/>
      <c r="I26" s="384"/>
      <c r="J26" s="332"/>
      <c r="K26" s="197" t="str">
        <f t="shared" si="2"/>
        <v/>
      </c>
      <c r="L26" s="197" t="str">
        <f t="shared" si="3"/>
        <v/>
      </c>
      <c r="M26" s="151"/>
      <c r="N26" s="404"/>
      <c r="O26" s="405"/>
      <c r="P26" s="337"/>
      <c r="Q26" s="197" t="str">
        <f t="shared" si="4"/>
        <v/>
      </c>
      <c r="R26" s="197" t="str">
        <f t="shared" si="5"/>
        <v/>
      </c>
      <c r="S26" s="151"/>
      <c r="T26" s="337"/>
      <c r="U26" s="55"/>
      <c r="V26" s="170"/>
      <c r="W26" s="323"/>
      <c r="X26" s="323"/>
      <c r="Y26" s="323"/>
      <c r="Z26" s="323"/>
      <c r="AA26" s="323"/>
      <c r="AB26" s="323"/>
      <c r="AC26" s="323"/>
      <c r="AD26" s="323"/>
      <c r="AE26" s="323"/>
      <c r="AF26" s="323"/>
      <c r="AG26" s="323"/>
      <c r="AH26" s="323"/>
      <c r="AI26" s="323"/>
      <c r="AJ26" s="323"/>
      <c r="AK26" s="323"/>
      <c r="AL26" s="323"/>
      <c r="AM26" s="323"/>
      <c r="AN26" s="323"/>
      <c r="AO26" s="323"/>
      <c r="AP26" s="323"/>
      <c r="AQ26" s="323"/>
      <c r="AR26" s="323"/>
    </row>
    <row r="27" spans="1:44" ht="24">
      <c r="A27" s="323"/>
      <c r="B27" s="121">
        <v>12</v>
      </c>
      <c r="C27" s="167" t="s">
        <v>45</v>
      </c>
      <c r="D27" s="57" t="s">
        <v>183</v>
      </c>
      <c r="E27" s="197" t="str">
        <f t="shared" si="0"/>
        <v/>
      </c>
      <c r="F27" s="197" t="str">
        <f t="shared" si="1"/>
        <v/>
      </c>
      <c r="G27" s="151"/>
      <c r="H27" s="384"/>
      <c r="I27" s="384"/>
      <c r="J27" s="332"/>
      <c r="K27" s="197" t="str">
        <f t="shared" si="2"/>
        <v/>
      </c>
      <c r="L27" s="197" t="str">
        <f t="shared" si="3"/>
        <v/>
      </c>
      <c r="M27" s="151"/>
      <c r="N27" s="404"/>
      <c r="O27" s="405"/>
      <c r="P27" s="337"/>
      <c r="Q27" s="197" t="str">
        <f t="shared" si="4"/>
        <v/>
      </c>
      <c r="R27" s="197" t="str">
        <f t="shared" si="5"/>
        <v/>
      </c>
      <c r="S27" s="151"/>
      <c r="T27" s="337"/>
      <c r="U27" s="55"/>
      <c r="V27" s="170"/>
      <c r="W27" s="323"/>
      <c r="X27" s="323"/>
      <c r="Y27" s="323"/>
      <c r="Z27" s="323"/>
      <c r="AA27" s="323"/>
      <c r="AB27" s="323"/>
      <c r="AC27" s="323"/>
      <c r="AD27" s="323"/>
      <c r="AE27" s="323"/>
      <c r="AF27" s="323"/>
      <c r="AG27" s="323"/>
      <c r="AH27" s="323"/>
      <c r="AI27" s="323"/>
      <c r="AJ27" s="323"/>
      <c r="AK27" s="323"/>
      <c r="AL27" s="323"/>
      <c r="AM27" s="323"/>
      <c r="AN27" s="323"/>
      <c r="AO27" s="323"/>
      <c r="AP27" s="323"/>
      <c r="AQ27" s="323"/>
      <c r="AR27" s="323"/>
    </row>
    <row r="28" spans="1:44" ht="24">
      <c r="A28" s="323"/>
      <c r="B28" s="120">
        <v>13</v>
      </c>
      <c r="C28" s="167" t="s">
        <v>45</v>
      </c>
      <c r="D28" s="57" t="s">
        <v>184</v>
      </c>
      <c r="E28" s="197" t="str">
        <f t="shared" si="0"/>
        <v/>
      </c>
      <c r="F28" s="197" t="str">
        <f t="shared" si="1"/>
        <v/>
      </c>
      <c r="G28" s="151"/>
      <c r="H28" s="384"/>
      <c r="I28" s="384"/>
      <c r="J28" s="332"/>
      <c r="K28" s="197" t="str">
        <f t="shared" si="2"/>
        <v/>
      </c>
      <c r="L28" s="197" t="str">
        <f t="shared" si="3"/>
        <v/>
      </c>
      <c r="M28" s="151"/>
      <c r="N28" s="404"/>
      <c r="O28" s="405"/>
      <c r="P28" s="337"/>
      <c r="Q28" s="197" t="str">
        <f t="shared" si="4"/>
        <v/>
      </c>
      <c r="R28" s="197" t="str">
        <f t="shared" si="5"/>
        <v/>
      </c>
      <c r="S28" s="151"/>
      <c r="T28" s="337"/>
      <c r="U28" s="55"/>
      <c r="V28" s="170"/>
      <c r="W28" s="323"/>
      <c r="X28" s="323"/>
      <c r="Y28" s="323"/>
      <c r="Z28" s="323"/>
      <c r="AA28" s="323"/>
      <c r="AB28" s="323"/>
      <c r="AC28" s="323"/>
      <c r="AD28" s="323"/>
      <c r="AE28" s="323"/>
      <c r="AF28" s="323"/>
      <c r="AG28" s="323"/>
      <c r="AH28" s="323"/>
      <c r="AI28" s="323"/>
      <c r="AJ28" s="323"/>
      <c r="AK28" s="323"/>
      <c r="AL28" s="323"/>
      <c r="AM28" s="323"/>
      <c r="AN28" s="323"/>
      <c r="AO28" s="323"/>
      <c r="AP28" s="323"/>
      <c r="AQ28" s="323"/>
      <c r="AR28" s="323"/>
    </row>
    <row r="29" spans="1:44" ht="24.75" thickBot="1">
      <c r="A29" s="323"/>
      <c r="B29" s="121">
        <v>14</v>
      </c>
      <c r="C29" s="167" t="s">
        <v>45</v>
      </c>
      <c r="D29" s="57" t="s">
        <v>185</v>
      </c>
      <c r="E29" s="197" t="str">
        <f t="shared" si="0"/>
        <v/>
      </c>
      <c r="F29" s="197" t="str">
        <f t="shared" si="1"/>
        <v/>
      </c>
      <c r="G29" s="151"/>
      <c r="H29" s="384"/>
      <c r="I29" s="384"/>
      <c r="J29" s="332"/>
      <c r="K29" s="197" t="str">
        <f t="shared" si="2"/>
        <v/>
      </c>
      <c r="L29" s="197" t="str">
        <f t="shared" si="3"/>
        <v/>
      </c>
      <c r="M29" s="151"/>
      <c r="N29" s="404"/>
      <c r="O29" s="405"/>
      <c r="P29" s="337"/>
      <c r="Q29" s="197" t="str">
        <f t="shared" si="4"/>
        <v/>
      </c>
      <c r="R29" s="197" t="str">
        <f t="shared" si="5"/>
        <v/>
      </c>
      <c r="S29" s="151"/>
      <c r="T29" s="337"/>
      <c r="U29" s="55"/>
      <c r="V29" s="170"/>
      <c r="W29" s="323"/>
      <c r="X29" s="323"/>
      <c r="Y29" s="323"/>
      <c r="Z29" s="323"/>
      <c r="AA29" s="323"/>
      <c r="AB29" s="323"/>
      <c r="AC29" s="323"/>
      <c r="AD29" s="323"/>
      <c r="AE29" s="323"/>
      <c r="AF29" s="323"/>
      <c r="AG29" s="323"/>
      <c r="AH29" s="323"/>
      <c r="AI29" s="323"/>
      <c r="AJ29" s="323"/>
      <c r="AK29" s="323"/>
      <c r="AL29" s="323"/>
      <c r="AM29" s="323"/>
      <c r="AN29" s="323"/>
      <c r="AO29" s="323"/>
      <c r="AP29" s="323"/>
      <c r="AQ29" s="323"/>
      <c r="AR29" s="323"/>
    </row>
    <row r="30" spans="1:44" ht="57" customHeight="1" thickBot="1">
      <c r="A30" s="323"/>
      <c r="B30" s="68"/>
      <c r="C30" s="386" t="s">
        <v>186</v>
      </c>
      <c r="D30" s="386"/>
      <c r="E30" s="386"/>
      <c r="F30" s="386"/>
      <c r="G30" s="386"/>
      <c r="H30" s="386"/>
      <c r="I30" s="386"/>
      <c r="J30" s="386"/>
      <c r="K30" s="217"/>
      <c r="L30" s="217"/>
      <c r="M30" s="336"/>
      <c r="N30" s="407"/>
      <c r="O30" s="407"/>
      <c r="P30" s="69"/>
      <c r="Q30" s="217"/>
      <c r="R30" s="217"/>
      <c r="S30" s="336"/>
      <c r="T30" s="69"/>
      <c r="U30" s="70"/>
      <c r="V30" s="170"/>
      <c r="W30" s="323"/>
      <c r="X30" s="323"/>
      <c r="Y30" s="323"/>
      <c r="Z30" s="323"/>
      <c r="AA30" s="323"/>
      <c r="AB30" s="323"/>
      <c r="AC30" s="323"/>
      <c r="AD30" s="323"/>
      <c r="AE30" s="323"/>
      <c r="AF30" s="323"/>
      <c r="AG30" s="323"/>
      <c r="AH30" s="323"/>
      <c r="AI30" s="323"/>
      <c r="AJ30" s="323"/>
      <c r="AK30" s="323"/>
      <c r="AL30" s="323"/>
      <c r="AM30" s="323"/>
      <c r="AN30" s="323"/>
      <c r="AO30" s="323"/>
      <c r="AP30" s="323"/>
      <c r="AQ30" s="323"/>
      <c r="AR30" s="323"/>
    </row>
    <row r="31" spans="1:44" ht="24">
      <c r="A31" s="323"/>
      <c r="B31" s="120">
        <v>1</v>
      </c>
      <c r="C31" s="167" t="s">
        <v>40</v>
      </c>
      <c r="D31" s="168" t="s">
        <v>41</v>
      </c>
      <c r="E31" s="197" t="str">
        <f>IF(((C31="Auditoría de Gestión de la Configuración")*AND(G31="No")),"No","")</f>
        <v/>
      </c>
      <c r="F31" s="197" t="str">
        <f>IF(((C31="Auditoría de Gestión de la Configuración")*AND(G31="Si")),"Si","")</f>
        <v>Si</v>
      </c>
      <c r="G31" s="151" t="s">
        <v>42</v>
      </c>
      <c r="H31" s="384"/>
      <c r="I31" s="384"/>
      <c r="J31" s="332"/>
      <c r="K31" s="197" t="str">
        <f>IF(((C31="Auditoría de gestión de la configuración")*AND(M31="No")),"No","")</f>
        <v/>
      </c>
      <c r="L31" s="197" t="str">
        <f>IF(((C31="Auditoría de gestión de la configuración")*AND(M31="Si")),"Si","")</f>
        <v>Si</v>
      </c>
      <c r="M31" s="151" t="s">
        <v>42</v>
      </c>
      <c r="N31" s="404"/>
      <c r="O31" s="405"/>
      <c r="P31" s="337"/>
      <c r="Q31" s="197" t="str">
        <f>IF(((C31="Auditoría de gestión de la configuración")*AND(S31="No")),"No","")</f>
        <v/>
      </c>
      <c r="R31" s="197" t="str">
        <f>IF(((C31="Auditoría de gestión de la configuración")*AND(S31="Si")),"Si","")</f>
        <v>Si</v>
      </c>
      <c r="S31" s="151" t="s">
        <v>42</v>
      </c>
      <c r="T31" s="337"/>
      <c r="U31" s="55"/>
      <c r="V31" s="170"/>
      <c r="W31" s="323"/>
      <c r="X31" s="323"/>
      <c r="Y31" s="323"/>
      <c r="Z31" s="323"/>
      <c r="AA31" s="323"/>
      <c r="AB31" s="323"/>
      <c r="AC31" s="323"/>
      <c r="AD31" s="323"/>
      <c r="AE31" s="323"/>
      <c r="AF31" s="323"/>
      <c r="AG31" s="323"/>
      <c r="AH31" s="323"/>
      <c r="AI31" s="323"/>
      <c r="AJ31" s="323"/>
      <c r="AK31" s="323"/>
      <c r="AL31" s="323"/>
      <c r="AM31" s="323"/>
      <c r="AN31" s="323"/>
      <c r="AO31" s="323"/>
      <c r="AP31" s="323"/>
      <c r="AQ31" s="323"/>
      <c r="AR31" s="323"/>
    </row>
    <row r="32" spans="1:44" ht="24">
      <c r="A32" s="323"/>
      <c r="B32" s="121">
        <f>1+B31</f>
        <v>2</v>
      </c>
      <c r="C32" s="167" t="s">
        <v>40</v>
      </c>
      <c r="D32" s="169" t="s">
        <v>187</v>
      </c>
      <c r="E32" s="197" t="str">
        <f>IF(((C32="Auditoría de Gestión de la Configuración")*AND(G32="No")),"No","")</f>
        <v>No</v>
      </c>
      <c r="F32" s="197" t="str">
        <f>IF(((C32="Auditoría de Gestión de la Configuración")*AND(G32="Si")),"Si","")</f>
        <v/>
      </c>
      <c r="G32" s="151" t="s">
        <v>44</v>
      </c>
      <c r="H32" s="384"/>
      <c r="I32" s="384"/>
      <c r="J32" s="332"/>
      <c r="K32" s="197" t="str">
        <f>IF(((C32="Auditoría de gestión de la configuración")*AND(M32="No")),"No","")</f>
        <v/>
      </c>
      <c r="L32" s="197" t="str">
        <f>IF(((C32="Auditoría de gestión de la configuración")*AND(M32="Si")),"Si","")</f>
        <v>Si</v>
      </c>
      <c r="M32" s="151" t="s">
        <v>42</v>
      </c>
      <c r="N32" s="404"/>
      <c r="O32" s="405"/>
      <c r="P32" s="337"/>
      <c r="Q32" s="197" t="str">
        <f>IF(((C32="Auditoría de gestión de la configuración")*AND(S32="No")),"No","")</f>
        <v/>
      </c>
      <c r="R32" s="197" t="str">
        <f>IF(((C32="Auditoría de gestión de la configuración")*AND(S32="Si")),"Si","")</f>
        <v>Si</v>
      </c>
      <c r="S32" s="151" t="s">
        <v>42</v>
      </c>
      <c r="T32" s="337"/>
      <c r="U32" s="55"/>
      <c r="V32" s="170"/>
      <c r="W32" s="323"/>
      <c r="X32" s="323"/>
      <c r="Y32" s="323"/>
      <c r="Z32" s="323"/>
      <c r="AA32" s="323"/>
      <c r="AB32" s="323"/>
      <c r="AC32" s="323"/>
      <c r="AD32" s="323"/>
      <c r="AE32" s="323"/>
      <c r="AF32" s="323"/>
      <c r="AG32" s="323"/>
      <c r="AH32" s="323"/>
      <c r="AI32" s="323"/>
      <c r="AJ32" s="323"/>
      <c r="AK32" s="323"/>
      <c r="AL32" s="323"/>
      <c r="AM32" s="323"/>
      <c r="AN32" s="323"/>
      <c r="AO32" s="323"/>
      <c r="AP32" s="323"/>
      <c r="AQ32" s="323"/>
      <c r="AR32" s="323"/>
    </row>
    <row r="33" spans="1:44" ht="24">
      <c r="A33" s="323"/>
      <c r="B33" s="121">
        <f t="shared" ref="B33:B40" si="6">1+B32</f>
        <v>3</v>
      </c>
      <c r="C33" s="167" t="s">
        <v>45</v>
      </c>
      <c r="D33" s="57" t="s">
        <v>174</v>
      </c>
      <c r="E33" s="197" t="str">
        <f>IF(((C33="Auditoría de Calidad")*AND(G33="No")),"No","")</f>
        <v/>
      </c>
      <c r="F33" s="197" t="str">
        <f>IF(((C33="Auditoría de Calidad")*AND(G33="Si")),"Si","")</f>
        <v/>
      </c>
      <c r="G33" s="151"/>
      <c r="H33" s="384"/>
      <c r="I33" s="384"/>
      <c r="J33" s="332"/>
      <c r="K33" s="197" t="str">
        <f>IF(((C33="Auditoría de Calidad")*AND(M33="No")),"No","")</f>
        <v/>
      </c>
      <c r="L33" s="197" t="str">
        <f>IF(((C33="Auditoría de Calidad")*AND(M33="Si")),"Si","")</f>
        <v/>
      </c>
      <c r="M33" s="151"/>
      <c r="N33" s="404"/>
      <c r="O33" s="405"/>
      <c r="P33" s="337"/>
      <c r="Q33" s="197" t="str">
        <f>IF(((C33="Auditoría de Calidad")*AND(S33="No")),"No","")</f>
        <v>No</v>
      </c>
      <c r="R33" s="197" t="str">
        <f>IF(((C33="Auditoría de Calidad")*AND(S33="Si")),"Si","")</f>
        <v/>
      </c>
      <c r="S33" s="151" t="s">
        <v>44</v>
      </c>
      <c r="T33" s="337"/>
      <c r="U33" s="55"/>
      <c r="V33" s="170"/>
      <c r="W33" s="323"/>
      <c r="X33" s="323"/>
      <c r="Y33" s="323"/>
      <c r="Z33" s="323"/>
      <c r="AA33" s="323"/>
      <c r="AB33" s="323"/>
      <c r="AC33" s="323"/>
      <c r="AD33" s="323"/>
      <c r="AE33" s="323"/>
      <c r="AF33" s="323"/>
      <c r="AG33" s="323"/>
      <c r="AH33" s="323"/>
      <c r="AI33" s="323"/>
      <c r="AJ33" s="323"/>
      <c r="AK33" s="323"/>
      <c r="AL33" s="323"/>
      <c r="AM33" s="323"/>
      <c r="AN33" s="323"/>
      <c r="AO33" s="323"/>
      <c r="AP33" s="323"/>
      <c r="AQ33" s="323"/>
      <c r="AR33" s="323"/>
    </row>
    <row r="34" spans="1:44">
      <c r="A34" s="323"/>
      <c r="B34" s="121">
        <f t="shared" si="6"/>
        <v>4</v>
      </c>
      <c r="C34" s="167" t="s">
        <v>45</v>
      </c>
      <c r="D34" s="57" t="s">
        <v>175</v>
      </c>
      <c r="E34" s="197" t="str">
        <f t="shared" ref="E34:E40" si="7">IF(((C34="Auditoría de Calidad")*AND(G34="No")),"No","")</f>
        <v/>
      </c>
      <c r="F34" s="197" t="str">
        <f t="shared" ref="F34:F40" si="8">IF(((C34="Auditoría de Calidad")*AND(G34="Si")),"Si","")</f>
        <v/>
      </c>
      <c r="G34" s="151"/>
      <c r="H34" s="384"/>
      <c r="I34" s="384"/>
      <c r="J34" s="332"/>
      <c r="K34" s="197" t="str">
        <f t="shared" ref="K34:K40" si="9">IF(((C34="Auditoría de Calidad")*AND(M34="No")),"No","")</f>
        <v/>
      </c>
      <c r="L34" s="197" t="str">
        <f t="shared" ref="L34:L40" si="10">IF(((C34="Auditoría de Calidad")*AND(M34="Si")),"Si","")</f>
        <v/>
      </c>
      <c r="M34" s="151"/>
      <c r="N34" s="404"/>
      <c r="O34" s="405"/>
      <c r="P34" s="337"/>
      <c r="Q34" s="197" t="str">
        <f t="shared" ref="Q34:Q40" si="11">IF(((C34="Auditoría de Calidad")*AND(S34="No")),"No","")</f>
        <v/>
      </c>
      <c r="R34" s="197" t="str">
        <f t="shared" ref="R34:R40" si="12">IF(((C34="Auditoría de Calidad")*AND(S34="Si")),"Si","")</f>
        <v/>
      </c>
      <c r="S34" s="151"/>
      <c r="T34" s="337"/>
      <c r="U34" s="55"/>
      <c r="V34" s="170"/>
      <c r="W34" s="323"/>
      <c r="X34" s="323"/>
      <c r="Y34" s="323"/>
      <c r="Z34" s="323"/>
      <c r="AA34" s="323"/>
      <c r="AB34" s="323"/>
      <c r="AC34" s="323"/>
      <c r="AD34" s="323"/>
      <c r="AE34" s="323"/>
      <c r="AF34" s="323"/>
      <c r="AG34" s="323"/>
      <c r="AH34" s="323"/>
      <c r="AI34" s="323"/>
      <c r="AJ34" s="323"/>
      <c r="AK34" s="323"/>
      <c r="AL34" s="323"/>
      <c r="AM34" s="323"/>
      <c r="AN34" s="323"/>
      <c r="AO34" s="323"/>
      <c r="AP34" s="323"/>
      <c r="AQ34" s="323"/>
      <c r="AR34" s="323"/>
    </row>
    <row r="35" spans="1:44" ht="24">
      <c r="A35" s="323"/>
      <c r="B35" s="121">
        <f t="shared" si="6"/>
        <v>5</v>
      </c>
      <c r="C35" s="167" t="s">
        <v>45</v>
      </c>
      <c r="D35" s="57" t="s">
        <v>176</v>
      </c>
      <c r="E35" s="197" t="str">
        <f t="shared" si="7"/>
        <v/>
      </c>
      <c r="F35" s="197" t="str">
        <f t="shared" si="8"/>
        <v/>
      </c>
      <c r="G35" s="151"/>
      <c r="H35" s="384"/>
      <c r="I35" s="384"/>
      <c r="J35" s="332"/>
      <c r="K35" s="197" t="str">
        <f t="shared" si="9"/>
        <v/>
      </c>
      <c r="L35" s="197" t="str">
        <f t="shared" si="10"/>
        <v/>
      </c>
      <c r="M35" s="151"/>
      <c r="N35" s="404"/>
      <c r="O35" s="405"/>
      <c r="P35" s="337"/>
      <c r="Q35" s="197" t="str">
        <f t="shared" si="11"/>
        <v/>
      </c>
      <c r="R35" s="197" t="str">
        <f t="shared" si="12"/>
        <v/>
      </c>
      <c r="S35" s="151"/>
      <c r="T35" s="337"/>
      <c r="U35" s="55"/>
      <c r="V35" s="170"/>
      <c r="W35" s="323"/>
      <c r="X35" s="323"/>
      <c r="Y35" s="323"/>
      <c r="Z35" s="323"/>
      <c r="AA35" s="323"/>
      <c r="AB35" s="323"/>
      <c r="AC35" s="323"/>
      <c r="AD35" s="323"/>
      <c r="AE35" s="323"/>
      <c r="AF35" s="323"/>
      <c r="AG35" s="323"/>
      <c r="AH35" s="323"/>
      <c r="AI35" s="323"/>
      <c r="AJ35" s="323"/>
      <c r="AK35" s="323"/>
      <c r="AL35" s="323"/>
      <c r="AM35" s="323"/>
      <c r="AN35" s="323"/>
      <c r="AO35" s="323"/>
      <c r="AP35" s="323"/>
      <c r="AQ35" s="323"/>
      <c r="AR35" s="323"/>
    </row>
    <row r="36" spans="1:44">
      <c r="A36" s="323"/>
      <c r="B36" s="121">
        <f t="shared" si="6"/>
        <v>6</v>
      </c>
      <c r="C36" s="167" t="s">
        <v>45</v>
      </c>
      <c r="D36" s="57" t="s">
        <v>177</v>
      </c>
      <c r="E36" s="197" t="str">
        <f t="shared" si="7"/>
        <v/>
      </c>
      <c r="F36" s="197" t="str">
        <f t="shared" si="8"/>
        <v/>
      </c>
      <c r="G36" s="151"/>
      <c r="H36" s="384"/>
      <c r="I36" s="384"/>
      <c r="J36" s="332"/>
      <c r="K36" s="197" t="str">
        <f t="shared" si="9"/>
        <v/>
      </c>
      <c r="L36" s="197" t="str">
        <f t="shared" si="10"/>
        <v/>
      </c>
      <c r="M36" s="151"/>
      <c r="N36" s="404"/>
      <c r="O36" s="405"/>
      <c r="P36" s="337"/>
      <c r="Q36" s="197" t="str">
        <f t="shared" si="11"/>
        <v/>
      </c>
      <c r="R36" s="197" t="str">
        <f t="shared" si="12"/>
        <v/>
      </c>
      <c r="S36" s="151"/>
      <c r="T36" s="337"/>
      <c r="U36" s="55"/>
      <c r="V36" s="170"/>
      <c r="W36" s="323"/>
      <c r="X36" s="323"/>
      <c r="Y36" s="323"/>
      <c r="Z36" s="323"/>
      <c r="AA36" s="323"/>
      <c r="AB36" s="323"/>
      <c r="AC36" s="323"/>
      <c r="AD36" s="323"/>
      <c r="AE36" s="323"/>
      <c r="AF36" s="323"/>
      <c r="AG36" s="323"/>
      <c r="AH36" s="323"/>
      <c r="AI36" s="323"/>
      <c r="AJ36" s="323"/>
      <c r="AK36" s="323"/>
      <c r="AL36" s="323"/>
      <c r="AM36" s="323"/>
      <c r="AN36" s="323"/>
      <c r="AO36" s="323"/>
      <c r="AP36" s="323"/>
      <c r="AQ36" s="323"/>
      <c r="AR36" s="323"/>
    </row>
    <row r="37" spans="1:44" ht="24">
      <c r="A37" s="323"/>
      <c r="B37" s="121">
        <f t="shared" si="6"/>
        <v>7</v>
      </c>
      <c r="C37" s="167" t="s">
        <v>45</v>
      </c>
      <c r="D37" s="57" t="s">
        <v>188</v>
      </c>
      <c r="E37" s="197" t="str">
        <f t="shared" si="7"/>
        <v/>
      </c>
      <c r="F37" s="197" t="str">
        <f t="shared" si="8"/>
        <v/>
      </c>
      <c r="G37" s="151"/>
      <c r="H37" s="384"/>
      <c r="I37" s="384"/>
      <c r="J37" s="332"/>
      <c r="K37" s="197" t="str">
        <f t="shared" si="9"/>
        <v/>
      </c>
      <c r="L37" s="197" t="str">
        <f t="shared" si="10"/>
        <v/>
      </c>
      <c r="M37" s="151"/>
      <c r="N37" s="404"/>
      <c r="O37" s="405"/>
      <c r="P37" s="337"/>
      <c r="Q37" s="197" t="str">
        <f t="shared" si="11"/>
        <v/>
      </c>
      <c r="R37" s="197" t="str">
        <f t="shared" si="12"/>
        <v/>
      </c>
      <c r="S37" s="151"/>
      <c r="T37" s="337"/>
      <c r="U37" s="55"/>
      <c r="V37" s="170"/>
      <c r="W37" s="323"/>
      <c r="X37" s="323"/>
      <c r="Y37" s="323"/>
      <c r="Z37" s="323"/>
      <c r="AA37" s="323"/>
      <c r="AB37" s="323"/>
      <c r="AC37" s="323"/>
      <c r="AD37" s="323"/>
      <c r="AE37" s="323"/>
      <c r="AF37" s="323"/>
      <c r="AG37" s="323"/>
      <c r="AH37" s="323"/>
      <c r="AI37" s="323"/>
      <c r="AJ37" s="323"/>
      <c r="AK37" s="323"/>
      <c r="AL37" s="323"/>
      <c r="AM37" s="323"/>
      <c r="AN37" s="323"/>
      <c r="AO37" s="323"/>
      <c r="AP37" s="323"/>
      <c r="AQ37" s="323"/>
      <c r="AR37" s="323"/>
    </row>
    <row r="38" spans="1:44" ht="36">
      <c r="A38" s="323"/>
      <c r="B38" s="121">
        <f t="shared" si="6"/>
        <v>8</v>
      </c>
      <c r="C38" s="167" t="s">
        <v>45</v>
      </c>
      <c r="D38" s="57" t="s">
        <v>189</v>
      </c>
      <c r="E38" s="197" t="str">
        <f t="shared" si="7"/>
        <v/>
      </c>
      <c r="F38" s="197" t="str">
        <f t="shared" si="8"/>
        <v/>
      </c>
      <c r="G38" s="151"/>
      <c r="H38" s="384"/>
      <c r="I38" s="384"/>
      <c r="J38" s="332"/>
      <c r="K38" s="197" t="str">
        <f t="shared" si="9"/>
        <v/>
      </c>
      <c r="L38" s="197" t="str">
        <f t="shared" si="10"/>
        <v/>
      </c>
      <c r="M38" s="151"/>
      <c r="N38" s="404"/>
      <c r="O38" s="405"/>
      <c r="P38" s="337"/>
      <c r="Q38" s="197" t="str">
        <f t="shared" si="11"/>
        <v/>
      </c>
      <c r="R38" s="197" t="str">
        <f t="shared" si="12"/>
        <v/>
      </c>
      <c r="S38" s="151"/>
      <c r="T38" s="337"/>
      <c r="U38" s="55"/>
      <c r="V38" s="170"/>
      <c r="W38" s="323"/>
      <c r="X38" s="323"/>
      <c r="Y38" s="323"/>
      <c r="Z38" s="323"/>
      <c r="AA38" s="323"/>
      <c r="AB38" s="323"/>
      <c r="AC38" s="323"/>
      <c r="AD38" s="323"/>
      <c r="AE38" s="323"/>
      <c r="AF38" s="323"/>
      <c r="AG38" s="323"/>
      <c r="AH38" s="323"/>
      <c r="AI38" s="323"/>
      <c r="AJ38" s="323"/>
      <c r="AK38" s="323"/>
      <c r="AL38" s="323"/>
      <c r="AM38" s="323"/>
      <c r="AN38" s="323"/>
      <c r="AO38" s="323"/>
      <c r="AP38" s="323"/>
      <c r="AQ38" s="323"/>
      <c r="AR38" s="323"/>
    </row>
    <row r="39" spans="1:44" ht="36">
      <c r="A39" s="323"/>
      <c r="B39" s="121">
        <f t="shared" si="6"/>
        <v>9</v>
      </c>
      <c r="C39" s="167" t="s">
        <v>45</v>
      </c>
      <c r="D39" s="57" t="s">
        <v>190</v>
      </c>
      <c r="E39" s="197" t="str">
        <f t="shared" si="7"/>
        <v/>
      </c>
      <c r="F39" s="197" t="str">
        <f t="shared" si="8"/>
        <v/>
      </c>
      <c r="G39" s="151"/>
      <c r="H39" s="384"/>
      <c r="I39" s="384"/>
      <c r="J39" s="332"/>
      <c r="K39" s="197" t="str">
        <f t="shared" si="9"/>
        <v/>
      </c>
      <c r="L39" s="197" t="str">
        <f t="shared" si="10"/>
        <v/>
      </c>
      <c r="M39" s="151"/>
      <c r="N39" s="404"/>
      <c r="O39" s="405"/>
      <c r="P39" s="337"/>
      <c r="Q39" s="197" t="str">
        <f t="shared" si="11"/>
        <v/>
      </c>
      <c r="R39" s="197" t="str">
        <f t="shared" si="12"/>
        <v/>
      </c>
      <c r="S39" s="151"/>
      <c r="T39" s="337"/>
      <c r="U39" s="55"/>
      <c r="V39" s="170"/>
      <c r="W39" s="323"/>
      <c r="X39" s="323"/>
      <c r="Y39" s="323"/>
      <c r="Z39" s="323"/>
      <c r="AA39" s="323"/>
      <c r="AB39" s="323"/>
      <c r="AC39" s="323"/>
      <c r="AD39" s="323"/>
      <c r="AE39" s="323"/>
      <c r="AF39" s="323"/>
      <c r="AG39" s="323"/>
      <c r="AH39" s="323"/>
      <c r="AI39" s="323"/>
      <c r="AJ39" s="323"/>
      <c r="AK39" s="323"/>
      <c r="AL39" s="323"/>
      <c r="AM39" s="323"/>
      <c r="AN39" s="323"/>
      <c r="AO39" s="323"/>
      <c r="AP39" s="323"/>
      <c r="AQ39" s="323"/>
      <c r="AR39" s="323"/>
    </row>
    <row r="40" spans="1:44" ht="36.75" thickBot="1">
      <c r="A40" s="323"/>
      <c r="B40" s="121">
        <f t="shared" si="6"/>
        <v>10</v>
      </c>
      <c r="C40" s="167" t="s">
        <v>45</v>
      </c>
      <c r="D40" s="57" t="s">
        <v>191</v>
      </c>
      <c r="E40" s="197" t="str">
        <f t="shared" si="7"/>
        <v/>
      </c>
      <c r="F40" s="197" t="str">
        <f t="shared" si="8"/>
        <v/>
      </c>
      <c r="G40" s="151"/>
      <c r="H40" s="384"/>
      <c r="I40" s="384"/>
      <c r="J40" s="332"/>
      <c r="K40" s="197" t="str">
        <f t="shared" si="9"/>
        <v/>
      </c>
      <c r="L40" s="197" t="str">
        <f t="shared" si="10"/>
        <v/>
      </c>
      <c r="M40" s="151"/>
      <c r="N40" s="404"/>
      <c r="O40" s="405"/>
      <c r="P40" s="337"/>
      <c r="Q40" s="197" t="str">
        <f t="shared" si="11"/>
        <v/>
      </c>
      <c r="R40" s="197" t="str">
        <f t="shared" si="12"/>
        <v/>
      </c>
      <c r="S40" s="151"/>
      <c r="T40" s="337"/>
      <c r="U40" s="55"/>
      <c r="V40" s="170"/>
      <c r="W40" s="323"/>
      <c r="X40" s="323"/>
      <c r="Y40" s="323"/>
      <c r="Z40" s="323"/>
      <c r="AA40" s="323"/>
      <c r="AB40" s="323"/>
      <c r="AC40" s="323"/>
      <c r="AD40" s="323"/>
      <c r="AE40" s="323"/>
      <c r="AF40" s="323"/>
      <c r="AG40" s="323"/>
      <c r="AH40" s="323"/>
      <c r="AI40" s="323"/>
      <c r="AJ40" s="323"/>
      <c r="AK40" s="323"/>
      <c r="AL40" s="323"/>
      <c r="AM40" s="323"/>
      <c r="AN40" s="323"/>
      <c r="AO40" s="323"/>
      <c r="AP40" s="323"/>
      <c r="AQ40" s="323"/>
      <c r="AR40" s="323"/>
    </row>
    <row r="41" spans="1:44" ht="57" customHeight="1" thickBot="1">
      <c r="A41" s="321"/>
      <c r="B41" s="68"/>
      <c r="C41" s="386" t="s">
        <v>192</v>
      </c>
      <c r="D41" s="386"/>
      <c r="E41" s="386"/>
      <c r="F41" s="386"/>
      <c r="G41" s="386"/>
      <c r="H41" s="386"/>
      <c r="I41" s="386"/>
      <c r="J41" s="386"/>
      <c r="K41" s="217"/>
      <c r="L41" s="217"/>
      <c r="M41" s="336"/>
      <c r="N41" s="407"/>
      <c r="O41" s="407"/>
      <c r="P41" s="69"/>
      <c r="Q41" s="217"/>
      <c r="R41" s="217"/>
      <c r="S41" s="336"/>
      <c r="T41" s="69"/>
      <c r="U41" s="70"/>
      <c r="V41" s="166"/>
      <c r="W41" s="166"/>
      <c r="X41" s="166"/>
      <c r="Y41" s="166"/>
      <c r="Z41" s="166"/>
      <c r="AA41" s="166"/>
      <c r="AB41" s="166"/>
      <c r="AC41" s="166"/>
      <c r="AD41" s="166"/>
      <c r="AE41" s="166"/>
      <c r="AF41" s="166"/>
      <c r="AG41" s="166"/>
      <c r="AH41" s="322"/>
      <c r="AI41" s="322"/>
      <c r="AJ41" s="322"/>
      <c r="AK41" s="322"/>
      <c r="AL41" s="322"/>
      <c r="AM41" s="322"/>
      <c r="AN41" s="322"/>
      <c r="AO41" s="322"/>
      <c r="AP41" s="322"/>
      <c r="AQ41" s="322"/>
      <c r="AR41" s="322"/>
    </row>
    <row r="42" spans="1:44" ht="24">
      <c r="A42" s="321"/>
      <c r="B42" s="120">
        <v>1</v>
      </c>
      <c r="C42" s="167" t="s">
        <v>40</v>
      </c>
      <c r="D42" s="168" t="s">
        <v>41</v>
      </c>
      <c r="E42" s="197" t="str">
        <f>IF(((C42="Auditoría de Gestión de la Configuración")*AND(G42="No")),"No","")</f>
        <v/>
      </c>
      <c r="F42" s="197" t="str">
        <f>IF(((C42="Auditoría de Gestión de la Configuración")*AND(G42="Si")),"Si","")</f>
        <v>Si</v>
      </c>
      <c r="G42" s="214" t="s">
        <v>42</v>
      </c>
      <c r="H42" s="408"/>
      <c r="I42" s="408"/>
      <c r="J42" s="338"/>
      <c r="K42" s="197" t="str">
        <f>IF(((C42="Auditoría de gestión de la configuración")*AND(M42="No")),"No","")</f>
        <v/>
      </c>
      <c r="L42" s="197" t="str">
        <f>IF(((C42="Auditoría de gestión de la configuración")*AND(M42="Si")),"Si","")</f>
        <v>Si</v>
      </c>
      <c r="M42" s="214" t="s">
        <v>42</v>
      </c>
      <c r="N42" s="409"/>
      <c r="O42" s="410"/>
      <c r="P42" s="339"/>
      <c r="Q42" s="197" t="str">
        <f>IF(((C42="Auditoría de gestión de la configuración")*AND(S42="No")),"No","")</f>
        <v/>
      </c>
      <c r="R42" s="197" t="str">
        <f>IF(((C42="Auditoría de gestión de la configuración")*AND(S42="Si")),"Si","")</f>
        <v>Si</v>
      </c>
      <c r="S42" s="214" t="s">
        <v>42</v>
      </c>
      <c r="T42" s="339"/>
      <c r="U42" s="125"/>
      <c r="V42" s="166"/>
      <c r="W42" s="166"/>
      <c r="X42" s="166"/>
      <c r="Y42" s="166"/>
      <c r="Z42" s="166"/>
      <c r="AA42" s="166"/>
      <c r="AB42" s="166"/>
      <c r="AC42" s="166"/>
      <c r="AD42" s="166"/>
      <c r="AE42" s="166"/>
      <c r="AF42" s="166"/>
      <c r="AG42" s="166"/>
      <c r="AH42" s="322"/>
      <c r="AI42" s="322"/>
      <c r="AJ42" s="322"/>
      <c r="AK42" s="322"/>
      <c r="AL42" s="322"/>
      <c r="AM42" s="322"/>
      <c r="AN42" s="322"/>
      <c r="AO42" s="322"/>
      <c r="AP42" s="322"/>
      <c r="AQ42" s="322"/>
      <c r="AR42" s="322"/>
    </row>
    <row r="43" spans="1:44" ht="24">
      <c r="A43" s="321"/>
      <c r="B43" s="121">
        <f>1+B42</f>
        <v>2</v>
      </c>
      <c r="C43" s="167" t="s">
        <v>40</v>
      </c>
      <c r="D43" s="169" t="s">
        <v>43</v>
      </c>
      <c r="E43" s="197" t="str">
        <f>IF(((C43="Auditoría de Gestión de la Configuración")*AND(G43="No")),"No","")</f>
        <v>No</v>
      </c>
      <c r="F43" s="197" t="str">
        <f>IF(((C43="Auditoría de Gestión de la Configuración")*AND(G43="Si")),"Si","")</f>
        <v/>
      </c>
      <c r="G43" s="151" t="s">
        <v>44</v>
      </c>
      <c r="H43" s="384"/>
      <c r="I43" s="384"/>
      <c r="J43" s="332"/>
      <c r="K43" s="197" t="str">
        <f>IF(((C43="Auditoría de gestión de la configuración")*AND(M43="No")),"No","")</f>
        <v>No</v>
      </c>
      <c r="L43" s="197" t="str">
        <f>IF(((C43="Auditoría de gestión de la configuración")*AND(M43="Si")),"Si","")</f>
        <v/>
      </c>
      <c r="M43" s="151" t="s">
        <v>44</v>
      </c>
      <c r="N43" s="404"/>
      <c r="O43" s="405"/>
      <c r="P43" s="337"/>
      <c r="Q43" s="197" t="str">
        <f>IF(((C43="Auditoría de gestión de la configuración")*AND(S43="No")),"No","")</f>
        <v/>
      </c>
      <c r="R43" s="197" t="str">
        <f>IF(((C43="Auditoría de gestión de la configuración")*AND(S43="Si")),"Si","")</f>
        <v>Si</v>
      </c>
      <c r="S43" s="151" t="s">
        <v>42</v>
      </c>
      <c r="T43" s="337"/>
      <c r="U43" s="55"/>
      <c r="V43" s="166"/>
      <c r="W43" s="166"/>
      <c r="X43" s="166"/>
      <c r="Y43" s="166"/>
      <c r="Z43" s="166"/>
      <c r="AA43" s="166"/>
      <c r="AB43" s="166"/>
      <c r="AC43" s="166"/>
      <c r="AD43" s="166"/>
      <c r="AE43" s="166"/>
      <c r="AF43" s="166"/>
      <c r="AG43" s="166"/>
      <c r="AH43" s="322"/>
      <c r="AI43" s="322"/>
      <c r="AJ43" s="322"/>
      <c r="AK43" s="322"/>
      <c r="AL43" s="322"/>
      <c r="AM43" s="322"/>
      <c r="AN43" s="322"/>
      <c r="AO43" s="322"/>
      <c r="AP43" s="322"/>
      <c r="AQ43" s="322"/>
      <c r="AR43" s="322"/>
    </row>
    <row r="44" spans="1:44" ht="24">
      <c r="A44" s="321"/>
      <c r="B44" s="121">
        <f t="shared" ref="B44:B53" si="13">1+B43</f>
        <v>3</v>
      </c>
      <c r="C44" s="167" t="s">
        <v>45</v>
      </c>
      <c r="D44" s="57" t="s">
        <v>174</v>
      </c>
      <c r="E44" s="197" t="str">
        <f>IF(((C44="Auditoría de Calidad")*AND(G44="No")),"No","")</f>
        <v/>
      </c>
      <c r="F44" s="197" t="str">
        <f>IF(((C44="Auditoría de Calidad")*AND(G44="Si")),"Si","")</f>
        <v/>
      </c>
      <c r="G44" s="151"/>
      <c r="H44" s="384"/>
      <c r="I44" s="384"/>
      <c r="J44" s="332"/>
      <c r="K44" s="197" t="str">
        <f>IF(((C44="Auditoría de Calidad")*AND(M44="No")),"No","")</f>
        <v/>
      </c>
      <c r="L44" s="197" t="str">
        <f>IF(((C44="Auditoría de Calidad")*AND(M44="Si")),"Si","")</f>
        <v/>
      </c>
      <c r="M44" s="151"/>
      <c r="N44" s="404"/>
      <c r="O44" s="405"/>
      <c r="P44" s="337"/>
      <c r="Q44" s="197" t="str">
        <f>IF(((C44="Auditoría de Calidad")*AND(S44="No")),"No","")</f>
        <v/>
      </c>
      <c r="R44" s="197" t="str">
        <f>IF(((C44="Auditoría de Calidad")*AND(S44="Si")),"Si","")</f>
        <v/>
      </c>
      <c r="S44" s="151"/>
      <c r="T44" s="337"/>
      <c r="U44" s="55"/>
      <c r="V44" s="166"/>
      <c r="W44" s="166"/>
      <c r="X44" s="166"/>
      <c r="Y44" s="166"/>
      <c r="Z44" s="166"/>
      <c r="AA44" s="166"/>
      <c r="AB44" s="166"/>
      <c r="AC44" s="166"/>
      <c r="AD44" s="166"/>
      <c r="AE44" s="166"/>
      <c r="AF44" s="166"/>
      <c r="AG44" s="166"/>
      <c r="AH44" s="322"/>
      <c r="AI44" s="322"/>
      <c r="AJ44" s="322"/>
      <c r="AK44" s="322"/>
      <c r="AL44" s="322"/>
      <c r="AM44" s="322"/>
      <c r="AN44" s="322"/>
      <c r="AO44" s="322"/>
      <c r="AP44" s="322"/>
      <c r="AQ44" s="322"/>
      <c r="AR44" s="322"/>
    </row>
    <row r="45" spans="1:44">
      <c r="A45" s="321"/>
      <c r="B45" s="121">
        <f t="shared" si="13"/>
        <v>4</v>
      </c>
      <c r="C45" s="167" t="s">
        <v>45</v>
      </c>
      <c r="D45" s="57" t="s">
        <v>175</v>
      </c>
      <c r="E45" s="197" t="str">
        <f t="shared" ref="E45:E53" si="14">IF(((C45="Auditoría de Calidad")*AND(G45="No")),"No","")</f>
        <v/>
      </c>
      <c r="F45" s="197" t="str">
        <f t="shared" ref="F45:F53" si="15">IF(((C45="Auditoría de Calidad")*AND(G45="Si")),"Si","")</f>
        <v/>
      </c>
      <c r="G45" s="151"/>
      <c r="H45" s="384"/>
      <c r="I45" s="384"/>
      <c r="J45" s="332"/>
      <c r="K45" s="197" t="str">
        <f t="shared" ref="K45:K53" si="16">IF(((C45="Auditoría de Calidad")*AND(M45="No")),"No","")</f>
        <v/>
      </c>
      <c r="L45" s="197" t="str">
        <f t="shared" ref="L45:L53" si="17">IF(((C45="Auditoría de Calidad")*AND(M45="Si")),"Si","")</f>
        <v/>
      </c>
      <c r="M45" s="151"/>
      <c r="N45" s="404"/>
      <c r="O45" s="405"/>
      <c r="P45" s="337"/>
      <c r="Q45" s="197" t="str">
        <f t="shared" ref="Q45:Q53" si="18">IF(((C45="Auditoría de Calidad")*AND(S45="No")),"No","")</f>
        <v/>
      </c>
      <c r="R45" s="197" t="str">
        <f t="shared" ref="R45:R53" si="19">IF(((C45="Auditoría de Calidad")*AND(S45="Si")),"Si","")</f>
        <v/>
      </c>
      <c r="S45" s="151"/>
      <c r="T45" s="337"/>
      <c r="U45" s="55"/>
      <c r="V45" s="166"/>
      <c r="W45" s="166"/>
      <c r="X45" s="166"/>
      <c r="Y45" s="166"/>
      <c r="Z45" s="166"/>
      <c r="AA45" s="166"/>
      <c r="AB45" s="166"/>
      <c r="AC45" s="166"/>
      <c r="AD45" s="166"/>
      <c r="AE45" s="166"/>
      <c r="AF45" s="166"/>
      <c r="AG45" s="166"/>
      <c r="AH45" s="322"/>
      <c r="AI45" s="322"/>
      <c r="AJ45" s="322"/>
      <c r="AK45" s="322"/>
      <c r="AL45" s="322"/>
      <c r="AM45" s="322"/>
      <c r="AN45" s="322"/>
      <c r="AO45" s="322"/>
      <c r="AP45" s="322"/>
      <c r="AQ45" s="322"/>
      <c r="AR45" s="322"/>
    </row>
    <row r="46" spans="1:44" ht="24">
      <c r="A46" s="321"/>
      <c r="B46" s="121">
        <f t="shared" si="13"/>
        <v>5</v>
      </c>
      <c r="C46" s="167" t="s">
        <v>45</v>
      </c>
      <c r="D46" s="57" t="s">
        <v>176</v>
      </c>
      <c r="E46" s="197" t="str">
        <f t="shared" si="14"/>
        <v/>
      </c>
      <c r="F46" s="197" t="str">
        <f t="shared" si="15"/>
        <v/>
      </c>
      <c r="G46" s="151"/>
      <c r="H46" s="384"/>
      <c r="I46" s="384"/>
      <c r="J46" s="332"/>
      <c r="K46" s="197" t="str">
        <f t="shared" si="16"/>
        <v/>
      </c>
      <c r="L46" s="197" t="str">
        <f t="shared" si="17"/>
        <v/>
      </c>
      <c r="M46" s="151"/>
      <c r="N46" s="404"/>
      <c r="O46" s="405"/>
      <c r="P46" s="337"/>
      <c r="Q46" s="197" t="str">
        <f t="shared" si="18"/>
        <v/>
      </c>
      <c r="R46" s="197" t="str">
        <f t="shared" si="19"/>
        <v/>
      </c>
      <c r="S46" s="151"/>
      <c r="T46" s="337"/>
      <c r="U46" s="55"/>
      <c r="V46" s="166"/>
      <c r="W46" s="166"/>
      <c r="X46" s="166"/>
      <c r="Y46" s="166"/>
      <c r="Z46" s="166"/>
      <c r="AA46" s="166"/>
      <c r="AB46" s="166"/>
      <c r="AC46" s="166"/>
      <c r="AD46" s="166"/>
      <c r="AE46" s="166"/>
      <c r="AF46" s="166"/>
      <c r="AG46" s="166"/>
      <c r="AH46" s="322"/>
      <c r="AI46" s="322"/>
      <c r="AJ46" s="322"/>
      <c r="AK46" s="322"/>
      <c r="AL46" s="322"/>
      <c r="AM46" s="322"/>
      <c r="AN46" s="322"/>
      <c r="AO46" s="322"/>
      <c r="AP46" s="322"/>
      <c r="AQ46" s="322"/>
      <c r="AR46" s="322"/>
    </row>
    <row r="47" spans="1:44">
      <c r="A47" s="321"/>
      <c r="B47" s="121">
        <f t="shared" si="13"/>
        <v>6</v>
      </c>
      <c r="C47" s="167" t="s">
        <v>45</v>
      </c>
      <c r="D47" s="57" t="s">
        <v>177</v>
      </c>
      <c r="E47" s="197" t="str">
        <f t="shared" si="14"/>
        <v/>
      </c>
      <c r="F47" s="197" t="str">
        <f t="shared" si="15"/>
        <v/>
      </c>
      <c r="G47" s="151"/>
      <c r="H47" s="384"/>
      <c r="I47" s="384"/>
      <c r="J47" s="332"/>
      <c r="K47" s="197" t="str">
        <f t="shared" si="16"/>
        <v/>
      </c>
      <c r="L47" s="197" t="str">
        <f t="shared" si="17"/>
        <v/>
      </c>
      <c r="M47" s="151"/>
      <c r="N47" s="404"/>
      <c r="O47" s="405"/>
      <c r="P47" s="337"/>
      <c r="Q47" s="197" t="str">
        <f t="shared" si="18"/>
        <v/>
      </c>
      <c r="R47" s="197" t="str">
        <f t="shared" si="19"/>
        <v/>
      </c>
      <c r="S47" s="151"/>
      <c r="T47" s="337"/>
      <c r="U47" s="55"/>
      <c r="V47" s="166"/>
      <c r="W47" s="166"/>
      <c r="X47" s="166"/>
      <c r="Y47" s="166"/>
      <c r="Z47" s="166"/>
      <c r="AA47" s="166"/>
      <c r="AB47" s="166"/>
      <c r="AC47" s="166"/>
      <c r="AD47" s="166"/>
      <c r="AE47" s="166"/>
      <c r="AF47" s="166"/>
      <c r="AG47" s="166"/>
      <c r="AH47" s="322"/>
      <c r="AI47" s="322"/>
      <c r="AJ47" s="322"/>
      <c r="AK47" s="322"/>
      <c r="AL47" s="322"/>
      <c r="AM47" s="322"/>
      <c r="AN47" s="322"/>
      <c r="AO47" s="322"/>
      <c r="AP47" s="322"/>
      <c r="AQ47" s="322"/>
      <c r="AR47" s="322"/>
    </row>
    <row r="48" spans="1:44" ht="24">
      <c r="A48" s="321"/>
      <c r="B48" s="121">
        <f t="shared" si="13"/>
        <v>7</v>
      </c>
      <c r="C48" s="167" t="s">
        <v>45</v>
      </c>
      <c r="D48" s="57" t="s">
        <v>188</v>
      </c>
      <c r="E48" s="197" t="str">
        <f t="shared" si="14"/>
        <v/>
      </c>
      <c r="F48" s="197" t="str">
        <f t="shared" si="15"/>
        <v/>
      </c>
      <c r="G48" s="151"/>
      <c r="H48" s="384"/>
      <c r="I48" s="384"/>
      <c r="J48" s="332"/>
      <c r="K48" s="197" t="str">
        <f t="shared" si="16"/>
        <v/>
      </c>
      <c r="L48" s="197" t="str">
        <f t="shared" si="17"/>
        <v/>
      </c>
      <c r="M48" s="151"/>
      <c r="N48" s="404"/>
      <c r="O48" s="405"/>
      <c r="P48" s="337"/>
      <c r="Q48" s="197" t="str">
        <f t="shared" si="18"/>
        <v/>
      </c>
      <c r="R48" s="197" t="str">
        <f t="shared" si="19"/>
        <v/>
      </c>
      <c r="S48" s="151"/>
      <c r="T48" s="337"/>
      <c r="U48" s="55"/>
      <c r="V48" s="166"/>
      <c r="W48" s="166"/>
      <c r="X48" s="166"/>
      <c r="Y48" s="166"/>
      <c r="Z48" s="166"/>
      <c r="AA48" s="166"/>
      <c r="AB48" s="166"/>
      <c r="AC48" s="166"/>
      <c r="AD48" s="166"/>
      <c r="AE48" s="166"/>
      <c r="AF48" s="166"/>
      <c r="AG48" s="166"/>
      <c r="AH48" s="322"/>
      <c r="AI48" s="322"/>
      <c r="AJ48" s="322"/>
      <c r="AK48" s="322"/>
      <c r="AL48" s="322"/>
      <c r="AM48" s="322"/>
      <c r="AN48" s="322"/>
      <c r="AO48" s="322"/>
      <c r="AP48" s="322"/>
      <c r="AQ48" s="322"/>
      <c r="AR48" s="322"/>
    </row>
    <row r="49" spans="1:44" ht="36">
      <c r="A49" s="321"/>
      <c r="B49" s="121">
        <f t="shared" si="13"/>
        <v>8</v>
      </c>
      <c r="C49" s="167" t="s">
        <v>45</v>
      </c>
      <c r="D49" s="57" t="s">
        <v>193</v>
      </c>
      <c r="E49" s="197" t="str">
        <f t="shared" si="14"/>
        <v/>
      </c>
      <c r="F49" s="197" t="str">
        <f t="shared" si="15"/>
        <v/>
      </c>
      <c r="G49" s="151"/>
      <c r="H49" s="384"/>
      <c r="I49" s="384"/>
      <c r="J49" s="332"/>
      <c r="K49" s="197" t="str">
        <f t="shared" si="16"/>
        <v/>
      </c>
      <c r="L49" s="197" t="str">
        <f t="shared" si="17"/>
        <v/>
      </c>
      <c r="M49" s="151"/>
      <c r="N49" s="404"/>
      <c r="O49" s="405"/>
      <c r="P49" s="337"/>
      <c r="Q49" s="197" t="str">
        <f t="shared" si="18"/>
        <v/>
      </c>
      <c r="R49" s="197" t="str">
        <f t="shared" si="19"/>
        <v/>
      </c>
      <c r="S49" s="151"/>
      <c r="T49" s="337"/>
      <c r="U49" s="55"/>
      <c r="V49" s="166"/>
      <c r="W49" s="166"/>
      <c r="X49" s="166"/>
      <c r="Y49" s="166"/>
      <c r="Z49" s="166"/>
      <c r="AA49" s="166"/>
      <c r="AB49" s="166"/>
      <c r="AC49" s="166"/>
      <c r="AD49" s="166"/>
      <c r="AE49" s="166"/>
      <c r="AF49" s="166"/>
      <c r="AG49" s="166"/>
      <c r="AH49" s="322"/>
      <c r="AI49" s="322"/>
      <c r="AJ49" s="322"/>
      <c r="AK49" s="322"/>
      <c r="AL49" s="322"/>
      <c r="AM49" s="322"/>
      <c r="AN49" s="322"/>
      <c r="AO49" s="322"/>
      <c r="AP49" s="322"/>
      <c r="AQ49" s="322"/>
      <c r="AR49" s="322"/>
    </row>
    <row r="50" spans="1:44" ht="24">
      <c r="A50" s="321"/>
      <c r="B50" s="121">
        <f t="shared" si="13"/>
        <v>9</v>
      </c>
      <c r="C50" s="167" t="s">
        <v>45</v>
      </c>
      <c r="D50" s="57" t="s">
        <v>194</v>
      </c>
      <c r="E50" s="197" t="str">
        <f t="shared" si="14"/>
        <v/>
      </c>
      <c r="F50" s="197" t="str">
        <f t="shared" si="15"/>
        <v/>
      </c>
      <c r="G50" s="151"/>
      <c r="H50" s="384"/>
      <c r="I50" s="384"/>
      <c r="J50" s="332"/>
      <c r="K50" s="197" t="str">
        <f t="shared" si="16"/>
        <v/>
      </c>
      <c r="L50" s="197" t="str">
        <f t="shared" si="17"/>
        <v/>
      </c>
      <c r="M50" s="151"/>
      <c r="N50" s="404"/>
      <c r="O50" s="405"/>
      <c r="P50" s="337"/>
      <c r="Q50" s="197" t="str">
        <f t="shared" si="18"/>
        <v/>
      </c>
      <c r="R50" s="197" t="str">
        <f t="shared" si="19"/>
        <v/>
      </c>
      <c r="S50" s="151"/>
      <c r="T50" s="337"/>
      <c r="U50" s="55"/>
      <c r="V50" s="166"/>
      <c r="W50" s="166"/>
      <c r="X50" s="166"/>
      <c r="Y50" s="166"/>
      <c r="Z50" s="166"/>
      <c r="AA50" s="166"/>
      <c r="AB50" s="166"/>
      <c r="AC50" s="166"/>
      <c r="AD50" s="166"/>
      <c r="AE50" s="166"/>
      <c r="AF50" s="166"/>
      <c r="AG50" s="166"/>
      <c r="AH50" s="322"/>
      <c r="AI50" s="322"/>
      <c r="AJ50" s="322"/>
      <c r="AK50" s="322"/>
      <c r="AL50" s="322"/>
      <c r="AM50" s="322"/>
      <c r="AN50" s="322"/>
      <c r="AO50" s="322"/>
      <c r="AP50" s="322"/>
      <c r="AQ50" s="322"/>
      <c r="AR50" s="322"/>
    </row>
    <row r="51" spans="1:44" ht="36">
      <c r="A51" s="321"/>
      <c r="B51" s="121">
        <f t="shared" si="13"/>
        <v>10</v>
      </c>
      <c r="C51" s="167" t="s">
        <v>45</v>
      </c>
      <c r="D51" s="57" t="s">
        <v>195</v>
      </c>
      <c r="E51" s="197" t="str">
        <f t="shared" si="14"/>
        <v/>
      </c>
      <c r="F51" s="197" t="str">
        <f t="shared" si="15"/>
        <v/>
      </c>
      <c r="G51" s="151"/>
      <c r="H51" s="384"/>
      <c r="I51" s="384"/>
      <c r="J51" s="332"/>
      <c r="K51" s="197" t="str">
        <f t="shared" si="16"/>
        <v/>
      </c>
      <c r="L51" s="197" t="str">
        <f t="shared" si="17"/>
        <v/>
      </c>
      <c r="M51" s="151"/>
      <c r="N51" s="404"/>
      <c r="O51" s="405"/>
      <c r="P51" s="337"/>
      <c r="Q51" s="197" t="str">
        <f t="shared" si="18"/>
        <v/>
      </c>
      <c r="R51" s="197" t="str">
        <f t="shared" si="19"/>
        <v/>
      </c>
      <c r="S51" s="151"/>
      <c r="T51" s="337"/>
      <c r="U51" s="55"/>
      <c r="V51" s="166"/>
      <c r="W51" s="166"/>
      <c r="X51" s="166"/>
      <c r="Y51" s="166"/>
      <c r="Z51" s="166"/>
      <c r="AA51" s="166"/>
      <c r="AB51" s="166"/>
      <c r="AC51" s="166"/>
      <c r="AD51" s="166"/>
      <c r="AE51" s="166"/>
      <c r="AF51" s="166"/>
      <c r="AG51" s="166"/>
      <c r="AH51" s="322"/>
      <c r="AI51" s="322"/>
      <c r="AJ51" s="322"/>
      <c r="AK51" s="322"/>
      <c r="AL51" s="322"/>
      <c r="AM51" s="322"/>
      <c r="AN51" s="322"/>
      <c r="AO51" s="322"/>
      <c r="AP51" s="322"/>
      <c r="AQ51" s="322"/>
      <c r="AR51" s="322"/>
    </row>
    <row r="52" spans="1:44" ht="48">
      <c r="A52" s="321"/>
      <c r="B52" s="121">
        <f t="shared" si="13"/>
        <v>11</v>
      </c>
      <c r="C52" s="167" t="s">
        <v>45</v>
      </c>
      <c r="D52" s="57" t="s">
        <v>196</v>
      </c>
      <c r="E52" s="197" t="str">
        <f t="shared" si="14"/>
        <v/>
      </c>
      <c r="F52" s="197" t="str">
        <f t="shared" si="15"/>
        <v/>
      </c>
      <c r="G52" s="151"/>
      <c r="H52" s="384"/>
      <c r="I52" s="384"/>
      <c r="J52" s="332"/>
      <c r="K52" s="197" t="str">
        <f t="shared" si="16"/>
        <v/>
      </c>
      <c r="L52" s="197" t="str">
        <f t="shared" si="17"/>
        <v/>
      </c>
      <c r="M52" s="151"/>
      <c r="N52" s="404"/>
      <c r="O52" s="405"/>
      <c r="P52" s="337"/>
      <c r="Q52" s="197" t="str">
        <f t="shared" si="18"/>
        <v/>
      </c>
      <c r="R52" s="197" t="str">
        <f t="shared" si="19"/>
        <v/>
      </c>
      <c r="S52" s="151"/>
      <c r="T52" s="337"/>
      <c r="U52" s="55"/>
      <c r="V52" s="166"/>
      <c r="W52" s="166"/>
      <c r="X52" s="166"/>
      <c r="Y52" s="166"/>
      <c r="Z52" s="166"/>
      <c r="AA52" s="166"/>
      <c r="AB52" s="166"/>
      <c r="AC52" s="166"/>
      <c r="AD52" s="166"/>
      <c r="AE52" s="166"/>
      <c r="AF52" s="166"/>
      <c r="AG52" s="166"/>
      <c r="AH52" s="322"/>
      <c r="AI52" s="322"/>
      <c r="AJ52" s="322"/>
      <c r="AK52" s="322"/>
      <c r="AL52" s="322"/>
      <c r="AM52" s="322"/>
      <c r="AN52" s="322"/>
      <c r="AO52" s="322"/>
      <c r="AP52" s="322"/>
      <c r="AQ52" s="322"/>
      <c r="AR52" s="322"/>
    </row>
    <row r="53" spans="1:44" ht="24">
      <c r="A53" s="321"/>
      <c r="B53" s="121">
        <f t="shared" si="13"/>
        <v>12</v>
      </c>
      <c r="C53" s="167" t="s">
        <v>45</v>
      </c>
      <c r="D53" s="57" t="s">
        <v>197</v>
      </c>
      <c r="E53" s="197" t="str">
        <f t="shared" si="14"/>
        <v/>
      </c>
      <c r="F53" s="197" t="str">
        <f t="shared" si="15"/>
        <v/>
      </c>
      <c r="G53" s="151"/>
      <c r="H53" s="384"/>
      <c r="I53" s="384"/>
      <c r="J53" s="332"/>
      <c r="K53" s="197" t="str">
        <f t="shared" si="16"/>
        <v/>
      </c>
      <c r="L53" s="197" t="str">
        <f t="shared" si="17"/>
        <v/>
      </c>
      <c r="M53" s="151"/>
      <c r="N53" s="404"/>
      <c r="O53" s="405"/>
      <c r="P53" s="337"/>
      <c r="Q53" s="197" t="str">
        <f t="shared" si="18"/>
        <v/>
      </c>
      <c r="R53" s="197" t="str">
        <f t="shared" si="19"/>
        <v/>
      </c>
      <c r="S53" s="151"/>
      <c r="T53" s="337"/>
      <c r="U53" s="55"/>
      <c r="V53" s="166"/>
      <c r="W53" s="166"/>
      <c r="X53" s="166"/>
      <c r="Y53" s="166"/>
      <c r="Z53" s="166"/>
      <c r="AA53" s="166"/>
      <c r="AB53" s="166"/>
      <c r="AC53" s="166"/>
      <c r="AD53" s="166"/>
      <c r="AE53" s="166"/>
      <c r="AF53" s="166"/>
      <c r="AG53" s="166"/>
      <c r="AH53" s="322"/>
      <c r="AI53" s="322"/>
      <c r="AJ53" s="322"/>
      <c r="AK53" s="322"/>
      <c r="AL53" s="322"/>
      <c r="AM53" s="322"/>
      <c r="AN53" s="322"/>
      <c r="AO53" s="322"/>
      <c r="AP53" s="322"/>
      <c r="AQ53" s="322"/>
      <c r="AR53" s="322"/>
    </row>
    <row r="54" spans="1:44" ht="13.5" thickBot="1">
      <c r="A54" s="323"/>
      <c r="B54" s="411" t="s">
        <v>166</v>
      </c>
      <c r="C54" s="395"/>
      <c r="D54" s="395"/>
      <c r="E54" s="220"/>
      <c r="F54" s="221"/>
      <c r="G54" s="122"/>
      <c r="H54" s="122"/>
      <c r="I54" s="122"/>
      <c r="J54" s="123"/>
      <c r="K54" s="229"/>
      <c r="L54" s="229"/>
      <c r="M54" s="122"/>
      <c r="N54" s="122"/>
      <c r="O54" s="122"/>
      <c r="P54" s="123"/>
      <c r="Q54" s="229"/>
      <c r="R54" s="229"/>
      <c r="S54" s="122"/>
      <c r="T54" s="123"/>
      <c r="U54" s="124"/>
      <c r="V54" s="170"/>
      <c r="W54" s="323"/>
      <c r="X54" s="323"/>
      <c r="Y54" s="323"/>
      <c r="Z54" s="323"/>
      <c r="AA54" s="323"/>
      <c r="AB54" s="323"/>
      <c r="AC54" s="323"/>
      <c r="AD54" s="323"/>
      <c r="AE54" s="323"/>
      <c r="AF54" s="323"/>
      <c r="AG54" s="323"/>
      <c r="AH54" s="323"/>
      <c r="AI54" s="323"/>
      <c r="AJ54" s="323"/>
      <c r="AK54" s="323"/>
      <c r="AL54" s="323"/>
      <c r="AM54" s="323"/>
      <c r="AN54" s="323"/>
      <c r="AO54" s="323"/>
      <c r="AP54" s="323"/>
      <c r="AQ54" s="323"/>
      <c r="AR54" s="323"/>
    </row>
    <row r="55" spans="1:44" ht="56.25" customHeight="1" thickBot="1">
      <c r="A55" s="171"/>
      <c r="B55" s="68"/>
      <c r="C55" s="386" t="s">
        <v>198</v>
      </c>
      <c r="D55" s="386"/>
      <c r="E55" s="386"/>
      <c r="F55" s="386"/>
      <c r="G55" s="386"/>
      <c r="H55" s="386"/>
      <c r="I55" s="386"/>
      <c r="J55" s="386"/>
      <c r="K55" s="217"/>
      <c r="L55" s="217"/>
      <c r="M55" s="336"/>
      <c r="N55" s="407"/>
      <c r="O55" s="407"/>
      <c r="P55" s="69"/>
      <c r="Q55" s="217"/>
      <c r="R55" s="217"/>
      <c r="S55" s="336"/>
      <c r="T55" s="69"/>
      <c r="U55" s="70"/>
      <c r="V55" s="166"/>
      <c r="W55" s="166"/>
      <c r="X55" s="166"/>
      <c r="Y55" s="166"/>
      <c r="Z55" s="166"/>
      <c r="AA55" s="166"/>
      <c r="AB55" s="166"/>
      <c r="AC55" s="166"/>
      <c r="AD55" s="166"/>
      <c r="AE55" s="166"/>
      <c r="AF55" s="166"/>
      <c r="AG55" s="166"/>
      <c r="AH55" s="166"/>
      <c r="AI55" s="166"/>
      <c r="AJ55" s="166"/>
      <c r="AK55" s="166"/>
      <c r="AL55" s="166"/>
      <c r="AM55" s="166"/>
      <c r="AN55" s="166"/>
      <c r="AO55" s="166"/>
      <c r="AP55" s="166"/>
      <c r="AQ55" s="166"/>
      <c r="AR55" s="166"/>
    </row>
    <row r="56" spans="1:44" ht="24">
      <c r="A56" s="323"/>
      <c r="B56" s="72">
        <v>1</v>
      </c>
      <c r="C56" s="167" t="s">
        <v>40</v>
      </c>
      <c r="D56" s="168" t="s">
        <v>41</v>
      </c>
      <c r="E56" s="197" t="str">
        <f>IF(((C56="Auditoría de Gestión de la Configuración")*AND(G56="No")),"No","")</f>
        <v/>
      </c>
      <c r="F56" s="197" t="str">
        <f>IF(((C56="Auditoría de Gestión de la Configuración")*AND(G56="Si")),"Si","")</f>
        <v>Si</v>
      </c>
      <c r="G56" s="149" t="s">
        <v>42</v>
      </c>
      <c r="H56" s="412"/>
      <c r="I56" s="413"/>
      <c r="J56" s="66"/>
      <c r="K56" s="197" t="str">
        <f>IF(((C56="Auditoría de gestión de la configuración")*AND(M56="No")),"No","")</f>
        <v/>
      </c>
      <c r="L56" s="197" t="str">
        <f>IF(((C56="Auditoría de gestión de la configuración")*AND(M56="Si")),"Si","")</f>
        <v>Si</v>
      </c>
      <c r="M56" s="149" t="s">
        <v>42</v>
      </c>
      <c r="N56" s="412"/>
      <c r="O56" s="413"/>
      <c r="P56" s="64"/>
      <c r="Q56" s="197" t="str">
        <f>IF(((C56="Auditoría de gestión de la configuración")*AND(S56="No")),"No","")</f>
        <v/>
      </c>
      <c r="R56" s="197" t="str">
        <f>IF(((C56="Auditoría de gestión de la configuración")*AND(S56="Si")),"Si","")</f>
        <v>Si</v>
      </c>
      <c r="S56" s="149" t="s">
        <v>42</v>
      </c>
      <c r="T56" s="56"/>
      <c r="U56" s="56"/>
      <c r="V56" s="170"/>
      <c r="W56" s="323"/>
      <c r="X56" s="323"/>
      <c r="Y56" s="323"/>
      <c r="Z56" s="323"/>
      <c r="AA56" s="323"/>
      <c r="AB56" s="323"/>
      <c r="AC56" s="323"/>
      <c r="AD56" s="323"/>
      <c r="AE56" s="323"/>
      <c r="AF56" s="323"/>
      <c r="AG56" s="323"/>
      <c r="AH56" s="323"/>
      <c r="AI56" s="323"/>
      <c r="AJ56" s="323"/>
      <c r="AK56" s="323"/>
      <c r="AL56" s="323"/>
      <c r="AM56" s="323"/>
      <c r="AN56" s="323"/>
      <c r="AO56" s="323"/>
      <c r="AP56" s="323"/>
      <c r="AQ56" s="323"/>
      <c r="AR56" s="323"/>
    </row>
    <row r="57" spans="1:44" ht="24">
      <c r="A57" s="323"/>
      <c r="B57" s="71">
        <f>B56+1</f>
        <v>2</v>
      </c>
      <c r="C57" s="167" t="s">
        <v>40</v>
      </c>
      <c r="D57" s="169" t="s">
        <v>43</v>
      </c>
      <c r="E57" s="197" t="str">
        <f>IF(((C57="Auditoría de Gestión de la Configuración")*AND(G57="No")),"No","")</f>
        <v/>
      </c>
      <c r="F57" s="197" t="str">
        <f>IF(((C57="Auditoría de Gestión de la Configuración")*AND(G57="Si")),"Si","")</f>
        <v>Si</v>
      </c>
      <c r="G57" s="150" t="s">
        <v>42</v>
      </c>
      <c r="H57" s="404"/>
      <c r="I57" s="405"/>
      <c r="J57" s="60"/>
      <c r="K57" s="197" t="str">
        <f>IF(((C57="Auditoría de gestión de la configuración")*AND(M57="No")),"No","")</f>
        <v>No</v>
      </c>
      <c r="L57" s="197" t="str">
        <f>IF(((C57="Auditoría de gestión de la configuración")*AND(M57="Si")),"Si","")</f>
        <v/>
      </c>
      <c r="M57" s="150" t="s">
        <v>44</v>
      </c>
      <c r="N57" s="404"/>
      <c r="O57" s="405"/>
      <c r="P57" s="53"/>
      <c r="Q57" s="197" t="str">
        <f>IF(((C57="Auditoría de gestión de la configuración")*AND(S57="No")),"No","")</f>
        <v/>
      </c>
      <c r="R57" s="197" t="str">
        <f>IF(((C57="Auditoría de gestión de la configuración")*AND(S57="Si")),"Si","")</f>
        <v>Si</v>
      </c>
      <c r="S57" s="150" t="s">
        <v>42</v>
      </c>
      <c r="T57" s="56"/>
      <c r="U57" s="56"/>
      <c r="V57" s="170"/>
      <c r="W57" s="323"/>
      <c r="X57" s="323"/>
      <c r="Y57" s="323"/>
      <c r="Z57" s="323"/>
      <c r="AA57" s="323"/>
      <c r="AB57" s="323"/>
      <c r="AC57" s="323"/>
      <c r="AD57" s="323"/>
      <c r="AE57" s="323"/>
      <c r="AF57" s="323"/>
      <c r="AG57" s="323"/>
      <c r="AH57" s="323"/>
      <c r="AI57" s="323"/>
      <c r="AJ57" s="323"/>
      <c r="AK57" s="323"/>
      <c r="AL57" s="323"/>
      <c r="AM57" s="323"/>
      <c r="AN57" s="323"/>
      <c r="AO57" s="323"/>
      <c r="AP57" s="323"/>
      <c r="AQ57" s="323"/>
      <c r="AR57" s="323"/>
    </row>
    <row r="58" spans="1:44" ht="24">
      <c r="A58" s="323"/>
      <c r="B58" s="71">
        <f t="shared" ref="B58:B67" si="20">B57+1</f>
        <v>3</v>
      </c>
      <c r="C58" s="167" t="s">
        <v>45</v>
      </c>
      <c r="D58" s="169" t="s">
        <v>199</v>
      </c>
      <c r="E58" s="197" t="str">
        <f>IF(((C58="Auditoría de Calidad")*AND(G58="No")),"No","")</f>
        <v/>
      </c>
      <c r="F58" s="197" t="str">
        <f>IF(((C58="Auditoría de Calidad")*AND(G58="Si")),"Si","")</f>
        <v/>
      </c>
      <c r="G58" s="146"/>
      <c r="H58" s="414"/>
      <c r="I58" s="415"/>
      <c r="J58" s="61"/>
      <c r="K58" s="197" t="str">
        <f>IF(((C58="Auditoría de Calidad")*AND(M58="No")),"No","")</f>
        <v/>
      </c>
      <c r="L58" s="197" t="str">
        <f>IF(((C58="Auditoría de Calidad")*AND(M58="Si")),"Si","")</f>
        <v/>
      </c>
      <c r="M58" s="146"/>
      <c r="N58" s="414"/>
      <c r="O58" s="415"/>
      <c r="P58" s="335"/>
      <c r="Q58" s="197" t="str">
        <f>IF(((C58="Auditoría de Calidad")*AND(S58="No")),"No","")</f>
        <v/>
      </c>
      <c r="R58" s="197" t="str">
        <f>IF(((C58="Auditoría de Calidad")*AND(S58="Si")),"Si","")</f>
        <v/>
      </c>
      <c r="S58" s="146"/>
      <c r="T58" s="55"/>
      <c r="U58" s="54"/>
      <c r="V58" s="170"/>
      <c r="W58" s="323"/>
      <c r="X58" s="323"/>
      <c r="Y58" s="323"/>
      <c r="Z58" s="323"/>
      <c r="AA58" s="323"/>
      <c r="AB58" s="323"/>
      <c r="AC58" s="323"/>
      <c r="AD58" s="323"/>
      <c r="AE58" s="323"/>
      <c r="AF58" s="323"/>
      <c r="AG58" s="323"/>
      <c r="AH58" s="323"/>
      <c r="AI58" s="323"/>
      <c r="AJ58" s="323"/>
      <c r="AK58" s="323"/>
      <c r="AL58" s="323"/>
      <c r="AM58" s="323"/>
      <c r="AN58" s="323"/>
      <c r="AO58" s="323"/>
      <c r="AP58" s="323"/>
      <c r="AQ58" s="323"/>
      <c r="AR58" s="323"/>
    </row>
    <row r="59" spans="1:44" ht="24">
      <c r="A59" s="323"/>
      <c r="B59" s="71">
        <f t="shared" si="20"/>
        <v>4</v>
      </c>
      <c r="C59" s="167" t="s">
        <v>45</v>
      </c>
      <c r="D59" s="57" t="s">
        <v>200</v>
      </c>
      <c r="E59" s="197" t="str">
        <f t="shared" ref="E59:E67" si="21">IF(((C59="Auditoría de Calidad")*AND(G59="No")),"No","")</f>
        <v/>
      </c>
      <c r="F59" s="197" t="str">
        <f t="shared" ref="F59:F67" si="22">IF(((C59="Auditoría de Calidad")*AND(G59="Si")),"Si","")</f>
        <v/>
      </c>
      <c r="G59" s="146"/>
      <c r="H59" s="414"/>
      <c r="I59" s="415"/>
      <c r="J59" s="340"/>
      <c r="K59" s="197" t="str">
        <f t="shared" ref="K59:K67" si="23">IF(((C59="Auditoría de Calidad")*AND(M59="No")),"No","")</f>
        <v/>
      </c>
      <c r="L59" s="197" t="str">
        <f t="shared" ref="L59:L67" si="24">IF(((C59="Auditoría de Calidad")*AND(M59="Si")),"Si","")</f>
        <v/>
      </c>
      <c r="M59" s="146"/>
      <c r="N59" s="414"/>
      <c r="O59" s="415"/>
      <c r="P59" s="335"/>
      <c r="Q59" s="197" t="str">
        <f t="shared" ref="Q59:Q67" si="25">IF(((C59="Auditoría de Calidad")*AND(S59="No")),"No","")</f>
        <v/>
      </c>
      <c r="R59" s="197" t="str">
        <f t="shared" ref="R59:R67" si="26">IF(((C59="Auditoría de Calidad")*AND(S59="Si")),"Si","")</f>
        <v/>
      </c>
      <c r="S59" s="146"/>
      <c r="T59" s="55"/>
      <c r="U59" s="55"/>
      <c r="V59" s="170"/>
      <c r="W59" s="323"/>
      <c r="X59" s="323"/>
      <c r="Y59" s="323"/>
      <c r="Z59" s="323"/>
      <c r="AA59" s="323"/>
      <c r="AB59" s="323"/>
      <c r="AC59" s="323"/>
      <c r="AD59" s="323"/>
      <c r="AE59" s="323"/>
      <c r="AF59" s="323"/>
      <c r="AG59" s="323"/>
      <c r="AH59" s="323"/>
      <c r="AI59" s="323"/>
      <c r="AJ59" s="323"/>
      <c r="AK59" s="323"/>
      <c r="AL59" s="323"/>
      <c r="AM59" s="323"/>
      <c r="AN59" s="323"/>
      <c r="AO59" s="323"/>
      <c r="AP59" s="323"/>
      <c r="AQ59" s="323"/>
      <c r="AR59" s="323"/>
    </row>
    <row r="60" spans="1:44" ht="24">
      <c r="A60" s="323"/>
      <c r="B60" s="71">
        <f t="shared" si="20"/>
        <v>5</v>
      </c>
      <c r="C60" s="167" t="s">
        <v>45</v>
      </c>
      <c r="D60" s="57" t="s">
        <v>201</v>
      </c>
      <c r="E60" s="197" t="str">
        <f t="shared" si="21"/>
        <v/>
      </c>
      <c r="F60" s="197" t="str">
        <f t="shared" si="22"/>
        <v/>
      </c>
      <c r="G60" s="146"/>
      <c r="H60" s="414"/>
      <c r="I60" s="415"/>
      <c r="J60" s="340"/>
      <c r="K60" s="197" t="str">
        <f t="shared" si="23"/>
        <v/>
      </c>
      <c r="L60" s="197" t="str">
        <f t="shared" si="24"/>
        <v/>
      </c>
      <c r="M60" s="146"/>
      <c r="N60" s="414"/>
      <c r="O60" s="415"/>
      <c r="P60" s="335"/>
      <c r="Q60" s="197" t="str">
        <f t="shared" si="25"/>
        <v/>
      </c>
      <c r="R60" s="197" t="str">
        <f t="shared" si="26"/>
        <v/>
      </c>
      <c r="S60" s="146"/>
      <c r="T60" s="55"/>
      <c r="U60" s="55"/>
      <c r="V60" s="170"/>
      <c r="W60" s="323"/>
      <c r="X60" s="323"/>
      <c r="Y60" s="323"/>
      <c r="Z60" s="323"/>
      <c r="AA60" s="323"/>
      <c r="AB60" s="323"/>
      <c r="AC60" s="323"/>
      <c r="AD60" s="323"/>
      <c r="AE60" s="323"/>
      <c r="AF60" s="323"/>
      <c r="AG60" s="323"/>
      <c r="AH60" s="323"/>
      <c r="AI60" s="323"/>
      <c r="AJ60" s="323"/>
      <c r="AK60" s="323"/>
      <c r="AL60" s="323"/>
      <c r="AM60" s="323"/>
      <c r="AN60" s="323"/>
      <c r="AO60" s="323"/>
      <c r="AP60" s="323"/>
      <c r="AQ60" s="323"/>
      <c r="AR60" s="323"/>
    </row>
    <row r="61" spans="1:44" ht="24">
      <c r="A61" s="323"/>
      <c r="B61" s="71">
        <f t="shared" si="20"/>
        <v>6</v>
      </c>
      <c r="C61" s="167" t="s">
        <v>45</v>
      </c>
      <c r="D61" s="57" t="s">
        <v>202</v>
      </c>
      <c r="E61" s="197" t="str">
        <f t="shared" si="21"/>
        <v/>
      </c>
      <c r="F61" s="197" t="str">
        <f t="shared" si="22"/>
        <v/>
      </c>
      <c r="G61" s="146"/>
      <c r="H61" s="414"/>
      <c r="I61" s="415"/>
      <c r="J61" s="340"/>
      <c r="K61" s="197" t="str">
        <f t="shared" si="23"/>
        <v/>
      </c>
      <c r="L61" s="197" t="str">
        <f t="shared" si="24"/>
        <v/>
      </c>
      <c r="M61" s="146"/>
      <c r="N61" s="414"/>
      <c r="O61" s="415"/>
      <c r="P61" s="335"/>
      <c r="Q61" s="197" t="str">
        <f t="shared" si="25"/>
        <v/>
      </c>
      <c r="R61" s="197" t="str">
        <f t="shared" si="26"/>
        <v/>
      </c>
      <c r="S61" s="146"/>
      <c r="T61" s="55"/>
      <c r="U61" s="55"/>
      <c r="V61" s="170"/>
      <c r="W61" s="323"/>
      <c r="X61" s="323"/>
      <c r="Y61" s="323"/>
      <c r="Z61" s="323"/>
      <c r="AA61" s="323"/>
      <c r="AB61" s="323"/>
      <c r="AC61" s="323"/>
      <c r="AD61" s="323"/>
      <c r="AE61" s="323"/>
      <c r="AF61" s="323"/>
      <c r="AG61" s="323"/>
      <c r="AH61" s="323"/>
      <c r="AI61" s="323"/>
      <c r="AJ61" s="323"/>
      <c r="AK61" s="323"/>
      <c r="AL61" s="323"/>
      <c r="AM61" s="323"/>
      <c r="AN61" s="323"/>
      <c r="AO61" s="323"/>
      <c r="AP61" s="323"/>
      <c r="AQ61" s="323"/>
      <c r="AR61" s="323"/>
    </row>
    <row r="62" spans="1:44" ht="48">
      <c r="A62" s="323"/>
      <c r="B62" s="71">
        <f t="shared" si="20"/>
        <v>7</v>
      </c>
      <c r="C62" s="167" t="s">
        <v>45</v>
      </c>
      <c r="D62" s="57" t="s">
        <v>203</v>
      </c>
      <c r="E62" s="197" t="str">
        <f t="shared" si="21"/>
        <v/>
      </c>
      <c r="F62" s="197" t="str">
        <f t="shared" si="22"/>
        <v/>
      </c>
      <c r="G62" s="146"/>
      <c r="H62" s="334"/>
      <c r="I62" s="335"/>
      <c r="J62" s="340"/>
      <c r="K62" s="197" t="str">
        <f t="shared" si="23"/>
        <v/>
      </c>
      <c r="L62" s="197" t="str">
        <f t="shared" si="24"/>
        <v/>
      </c>
      <c r="M62" s="146"/>
      <c r="N62" s="334"/>
      <c r="O62" s="335"/>
      <c r="P62" s="335"/>
      <c r="Q62" s="197" t="str">
        <f t="shared" si="25"/>
        <v/>
      </c>
      <c r="R62" s="197" t="str">
        <f t="shared" si="26"/>
        <v/>
      </c>
      <c r="S62" s="146"/>
      <c r="T62" s="55"/>
      <c r="U62" s="55"/>
      <c r="V62" s="170"/>
      <c r="W62" s="323"/>
      <c r="X62" s="323"/>
      <c r="Y62" s="323"/>
      <c r="Z62" s="323"/>
      <c r="AA62" s="323"/>
      <c r="AB62" s="323"/>
      <c r="AC62" s="323"/>
      <c r="AD62" s="323"/>
      <c r="AE62" s="323"/>
      <c r="AF62" s="323"/>
      <c r="AG62" s="323"/>
      <c r="AH62" s="323"/>
      <c r="AI62" s="323"/>
      <c r="AJ62" s="323"/>
      <c r="AK62" s="323"/>
      <c r="AL62" s="323"/>
      <c r="AM62" s="323"/>
      <c r="AN62" s="323"/>
      <c r="AO62" s="323"/>
      <c r="AP62" s="323"/>
      <c r="AQ62" s="323"/>
      <c r="AR62" s="323"/>
    </row>
    <row r="63" spans="1:44" ht="36">
      <c r="A63" s="323"/>
      <c r="B63" s="71">
        <f t="shared" si="20"/>
        <v>8</v>
      </c>
      <c r="C63" s="167" t="s">
        <v>45</v>
      </c>
      <c r="D63" s="57" t="s">
        <v>204</v>
      </c>
      <c r="E63" s="197" t="str">
        <f t="shared" si="21"/>
        <v/>
      </c>
      <c r="F63" s="197" t="str">
        <f t="shared" si="22"/>
        <v/>
      </c>
      <c r="G63" s="146"/>
      <c r="H63" s="334"/>
      <c r="I63" s="335"/>
      <c r="J63" s="340"/>
      <c r="K63" s="197" t="str">
        <f t="shared" si="23"/>
        <v/>
      </c>
      <c r="L63" s="197" t="str">
        <f t="shared" si="24"/>
        <v/>
      </c>
      <c r="M63" s="146"/>
      <c r="N63" s="334"/>
      <c r="O63" s="335"/>
      <c r="P63" s="335"/>
      <c r="Q63" s="197" t="str">
        <f t="shared" si="25"/>
        <v/>
      </c>
      <c r="R63" s="197" t="str">
        <f t="shared" si="26"/>
        <v/>
      </c>
      <c r="S63" s="146"/>
      <c r="T63" s="55"/>
      <c r="U63" s="55"/>
      <c r="V63" s="170"/>
      <c r="W63" s="323"/>
      <c r="X63" s="323"/>
      <c r="Y63" s="323"/>
      <c r="Z63" s="323"/>
      <c r="AA63" s="323"/>
      <c r="AB63" s="323"/>
      <c r="AC63" s="323"/>
      <c r="AD63" s="323"/>
      <c r="AE63" s="323"/>
      <c r="AF63" s="323"/>
      <c r="AG63" s="323"/>
      <c r="AH63" s="323"/>
      <c r="AI63" s="323"/>
      <c r="AJ63" s="323"/>
      <c r="AK63" s="323"/>
      <c r="AL63" s="323"/>
      <c r="AM63" s="323"/>
      <c r="AN63" s="323"/>
      <c r="AO63" s="323"/>
      <c r="AP63" s="323"/>
      <c r="AQ63" s="323"/>
      <c r="AR63" s="323"/>
    </row>
    <row r="64" spans="1:44" ht="24">
      <c r="A64" s="323"/>
      <c r="B64" s="71">
        <f t="shared" si="20"/>
        <v>9</v>
      </c>
      <c r="C64" s="167" t="s">
        <v>45</v>
      </c>
      <c r="D64" s="57" t="s">
        <v>205</v>
      </c>
      <c r="E64" s="197" t="str">
        <f t="shared" si="21"/>
        <v/>
      </c>
      <c r="F64" s="197" t="str">
        <f t="shared" si="22"/>
        <v/>
      </c>
      <c r="G64" s="146"/>
      <c r="H64" s="334"/>
      <c r="I64" s="335"/>
      <c r="J64" s="340"/>
      <c r="K64" s="197" t="str">
        <f t="shared" si="23"/>
        <v/>
      </c>
      <c r="L64" s="197" t="str">
        <f t="shared" si="24"/>
        <v/>
      </c>
      <c r="M64" s="146"/>
      <c r="N64" s="334"/>
      <c r="O64" s="335"/>
      <c r="P64" s="335"/>
      <c r="Q64" s="197" t="str">
        <f t="shared" si="25"/>
        <v/>
      </c>
      <c r="R64" s="197" t="str">
        <f t="shared" si="26"/>
        <v/>
      </c>
      <c r="S64" s="146"/>
      <c r="T64" s="55"/>
      <c r="U64" s="55"/>
      <c r="V64" s="170"/>
      <c r="W64" s="323"/>
      <c r="X64" s="323"/>
      <c r="Y64" s="323"/>
      <c r="Z64" s="323"/>
      <c r="AA64" s="323"/>
      <c r="AB64" s="323"/>
      <c r="AC64" s="323"/>
      <c r="AD64" s="323"/>
      <c r="AE64" s="323"/>
      <c r="AF64" s="323"/>
      <c r="AG64" s="323"/>
      <c r="AH64" s="323"/>
      <c r="AI64" s="323"/>
      <c r="AJ64" s="323"/>
      <c r="AK64" s="323"/>
      <c r="AL64" s="323"/>
      <c r="AM64" s="323"/>
      <c r="AN64" s="323"/>
      <c r="AO64" s="323"/>
      <c r="AP64" s="323"/>
      <c r="AQ64" s="323"/>
      <c r="AR64" s="323"/>
    </row>
    <row r="65" spans="1:44" ht="48">
      <c r="A65" s="319"/>
      <c r="B65" s="71">
        <f t="shared" si="20"/>
        <v>10</v>
      </c>
      <c r="C65" s="167" t="s">
        <v>45</v>
      </c>
      <c r="D65" s="57" t="s">
        <v>206</v>
      </c>
      <c r="E65" s="197" t="str">
        <f t="shared" si="21"/>
        <v/>
      </c>
      <c r="F65" s="197" t="str">
        <f t="shared" si="22"/>
        <v/>
      </c>
      <c r="G65" s="146"/>
      <c r="H65" s="414"/>
      <c r="I65" s="415"/>
      <c r="J65" s="340"/>
      <c r="K65" s="197" t="str">
        <f t="shared" si="23"/>
        <v/>
      </c>
      <c r="L65" s="197" t="str">
        <f t="shared" si="24"/>
        <v/>
      </c>
      <c r="M65" s="146"/>
      <c r="N65" s="414"/>
      <c r="O65" s="415"/>
      <c r="P65" s="335"/>
      <c r="Q65" s="197" t="str">
        <f t="shared" si="25"/>
        <v/>
      </c>
      <c r="R65" s="197" t="str">
        <f t="shared" si="26"/>
        <v/>
      </c>
      <c r="S65" s="146"/>
      <c r="T65" s="55"/>
      <c r="U65" s="55"/>
      <c r="V65" s="319"/>
      <c r="W65" s="319"/>
      <c r="X65" s="164"/>
      <c r="Y65" s="320"/>
      <c r="Z65" s="320"/>
      <c r="AA65" s="320"/>
      <c r="AB65" s="320"/>
      <c r="AC65" s="320"/>
      <c r="AD65" s="320"/>
      <c r="AE65" s="320"/>
      <c r="AF65" s="320"/>
      <c r="AG65" s="320"/>
      <c r="AH65" s="320"/>
      <c r="AI65" s="320"/>
      <c r="AJ65" s="320"/>
      <c r="AK65" s="320"/>
      <c r="AL65" s="320"/>
      <c r="AM65" s="320"/>
      <c r="AN65" s="320"/>
      <c r="AO65" s="320"/>
      <c r="AP65" s="320"/>
      <c r="AQ65" s="320"/>
      <c r="AR65" s="320"/>
    </row>
    <row r="66" spans="1:44" ht="48">
      <c r="A66" s="172"/>
      <c r="B66" s="71">
        <f t="shared" si="20"/>
        <v>11</v>
      </c>
      <c r="C66" s="167" t="s">
        <v>45</v>
      </c>
      <c r="D66" s="57" t="s">
        <v>207</v>
      </c>
      <c r="E66" s="197" t="str">
        <f t="shared" si="21"/>
        <v/>
      </c>
      <c r="F66" s="197" t="str">
        <f t="shared" si="22"/>
        <v/>
      </c>
      <c r="G66" s="146"/>
      <c r="H66" s="414"/>
      <c r="I66" s="415"/>
      <c r="J66" s="340"/>
      <c r="K66" s="197" t="str">
        <f t="shared" si="23"/>
        <v/>
      </c>
      <c r="L66" s="197" t="str">
        <f t="shared" si="24"/>
        <v/>
      </c>
      <c r="M66" s="146"/>
      <c r="N66" s="414"/>
      <c r="O66" s="415"/>
      <c r="P66" s="335"/>
      <c r="Q66" s="197" t="str">
        <f t="shared" si="25"/>
        <v/>
      </c>
      <c r="R66" s="197" t="str">
        <f t="shared" si="26"/>
        <v/>
      </c>
      <c r="S66" s="146"/>
      <c r="T66" s="55"/>
      <c r="U66" s="55"/>
      <c r="V66" s="319"/>
      <c r="W66" s="13"/>
      <c r="X66" s="13"/>
      <c r="Y66" s="173"/>
      <c r="Z66" s="173"/>
      <c r="AA66" s="173"/>
      <c r="AB66" s="173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</row>
    <row r="67" spans="1:44" ht="24">
      <c r="A67" s="172"/>
      <c r="B67" s="71">
        <f t="shared" si="20"/>
        <v>12</v>
      </c>
      <c r="C67" s="167" t="s">
        <v>45</v>
      </c>
      <c r="D67" s="57" t="s">
        <v>208</v>
      </c>
      <c r="E67" s="197" t="str">
        <f t="shared" si="21"/>
        <v/>
      </c>
      <c r="F67" s="197" t="str">
        <f t="shared" si="22"/>
        <v/>
      </c>
      <c r="G67" s="146"/>
      <c r="H67" s="414"/>
      <c r="I67" s="415"/>
      <c r="J67" s="340"/>
      <c r="K67" s="197" t="str">
        <f t="shared" si="23"/>
        <v/>
      </c>
      <c r="L67" s="197" t="str">
        <f t="shared" si="24"/>
        <v/>
      </c>
      <c r="M67" s="146"/>
      <c r="N67" s="414"/>
      <c r="O67" s="415"/>
      <c r="P67" s="335"/>
      <c r="Q67" s="197" t="str">
        <f t="shared" si="25"/>
        <v/>
      </c>
      <c r="R67" s="197" t="str">
        <f t="shared" si="26"/>
        <v/>
      </c>
      <c r="S67" s="146"/>
      <c r="T67" s="55"/>
      <c r="U67" s="55"/>
      <c r="V67" s="319"/>
      <c r="W67" s="13"/>
      <c r="X67" s="13"/>
      <c r="Y67" s="173"/>
      <c r="Z67" s="173"/>
      <c r="AA67" s="173"/>
      <c r="AB67" s="173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</row>
  </sheetData>
  <mergeCells count="120">
    <mergeCell ref="H67:I67"/>
    <mergeCell ref="N67:O67"/>
    <mergeCell ref="H61:I61"/>
    <mergeCell ref="N61:O61"/>
    <mergeCell ref="H65:I65"/>
    <mergeCell ref="N65:O65"/>
    <mergeCell ref="H66:I66"/>
    <mergeCell ref="N66:O66"/>
    <mergeCell ref="H58:I58"/>
    <mergeCell ref="N58:O58"/>
    <mergeCell ref="H59:I59"/>
    <mergeCell ref="N59:O59"/>
    <mergeCell ref="H60:I60"/>
    <mergeCell ref="N60:O60"/>
    <mergeCell ref="B54:D54"/>
    <mergeCell ref="C55:J55"/>
    <mergeCell ref="N55:O55"/>
    <mergeCell ref="H56:I56"/>
    <mergeCell ref="N56:O56"/>
    <mergeCell ref="H57:I57"/>
    <mergeCell ref="N57:O57"/>
    <mergeCell ref="H51:I51"/>
    <mergeCell ref="N51:O51"/>
    <mergeCell ref="H52:I52"/>
    <mergeCell ref="N52:O52"/>
    <mergeCell ref="H53:I53"/>
    <mergeCell ref="N53:O53"/>
    <mergeCell ref="H48:I48"/>
    <mergeCell ref="N48:O48"/>
    <mergeCell ref="H49:I49"/>
    <mergeCell ref="N49:O49"/>
    <mergeCell ref="H50:I50"/>
    <mergeCell ref="N50:O50"/>
    <mergeCell ref="H45:I45"/>
    <mergeCell ref="N45:O45"/>
    <mergeCell ref="H46:I46"/>
    <mergeCell ref="N46:O46"/>
    <mergeCell ref="H47:I47"/>
    <mergeCell ref="N47:O47"/>
    <mergeCell ref="H42:I42"/>
    <mergeCell ref="N42:O42"/>
    <mergeCell ref="H43:I43"/>
    <mergeCell ref="N43:O43"/>
    <mergeCell ref="H44:I44"/>
    <mergeCell ref="N44:O44"/>
    <mergeCell ref="H39:I39"/>
    <mergeCell ref="N39:O39"/>
    <mergeCell ref="H40:I40"/>
    <mergeCell ref="N40:O40"/>
    <mergeCell ref="C41:J41"/>
    <mergeCell ref="N41:O41"/>
    <mergeCell ref="H36:I36"/>
    <mergeCell ref="N36:O36"/>
    <mergeCell ref="H37:I37"/>
    <mergeCell ref="N37:O37"/>
    <mergeCell ref="H38:I38"/>
    <mergeCell ref="N38:O38"/>
    <mergeCell ref="H33:I33"/>
    <mergeCell ref="N33:O33"/>
    <mergeCell ref="H34:I34"/>
    <mergeCell ref="N34:O34"/>
    <mergeCell ref="H35:I35"/>
    <mergeCell ref="N35:O35"/>
    <mergeCell ref="C30:J30"/>
    <mergeCell ref="N30:O30"/>
    <mergeCell ref="H31:I31"/>
    <mergeCell ref="N31:O31"/>
    <mergeCell ref="H32:I32"/>
    <mergeCell ref="N32:O32"/>
    <mergeCell ref="H27:I27"/>
    <mergeCell ref="N27:O27"/>
    <mergeCell ref="H28:I28"/>
    <mergeCell ref="N28:O28"/>
    <mergeCell ref="H29:I29"/>
    <mergeCell ref="N29:O29"/>
    <mergeCell ref="H24:I24"/>
    <mergeCell ref="N24:O24"/>
    <mergeCell ref="H25:I25"/>
    <mergeCell ref="N25:O25"/>
    <mergeCell ref="H26:I26"/>
    <mergeCell ref="N26:O26"/>
    <mergeCell ref="H21:I21"/>
    <mergeCell ref="N21:O21"/>
    <mergeCell ref="H22:I22"/>
    <mergeCell ref="N22:O22"/>
    <mergeCell ref="H23:I23"/>
    <mergeCell ref="N23:O23"/>
    <mergeCell ref="H19:I19"/>
    <mergeCell ref="N19:O19"/>
    <mergeCell ref="H20:I20"/>
    <mergeCell ref="N20:O20"/>
    <mergeCell ref="B14:D14"/>
    <mergeCell ref="C15:J15"/>
    <mergeCell ref="H16:I16"/>
    <mergeCell ref="H17:I17"/>
    <mergeCell ref="H18:I18"/>
    <mergeCell ref="N18:O18"/>
    <mergeCell ref="B2:U2"/>
    <mergeCell ref="P4:S4"/>
    <mergeCell ref="C5:C6"/>
    <mergeCell ref="D5:D6"/>
    <mergeCell ref="P6:S6"/>
    <mergeCell ref="P12:P13"/>
    <mergeCell ref="S12:S13"/>
    <mergeCell ref="T12:T13"/>
    <mergeCell ref="C10:E10"/>
    <mergeCell ref="C11:E11"/>
    <mergeCell ref="P8:S8"/>
    <mergeCell ref="B12:B13"/>
    <mergeCell ref="C12:C13"/>
    <mergeCell ref="D12:D13"/>
    <mergeCell ref="G12:G13"/>
    <mergeCell ref="H12:I13"/>
    <mergeCell ref="G11:I11"/>
    <mergeCell ref="M11:O11"/>
    <mergeCell ref="S11:U11"/>
    <mergeCell ref="U12:U13"/>
    <mergeCell ref="J12:J13"/>
    <mergeCell ref="M12:M13"/>
    <mergeCell ref="N12:O13"/>
  </mergeCells>
  <phoneticPr fontId="33" type="noConversion"/>
  <conditionalFormatting sqref="G10 M10 S10">
    <cfRule type="cellIs" dxfId="11" priority="1" stopIfTrue="1" operator="between">
      <formula>1</formula>
      <formula>0.99</formula>
    </cfRule>
    <cfRule type="cellIs" dxfId="10" priority="2" stopIfTrue="1" operator="between">
      <formula>0.98</formula>
      <formula>0.9</formula>
    </cfRule>
    <cfRule type="cellIs" dxfId="9" priority="3" stopIfTrue="1" operator="between">
      <formula>0.89</formula>
      <formula>0</formula>
    </cfRule>
  </conditionalFormatting>
  <dataValidations count="2">
    <dataValidation type="list" allowBlank="1" showInputMessage="1" showErrorMessage="1" sqref="C31:C40 C42:C53 C16:C29 C56:C67" xr:uid="{00000000-0002-0000-0600-000000000000}">
      <formula1>Tipos</formula1>
    </dataValidation>
    <dataValidation type="list" allowBlank="1" showInputMessage="1" showErrorMessage="1" sqref="U58 S56:S67 G56:G67 M56:M67 M42:M53 G42:G53 S42:S53 M16:M29 G16:G29 S16:S29 M31:M40 S31:S40 G31:G40" xr:uid="{00000000-0002-0000-0600-000001000000}">
      <formula1>"Si,No,No Aplica"</formula1>
    </dataValidation>
  </dataValidations>
  <pageMargins left="0.75" right="0.75" top="1" bottom="1" header="0" footer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13"/>
  </sheetPr>
  <dimension ref="A1:AN62"/>
  <sheetViews>
    <sheetView zoomScale="85" workbookViewId="0">
      <pane ySplit="13" topLeftCell="A14" activePane="bottomLeft" state="frozen"/>
      <selection pane="bottomLeft" activeCell="G21" sqref="G21"/>
    </sheetView>
  </sheetViews>
  <sheetFormatPr defaultColWidth="11.42578125" defaultRowHeight="12.75"/>
  <cols>
    <col min="1" max="1" width="2.28515625" style="160" customWidth="1"/>
    <col min="2" max="2" width="3.7109375" style="161" customWidth="1"/>
    <col min="3" max="3" width="20.140625" style="161" customWidth="1"/>
    <col min="4" max="4" width="40.5703125" style="161" customWidth="1"/>
    <col min="5" max="5" width="6.85546875" style="161" hidden="1" customWidth="1"/>
    <col min="6" max="6" width="6.42578125" style="161" hidden="1" customWidth="1"/>
    <col min="7" max="7" width="11.42578125" style="160"/>
    <col min="8" max="8" width="8.7109375" style="160" customWidth="1"/>
    <col min="9" max="10" width="15.7109375" style="160" customWidth="1"/>
    <col min="11" max="11" width="5" style="171" hidden="1" customWidth="1"/>
    <col min="12" max="12" width="5.140625" style="171" hidden="1" customWidth="1"/>
    <col min="13" max="13" width="8.7109375" style="175" customWidth="1"/>
    <col min="14" max="14" width="13.5703125" style="160" customWidth="1"/>
    <col min="15" max="15" width="14.5703125" style="160" customWidth="1"/>
    <col min="16" max="16" width="5.28515625" style="171" hidden="1" customWidth="1"/>
    <col min="17" max="17" width="5.42578125" style="171" hidden="1" customWidth="1"/>
    <col min="18" max="18" width="12.7109375" style="175" customWidth="1"/>
    <col min="19" max="19" width="20.140625" style="160" bestFit="1" customWidth="1"/>
    <col min="20" max="20" width="13.5703125" style="160" customWidth="1"/>
    <col min="21" max="21" width="13.42578125" style="160" customWidth="1"/>
    <col min="22" max="22" width="6.7109375" style="160" customWidth="1"/>
    <col min="23" max="23" width="7.7109375" style="160" customWidth="1"/>
    <col min="24" max="24" width="5.7109375" style="160" customWidth="1"/>
    <col min="25" max="25" width="9.5703125" style="160" customWidth="1"/>
    <col min="26" max="26" width="12.7109375" style="164" customWidth="1"/>
    <col min="27" max="37" width="11.42578125" style="165"/>
    <col min="38" max="16384" width="11.42578125" style="156"/>
  </cols>
  <sheetData>
    <row r="1" spans="1:37">
      <c r="A1" s="319"/>
      <c r="G1" s="319"/>
      <c r="H1" s="319"/>
      <c r="I1" s="319"/>
      <c r="J1" s="319"/>
      <c r="M1" s="319"/>
      <c r="N1" s="319"/>
      <c r="O1" s="319"/>
      <c r="R1" s="324"/>
      <c r="S1" s="319"/>
      <c r="T1" s="319"/>
      <c r="U1" s="319"/>
      <c r="V1" s="319"/>
      <c r="W1" s="319"/>
      <c r="X1" s="319"/>
      <c r="Y1" s="319"/>
      <c r="AA1" s="320"/>
      <c r="AB1" s="320"/>
      <c r="AC1" s="320"/>
      <c r="AD1" s="320"/>
      <c r="AE1" s="320"/>
      <c r="AF1" s="320"/>
      <c r="AG1" s="320"/>
      <c r="AH1" s="320"/>
      <c r="AI1" s="320"/>
      <c r="AJ1" s="320"/>
      <c r="AK1" s="320"/>
    </row>
    <row r="2" spans="1:37" ht="15.75">
      <c r="A2" s="317"/>
      <c r="B2" s="375" t="s">
        <v>209</v>
      </c>
      <c r="C2" s="375"/>
      <c r="D2" s="375"/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375"/>
      <c r="U2" s="318"/>
      <c r="V2" s="317"/>
      <c r="W2" s="317"/>
      <c r="X2" s="317"/>
      <c r="Y2" s="317"/>
      <c r="Z2" s="317"/>
      <c r="AA2" s="317"/>
      <c r="AB2" s="317"/>
      <c r="AC2" s="317"/>
      <c r="AD2" s="317"/>
      <c r="AE2" s="317"/>
      <c r="AF2" s="317"/>
      <c r="AG2" s="317"/>
      <c r="AH2" s="317"/>
      <c r="AI2" s="317"/>
      <c r="AJ2" s="317"/>
      <c r="AK2" s="317"/>
    </row>
    <row r="3" spans="1:37">
      <c r="A3" s="157"/>
      <c r="B3" s="157"/>
      <c r="C3" s="157"/>
      <c r="D3" s="157"/>
      <c r="E3" s="224"/>
      <c r="F3" s="224"/>
      <c r="G3" s="157"/>
      <c r="H3" s="157"/>
      <c r="I3" s="157"/>
      <c r="J3" s="157"/>
      <c r="K3" s="224"/>
      <c r="L3" s="224"/>
      <c r="M3" s="157"/>
      <c r="N3" s="157"/>
      <c r="O3" s="157"/>
      <c r="P3" s="224"/>
      <c r="Q3" s="224"/>
      <c r="R3" s="176"/>
      <c r="S3" s="157"/>
      <c r="T3" s="318"/>
      <c r="U3" s="318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</row>
    <row r="4" spans="1:37">
      <c r="A4" s="317"/>
      <c r="B4" s="317"/>
      <c r="C4" s="45" t="s">
        <v>13</v>
      </c>
      <c r="D4" s="158" t="str">
        <f>Inicio!D4</f>
        <v>EVOLUTIVO FRONT END</v>
      </c>
      <c r="E4" s="224"/>
      <c r="F4" s="224"/>
      <c r="G4" s="157"/>
      <c r="H4" s="157"/>
      <c r="I4" s="157"/>
      <c r="J4" s="45" t="s">
        <v>15</v>
      </c>
      <c r="K4" s="227"/>
      <c r="L4" s="227"/>
      <c r="M4" s="157"/>
      <c r="N4" s="45" t="s">
        <v>16</v>
      </c>
      <c r="O4" s="396" t="s">
        <v>87</v>
      </c>
      <c r="P4" s="396"/>
      <c r="Q4" s="396"/>
      <c r="R4" s="396"/>
      <c r="S4" s="45" t="s">
        <v>18</v>
      </c>
      <c r="T4" s="50" t="s">
        <v>19</v>
      </c>
      <c r="U4" s="318"/>
      <c r="V4" s="317"/>
      <c r="W4" s="317"/>
      <c r="X4" s="317"/>
      <c r="Y4" s="317"/>
      <c r="Z4" s="317"/>
      <c r="AA4" s="317"/>
      <c r="AB4" s="317"/>
      <c r="AC4" s="317"/>
      <c r="AD4" s="317"/>
      <c r="AE4" s="317"/>
      <c r="AF4" s="317"/>
      <c r="AG4" s="317"/>
      <c r="AH4" s="317"/>
      <c r="AI4" s="317"/>
      <c r="AJ4" s="317"/>
      <c r="AK4" s="317"/>
    </row>
    <row r="5" spans="1:37">
      <c r="A5" s="317"/>
      <c r="B5" s="317"/>
      <c r="C5" s="397" t="s">
        <v>20</v>
      </c>
      <c r="D5" s="401">
        <f>Inicio!D5</f>
        <v>0</v>
      </c>
      <c r="E5" s="226"/>
      <c r="F5" s="226"/>
      <c r="G5" s="159"/>
      <c r="H5" s="159"/>
      <c r="I5" s="157"/>
      <c r="J5" s="157"/>
      <c r="K5" s="228"/>
      <c r="L5" s="228"/>
      <c r="M5" s="157"/>
      <c r="N5" s="157"/>
      <c r="O5" s="157"/>
      <c r="P5" s="224"/>
      <c r="Q5" s="224"/>
      <c r="R5" s="176"/>
      <c r="S5" s="157"/>
      <c r="T5" s="318"/>
      <c r="U5" s="318"/>
      <c r="V5" s="317"/>
      <c r="W5" s="317"/>
      <c r="X5" s="317"/>
      <c r="Y5" s="317"/>
      <c r="Z5" s="317"/>
      <c r="AA5" s="317"/>
      <c r="AB5" s="317"/>
      <c r="AC5" s="317"/>
      <c r="AD5" s="317"/>
      <c r="AE5" s="317"/>
      <c r="AF5" s="317"/>
      <c r="AG5" s="317"/>
      <c r="AH5" s="317"/>
      <c r="AI5" s="317"/>
      <c r="AJ5" s="317"/>
      <c r="AK5" s="317"/>
    </row>
    <row r="6" spans="1:37">
      <c r="A6" s="317"/>
      <c r="B6" s="317"/>
      <c r="C6" s="398"/>
      <c r="D6" s="402"/>
      <c r="E6" s="226"/>
      <c r="F6" s="226"/>
      <c r="G6" s="159"/>
      <c r="H6" s="159"/>
      <c r="I6" s="157"/>
      <c r="J6" s="45" t="s">
        <v>22</v>
      </c>
      <c r="K6" s="227"/>
      <c r="L6" s="227"/>
      <c r="M6" s="157"/>
      <c r="N6" s="45" t="s">
        <v>16</v>
      </c>
      <c r="O6" s="396" t="s">
        <v>87</v>
      </c>
      <c r="P6" s="396"/>
      <c r="Q6" s="396"/>
      <c r="R6" s="396"/>
      <c r="S6" s="45" t="s">
        <v>18</v>
      </c>
      <c r="T6" s="50" t="s">
        <v>19</v>
      </c>
      <c r="U6" s="318"/>
      <c r="V6" s="317"/>
      <c r="W6" s="317"/>
      <c r="X6" s="317"/>
      <c r="Y6" s="317"/>
      <c r="Z6" s="317"/>
      <c r="AA6" s="317"/>
      <c r="AB6" s="317"/>
      <c r="AC6" s="317"/>
      <c r="AD6" s="317"/>
      <c r="AE6" s="317"/>
      <c r="AF6" s="317"/>
      <c r="AG6" s="317"/>
      <c r="AH6" s="317"/>
      <c r="AI6" s="317"/>
      <c r="AJ6" s="317"/>
      <c r="AK6" s="317"/>
    </row>
    <row r="7" spans="1:37">
      <c r="A7" s="317"/>
      <c r="B7" s="317"/>
      <c r="C7" s="45" t="s">
        <v>23</v>
      </c>
      <c r="D7" s="158">
        <f>Inicio!D7</f>
        <v>0</v>
      </c>
      <c r="E7" s="226"/>
      <c r="F7" s="226"/>
      <c r="G7" s="159"/>
      <c r="H7" s="159"/>
      <c r="I7" s="157"/>
      <c r="J7" s="157"/>
      <c r="K7" s="228"/>
      <c r="L7" s="228"/>
      <c r="M7" s="157"/>
      <c r="N7" s="157"/>
      <c r="O7" s="157"/>
      <c r="P7" s="224"/>
      <c r="Q7" s="224"/>
      <c r="R7" s="176"/>
      <c r="S7" s="157"/>
      <c r="T7" s="318"/>
      <c r="U7" s="318"/>
      <c r="V7" s="317"/>
      <c r="W7" s="317"/>
      <c r="X7" s="317"/>
      <c r="Y7" s="317"/>
      <c r="Z7" s="317"/>
      <c r="AA7" s="317"/>
      <c r="AB7" s="317"/>
      <c r="AC7" s="317"/>
      <c r="AD7" s="317"/>
      <c r="AE7" s="317"/>
      <c r="AF7" s="317"/>
      <c r="AG7" s="317"/>
      <c r="AH7" s="317"/>
      <c r="AI7" s="317"/>
      <c r="AJ7" s="317"/>
      <c r="AK7" s="317"/>
    </row>
    <row r="8" spans="1:37">
      <c r="A8" s="317"/>
      <c r="B8" s="317"/>
      <c r="C8" s="45" t="s">
        <v>24</v>
      </c>
      <c r="D8" s="158">
        <f>Inicio!D8</f>
        <v>0</v>
      </c>
      <c r="E8" s="226"/>
      <c r="F8" s="226"/>
      <c r="G8" s="159"/>
      <c r="H8" s="159"/>
      <c r="I8" s="157"/>
      <c r="J8" s="45" t="s">
        <v>25</v>
      </c>
      <c r="K8" s="227"/>
      <c r="L8" s="227"/>
      <c r="M8" s="157"/>
      <c r="N8" s="45" t="s">
        <v>16</v>
      </c>
      <c r="O8" s="396" t="s">
        <v>87</v>
      </c>
      <c r="P8" s="396"/>
      <c r="Q8" s="396"/>
      <c r="R8" s="396"/>
      <c r="S8" s="45" t="s">
        <v>18</v>
      </c>
      <c r="T8" s="50" t="s">
        <v>19</v>
      </c>
      <c r="U8" s="318"/>
      <c r="V8" s="317"/>
      <c r="W8" s="317"/>
      <c r="X8" s="317"/>
      <c r="Y8" s="317"/>
      <c r="Z8" s="317"/>
      <c r="AA8" s="317"/>
      <c r="AB8" s="317"/>
      <c r="AC8" s="317"/>
      <c r="AD8" s="317"/>
      <c r="AE8" s="317"/>
      <c r="AF8" s="317"/>
      <c r="AG8" s="317"/>
      <c r="AH8" s="317"/>
      <c r="AI8" s="317"/>
      <c r="AJ8" s="317"/>
      <c r="AK8" s="317"/>
    </row>
    <row r="9" spans="1:37">
      <c r="A9" s="319"/>
      <c r="G9" s="319"/>
      <c r="H9" s="319"/>
      <c r="I9" s="319"/>
      <c r="J9" s="319"/>
      <c r="M9" s="319"/>
      <c r="N9" s="319"/>
      <c r="O9" s="319"/>
      <c r="R9" s="324"/>
      <c r="S9" s="319"/>
      <c r="T9" s="319"/>
      <c r="U9" s="319"/>
      <c r="V9" s="319"/>
      <c r="W9" s="319"/>
      <c r="X9" s="319"/>
      <c r="Y9" s="319"/>
      <c r="AA9" s="320"/>
      <c r="AB9" s="320"/>
      <c r="AC9" s="320"/>
      <c r="AD9" s="320"/>
      <c r="AE9" s="320"/>
      <c r="AF9" s="320"/>
      <c r="AG9" s="320"/>
      <c r="AH9" s="320"/>
      <c r="AI9" s="320"/>
      <c r="AJ9" s="320"/>
      <c r="AK9" s="320"/>
    </row>
    <row r="10" spans="1:37">
      <c r="A10" s="319"/>
      <c r="C10" s="403"/>
      <c r="D10" s="403"/>
      <c r="E10" s="403"/>
      <c r="G10" s="162">
        <f>IF((COUNTIF(F16:F62,"Si")=0)*AND(COUNTIF(E16:E62,"No")=0),0,((COUNTIF(F16:F62,"Si")))/((COUNTIF(F16:F62,"Si")+COUNTIF(E16:E62,"No"))))</f>
        <v>1</v>
      </c>
      <c r="H10" s="163"/>
      <c r="I10" s="317"/>
      <c r="J10" s="319"/>
      <c r="M10" s="162">
        <f>IF((COUNTIF(L16:L62,"Si")=0)*AND(COUNTIF(K16:K62,"No")=0),0,((COUNTIF(L16:L62,"Si")))/((COUNTIF(L16:L62,"Si")+COUNTIF(K16:K62,"No"))))</f>
        <v>0.75</v>
      </c>
      <c r="N10" s="317"/>
      <c r="O10" s="319"/>
      <c r="R10" s="162">
        <f>IF((COUNTIF(Q16:Q62,"Si")=0)*AND(COUNTIF(P16:P62,"No")=0),0,((COUNTIF(Q16:Q62,"Si")))/((COUNTIF(Q16:Q62,"Si")+COUNTIF(P16:P62,"No"))))</f>
        <v>0.75</v>
      </c>
      <c r="S10" s="163"/>
      <c r="T10" s="317"/>
      <c r="U10" s="319"/>
      <c r="V10" s="319"/>
      <c r="W10" s="319"/>
      <c r="X10" s="319"/>
      <c r="Y10" s="319"/>
      <c r="AA10" s="320"/>
      <c r="AB10" s="320"/>
      <c r="AC10" s="320"/>
      <c r="AD10" s="320"/>
      <c r="AE10" s="320"/>
      <c r="AF10" s="320"/>
      <c r="AG10" s="320"/>
      <c r="AH10" s="320"/>
      <c r="AI10" s="320"/>
      <c r="AJ10" s="320"/>
      <c r="AK10" s="320"/>
    </row>
    <row r="11" spans="1:37" ht="13.5" hidden="1" thickBot="1">
      <c r="A11" s="319"/>
      <c r="C11" s="388"/>
      <c r="D11" s="388"/>
      <c r="E11" s="389"/>
      <c r="G11" s="373" t="s">
        <v>28</v>
      </c>
      <c r="H11" s="359"/>
      <c r="I11" s="354"/>
      <c r="J11" s="319"/>
      <c r="M11" s="373" t="s">
        <v>28</v>
      </c>
      <c r="N11" s="354"/>
      <c r="O11" s="319"/>
      <c r="R11" s="373" t="s">
        <v>28</v>
      </c>
      <c r="S11" s="359"/>
      <c r="T11" s="354"/>
      <c r="U11" s="319"/>
      <c r="V11" s="319"/>
      <c r="W11" s="319"/>
      <c r="X11" s="319"/>
      <c r="Y11" s="319"/>
      <c r="AA11" s="320"/>
      <c r="AB11" s="320"/>
      <c r="AC11" s="320"/>
      <c r="AD11" s="320"/>
      <c r="AE11" s="320"/>
      <c r="AF11" s="320"/>
      <c r="AG11" s="320"/>
      <c r="AH11" s="320"/>
      <c r="AI11" s="320"/>
      <c r="AJ11" s="320"/>
      <c r="AK11" s="320"/>
    </row>
    <row r="12" spans="1:37">
      <c r="A12" s="319"/>
      <c r="B12" s="360" t="s">
        <v>31</v>
      </c>
      <c r="C12" s="368" t="s">
        <v>32</v>
      </c>
      <c r="D12" s="360" t="s">
        <v>33</v>
      </c>
      <c r="E12" s="177"/>
      <c r="F12" s="177"/>
      <c r="G12" s="351" t="s">
        <v>34</v>
      </c>
      <c r="H12" s="351" t="s">
        <v>35</v>
      </c>
      <c r="I12" s="351"/>
      <c r="J12" s="349" t="s">
        <v>3</v>
      </c>
      <c r="K12" s="215"/>
      <c r="L12" s="215"/>
      <c r="M12" s="351" t="s">
        <v>36</v>
      </c>
      <c r="N12" s="351" t="s">
        <v>35</v>
      </c>
      <c r="O12" s="349" t="s">
        <v>3</v>
      </c>
      <c r="P12" s="215"/>
      <c r="Q12" s="215"/>
      <c r="R12" s="351" t="s">
        <v>37</v>
      </c>
      <c r="S12" s="349" t="s">
        <v>35</v>
      </c>
      <c r="T12" s="349" t="s">
        <v>3</v>
      </c>
      <c r="U12" s="319"/>
      <c r="V12" s="319"/>
      <c r="W12" s="319"/>
      <c r="X12" s="319"/>
      <c r="Y12" s="319"/>
      <c r="AA12" s="320"/>
      <c r="AB12" s="320"/>
      <c r="AC12" s="320"/>
      <c r="AD12" s="320"/>
      <c r="AE12" s="320"/>
      <c r="AF12" s="320"/>
      <c r="AG12" s="320"/>
      <c r="AH12" s="320"/>
      <c r="AI12" s="320"/>
      <c r="AJ12" s="320"/>
      <c r="AK12" s="320"/>
    </row>
    <row r="13" spans="1:37" ht="13.5" thickBot="1">
      <c r="A13" s="321"/>
      <c r="B13" s="361"/>
      <c r="C13" s="369"/>
      <c r="D13" s="390"/>
      <c r="E13" s="230"/>
      <c r="F13" s="231"/>
      <c r="G13" s="383"/>
      <c r="H13" s="352"/>
      <c r="I13" s="352"/>
      <c r="J13" s="350"/>
      <c r="K13" s="328"/>
      <c r="L13" s="328"/>
      <c r="M13" s="352"/>
      <c r="N13" s="352"/>
      <c r="O13" s="350"/>
      <c r="P13" s="328"/>
      <c r="Q13" s="328"/>
      <c r="R13" s="352"/>
      <c r="S13" s="350"/>
      <c r="T13" s="350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322"/>
      <c r="AH13" s="322"/>
      <c r="AI13" s="322"/>
      <c r="AJ13" s="322"/>
      <c r="AK13" s="322"/>
    </row>
    <row r="14" spans="1:37" ht="13.5" thickBot="1">
      <c r="A14" s="321"/>
      <c r="B14" s="393" t="s">
        <v>149</v>
      </c>
      <c r="C14" s="394"/>
      <c r="D14" s="395"/>
      <c r="E14" s="220"/>
      <c r="F14" s="221"/>
      <c r="G14" s="122"/>
      <c r="H14" s="73"/>
      <c r="I14" s="73"/>
      <c r="J14" s="67"/>
      <c r="K14" s="216"/>
      <c r="L14" s="216"/>
      <c r="M14" s="73"/>
      <c r="N14" s="73"/>
      <c r="O14" s="67"/>
      <c r="P14" s="216"/>
      <c r="Q14" s="216"/>
      <c r="R14" s="73"/>
      <c r="S14" s="67"/>
      <c r="T14" s="74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322"/>
      <c r="AH14" s="322"/>
      <c r="AI14" s="322"/>
      <c r="AJ14" s="322"/>
      <c r="AK14" s="322"/>
    </row>
    <row r="15" spans="1:37" ht="53.25" customHeight="1" thickBot="1">
      <c r="A15" s="321"/>
      <c r="B15" s="68"/>
      <c r="C15" s="386" t="s">
        <v>210</v>
      </c>
      <c r="D15" s="386"/>
      <c r="E15" s="386"/>
      <c r="F15" s="386"/>
      <c r="G15" s="386"/>
      <c r="H15" s="386"/>
      <c r="I15" s="386"/>
      <c r="J15" s="386"/>
      <c r="K15" s="217"/>
      <c r="L15" s="217"/>
      <c r="M15" s="336"/>
      <c r="N15" s="336"/>
      <c r="O15" s="69"/>
      <c r="P15" s="217"/>
      <c r="Q15" s="217"/>
      <c r="R15" s="336"/>
      <c r="S15" s="69"/>
      <c r="T15" s="70"/>
      <c r="U15" s="166"/>
      <c r="V15" s="166"/>
      <c r="W15" s="166"/>
      <c r="X15" s="166"/>
      <c r="Y15" s="166"/>
      <c r="Z15" s="166"/>
      <c r="AA15" s="166"/>
      <c r="AB15" s="166"/>
      <c r="AC15" s="166"/>
      <c r="AD15" s="166"/>
      <c r="AE15" s="166"/>
      <c r="AF15" s="166"/>
      <c r="AG15" s="322"/>
      <c r="AH15" s="322"/>
      <c r="AI15" s="322"/>
      <c r="AJ15" s="322"/>
      <c r="AK15" s="322"/>
    </row>
    <row r="16" spans="1:37" ht="36">
      <c r="A16" s="321"/>
      <c r="B16" s="120">
        <v>1</v>
      </c>
      <c r="C16" s="167" t="s">
        <v>40</v>
      </c>
      <c r="D16" s="168" t="s">
        <v>151</v>
      </c>
      <c r="E16" s="149" t="str">
        <f>IF(((C16="Auditoría de gestión de la configuración")*AND(G16="No")),"No","")</f>
        <v/>
      </c>
      <c r="F16" s="149" t="str">
        <f>IF(((C16="Auditoría de gestión de la configuración")*AND(G16="Si")),"Si","")</f>
        <v>Si</v>
      </c>
      <c r="G16" s="149" t="s">
        <v>42</v>
      </c>
      <c r="H16" s="391"/>
      <c r="I16" s="392"/>
      <c r="J16" s="66"/>
      <c r="K16" s="149" t="str">
        <f>IF(((C16="Auditoría de gestión de la configuración")*AND(M16="No")),"No","")</f>
        <v/>
      </c>
      <c r="L16" s="149" t="str">
        <f>IF(((C16="Auditoría de gestión de la configuración")*AND(M16="Si")),"Si","")</f>
        <v>Si</v>
      </c>
      <c r="M16" s="149" t="s">
        <v>42</v>
      </c>
      <c r="N16" s="128"/>
      <c r="O16" s="66"/>
      <c r="P16" s="149" t="str">
        <f>IF(((C16="Auditoría de gestión de la configuración")*AND(R16="No")),"No","")</f>
        <v/>
      </c>
      <c r="Q16" s="149" t="str">
        <f>IF(((C16="Auditoría de gestión de la configuración")*AND(R16="Si")),"Si","")</f>
        <v>Si</v>
      </c>
      <c r="R16" s="149" t="s">
        <v>42</v>
      </c>
      <c r="S16" s="66"/>
      <c r="T16" s="66"/>
      <c r="U16" s="166"/>
      <c r="V16" s="166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322"/>
      <c r="AH16" s="322"/>
      <c r="AI16" s="322"/>
      <c r="AJ16" s="322"/>
      <c r="AK16" s="322"/>
    </row>
    <row r="17" spans="1:37" ht="48">
      <c r="A17" s="321"/>
      <c r="B17" s="120">
        <f>1+B16</f>
        <v>2</v>
      </c>
      <c r="C17" s="167" t="s">
        <v>45</v>
      </c>
      <c r="D17" s="168" t="s">
        <v>152</v>
      </c>
      <c r="E17" s="149" t="str">
        <f>IF(((C17="Auditoría de Calidad")*AND(G17="No")),"No","")</f>
        <v/>
      </c>
      <c r="F17" s="149" t="str">
        <f>IF(((C17="Auditoría de Calidad")*AND(G17="Si")),"Si","")</f>
        <v/>
      </c>
      <c r="G17" s="149"/>
      <c r="H17" s="391"/>
      <c r="I17" s="392"/>
      <c r="J17" s="66"/>
      <c r="K17" s="149" t="str">
        <f>IF(((C17="Auditoría de Calidad")*AND(M17="No")),"No","")</f>
        <v/>
      </c>
      <c r="L17" s="149" t="str">
        <f>IF(((C17="Auditoría de Calidad")*AND(M17="Si")),"Si","")</f>
        <v/>
      </c>
      <c r="M17" s="149"/>
      <c r="N17" s="127"/>
      <c r="O17" s="66"/>
      <c r="P17" s="149" t="str">
        <f>IF(((C17="Auditoría de Calidad")*AND(R17="No")),"No","")</f>
        <v/>
      </c>
      <c r="Q17" s="149" t="str">
        <f>IF(((C17="Auditoría de Calidad")*AND(R17="Si")),"Si","")</f>
        <v/>
      </c>
      <c r="R17" s="149"/>
      <c r="S17" s="66"/>
      <c r="T17" s="66"/>
      <c r="U17" s="166"/>
      <c r="V17" s="166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322"/>
      <c r="AH17" s="322"/>
      <c r="AI17" s="322"/>
      <c r="AJ17" s="322"/>
      <c r="AK17" s="322"/>
    </row>
    <row r="18" spans="1:37" ht="48">
      <c r="A18" s="321"/>
      <c r="B18" s="120">
        <f t="shared" ref="B18:B30" si="0">1+B17</f>
        <v>3</v>
      </c>
      <c r="C18" s="167" t="s">
        <v>45</v>
      </c>
      <c r="D18" s="168" t="s">
        <v>153</v>
      </c>
      <c r="E18" s="149" t="str">
        <f t="shared" ref="E18:E30" si="1">IF(((C18="Auditoría de Calidad")*AND(G18="No")),"No","")</f>
        <v/>
      </c>
      <c r="F18" s="149" t="str">
        <f t="shared" ref="F18:F30" si="2">IF(((C18="Auditoría de Calidad")*AND(G18="Si")),"Si","")</f>
        <v/>
      </c>
      <c r="G18" s="149"/>
      <c r="H18" s="391"/>
      <c r="I18" s="392"/>
      <c r="J18" s="66"/>
      <c r="K18" s="149" t="str">
        <f t="shared" ref="K18:K30" si="3">IF(((C18="Auditoría de Calidad")*AND(M18="No")),"No","")</f>
        <v/>
      </c>
      <c r="L18" s="149" t="str">
        <f t="shared" ref="L18:L30" si="4">IF(((C18="Auditoría de Calidad")*AND(M18="Si")),"Si","")</f>
        <v/>
      </c>
      <c r="M18" s="149"/>
      <c r="N18" s="127"/>
      <c r="O18" s="66"/>
      <c r="P18" s="149" t="str">
        <f t="shared" ref="P18:P30" si="5">IF(((C18="Auditoría de Calidad")*AND(R18="No")),"No","")</f>
        <v/>
      </c>
      <c r="Q18" s="149" t="str">
        <f t="shared" ref="Q18:Q30" si="6">IF(((C18="Auditoría de Calidad")*AND(R18="Si")),"Si","")</f>
        <v/>
      </c>
      <c r="R18" s="149"/>
      <c r="S18" s="66"/>
      <c r="T18" s="66"/>
      <c r="U18" s="166"/>
      <c r="V18" s="166"/>
      <c r="W18" s="166"/>
      <c r="X18" s="166"/>
      <c r="Y18" s="166"/>
      <c r="Z18" s="166"/>
      <c r="AA18" s="166"/>
      <c r="AB18" s="166"/>
      <c r="AC18" s="166"/>
      <c r="AD18" s="166"/>
      <c r="AE18" s="166"/>
      <c r="AF18" s="166"/>
      <c r="AG18" s="322"/>
      <c r="AH18" s="322"/>
      <c r="AI18" s="322"/>
      <c r="AJ18" s="322"/>
      <c r="AK18" s="322"/>
    </row>
    <row r="19" spans="1:37" ht="48">
      <c r="A19" s="321"/>
      <c r="B19" s="120">
        <f t="shared" si="0"/>
        <v>4</v>
      </c>
      <c r="C19" s="167" t="s">
        <v>45</v>
      </c>
      <c r="D19" s="168" t="s">
        <v>154</v>
      </c>
      <c r="E19" s="149" t="str">
        <f t="shared" si="1"/>
        <v/>
      </c>
      <c r="F19" s="149" t="str">
        <f t="shared" si="2"/>
        <v/>
      </c>
      <c r="G19" s="149"/>
      <c r="H19" s="391"/>
      <c r="I19" s="392"/>
      <c r="J19" s="66"/>
      <c r="K19" s="149" t="str">
        <f t="shared" si="3"/>
        <v/>
      </c>
      <c r="L19" s="149" t="str">
        <f t="shared" si="4"/>
        <v/>
      </c>
      <c r="M19" s="149"/>
      <c r="N19" s="127"/>
      <c r="O19" s="66"/>
      <c r="P19" s="149" t="str">
        <f t="shared" si="5"/>
        <v/>
      </c>
      <c r="Q19" s="149" t="str">
        <f t="shared" si="6"/>
        <v/>
      </c>
      <c r="R19" s="149"/>
      <c r="S19" s="66"/>
      <c r="T19" s="66"/>
      <c r="U19" s="166"/>
      <c r="V19" s="166"/>
      <c r="W19" s="166"/>
      <c r="X19" s="166"/>
      <c r="Y19" s="166"/>
      <c r="Z19" s="166"/>
      <c r="AA19" s="166"/>
      <c r="AB19" s="166"/>
      <c r="AC19" s="166"/>
      <c r="AD19" s="166"/>
      <c r="AE19" s="166"/>
      <c r="AF19" s="166"/>
      <c r="AG19" s="322"/>
      <c r="AH19" s="322"/>
      <c r="AI19" s="322"/>
      <c r="AJ19" s="322"/>
      <c r="AK19" s="322"/>
    </row>
    <row r="20" spans="1:37" ht="60">
      <c r="A20" s="321"/>
      <c r="B20" s="120">
        <f t="shared" si="0"/>
        <v>5</v>
      </c>
      <c r="C20" s="167" t="s">
        <v>45</v>
      </c>
      <c r="D20" s="168" t="s">
        <v>155</v>
      </c>
      <c r="E20" s="149" t="str">
        <f t="shared" si="1"/>
        <v/>
      </c>
      <c r="F20" s="149" t="str">
        <f t="shared" si="2"/>
        <v/>
      </c>
      <c r="G20" s="149"/>
      <c r="H20" s="391"/>
      <c r="I20" s="392"/>
      <c r="J20" s="66"/>
      <c r="K20" s="149" t="str">
        <f t="shared" si="3"/>
        <v/>
      </c>
      <c r="L20" s="149" t="str">
        <f t="shared" si="4"/>
        <v/>
      </c>
      <c r="M20" s="149"/>
      <c r="N20" s="127"/>
      <c r="O20" s="66"/>
      <c r="P20" s="149" t="str">
        <f t="shared" si="5"/>
        <v/>
      </c>
      <c r="Q20" s="149" t="str">
        <f t="shared" si="6"/>
        <v/>
      </c>
      <c r="R20" s="149"/>
      <c r="S20" s="66"/>
      <c r="T20" s="66"/>
      <c r="U20" s="166"/>
      <c r="V20" s="166"/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322"/>
      <c r="AH20" s="322"/>
      <c r="AI20" s="322"/>
      <c r="AJ20" s="322"/>
      <c r="AK20" s="322"/>
    </row>
    <row r="21" spans="1:37" ht="24">
      <c r="A21" s="321"/>
      <c r="B21" s="120">
        <f t="shared" si="0"/>
        <v>6</v>
      </c>
      <c r="C21" s="167" t="s">
        <v>45</v>
      </c>
      <c r="D21" s="168" t="s">
        <v>156</v>
      </c>
      <c r="E21" s="149" t="str">
        <f t="shared" si="1"/>
        <v/>
      </c>
      <c r="F21" s="149" t="str">
        <f t="shared" si="2"/>
        <v/>
      </c>
      <c r="G21" s="149"/>
      <c r="H21" s="391"/>
      <c r="I21" s="392"/>
      <c r="J21" s="66"/>
      <c r="K21" s="149" t="str">
        <f t="shared" si="3"/>
        <v/>
      </c>
      <c r="L21" s="149" t="str">
        <f t="shared" si="4"/>
        <v/>
      </c>
      <c r="M21" s="149"/>
      <c r="N21" s="127"/>
      <c r="O21" s="66"/>
      <c r="P21" s="149" t="str">
        <f t="shared" si="5"/>
        <v/>
      </c>
      <c r="Q21" s="149" t="str">
        <f t="shared" si="6"/>
        <v/>
      </c>
      <c r="R21" s="149"/>
      <c r="S21" s="66"/>
      <c r="T21" s="66"/>
      <c r="U21" s="166"/>
      <c r="V21" s="166"/>
      <c r="W21" s="166"/>
      <c r="X21" s="166"/>
      <c r="Y21" s="166"/>
      <c r="Z21" s="166"/>
      <c r="AA21" s="166"/>
      <c r="AB21" s="166"/>
      <c r="AC21" s="166"/>
      <c r="AD21" s="166"/>
      <c r="AE21" s="166"/>
      <c r="AF21" s="166"/>
      <c r="AG21" s="322"/>
      <c r="AH21" s="322"/>
      <c r="AI21" s="322"/>
      <c r="AJ21" s="322"/>
      <c r="AK21" s="322"/>
    </row>
    <row r="22" spans="1:37" ht="36">
      <c r="A22" s="321"/>
      <c r="B22" s="120">
        <f t="shared" si="0"/>
        <v>7</v>
      </c>
      <c r="C22" s="167" t="s">
        <v>45</v>
      </c>
      <c r="D22" s="168" t="s">
        <v>157</v>
      </c>
      <c r="E22" s="149" t="str">
        <f t="shared" si="1"/>
        <v/>
      </c>
      <c r="F22" s="149" t="str">
        <f t="shared" si="2"/>
        <v/>
      </c>
      <c r="G22" s="149"/>
      <c r="H22" s="391"/>
      <c r="I22" s="392"/>
      <c r="J22" s="66"/>
      <c r="K22" s="149" t="str">
        <f t="shared" si="3"/>
        <v/>
      </c>
      <c r="L22" s="149" t="str">
        <f t="shared" si="4"/>
        <v/>
      </c>
      <c r="M22" s="149"/>
      <c r="N22" s="127"/>
      <c r="O22" s="66"/>
      <c r="P22" s="149" t="str">
        <f t="shared" si="5"/>
        <v/>
      </c>
      <c r="Q22" s="149" t="str">
        <f t="shared" si="6"/>
        <v/>
      </c>
      <c r="R22" s="149"/>
      <c r="S22" s="66"/>
      <c r="T22" s="66"/>
      <c r="U22" s="166"/>
      <c r="V22" s="166"/>
      <c r="W22" s="166"/>
      <c r="X22" s="166"/>
      <c r="Y22" s="166"/>
      <c r="Z22" s="166"/>
      <c r="AA22" s="166"/>
      <c r="AB22" s="166"/>
      <c r="AC22" s="166"/>
      <c r="AD22" s="166"/>
      <c r="AE22" s="166"/>
      <c r="AF22" s="166"/>
      <c r="AG22" s="322"/>
      <c r="AH22" s="322"/>
      <c r="AI22" s="322"/>
      <c r="AJ22" s="322"/>
      <c r="AK22" s="322"/>
    </row>
    <row r="23" spans="1:37">
      <c r="A23" s="321"/>
      <c r="B23" s="120">
        <f t="shared" si="0"/>
        <v>8</v>
      </c>
      <c r="C23" s="167" t="s">
        <v>45</v>
      </c>
      <c r="D23" s="168" t="s">
        <v>158</v>
      </c>
      <c r="E23" s="149" t="str">
        <f t="shared" si="1"/>
        <v/>
      </c>
      <c r="F23" s="149" t="str">
        <f t="shared" si="2"/>
        <v/>
      </c>
      <c r="G23" s="149"/>
      <c r="H23" s="391"/>
      <c r="I23" s="392"/>
      <c r="J23" s="66"/>
      <c r="K23" s="149" t="str">
        <f t="shared" si="3"/>
        <v/>
      </c>
      <c r="L23" s="149" t="str">
        <f t="shared" si="4"/>
        <v/>
      </c>
      <c r="M23" s="149"/>
      <c r="N23" s="127"/>
      <c r="O23" s="66"/>
      <c r="P23" s="149" t="str">
        <f t="shared" si="5"/>
        <v/>
      </c>
      <c r="Q23" s="149" t="str">
        <f t="shared" si="6"/>
        <v/>
      </c>
      <c r="R23" s="149"/>
      <c r="S23" s="66"/>
      <c r="T23" s="66"/>
      <c r="U23" s="166"/>
      <c r="V23" s="166"/>
      <c r="W23" s="166"/>
      <c r="X23" s="166"/>
      <c r="Y23" s="166"/>
      <c r="Z23" s="166"/>
      <c r="AA23" s="166"/>
      <c r="AB23" s="166"/>
      <c r="AC23" s="166"/>
      <c r="AD23" s="166"/>
      <c r="AE23" s="166"/>
      <c r="AF23" s="166"/>
      <c r="AG23" s="322"/>
      <c r="AH23" s="322"/>
      <c r="AI23" s="322"/>
      <c r="AJ23" s="322"/>
      <c r="AK23" s="322"/>
    </row>
    <row r="24" spans="1:37" ht="24">
      <c r="A24" s="321"/>
      <c r="B24" s="120">
        <f t="shared" si="0"/>
        <v>9</v>
      </c>
      <c r="C24" s="167" t="s">
        <v>45</v>
      </c>
      <c r="D24" s="168" t="s">
        <v>159</v>
      </c>
      <c r="E24" s="149" t="str">
        <f t="shared" si="1"/>
        <v/>
      </c>
      <c r="F24" s="149" t="str">
        <f t="shared" si="2"/>
        <v/>
      </c>
      <c r="G24" s="149"/>
      <c r="H24" s="391"/>
      <c r="I24" s="392"/>
      <c r="J24" s="66"/>
      <c r="K24" s="149" t="str">
        <f t="shared" si="3"/>
        <v/>
      </c>
      <c r="L24" s="149" t="str">
        <f t="shared" si="4"/>
        <v/>
      </c>
      <c r="M24" s="149"/>
      <c r="N24" s="127"/>
      <c r="O24" s="66"/>
      <c r="P24" s="149" t="str">
        <f t="shared" si="5"/>
        <v/>
      </c>
      <c r="Q24" s="149" t="str">
        <f t="shared" si="6"/>
        <v/>
      </c>
      <c r="R24" s="149"/>
      <c r="S24" s="66"/>
      <c r="T24" s="66"/>
      <c r="U24" s="166"/>
      <c r="V24" s="166"/>
      <c r="W24" s="166"/>
      <c r="X24" s="166"/>
      <c r="Y24" s="166"/>
      <c r="Z24" s="166"/>
      <c r="AA24" s="166"/>
      <c r="AB24" s="166"/>
      <c r="AC24" s="166"/>
      <c r="AD24" s="166"/>
      <c r="AE24" s="166"/>
      <c r="AF24" s="166"/>
      <c r="AG24" s="322"/>
      <c r="AH24" s="322"/>
      <c r="AI24" s="322"/>
      <c r="AJ24" s="322"/>
      <c r="AK24" s="322"/>
    </row>
    <row r="25" spans="1:37" ht="24">
      <c r="A25" s="321"/>
      <c r="B25" s="120">
        <f t="shared" si="0"/>
        <v>10</v>
      </c>
      <c r="C25" s="167" t="s">
        <v>45</v>
      </c>
      <c r="D25" s="168" t="s">
        <v>160</v>
      </c>
      <c r="E25" s="149" t="str">
        <f t="shared" si="1"/>
        <v/>
      </c>
      <c r="F25" s="149" t="str">
        <f t="shared" si="2"/>
        <v/>
      </c>
      <c r="G25" s="149"/>
      <c r="H25" s="391"/>
      <c r="I25" s="392"/>
      <c r="J25" s="66"/>
      <c r="K25" s="149" t="str">
        <f t="shared" si="3"/>
        <v/>
      </c>
      <c r="L25" s="149" t="str">
        <f t="shared" si="4"/>
        <v/>
      </c>
      <c r="M25" s="149"/>
      <c r="N25" s="127"/>
      <c r="O25" s="66"/>
      <c r="P25" s="149" t="str">
        <f t="shared" si="5"/>
        <v/>
      </c>
      <c r="Q25" s="149" t="str">
        <f t="shared" si="6"/>
        <v/>
      </c>
      <c r="R25" s="149"/>
      <c r="S25" s="66"/>
      <c r="T25" s="66"/>
      <c r="U25" s="166"/>
      <c r="V25" s="166"/>
      <c r="W25" s="166"/>
      <c r="X25" s="166"/>
      <c r="Y25" s="166"/>
      <c r="Z25" s="166"/>
      <c r="AA25" s="166"/>
      <c r="AB25" s="166"/>
      <c r="AC25" s="166"/>
      <c r="AD25" s="166"/>
      <c r="AE25" s="166"/>
      <c r="AF25" s="166"/>
      <c r="AG25" s="322"/>
      <c r="AH25" s="322"/>
      <c r="AI25" s="322"/>
      <c r="AJ25" s="322"/>
      <c r="AK25" s="322"/>
    </row>
    <row r="26" spans="1:37" ht="24">
      <c r="A26" s="321"/>
      <c r="B26" s="120">
        <f t="shared" si="0"/>
        <v>11</v>
      </c>
      <c r="C26" s="167" t="s">
        <v>45</v>
      </c>
      <c r="D26" s="168" t="s">
        <v>161</v>
      </c>
      <c r="E26" s="149" t="str">
        <f t="shared" si="1"/>
        <v/>
      </c>
      <c r="F26" s="149" t="str">
        <f t="shared" si="2"/>
        <v/>
      </c>
      <c r="G26" s="149"/>
      <c r="H26" s="391"/>
      <c r="I26" s="392"/>
      <c r="J26" s="66"/>
      <c r="K26" s="149" t="str">
        <f t="shared" si="3"/>
        <v/>
      </c>
      <c r="L26" s="149" t="str">
        <f t="shared" si="4"/>
        <v/>
      </c>
      <c r="M26" s="149"/>
      <c r="N26" s="127"/>
      <c r="O26" s="66"/>
      <c r="P26" s="149" t="str">
        <f t="shared" si="5"/>
        <v/>
      </c>
      <c r="Q26" s="149" t="str">
        <f t="shared" si="6"/>
        <v/>
      </c>
      <c r="R26" s="149"/>
      <c r="S26" s="66"/>
      <c r="T26" s="66"/>
      <c r="U26" s="166"/>
      <c r="V26" s="166"/>
      <c r="W26" s="166"/>
      <c r="X26" s="166"/>
      <c r="Y26" s="166"/>
      <c r="Z26" s="166"/>
      <c r="AA26" s="166"/>
      <c r="AB26" s="166"/>
      <c r="AC26" s="166"/>
      <c r="AD26" s="166"/>
      <c r="AE26" s="166"/>
      <c r="AF26" s="166"/>
      <c r="AG26" s="322"/>
      <c r="AH26" s="322"/>
      <c r="AI26" s="322"/>
      <c r="AJ26" s="322"/>
      <c r="AK26" s="322"/>
    </row>
    <row r="27" spans="1:37" ht="24">
      <c r="A27" s="321"/>
      <c r="B27" s="120">
        <f t="shared" si="0"/>
        <v>12</v>
      </c>
      <c r="C27" s="167" t="s">
        <v>45</v>
      </c>
      <c r="D27" s="58" t="s">
        <v>162</v>
      </c>
      <c r="E27" s="149" t="str">
        <f t="shared" si="1"/>
        <v/>
      </c>
      <c r="F27" s="149" t="str">
        <f t="shared" si="2"/>
        <v/>
      </c>
      <c r="G27" s="149"/>
      <c r="H27" s="391"/>
      <c r="I27" s="392"/>
      <c r="J27" s="66"/>
      <c r="K27" s="149" t="str">
        <f t="shared" si="3"/>
        <v/>
      </c>
      <c r="L27" s="149" t="str">
        <f t="shared" si="4"/>
        <v/>
      </c>
      <c r="M27" s="149"/>
      <c r="N27" s="127"/>
      <c r="O27" s="66"/>
      <c r="P27" s="149" t="str">
        <f t="shared" si="5"/>
        <v/>
      </c>
      <c r="Q27" s="149" t="str">
        <f t="shared" si="6"/>
        <v/>
      </c>
      <c r="R27" s="149"/>
      <c r="S27" s="66"/>
      <c r="T27" s="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  <c r="AF27" s="166"/>
      <c r="AG27" s="322"/>
      <c r="AH27" s="322"/>
      <c r="AI27" s="322"/>
      <c r="AJ27" s="322"/>
      <c r="AK27" s="322"/>
    </row>
    <row r="28" spans="1:37">
      <c r="A28" s="321"/>
      <c r="B28" s="120">
        <f t="shared" si="0"/>
        <v>13</v>
      </c>
      <c r="C28" s="167" t="s">
        <v>45</v>
      </c>
      <c r="D28" s="168" t="s">
        <v>163</v>
      </c>
      <c r="E28" s="149" t="str">
        <f t="shared" si="1"/>
        <v/>
      </c>
      <c r="F28" s="149" t="str">
        <f t="shared" si="2"/>
        <v/>
      </c>
      <c r="G28" s="149"/>
      <c r="H28" s="391"/>
      <c r="I28" s="392"/>
      <c r="J28" s="66"/>
      <c r="K28" s="149" t="str">
        <f t="shared" si="3"/>
        <v/>
      </c>
      <c r="L28" s="149" t="str">
        <f t="shared" si="4"/>
        <v/>
      </c>
      <c r="M28" s="149"/>
      <c r="N28" s="127"/>
      <c r="O28" s="66"/>
      <c r="P28" s="149" t="str">
        <f t="shared" si="5"/>
        <v/>
      </c>
      <c r="Q28" s="149" t="str">
        <f t="shared" si="6"/>
        <v/>
      </c>
      <c r="R28" s="149"/>
      <c r="S28" s="66"/>
      <c r="T28" s="66"/>
      <c r="U28" s="166"/>
      <c r="V28" s="166"/>
      <c r="W28" s="166"/>
      <c r="X28" s="166"/>
      <c r="Y28" s="166"/>
      <c r="Z28" s="166"/>
      <c r="AA28" s="166"/>
      <c r="AB28" s="166"/>
      <c r="AC28" s="166"/>
      <c r="AD28" s="166"/>
      <c r="AE28" s="166"/>
      <c r="AF28" s="166"/>
      <c r="AG28" s="322"/>
      <c r="AH28" s="322"/>
      <c r="AI28" s="322"/>
      <c r="AJ28" s="322"/>
      <c r="AK28" s="322"/>
    </row>
    <row r="29" spans="1:37" ht="24">
      <c r="A29" s="321"/>
      <c r="B29" s="120">
        <f t="shared" si="0"/>
        <v>14</v>
      </c>
      <c r="C29" s="167" t="s">
        <v>45</v>
      </c>
      <c r="D29" s="168" t="s">
        <v>164</v>
      </c>
      <c r="E29" s="149" t="str">
        <f t="shared" si="1"/>
        <v/>
      </c>
      <c r="F29" s="149" t="str">
        <f t="shared" si="2"/>
        <v/>
      </c>
      <c r="G29" s="149"/>
      <c r="H29" s="391"/>
      <c r="I29" s="392"/>
      <c r="J29" s="66"/>
      <c r="K29" s="149" t="str">
        <f t="shared" si="3"/>
        <v/>
      </c>
      <c r="L29" s="149" t="str">
        <f t="shared" si="4"/>
        <v/>
      </c>
      <c r="M29" s="149"/>
      <c r="N29" s="127"/>
      <c r="O29" s="66"/>
      <c r="P29" s="149" t="str">
        <f t="shared" si="5"/>
        <v/>
      </c>
      <c r="Q29" s="149" t="str">
        <f t="shared" si="6"/>
        <v/>
      </c>
      <c r="R29" s="149"/>
      <c r="S29" s="66"/>
      <c r="T29" s="66"/>
      <c r="U29" s="166"/>
      <c r="V29" s="166"/>
      <c r="W29" s="166"/>
      <c r="X29" s="166"/>
      <c r="Y29" s="166"/>
      <c r="Z29" s="166"/>
      <c r="AA29" s="166"/>
      <c r="AB29" s="166"/>
      <c r="AC29" s="166"/>
      <c r="AD29" s="166"/>
      <c r="AE29" s="166"/>
      <c r="AF29" s="166"/>
      <c r="AG29" s="322"/>
      <c r="AH29" s="322"/>
      <c r="AI29" s="322"/>
      <c r="AJ29" s="322"/>
      <c r="AK29" s="322"/>
    </row>
    <row r="30" spans="1:37" ht="24.75" thickBot="1">
      <c r="A30" s="321"/>
      <c r="B30" s="120">
        <f t="shared" si="0"/>
        <v>15</v>
      </c>
      <c r="C30" s="167" t="s">
        <v>45</v>
      </c>
      <c r="D30" s="168" t="s">
        <v>165</v>
      </c>
      <c r="E30" s="149" t="str">
        <f t="shared" si="1"/>
        <v/>
      </c>
      <c r="F30" s="149" t="str">
        <f t="shared" si="2"/>
        <v/>
      </c>
      <c r="G30" s="149"/>
      <c r="H30" s="391"/>
      <c r="I30" s="392"/>
      <c r="J30" s="66"/>
      <c r="K30" s="149" t="str">
        <f t="shared" si="3"/>
        <v/>
      </c>
      <c r="L30" s="149" t="str">
        <f t="shared" si="4"/>
        <v/>
      </c>
      <c r="M30" s="149"/>
      <c r="N30" s="62"/>
      <c r="O30" s="66"/>
      <c r="P30" s="149" t="str">
        <f t="shared" si="5"/>
        <v/>
      </c>
      <c r="Q30" s="149" t="str">
        <f t="shared" si="6"/>
        <v/>
      </c>
      <c r="R30" s="149"/>
      <c r="S30" s="66"/>
      <c r="T30" s="66"/>
      <c r="U30" s="166"/>
      <c r="V30" s="166"/>
      <c r="W30" s="166"/>
      <c r="X30" s="166"/>
      <c r="Y30" s="166"/>
      <c r="Z30" s="166"/>
      <c r="AA30" s="166"/>
      <c r="AB30" s="166"/>
      <c r="AC30" s="166"/>
      <c r="AD30" s="166"/>
      <c r="AE30" s="166"/>
      <c r="AF30" s="166"/>
      <c r="AG30" s="322"/>
      <c r="AH30" s="322"/>
      <c r="AI30" s="322"/>
      <c r="AJ30" s="322"/>
      <c r="AK30" s="322"/>
    </row>
    <row r="31" spans="1:37" ht="55.5" customHeight="1" thickBot="1">
      <c r="A31" s="321"/>
      <c r="B31" s="68"/>
      <c r="C31" s="386" t="s">
        <v>211</v>
      </c>
      <c r="D31" s="386"/>
      <c r="E31" s="386"/>
      <c r="F31" s="386"/>
      <c r="G31" s="386"/>
      <c r="H31" s="386"/>
      <c r="I31" s="386"/>
      <c r="J31" s="386"/>
      <c r="K31" s="217"/>
      <c r="L31" s="217"/>
      <c r="M31" s="336"/>
      <c r="N31" s="336"/>
      <c r="O31" s="69"/>
      <c r="P31" s="217"/>
      <c r="Q31" s="217"/>
      <c r="R31" s="336"/>
      <c r="S31" s="69"/>
      <c r="T31" s="70"/>
      <c r="U31" s="166"/>
      <c r="V31" s="166"/>
      <c r="W31" s="166"/>
      <c r="X31" s="166"/>
      <c r="Y31" s="166"/>
      <c r="Z31" s="166"/>
      <c r="AA31" s="166"/>
      <c r="AB31" s="166"/>
      <c r="AC31" s="166"/>
      <c r="AD31" s="166"/>
      <c r="AE31" s="166"/>
      <c r="AF31" s="166"/>
      <c r="AG31" s="322"/>
      <c r="AH31" s="322"/>
      <c r="AI31" s="322"/>
      <c r="AJ31" s="322"/>
      <c r="AK31" s="322"/>
    </row>
    <row r="32" spans="1:37" ht="36">
      <c r="A32" s="321"/>
      <c r="B32" s="120">
        <v>1</v>
      </c>
      <c r="C32" s="167" t="s">
        <v>40</v>
      </c>
      <c r="D32" s="168" t="s">
        <v>151</v>
      </c>
      <c r="E32" s="149" t="str">
        <f>IF(((C32="Auditoría de gestión de la configuración")*AND(G32="No")),"No","")</f>
        <v/>
      </c>
      <c r="F32" s="149" t="str">
        <f>IF(((C32="Auditoría de gestión de la configuración")*AND(G32="Si")),"Si","")</f>
        <v>Si</v>
      </c>
      <c r="G32" s="149" t="s">
        <v>42</v>
      </c>
      <c r="H32" s="391"/>
      <c r="I32" s="392"/>
      <c r="J32" s="66"/>
      <c r="K32" s="149" t="str">
        <f>IF(((C32="Auditoría de gestión de la configuración")*AND(M32="No")),"No","")</f>
        <v/>
      </c>
      <c r="L32" s="149" t="str">
        <f>IF(((C32="Auditoría de gestión de la configuración")*AND(M32="Si")),"Si","")</f>
        <v>Si</v>
      </c>
      <c r="M32" s="149" t="s">
        <v>42</v>
      </c>
      <c r="N32" s="128"/>
      <c r="O32" s="66"/>
      <c r="P32" s="149" t="str">
        <f>IF(((C32="Auditoría de gestión de la configuración")*AND(R32="No")),"No","")</f>
        <v/>
      </c>
      <c r="Q32" s="149" t="str">
        <f>IF(((C32="Auditoría de gestión de la configuración")*AND(R32="Si")),"Si","")</f>
        <v>Si</v>
      </c>
      <c r="R32" s="149" t="s">
        <v>42</v>
      </c>
      <c r="S32" s="66"/>
      <c r="T32" s="66"/>
      <c r="U32" s="166"/>
      <c r="V32" s="166"/>
      <c r="W32" s="166"/>
      <c r="X32" s="166"/>
      <c r="Y32" s="166"/>
      <c r="Z32" s="166"/>
      <c r="AA32" s="166"/>
      <c r="AB32" s="166"/>
      <c r="AC32" s="166"/>
      <c r="AD32" s="166"/>
      <c r="AE32" s="166"/>
      <c r="AF32" s="166"/>
      <c r="AG32" s="322"/>
      <c r="AH32" s="322"/>
      <c r="AI32" s="322"/>
      <c r="AJ32" s="322"/>
      <c r="AK32" s="322"/>
    </row>
    <row r="33" spans="1:40" ht="48">
      <c r="A33" s="321"/>
      <c r="B33" s="120">
        <f>1+B32</f>
        <v>2</v>
      </c>
      <c r="C33" s="167" t="s">
        <v>45</v>
      </c>
      <c r="D33" s="168" t="s">
        <v>152</v>
      </c>
      <c r="E33" s="149" t="str">
        <f>IF(((C33="Auditoría de Calidad")*AND(G33="No")),"No","")</f>
        <v/>
      </c>
      <c r="F33" s="149" t="str">
        <f>IF(((C33="Auditoría de Calidad")*AND(G33="Si")),"Si","")</f>
        <v/>
      </c>
      <c r="G33" s="149"/>
      <c r="H33" s="391"/>
      <c r="I33" s="392"/>
      <c r="J33" s="66"/>
      <c r="K33" s="149" t="str">
        <f>IF(((C33="Auditoría de Calidad")*AND(M33="No")),"No","")</f>
        <v/>
      </c>
      <c r="L33" s="149" t="str">
        <f>IF(((C33="Auditoría de Calidad")*AND(M33="Si")),"Si","")</f>
        <v/>
      </c>
      <c r="M33" s="149"/>
      <c r="N33" s="127"/>
      <c r="O33" s="66"/>
      <c r="P33" s="149" t="str">
        <f>IF(((C33="Auditoría de Calidad")*AND(R33="No")),"No","")</f>
        <v/>
      </c>
      <c r="Q33" s="149" t="str">
        <f>IF(((C33="Auditoría de Calidad")*AND(R33="Si")),"Si","")</f>
        <v/>
      </c>
      <c r="R33" s="149"/>
      <c r="S33" s="66"/>
      <c r="T33" s="66"/>
      <c r="U33" s="166"/>
      <c r="V33" s="166"/>
      <c r="W33" s="166"/>
      <c r="X33" s="166"/>
      <c r="Y33" s="166"/>
      <c r="Z33" s="166"/>
      <c r="AA33" s="166"/>
      <c r="AB33" s="166"/>
      <c r="AC33" s="166"/>
      <c r="AD33" s="166"/>
      <c r="AE33" s="166"/>
      <c r="AF33" s="166"/>
      <c r="AG33" s="322"/>
      <c r="AH33" s="322"/>
      <c r="AI33" s="322"/>
      <c r="AJ33" s="322"/>
      <c r="AK33" s="322"/>
    </row>
    <row r="34" spans="1:40" ht="36">
      <c r="A34" s="321"/>
      <c r="B34" s="120">
        <f>1+B33</f>
        <v>3</v>
      </c>
      <c r="C34" s="167" t="s">
        <v>45</v>
      </c>
      <c r="D34" s="168" t="s">
        <v>168</v>
      </c>
      <c r="E34" s="149" t="str">
        <f t="shared" ref="E34:E46" si="7">IF(((C34="Auditoría de Calidad")*AND(G34="No")),"No","")</f>
        <v/>
      </c>
      <c r="F34" s="149" t="str">
        <f t="shared" ref="F34:F46" si="8">IF(((C34="Auditoría de Calidad")*AND(G34="Si")),"Si","")</f>
        <v/>
      </c>
      <c r="G34" s="149"/>
      <c r="H34" s="391"/>
      <c r="I34" s="392"/>
      <c r="J34" s="154"/>
      <c r="K34" s="149" t="str">
        <f t="shared" ref="K34:K46" si="9">IF(((C34="Auditoría de Calidad")*AND(M34="No")),"No","")</f>
        <v/>
      </c>
      <c r="L34" s="149" t="str">
        <f t="shared" ref="L34:L46" si="10">IF(((C34="Auditoría de Calidad")*AND(M34="Si")),"Si","")</f>
        <v/>
      </c>
      <c r="M34" s="149"/>
      <c r="N34" s="127"/>
      <c r="O34" s="66"/>
      <c r="P34" s="149" t="str">
        <f t="shared" ref="P34:P46" si="11">IF(((C34="Auditoría de Calidad")*AND(R34="No")),"No","")</f>
        <v/>
      </c>
      <c r="Q34" s="149" t="str">
        <f t="shared" ref="Q34:Q46" si="12">IF(((C34="Auditoría de Calidad")*AND(R34="Si")),"Si","")</f>
        <v/>
      </c>
      <c r="R34" s="149"/>
      <c r="S34" s="66"/>
      <c r="T34" s="66"/>
      <c r="U34" s="166"/>
      <c r="V34" s="166"/>
      <c r="W34" s="166"/>
      <c r="X34" s="166"/>
      <c r="Y34" s="166"/>
      <c r="Z34" s="166"/>
      <c r="AA34" s="166"/>
      <c r="AB34" s="166"/>
      <c r="AC34" s="166"/>
      <c r="AD34" s="166"/>
      <c r="AE34" s="166"/>
      <c r="AF34" s="166"/>
      <c r="AG34" s="322"/>
      <c r="AH34" s="322"/>
      <c r="AI34" s="322"/>
      <c r="AJ34" s="322"/>
      <c r="AK34" s="322"/>
    </row>
    <row r="35" spans="1:40" ht="48">
      <c r="A35" s="321"/>
      <c r="B35" s="120">
        <f>1+B34</f>
        <v>4</v>
      </c>
      <c r="C35" s="167" t="s">
        <v>45</v>
      </c>
      <c r="D35" s="168" t="s">
        <v>169</v>
      </c>
      <c r="E35" s="149" t="str">
        <f t="shared" si="7"/>
        <v/>
      </c>
      <c r="F35" s="149" t="str">
        <f t="shared" si="8"/>
        <v/>
      </c>
      <c r="G35" s="149"/>
      <c r="H35" s="391"/>
      <c r="I35" s="392"/>
      <c r="J35" s="154"/>
      <c r="K35" s="149" t="str">
        <f t="shared" si="9"/>
        <v/>
      </c>
      <c r="L35" s="149" t="str">
        <f t="shared" si="10"/>
        <v/>
      </c>
      <c r="M35" s="149"/>
      <c r="N35" s="178"/>
      <c r="O35" s="66"/>
      <c r="P35" s="149" t="str">
        <f t="shared" si="11"/>
        <v/>
      </c>
      <c r="Q35" s="149" t="str">
        <f t="shared" si="12"/>
        <v/>
      </c>
      <c r="R35" s="149"/>
      <c r="S35" s="66"/>
      <c r="T35" s="66"/>
      <c r="U35" s="166"/>
      <c r="V35" s="166"/>
      <c r="W35" s="166"/>
      <c r="X35" s="166"/>
      <c r="Y35" s="166"/>
      <c r="Z35" s="166"/>
      <c r="AA35" s="166"/>
      <c r="AB35" s="166"/>
      <c r="AC35" s="166"/>
      <c r="AD35" s="166"/>
      <c r="AE35" s="166"/>
      <c r="AF35" s="166"/>
      <c r="AG35" s="322"/>
      <c r="AH35" s="322"/>
      <c r="AI35" s="322"/>
      <c r="AJ35" s="322"/>
      <c r="AK35" s="322"/>
    </row>
    <row r="36" spans="1:40" ht="48">
      <c r="A36" s="321"/>
      <c r="B36" s="120">
        <f>1+B35</f>
        <v>5</v>
      </c>
      <c r="C36" s="167" t="s">
        <v>45</v>
      </c>
      <c r="D36" s="168" t="s">
        <v>154</v>
      </c>
      <c r="E36" s="149" t="str">
        <f t="shared" si="7"/>
        <v/>
      </c>
      <c r="F36" s="149" t="str">
        <f t="shared" si="8"/>
        <v/>
      </c>
      <c r="G36" s="149"/>
      <c r="H36" s="391"/>
      <c r="I36" s="392"/>
      <c r="J36" s="66"/>
      <c r="K36" s="149" t="str">
        <f t="shared" si="9"/>
        <v/>
      </c>
      <c r="L36" s="149" t="str">
        <f t="shared" si="10"/>
        <v/>
      </c>
      <c r="M36" s="149"/>
      <c r="N36" s="127"/>
      <c r="O36" s="66"/>
      <c r="P36" s="149" t="str">
        <f t="shared" si="11"/>
        <v/>
      </c>
      <c r="Q36" s="149" t="str">
        <f t="shared" si="12"/>
        <v/>
      </c>
      <c r="R36" s="149"/>
      <c r="S36" s="66"/>
      <c r="T36" s="66"/>
      <c r="U36" s="166"/>
      <c r="V36" s="166"/>
      <c r="W36" s="166"/>
      <c r="X36" s="166"/>
      <c r="Y36" s="166"/>
      <c r="Z36" s="166"/>
      <c r="AA36" s="166"/>
      <c r="AB36" s="166"/>
      <c r="AC36" s="166"/>
      <c r="AD36" s="166"/>
      <c r="AE36" s="166"/>
      <c r="AF36" s="166"/>
      <c r="AG36" s="322"/>
      <c r="AH36" s="322"/>
      <c r="AI36" s="322"/>
      <c r="AJ36" s="322"/>
      <c r="AK36" s="322"/>
    </row>
    <row r="37" spans="1:40" ht="60">
      <c r="A37" s="321"/>
      <c r="B37" s="120">
        <f t="shared" ref="B37:B46" si="13">1+B36</f>
        <v>6</v>
      </c>
      <c r="C37" s="167" t="s">
        <v>45</v>
      </c>
      <c r="D37" s="168" t="s">
        <v>155</v>
      </c>
      <c r="E37" s="149" t="str">
        <f t="shared" si="7"/>
        <v/>
      </c>
      <c r="F37" s="149" t="str">
        <f t="shared" si="8"/>
        <v/>
      </c>
      <c r="G37" s="149"/>
      <c r="H37" s="391"/>
      <c r="I37" s="392"/>
      <c r="J37" s="66"/>
      <c r="K37" s="149" t="str">
        <f t="shared" si="9"/>
        <v/>
      </c>
      <c r="L37" s="149" t="str">
        <f t="shared" si="10"/>
        <v/>
      </c>
      <c r="M37" s="149"/>
      <c r="N37" s="127"/>
      <c r="O37" s="66"/>
      <c r="P37" s="149" t="str">
        <f t="shared" si="11"/>
        <v/>
      </c>
      <c r="Q37" s="149" t="str">
        <f t="shared" si="12"/>
        <v/>
      </c>
      <c r="R37" s="149"/>
      <c r="S37" s="66"/>
      <c r="T37" s="66"/>
      <c r="U37" s="166"/>
      <c r="V37" s="166"/>
      <c r="W37" s="166"/>
      <c r="X37" s="166"/>
      <c r="Y37" s="166"/>
      <c r="Z37" s="166"/>
      <c r="AA37" s="166"/>
      <c r="AB37" s="166"/>
      <c r="AC37" s="166"/>
      <c r="AD37" s="166"/>
      <c r="AE37" s="166"/>
      <c r="AF37" s="166"/>
      <c r="AG37" s="322"/>
      <c r="AH37" s="322"/>
      <c r="AI37" s="322"/>
      <c r="AJ37" s="322"/>
      <c r="AK37" s="322"/>
    </row>
    <row r="38" spans="1:40" ht="24">
      <c r="A38" s="321"/>
      <c r="B38" s="120">
        <f t="shared" si="13"/>
        <v>7</v>
      </c>
      <c r="C38" s="167" t="s">
        <v>45</v>
      </c>
      <c r="D38" s="168" t="s">
        <v>156</v>
      </c>
      <c r="E38" s="149" t="str">
        <f t="shared" si="7"/>
        <v/>
      </c>
      <c r="F38" s="149" t="str">
        <f t="shared" si="8"/>
        <v/>
      </c>
      <c r="G38" s="149"/>
      <c r="H38" s="391"/>
      <c r="I38" s="392"/>
      <c r="J38" s="66"/>
      <c r="K38" s="149" t="str">
        <f t="shared" si="9"/>
        <v/>
      </c>
      <c r="L38" s="149" t="str">
        <f t="shared" si="10"/>
        <v/>
      </c>
      <c r="M38" s="149"/>
      <c r="N38" s="127"/>
      <c r="O38" s="66"/>
      <c r="P38" s="149" t="str">
        <f t="shared" si="11"/>
        <v/>
      </c>
      <c r="Q38" s="149" t="str">
        <f t="shared" si="12"/>
        <v/>
      </c>
      <c r="R38" s="149"/>
      <c r="S38" s="66"/>
      <c r="T38" s="66"/>
      <c r="U38" s="166"/>
      <c r="V38" s="166"/>
      <c r="W38" s="166"/>
      <c r="X38" s="166"/>
      <c r="Y38" s="166"/>
      <c r="Z38" s="166"/>
      <c r="AA38" s="166"/>
      <c r="AB38" s="166"/>
      <c r="AC38" s="166"/>
      <c r="AD38" s="166"/>
      <c r="AE38" s="166"/>
      <c r="AF38" s="166"/>
      <c r="AG38" s="322"/>
      <c r="AH38" s="322"/>
      <c r="AI38" s="322"/>
      <c r="AJ38" s="322"/>
      <c r="AK38" s="322"/>
    </row>
    <row r="39" spans="1:40" ht="36">
      <c r="A39" s="321"/>
      <c r="B39" s="120">
        <f t="shared" si="13"/>
        <v>8</v>
      </c>
      <c r="C39" s="167" t="s">
        <v>45</v>
      </c>
      <c r="D39" s="168" t="s">
        <v>157</v>
      </c>
      <c r="E39" s="149" t="str">
        <f t="shared" si="7"/>
        <v/>
      </c>
      <c r="F39" s="149" t="str">
        <f t="shared" si="8"/>
        <v/>
      </c>
      <c r="G39" s="149"/>
      <c r="H39" s="391"/>
      <c r="I39" s="392"/>
      <c r="J39" s="66"/>
      <c r="K39" s="149" t="str">
        <f t="shared" si="9"/>
        <v/>
      </c>
      <c r="L39" s="149" t="str">
        <f t="shared" si="10"/>
        <v/>
      </c>
      <c r="M39" s="149"/>
      <c r="N39" s="127"/>
      <c r="O39" s="66"/>
      <c r="P39" s="149" t="str">
        <f t="shared" si="11"/>
        <v/>
      </c>
      <c r="Q39" s="149" t="str">
        <f t="shared" si="12"/>
        <v/>
      </c>
      <c r="R39" s="149"/>
      <c r="S39" s="66"/>
      <c r="T39" s="66"/>
      <c r="U39" s="166"/>
      <c r="V39" s="166"/>
      <c r="W39" s="166"/>
      <c r="X39" s="166"/>
      <c r="Y39" s="166"/>
      <c r="Z39" s="166"/>
      <c r="AA39" s="166"/>
      <c r="AB39" s="166"/>
      <c r="AC39" s="166"/>
      <c r="AD39" s="166"/>
      <c r="AE39" s="166"/>
      <c r="AF39" s="166"/>
      <c r="AG39" s="322"/>
      <c r="AH39" s="322"/>
      <c r="AI39" s="322"/>
      <c r="AJ39" s="322"/>
      <c r="AK39" s="322"/>
    </row>
    <row r="40" spans="1:40">
      <c r="A40" s="321"/>
      <c r="B40" s="120">
        <f t="shared" si="13"/>
        <v>9</v>
      </c>
      <c r="C40" s="167" t="s">
        <v>45</v>
      </c>
      <c r="D40" s="168" t="s">
        <v>158</v>
      </c>
      <c r="E40" s="149" t="str">
        <f t="shared" si="7"/>
        <v/>
      </c>
      <c r="F40" s="149" t="str">
        <f t="shared" si="8"/>
        <v/>
      </c>
      <c r="G40" s="149"/>
      <c r="H40" s="391"/>
      <c r="I40" s="392"/>
      <c r="J40" s="66"/>
      <c r="K40" s="149" t="str">
        <f t="shared" si="9"/>
        <v/>
      </c>
      <c r="L40" s="149" t="str">
        <f t="shared" si="10"/>
        <v/>
      </c>
      <c r="M40" s="149"/>
      <c r="N40" s="127"/>
      <c r="O40" s="66"/>
      <c r="P40" s="149" t="str">
        <f t="shared" si="11"/>
        <v/>
      </c>
      <c r="Q40" s="149" t="str">
        <f t="shared" si="12"/>
        <v/>
      </c>
      <c r="R40" s="149"/>
      <c r="S40" s="66"/>
      <c r="T40" s="66"/>
      <c r="U40" s="166"/>
      <c r="V40" s="166"/>
      <c r="W40" s="166"/>
      <c r="X40" s="166"/>
      <c r="Y40" s="166"/>
      <c r="Z40" s="166"/>
      <c r="AA40" s="166"/>
      <c r="AB40" s="166"/>
      <c r="AC40" s="166"/>
      <c r="AD40" s="166"/>
      <c r="AE40" s="166"/>
      <c r="AF40" s="166"/>
      <c r="AG40" s="322"/>
      <c r="AH40" s="322"/>
      <c r="AI40" s="322"/>
      <c r="AJ40" s="322"/>
      <c r="AK40" s="322"/>
    </row>
    <row r="41" spans="1:40" ht="24">
      <c r="A41" s="321"/>
      <c r="B41" s="120">
        <f t="shared" si="13"/>
        <v>10</v>
      </c>
      <c r="C41" s="167" t="s">
        <v>45</v>
      </c>
      <c r="D41" s="168" t="s">
        <v>159</v>
      </c>
      <c r="E41" s="149" t="str">
        <f t="shared" si="7"/>
        <v/>
      </c>
      <c r="F41" s="149" t="str">
        <f t="shared" si="8"/>
        <v/>
      </c>
      <c r="G41" s="149"/>
      <c r="H41" s="391"/>
      <c r="I41" s="392"/>
      <c r="J41" s="66"/>
      <c r="K41" s="149" t="str">
        <f t="shared" si="9"/>
        <v/>
      </c>
      <c r="L41" s="149" t="str">
        <f t="shared" si="10"/>
        <v/>
      </c>
      <c r="M41" s="149"/>
      <c r="N41" s="127"/>
      <c r="O41" s="66"/>
      <c r="P41" s="149" t="str">
        <f t="shared" si="11"/>
        <v/>
      </c>
      <c r="Q41" s="149" t="str">
        <f t="shared" si="12"/>
        <v/>
      </c>
      <c r="R41" s="149"/>
      <c r="S41" s="66"/>
      <c r="T41" s="66"/>
      <c r="U41" s="166"/>
      <c r="V41" s="166"/>
      <c r="W41" s="166"/>
      <c r="X41" s="166"/>
      <c r="Y41" s="166"/>
      <c r="Z41" s="166"/>
      <c r="AA41" s="166"/>
      <c r="AB41" s="166"/>
      <c r="AC41" s="166"/>
      <c r="AD41" s="166"/>
      <c r="AE41" s="166"/>
      <c r="AF41" s="166"/>
      <c r="AG41" s="322"/>
      <c r="AH41" s="322"/>
      <c r="AI41" s="322"/>
      <c r="AJ41" s="322"/>
      <c r="AK41" s="322"/>
    </row>
    <row r="42" spans="1:40" ht="24">
      <c r="A42" s="321"/>
      <c r="B42" s="120">
        <f t="shared" si="13"/>
        <v>11</v>
      </c>
      <c r="C42" s="167" t="s">
        <v>45</v>
      </c>
      <c r="D42" s="168" t="s">
        <v>160</v>
      </c>
      <c r="E42" s="149" t="str">
        <f t="shared" si="7"/>
        <v/>
      </c>
      <c r="F42" s="149" t="str">
        <f t="shared" si="8"/>
        <v/>
      </c>
      <c r="G42" s="149"/>
      <c r="H42" s="391"/>
      <c r="I42" s="392"/>
      <c r="J42" s="66"/>
      <c r="K42" s="149" t="str">
        <f t="shared" si="9"/>
        <v/>
      </c>
      <c r="L42" s="149" t="str">
        <f t="shared" si="10"/>
        <v/>
      </c>
      <c r="M42" s="149"/>
      <c r="N42" s="127"/>
      <c r="O42" s="66"/>
      <c r="P42" s="149" t="str">
        <f t="shared" si="11"/>
        <v/>
      </c>
      <c r="Q42" s="149" t="str">
        <f t="shared" si="12"/>
        <v/>
      </c>
      <c r="R42" s="149"/>
      <c r="S42" s="66"/>
      <c r="T42" s="66"/>
      <c r="U42" s="166"/>
      <c r="V42" s="166"/>
      <c r="W42" s="166"/>
      <c r="X42" s="166"/>
      <c r="Y42" s="166"/>
      <c r="Z42" s="166"/>
      <c r="AA42" s="166"/>
      <c r="AB42" s="166"/>
      <c r="AC42" s="166"/>
      <c r="AD42" s="166"/>
      <c r="AE42" s="166"/>
      <c r="AF42" s="166"/>
      <c r="AG42" s="322"/>
      <c r="AH42" s="322"/>
      <c r="AI42" s="322"/>
      <c r="AJ42" s="322"/>
      <c r="AK42" s="322"/>
    </row>
    <row r="43" spans="1:40" ht="24">
      <c r="A43" s="321"/>
      <c r="B43" s="120">
        <f t="shared" si="13"/>
        <v>12</v>
      </c>
      <c r="C43" s="167" t="s">
        <v>45</v>
      </c>
      <c r="D43" s="168" t="s">
        <v>161</v>
      </c>
      <c r="E43" s="149" t="str">
        <f t="shared" si="7"/>
        <v/>
      </c>
      <c r="F43" s="149" t="str">
        <f t="shared" si="8"/>
        <v/>
      </c>
      <c r="G43" s="149"/>
      <c r="H43" s="391"/>
      <c r="I43" s="392"/>
      <c r="J43" s="66"/>
      <c r="K43" s="149" t="str">
        <f t="shared" si="9"/>
        <v/>
      </c>
      <c r="L43" s="149" t="str">
        <f t="shared" si="10"/>
        <v/>
      </c>
      <c r="M43" s="149"/>
      <c r="N43" s="127"/>
      <c r="O43" s="66"/>
      <c r="P43" s="149" t="str">
        <f t="shared" si="11"/>
        <v/>
      </c>
      <c r="Q43" s="149" t="str">
        <f t="shared" si="12"/>
        <v/>
      </c>
      <c r="R43" s="149"/>
      <c r="S43" s="66"/>
      <c r="T43" s="66"/>
      <c r="U43" s="166"/>
      <c r="V43" s="166"/>
      <c r="W43" s="166"/>
      <c r="X43" s="166"/>
      <c r="Y43" s="166"/>
      <c r="Z43" s="166"/>
      <c r="AA43" s="166"/>
      <c r="AB43" s="166"/>
      <c r="AC43" s="166"/>
      <c r="AD43" s="166"/>
      <c r="AE43" s="166"/>
      <c r="AF43" s="166"/>
      <c r="AG43" s="322"/>
      <c r="AH43" s="322"/>
      <c r="AI43" s="322"/>
      <c r="AJ43" s="322"/>
      <c r="AK43" s="322"/>
    </row>
    <row r="44" spans="1:40" ht="24">
      <c r="A44" s="321"/>
      <c r="B44" s="120">
        <f t="shared" si="13"/>
        <v>13</v>
      </c>
      <c r="C44" s="167" t="s">
        <v>45</v>
      </c>
      <c r="D44" s="168" t="s">
        <v>162</v>
      </c>
      <c r="E44" s="149" t="str">
        <f t="shared" si="7"/>
        <v/>
      </c>
      <c r="F44" s="149" t="str">
        <f t="shared" si="8"/>
        <v/>
      </c>
      <c r="G44" s="149"/>
      <c r="H44" s="391"/>
      <c r="I44" s="392"/>
      <c r="J44" s="66"/>
      <c r="K44" s="149" t="str">
        <f t="shared" si="9"/>
        <v/>
      </c>
      <c r="L44" s="149" t="str">
        <f t="shared" si="10"/>
        <v/>
      </c>
      <c r="M44" s="149"/>
      <c r="N44" s="127"/>
      <c r="O44" s="66"/>
      <c r="P44" s="149" t="str">
        <f t="shared" si="11"/>
        <v/>
      </c>
      <c r="Q44" s="149" t="str">
        <f t="shared" si="12"/>
        <v/>
      </c>
      <c r="R44" s="149"/>
      <c r="S44" s="66"/>
      <c r="T44" s="66"/>
      <c r="U44" s="166"/>
      <c r="V44" s="166"/>
      <c r="W44" s="166"/>
      <c r="X44" s="166"/>
      <c r="Y44" s="166"/>
      <c r="Z44" s="166"/>
      <c r="AA44" s="166"/>
      <c r="AB44" s="166"/>
      <c r="AC44" s="166"/>
      <c r="AD44" s="166"/>
      <c r="AE44" s="166"/>
      <c r="AF44" s="166"/>
      <c r="AG44" s="322"/>
      <c r="AH44" s="322"/>
      <c r="AI44" s="322"/>
      <c r="AJ44" s="322"/>
      <c r="AK44" s="322"/>
    </row>
    <row r="45" spans="1:40">
      <c r="A45" s="321"/>
      <c r="B45" s="120">
        <f t="shared" si="13"/>
        <v>14</v>
      </c>
      <c r="C45" s="167" t="s">
        <v>45</v>
      </c>
      <c r="D45" s="168" t="s">
        <v>163</v>
      </c>
      <c r="E45" s="149" t="str">
        <f t="shared" si="7"/>
        <v/>
      </c>
      <c r="F45" s="149" t="str">
        <f t="shared" si="8"/>
        <v/>
      </c>
      <c r="G45" s="149"/>
      <c r="H45" s="391"/>
      <c r="I45" s="392"/>
      <c r="J45" s="66"/>
      <c r="K45" s="149" t="str">
        <f t="shared" si="9"/>
        <v/>
      </c>
      <c r="L45" s="149" t="str">
        <f t="shared" si="10"/>
        <v/>
      </c>
      <c r="M45" s="149"/>
      <c r="N45" s="127"/>
      <c r="O45" s="66"/>
      <c r="P45" s="149" t="str">
        <f t="shared" si="11"/>
        <v/>
      </c>
      <c r="Q45" s="149" t="str">
        <f t="shared" si="12"/>
        <v/>
      </c>
      <c r="R45" s="149"/>
      <c r="S45" s="66"/>
      <c r="T45" s="66"/>
      <c r="U45" s="166"/>
      <c r="V45" s="166"/>
      <c r="W45" s="166"/>
      <c r="X45" s="166"/>
      <c r="Y45" s="166"/>
      <c r="Z45" s="166"/>
      <c r="AA45" s="166"/>
      <c r="AB45" s="166"/>
      <c r="AC45" s="166"/>
      <c r="AD45" s="166"/>
      <c r="AE45" s="166"/>
      <c r="AF45" s="166"/>
      <c r="AG45" s="322"/>
      <c r="AH45" s="322"/>
      <c r="AI45" s="322"/>
      <c r="AJ45" s="322"/>
      <c r="AK45" s="322"/>
    </row>
    <row r="46" spans="1:40" ht="24.75" thickBot="1">
      <c r="A46" s="321"/>
      <c r="B46" s="120">
        <f t="shared" si="13"/>
        <v>15</v>
      </c>
      <c r="C46" s="167" t="s">
        <v>45</v>
      </c>
      <c r="D46" s="168" t="s">
        <v>164</v>
      </c>
      <c r="E46" s="223" t="str">
        <f t="shared" si="7"/>
        <v/>
      </c>
      <c r="F46" s="223" t="str">
        <f t="shared" si="8"/>
        <v/>
      </c>
      <c r="G46" s="149"/>
      <c r="H46" s="391"/>
      <c r="I46" s="392"/>
      <c r="J46" s="66"/>
      <c r="K46" s="149" t="str">
        <f t="shared" si="9"/>
        <v/>
      </c>
      <c r="L46" s="149" t="str">
        <f t="shared" si="10"/>
        <v/>
      </c>
      <c r="M46" s="149"/>
      <c r="N46" s="129"/>
      <c r="O46" s="66"/>
      <c r="P46" s="149" t="str">
        <f t="shared" si="11"/>
        <v/>
      </c>
      <c r="Q46" s="149" t="str">
        <f t="shared" si="12"/>
        <v/>
      </c>
      <c r="R46" s="149"/>
      <c r="S46" s="66"/>
      <c r="T46" s="66"/>
      <c r="U46" s="166"/>
      <c r="V46" s="166"/>
      <c r="W46" s="166"/>
      <c r="X46" s="166"/>
      <c r="Y46" s="166"/>
      <c r="Z46" s="166"/>
      <c r="AA46" s="166"/>
      <c r="AB46" s="166"/>
      <c r="AC46" s="166"/>
      <c r="AD46" s="166"/>
      <c r="AE46" s="166"/>
      <c r="AF46" s="166"/>
      <c r="AG46" s="322"/>
      <c r="AH46" s="322"/>
      <c r="AI46" s="322"/>
      <c r="AJ46" s="322"/>
      <c r="AK46" s="322"/>
    </row>
    <row r="47" spans="1:40" ht="13.5" customHeight="1" thickBot="1">
      <c r="A47" s="321"/>
      <c r="B47" s="393" t="s">
        <v>166</v>
      </c>
      <c r="C47" s="394"/>
      <c r="D47" s="394"/>
      <c r="E47" s="220"/>
      <c r="F47" s="221"/>
      <c r="G47" s="73"/>
      <c r="H47" s="73"/>
      <c r="I47" s="73"/>
      <c r="J47" s="67"/>
      <c r="K47" s="216"/>
      <c r="L47" s="216"/>
      <c r="M47" s="73"/>
      <c r="N47" s="73"/>
      <c r="O47" s="67"/>
      <c r="P47" s="216"/>
      <c r="Q47" s="216"/>
      <c r="R47" s="73"/>
      <c r="S47" s="67"/>
      <c r="T47" s="74"/>
      <c r="U47" s="166"/>
      <c r="V47" s="166"/>
      <c r="W47" s="166"/>
      <c r="X47" s="166"/>
      <c r="Y47" s="166"/>
      <c r="Z47" s="166"/>
      <c r="AA47" s="166"/>
      <c r="AB47" s="166"/>
      <c r="AC47" s="166"/>
      <c r="AD47" s="166"/>
      <c r="AE47" s="166"/>
      <c r="AF47" s="166"/>
      <c r="AG47" s="322"/>
      <c r="AH47" s="322"/>
      <c r="AI47" s="322"/>
      <c r="AJ47" s="322"/>
      <c r="AK47" s="322"/>
      <c r="AL47" s="322"/>
      <c r="AM47" s="322"/>
      <c r="AN47" s="322"/>
    </row>
    <row r="48" spans="1:40" ht="59.25" customHeight="1" thickBot="1">
      <c r="A48" s="321"/>
      <c r="B48" s="68"/>
      <c r="C48" s="386" t="s">
        <v>212</v>
      </c>
      <c r="D48" s="386"/>
      <c r="E48" s="386"/>
      <c r="F48" s="386"/>
      <c r="G48" s="386"/>
      <c r="H48" s="386"/>
      <c r="I48" s="386"/>
      <c r="J48" s="386"/>
      <c r="K48" s="217"/>
      <c r="L48" s="217"/>
      <c r="M48" s="336"/>
      <c r="N48" s="336"/>
      <c r="O48" s="69"/>
      <c r="P48" s="217"/>
      <c r="Q48" s="217"/>
      <c r="R48" s="336"/>
      <c r="S48" s="69"/>
      <c r="T48" s="70"/>
      <c r="U48" s="166"/>
      <c r="V48" s="166"/>
      <c r="W48" s="166"/>
      <c r="X48" s="166"/>
      <c r="Y48" s="166"/>
      <c r="Z48" s="166"/>
      <c r="AA48" s="166"/>
      <c r="AB48" s="166"/>
      <c r="AC48" s="166"/>
      <c r="AD48" s="166"/>
      <c r="AE48" s="166"/>
      <c r="AF48" s="166"/>
      <c r="AG48" s="322"/>
      <c r="AH48" s="322"/>
      <c r="AI48" s="322"/>
      <c r="AJ48" s="322"/>
      <c r="AK48" s="322"/>
    </row>
    <row r="49" spans="1:37" ht="36">
      <c r="A49" s="321"/>
      <c r="B49" s="71">
        <v>1</v>
      </c>
      <c r="C49" s="167" t="s">
        <v>40</v>
      </c>
      <c r="D49" s="168" t="s">
        <v>213</v>
      </c>
      <c r="E49" s="149" t="str">
        <f>IF(((C49="Auditoría de gestión de la configuración")*AND(G49="No")),"No","")</f>
        <v/>
      </c>
      <c r="F49" s="149" t="str">
        <f>IF(((C49="Auditoría de gestión de la configuración")*AND(G49="Si")),"Si","")</f>
        <v>Si</v>
      </c>
      <c r="G49" s="149" t="s">
        <v>42</v>
      </c>
      <c r="H49" s="384"/>
      <c r="I49" s="384"/>
      <c r="J49" s="66"/>
      <c r="K49" s="149" t="str">
        <f>IF(((C49="Auditoría de gestión de la configuración")*AND(M49="No")),"No","")</f>
        <v/>
      </c>
      <c r="L49" s="149" t="str">
        <f>IF(((C49="Auditoría de gestión de la configuración")*AND(M49="Si")),"Si","")</f>
        <v>Si</v>
      </c>
      <c r="M49" s="149" t="s">
        <v>42</v>
      </c>
      <c r="N49" s="332"/>
      <c r="O49" s="66"/>
      <c r="P49" s="149" t="str">
        <f>IF(((C49="Auditoría de gestión de la configuración")*AND(R49="No")),"No","")</f>
        <v>No</v>
      </c>
      <c r="Q49" s="149" t="str">
        <f>IF(((C49="Auditoría de gestión de la configuración")*AND(R49="Si")),"Si","")</f>
        <v/>
      </c>
      <c r="R49" s="149" t="s">
        <v>44</v>
      </c>
      <c r="S49" s="56"/>
      <c r="T49" s="56"/>
      <c r="U49" s="166"/>
      <c r="V49" s="166"/>
      <c r="W49" s="166"/>
      <c r="X49" s="166"/>
      <c r="Y49" s="166"/>
      <c r="Z49" s="166"/>
      <c r="AA49" s="166"/>
      <c r="AB49" s="166"/>
      <c r="AC49" s="166"/>
      <c r="AD49" s="166"/>
      <c r="AE49" s="166"/>
      <c r="AF49" s="166"/>
      <c r="AG49" s="322"/>
      <c r="AH49" s="322"/>
      <c r="AI49" s="322"/>
      <c r="AJ49" s="322"/>
      <c r="AK49" s="322"/>
    </row>
    <row r="50" spans="1:37" ht="24">
      <c r="A50" s="321"/>
      <c r="B50" s="71">
        <f t="shared" ref="B50:B62" si="14">B49+1</f>
        <v>2</v>
      </c>
      <c r="C50" s="167" t="s">
        <v>40</v>
      </c>
      <c r="D50" s="169" t="s">
        <v>214</v>
      </c>
      <c r="E50" s="149" t="str">
        <f>IF(((C50="Auditoría de gestión de la configuración")*AND(G50="No")),"No","")</f>
        <v/>
      </c>
      <c r="F50" s="149" t="str">
        <f>IF(((C50="Auditoría de gestión de la configuración")*AND(G50="Si")),"Si","")</f>
        <v>Si</v>
      </c>
      <c r="G50" s="149" t="s">
        <v>42</v>
      </c>
      <c r="H50" s="384"/>
      <c r="I50" s="384"/>
      <c r="J50" s="66"/>
      <c r="K50" s="149" t="str">
        <f>IF(((C50="Auditoría de gestión de la configuración")*AND(M50="No")),"No","")</f>
        <v>No</v>
      </c>
      <c r="L50" s="149" t="str">
        <f>IF(((C50="Auditoría de gestión de la configuración")*AND(M50="Si")),"Si","")</f>
        <v/>
      </c>
      <c r="M50" s="149" t="s">
        <v>44</v>
      </c>
      <c r="N50" s="332"/>
      <c r="O50" s="60"/>
      <c r="P50" s="149" t="str">
        <f>IF(((C50="Auditoría de gestión de la configuración")*AND(R50="No")),"No","")</f>
        <v/>
      </c>
      <c r="Q50" s="149" t="str">
        <f>IF(((C50="Auditoría de gestión de la configuración")*AND(R50="Si")),"Si","")</f>
        <v>Si</v>
      </c>
      <c r="R50" s="149" t="s">
        <v>42</v>
      </c>
      <c r="S50" s="56"/>
      <c r="T50" s="56"/>
      <c r="U50" s="166"/>
      <c r="V50" s="166"/>
      <c r="W50" s="166"/>
      <c r="X50" s="166"/>
      <c r="Y50" s="166"/>
      <c r="Z50" s="166"/>
      <c r="AA50" s="166"/>
      <c r="AB50" s="166"/>
      <c r="AC50" s="166"/>
      <c r="AD50" s="166"/>
      <c r="AE50" s="166"/>
      <c r="AF50" s="166"/>
      <c r="AG50" s="322"/>
      <c r="AH50" s="322"/>
      <c r="AI50" s="322"/>
      <c r="AJ50" s="322"/>
      <c r="AK50" s="322"/>
    </row>
    <row r="51" spans="1:37" ht="24">
      <c r="A51" s="323"/>
      <c r="B51" s="71">
        <f t="shared" si="14"/>
        <v>3</v>
      </c>
      <c r="C51" s="167" t="s">
        <v>45</v>
      </c>
      <c r="D51" s="57" t="s">
        <v>215</v>
      </c>
      <c r="E51" s="149" t="str">
        <f>IF(((C51="Auditoría de Calidad")*AND(G51="No")),"No","")</f>
        <v/>
      </c>
      <c r="F51" s="149" t="str">
        <f>IF(((C51="Auditoría de Calidad")*AND(G51="Si")),"Si","")</f>
        <v/>
      </c>
      <c r="G51" s="149"/>
      <c r="H51" s="384"/>
      <c r="I51" s="384"/>
      <c r="J51" s="66"/>
      <c r="K51" s="149" t="str">
        <f>IF(((C51="Auditoría de Calidad")*AND(M51="No")),"No","")</f>
        <v/>
      </c>
      <c r="L51" s="149" t="str">
        <f>IF(((C51="Auditoría de Calidad")*AND(M51="Si")),"Si","")</f>
        <v/>
      </c>
      <c r="M51" s="149"/>
      <c r="N51" s="332"/>
      <c r="O51" s="60"/>
      <c r="P51" s="149" t="str">
        <f>IF(((C51="Auditoría de Calidad")*AND(R51="No")),"No","")</f>
        <v/>
      </c>
      <c r="Q51" s="149" t="str">
        <f>IF(((C51="Auditoría de Calidad")*AND(R51="Si")),"Si","")</f>
        <v/>
      </c>
      <c r="R51" s="149"/>
      <c r="S51" s="56"/>
      <c r="T51" s="56"/>
      <c r="U51" s="170"/>
      <c r="V51" s="323"/>
      <c r="W51" s="323"/>
      <c r="X51" s="323"/>
      <c r="Y51" s="323"/>
      <c r="Z51" s="323"/>
      <c r="AA51" s="323"/>
      <c r="AB51" s="323"/>
      <c r="AC51" s="323"/>
      <c r="AD51" s="323"/>
      <c r="AE51" s="323"/>
      <c r="AF51" s="323"/>
      <c r="AG51" s="323"/>
      <c r="AH51" s="323"/>
      <c r="AI51" s="323"/>
      <c r="AJ51" s="323"/>
      <c r="AK51" s="323"/>
    </row>
    <row r="52" spans="1:37" ht="24">
      <c r="A52" s="323"/>
      <c r="B52" s="71">
        <f t="shared" si="14"/>
        <v>4</v>
      </c>
      <c r="C52" s="167" t="s">
        <v>45</v>
      </c>
      <c r="D52" s="57" t="s">
        <v>216</v>
      </c>
      <c r="E52" s="149" t="str">
        <f t="shared" ref="E52:E62" si="15">IF(((C52="Auditoría de Calidad")*AND(G52="No")),"No","")</f>
        <v/>
      </c>
      <c r="F52" s="149" t="str">
        <f t="shared" ref="F52:F62" si="16">IF(((C52="Auditoría de Calidad")*AND(G52="Si")),"Si","")</f>
        <v/>
      </c>
      <c r="G52" s="149"/>
      <c r="H52" s="384"/>
      <c r="I52" s="384"/>
      <c r="J52" s="66"/>
      <c r="K52" s="149" t="str">
        <f t="shared" ref="K52:K62" si="17">IF(((C52="Auditoría de Calidad")*AND(M52="No")),"No","")</f>
        <v/>
      </c>
      <c r="L52" s="149" t="str">
        <f t="shared" ref="L52:L62" si="18">IF(((C52="Auditoría de Calidad")*AND(M52="Si")),"Si","")</f>
        <v/>
      </c>
      <c r="M52" s="149"/>
      <c r="N52" s="332"/>
      <c r="O52" s="60"/>
      <c r="P52" s="149" t="str">
        <f t="shared" ref="P52:P62" si="19">IF(((C52="Auditoría de Calidad")*AND(R52="No")),"No","")</f>
        <v/>
      </c>
      <c r="Q52" s="149" t="str">
        <f t="shared" ref="Q52:Q62" si="20">IF(((C52="Auditoría de Calidad")*AND(R52="Si")),"Si","")</f>
        <v/>
      </c>
      <c r="R52" s="149"/>
      <c r="S52" s="56"/>
      <c r="T52" s="56"/>
      <c r="U52" s="170"/>
      <c r="V52" s="323"/>
      <c r="W52" s="323"/>
      <c r="X52" s="323"/>
      <c r="Y52" s="323"/>
      <c r="Z52" s="323"/>
      <c r="AA52" s="323"/>
      <c r="AB52" s="323"/>
      <c r="AC52" s="323"/>
      <c r="AD52" s="323"/>
      <c r="AE52" s="323"/>
      <c r="AF52" s="323"/>
      <c r="AG52" s="323"/>
      <c r="AH52" s="323"/>
      <c r="AI52" s="323"/>
      <c r="AJ52" s="323"/>
      <c r="AK52" s="323"/>
    </row>
    <row r="53" spans="1:37" ht="36">
      <c r="A53" s="323"/>
      <c r="B53" s="71">
        <f t="shared" si="14"/>
        <v>5</v>
      </c>
      <c r="C53" s="167" t="s">
        <v>45</v>
      </c>
      <c r="D53" s="57" t="s">
        <v>217</v>
      </c>
      <c r="E53" s="149" t="str">
        <f t="shared" si="15"/>
        <v/>
      </c>
      <c r="F53" s="149" t="str">
        <f t="shared" si="16"/>
        <v/>
      </c>
      <c r="G53" s="149"/>
      <c r="H53" s="384"/>
      <c r="I53" s="384"/>
      <c r="J53" s="66"/>
      <c r="K53" s="149" t="str">
        <f t="shared" si="17"/>
        <v/>
      </c>
      <c r="L53" s="149" t="str">
        <f t="shared" si="18"/>
        <v/>
      </c>
      <c r="M53" s="149"/>
      <c r="N53" s="332"/>
      <c r="O53" s="60"/>
      <c r="P53" s="149" t="str">
        <f t="shared" si="19"/>
        <v/>
      </c>
      <c r="Q53" s="149" t="str">
        <f t="shared" si="20"/>
        <v/>
      </c>
      <c r="R53" s="149"/>
      <c r="S53" s="56"/>
      <c r="T53" s="56"/>
      <c r="U53" s="170"/>
      <c r="V53" s="323"/>
      <c r="W53" s="323"/>
      <c r="X53" s="323"/>
      <c r="Y53" s="323"/>
      <c r="Z53" s="323"/>
      <c r="AA53" s="323"/>
      <c r="AB53" s="323"/>
      <c r="AC53" s="323"/>
      <c r="AD53" s="323"/>
      <c r="AE53" s="323"/>
      <c r="AF53" s="323"/>
      <c r="AG53" s="323"/>
      <c r="AH53" s="323"/>
      <c r="AI53" s="323"/>
      <c r="AJ53" s="323"/>
      <c r="AK53" s="323"/>
    </row>
    <row r="54" spans="1:37" ht="24">
      <c r="A54" s="323"/>
      <c r="B54" s="71">
        <f t="shared" si="14"/>
        <v>6</v>
      </c>
      <c r="C54" s="167" t="s">
        <v>45</v>
      </c>
      <c r="D54" s="57" t="s">
        <v>218</v>
      </c>
      <c r="E54" s="149" t="str">
        <f t="shared" si="15"/>
        <v/>
      </c>
      <c r="F54" s="149" t="str">
        <f t="shared" si="16"/>
        <v/>
      </c>
      <c r="G54" s="149"/>
      <c r="H54" s="384"/>
      <c r="I54" s="384"/>
      <c r="J54" s="66"/>
      <c r="K54" s="149" t="str">
        <f t="shared" si="17"/>
        <v/>
      </c>
      <c r="L54" s="149" t="str">
        <f t="shared" si="18"/>
        <v/>
      </c>
      <c r="M54" s="149"/>
      <c r="N54" s="332"/>
      <c r="O54" s="60"/>
      <c r="P54" s="149" t="str">
        <f t="shared" si="19"/>
        <v/>
      </c>
      <c r="Q54" s="149" t="str">
        <f t="shared" si="20"/>
        <v/>
      </c>
      <c r="R54" s="149"/>
      <c r="S54" s="56"/>
      <c r="T54" s="56"/>
      <c r="U54" s="170"/>
      <c r="V54" s="323"/>
      <c r="W54" s="323"/>
      <c r="X54" s="323"/>
      <c r="Y54" s="323"/>
      <c r="Z54" s="323"/>
      <c r="AA54" s="323"/>
      <c r="AB54" s="323"/>
      <c r="AC54" s="323"/>
      <c r="AD54" s="323"/>
      <c r="AE54" s="323"/>
      <c r="AF54" s="323"/>
      <c r="AG54" s="323"/>
      <c r="AH54" s="323"/>
      <c r="AI54" s="323"/>
      <c r="AJ54" s="323"/>
      <c r="AK54" s="323"/>
    </row>
    <row r="55" spans="1:37" ht="48">
      <c r="A55" s="323"/>
      <c r="B55" s="71">
        <f t="shared" si="14"/>
        <v>7</v>
      </c>
      <c r="C55" s="167" t="s">
        <v>45</v>
      </c>
      <c r="D55" s="57" t="s">
        <v>219</v>
      </c>
      <c r="E55" s="149" t="str">
        <f t="shared" si="15"/>
        <v/>
      </c>
      <c r="F55" s="149" t="str">
        <f t="shared" si="16"/>
        <v/>
      </c>
      <c r="G55" s="149"/>
      <c r="H55" s="384"/>
      <c r="I55" s="384"/>
      <c r="J55" s="66"/>
      <c r="K55" s="149" t="str">
        <f t="shared" si="17"/>
        <v/>
      </c>
      <c r="L55" s="149" t="str">
        <f t="shared" si="18"/>
        <v/>
      </c>
      <c r="M55" s="149"/>
      <c r="N55" s="332"/>
      <c r="O55" s="60"/>
      <c r="P55" s="149" t="str">
        <f t="shared" si="19"/>
        <v/>
      </c>
      <c r="Q55" s="149" t="str">
        <f t="shared" si="20"/>
        <v/>
      </c>
      <c r="R55" s="149"/>
      <c r="S55" s="56"/>
      <c r="T55" s="56"/>
      <c r="U55" s="170"/>
      <c r="V55" s="323"/>
      <c r="W55" s="323"/>
      <c r="X55" s="323"/>
      <c r="Y55" s="323"/>
      <c r="Z55" s="323"/>
      <c r="AA55" s="323"/>
      <c r="AB55" s="323"/>
      <c r="AC55" s="323"/>
      <c r="AD55" s="323"/>
      <c r="AE55" s="323"/>
      <c r="AF55" s="323"/>
      <c r="AG55" s="323"/>
      <c r="AH55" s="323"/>
      <c r="AI55" s="323"/>
      <c r="AJ55" s="323"/>
      <c r="AK55" s="323"/>
    </row>
    <row r="56" spans="1:37" ht="36">
      <c r="A56" s="323"/>
      <c r="B56" s="71">
        <f t="shared" si="14"/>
        <v>8</v>
      </c>
      <c r="C56" s="167" t="s">
        <v>45</v>
      </c>
      <c r="D56" s="57" t="s">
        <v>220</v>
      </c>
      <c r="E56" s="149" t="str">
        <f t="shared" si="15"/>
        <v/>
      </c>
      <c r="F56" s="149" t="str">
        <f t="shared" si="16"/>
        <v/>
      </c>
      <c r="G56" s="149"/>
      <c r="H56" s="384"/>
      <c r="I56" s="384"/>
      <c r="J56" s="66"/>
      <c r="K56" s="149" t="str">
        <f t="shared" si="17"/>
        <v/>
      </c>
      <c r="L56" s="149" t="str">
        <f t="shared" si="18"/>
        <v/>
      </c>
      <c r="M56" s="149"/>
      <c r="N56" s="332"/>
      <c r="O56" s="60"/>
      <c r="P56" s="149" t="str">
        <f t="shared" si="19"/>
        <v/>
      </c>
      <c r="Q56" s="149" t="str">
        <f t="shared" si="20"/>
        <v/>
      </c>
      <c r="R56" s="149"/>
      <c r="S56" s="56"/>
      <c r="T56" s="56"/>
      <c r="U56" s="170"/>
      <c r="V56" s="323"/>
      <c r="W56" s="323"/>
      <c r="X56" s="323"/>
      <c r="Y56" s="323"/>
      <c r="Z56" s="323"/>
      <c r="AA56" s="323"/>
      <c r="AB56" s="323"/>
      <c r="AC56" s="323"/>
      <c r="AD56" s="323"/>
      <c r="AE56" s="323"/>
      <c r="AF56" s="323"/>
      <c r="AG56" s="323"/>
      <c r="AH56" s="323"/>
      <c r="AI56" s="323"/>
      <c r="AJ56" s="323"/>
      <c r="AK56" s="323"/>
    </row>
    <row r="57" spans="1:37" ht="36">
      <c r="A57" s="323"/>
      <c r="B57" s="71">
        <f t="shared" si="14"/>
        <v>9</v>
      </c>
      <c r="C57" s="167" t="s">
        <v>45</v>
      </c>
      <c r="D57" s="57" t="s">
        <v>221</v>
      </c>
      <c r="E57" s="149" t="str">
        <f t="shared" si="15"/>
        <v/>
      </c>
      <c r="F57" s="149" t="str">
        <f t="shared" si="16"/>
        <v/>
      </c>
      <c r="G57" s="149"/>
      <c r="H57" s="384"/>
      <c r="I57" s="384"/>
      <c r="J57" s="66"/>
      <c r="K57" s="149" t="str">
        <f t="shared" si="17"/>
        <v/>
      </c>
      <c r="L57" s="149" t="str">
        <f t="shared" si="18"/>
        <v/>
      </c>
      <c r="M57" s="149"/>
      <c r="N57" s="332"/>
      <c r="O57" s="60"/>
      <c r="P57" s="149" t="str">
        <f t="shared" si="19"/>
        <v/>
      </c>
      <c r="Q57" s="149" t="str">
        <f t="shared" si="20"/>
        <v/>
      </c>
      <c r="R57" s="149"/>
      <c r="S57" s="56"/>
      <c r="T57" s="56"/>
      <c r="U57" s="170"/>
      <c r="V57" s="323"/>
      <c r="W57" s="323"/>
      <c r="X57" s="323"/>
      <c r="Y57" s="323"/>
      <c r="Z57" s="323"/>
      <c r="AA57" s="323"/>
      <c r="AB57" s="323"/>
      <c r="AC57" s="323"/>
      <c r="AD57" s="323"/>
      <c r="AE57" s="323"/>
      <c r="AF57" s="323"/>
      <c r="AG57" s="323"/>
      <c r="AH57" s="323"/>
      <c r="AI57" s="323"/>
      <c r="AJ57" s="323"/>
      <c r="AK57" s="323"/>
    </row>
    <row r="58" spans="1:37" ht="60">
      <c r="A58" s="323"/>
      <c r="B58" s="71">
        <f t="shared" si="14"/>
        <v>10</v>
      </c>
      <c r="C58" s="167" t="s">
        <v>45</v>
      </c>
      <c r="D58" s="57" t="s">
        <v>222</v>
      </c>
      <c r="E58" s="149" t="str">
        <f t="shared" si="15"/>
        <v/>
      </c>
      <c r="F58" s="149" t="str">
        <f t="shared" si="16"/>
        <v/>
      </c>
      <c r="G58" s="149"/>
      <c r="H58" s="384"/>
      <c r="I58" s="384"/>
      <c r="J58" s="66"/>
      <c r="K58" s="149" t="str">
        <f t="shared" si="17"/>
        <v/>
      </c>
      <c r="L58" s="149" t="str">
        <f t="shared" si="18"/>
        <v/>
      </c>
      <c r="M58" s="149"/>
      <c r="N58" s="332"/>
      <c r="O58" s="60"/>
      <c r="P58" s="149" t="str">
        <f t="shared" si="19"/>
        <v/>
      </c>
      <c r="Q58" s="149" t="str">
        <f t="shared" si="20"/>
        <v/>
      </c>
      <c r="R58" s="149"/>
      <c r="S58" s="56"/>
      <c r="T58" s="56"/>
      <c r="U58" s="170"/>
      <c r="V58" s="323"/>
      <c r="W58" s="323"/>
      <c r="X58" s="323"/>
      <c r="Y58" s="323"/>
      <c r="Z58" s="323"/>
      <c r="AA58" s="323"/>
      <c r="AB58" s="323"/>
      <c r="AC58" s="323"/>
      <c r="AD58" s="323"/>
      <c r="AE58" s="323"/>
      <c r="AF58" s="323"/>
      <c r="AG58" s="323"/>
      <c r="AH58" s="323"/>
      <c r="AI58" s="323"/>
      <c r="AJ58" s="323"/>
      <c r="AK58" s="323"/>
    </row>
    <row r="59" spans="1:37">
      <c r="A59" s="323"/>
      <c r="B59" s="71">
        <f t="shared" si="14"/>
        <v>11</v>
      </c>
      <c r="C59" s="167" t="s">
        <v>45</v>
      </c>
      <c r="D59" s="57" t="s">
        <v>223</v>
      </c>
      <c r="E59" s="149" t="str">
        <f t="shared" si="15"/>
        <v/>
      </c>
      <c r="F59" s="149" t="str">
        <f t="shared" si="16"/>
        <v/>
      </c>
      <c r="G59" s="149"/>
      <c r="H59" s="384"/>
      <c r="I59" s="384"/>
      <c r="J59" s="66"/>
      <c r="K59" s="149" t="str">
        <f t="shared" si="17"/>
        <v/>
      </c>
      <c r="L59" s="149" t="str">
        <f t="shared" si="18"/>
        <v/>
      </c>
      <c r="M59" s="149"/>
      <c r="N59" s="332"/>
      <c r="O59" s="60"/>
      <c r="P59" s="149" t="str">
        <f t="shared" si="19"/>
        <v/>
      </c>
      <c r="Q59" s="149" t="str">
        <f t="shared" si="20"/>
        <v/>
      </c>
      <c r="R59" s="149"/>
      <c r="S59" s="56"/>
      <c r="T59" s="56"/>
      <c r="U59" s="170"/>
      <c r="V59" s="323"/>
      <c r="W59" s="323"/>
      <c r="X59" s="323"/>
      <c r="Y59" s="323"/>
      <c r="Z59" s="323"/>
      <c r="AA59" s="323"/>
      <c r="AB59" s="323"/>
      <c r="AC59" s="323"/>
      <c r="AD59" s="323"/>
      <c r="AE59" s="323"/>
      <c r="AF59" s="323"/>
      <c r="AG59" s="323"/>
      <c r="AH59" s="323"/>
      <c r="AI59" s="323"/>
      <c r="AJ59" s="323"/>
      <c r="AK59" s="323"/>
    </row>
    <row r="60" spans="1:37" ht="24">
      <c r="A60" s="323"/>
      <c r="B60" s="71">
        <f t="shared" si="14"/>
        <v>12</v>
      </c>
      <c r="C60" s="167" t="s">
        <v>45</v>
      </c>
      <c r="D60" s="57" t="s">
        <v>224</v>
      </c>
      <c r="E60" s="149" t="str">
        <f t="shared" si="15"/>
        <v/>
      </c>
      <c r="F60" s="149" t="str">
        <f t="shared" si="16"/>
        <v/>
      </c>
      <c r="G60" s="149"/>
      <c r="H60" s="384"/>
      <c r="I60" s="384"/>
      <c r="J60" s="66"/>
      <c r="K60" s="149" t="str">
        <f t="shared" si="17"/>
        <v/>
      </c>
      <c r="L60" s="149" t="str">
        <f t="shared" si="18"/>
        <v/>
      </c>
      <c r="M60" s="149"/>
      <c r="N60" s="332"/>
      <c r="O60" s="60"/>
      <c r="P60" s="149" t="str">
        <f t="shared" si="19"/>
        <v/>
      </c>
      <c r="Q60" s="149" t="str">
        <f t="shared" si="20"/>
        <v/>
      </c>
      <c r="R60" s="149"/>
      <c r="S60" s="56"/>
      <c r="T60" s="56"/>
      <c r="U60" s="170"/>
      <c r="V60" s="323"/>
      <c r="W60" s="323"/>
      <c r="X60" s="323"/>
      <c r="Y60" s="323"/>
      <c r="Z60" s="323"/>
      <c r="AA60" s="323"/>
      <c r="AB60" s="323"/>
      <c r="AC60" s="323"/>
      <c r="AD60" s="323"/>
      <c r="AE60" s="323"/>
      <c r="AF60" s="323"/>
      <c r="AG60" s="323"/>
      <c r="AH60" s="323"/>
      <c r="AI60" s="323"/>
      <c r="AJ60" s="323"/>
      <c r="AK60" s="323"/>
    </row>
    <row r="61" spans="1:37" ht="36">
      <c r="A61" s="323"/>
      <c r="B61" s="71">
        <f t="shared" si="14"/>
        <v>13</v>
      </c>
      <c r="C61" s="167" t="s">
        <v>45</v>
      </c>
      <c r="D61" s="57" t="s">
        <v>225</v>
      </c>
      <c r="E61" s="149" t="str">
        <f t="shared" si="15"/>
        <v/>
      </c>
      <c r="F61" s="149" t="str">
        <f t="shared" si="16"/>
        <v/>
      </c>
      <c r="G61" s="149"/>
      <c r="H61" s="384"/>
      <c r="I61" s="384"/>
      <c r="J61" s="66"/>
      <c r="K61" s="149" t="str">
        <f t="shared" si="17"/>
        <v/>
      </c>
      <c r="L61" s="149" t="str">
        <f t="shared" si="18"/>
        <v/>
      </c>
      <c r="M61" s="149"/>
      <c r="N61" s="332"/>
      <c r="O61" s="60"/>
      <c r="P61" s="149" t="str">
        <f t="shared" si="19"/>
        <v/>
      </c>
      <c r="Q61" s="149" t="str">
        <f t="shared" si="20"/>
        <v/>
      </c>
      <c r="R61" s="149"/>
      <c r="S61" s="56"/>
      <c r="T61" s="56"/>
      <c r="U61" s="170"/>
      <c r="V61" s="323"/>
      <c r="W61" s="323"/>
      <c r="X61" s="323"/>
      <c r="Y61" s="323"/>
      <c r="Z61" s="323"/>
      <c r="AA61" s="323"/>
      <c r="AB61" s="323"/>
      <c r="AC61" s="323"/>
      <c r="AD61" s="323"/>
      <c r="AE61" s="323"/>
      <c r="AF61" s="323"/>
      <c r="AG61" s="323"/>
      <c r="AH61" s="323"/>
      <c r="AI61" s="323"/>
      <c r="AJ61" s="323"/>
      <c r="AK61" s="323"/>
    </row>
    <row r="62" spans="1:37" ht="48.75" thickBot="1">
      <c r="A62" s="323"/>
      <c r="B62" s="71">
        <f t="shared" si="14"/>
        <v>14</v>
      </c>
      <c r="C62" s="167" t="s">
        <v>45</v>
      </c>
      <c r="D62" s="57" t="s">
        <v>226</v>
      </c>
      <c r="E62" s="149" t="str">
        <f t="shared" si="15"/>
        <v/>
      </c>
      <c r="F62" s="149" t="str">
        <f t="shared" si="16"/>
        <v/>
      </c>
      <c r="G62" s="149"/>
      <c r="H62" s="384"/>
      <c r="I62" s="384"/>
      <c r="J62" s="66"/>
      <c r="K62" s="149" t="str">
        <f t="shared" si="17"/>
        <v/>
      </c>
      <c r="L62" s="149" t="str">
        <f t="shared" si="18"/>
        <v/>
      </c>
      <c r="M62" s="149"/>
      <c r="N62" s="332"/>
      <c r="O62" s="126"/>
      <c r="P62" s="149" t="str">
        <f t="shared" si="19"/>
        <v/>
      </c>
      <c r="Q62" s="149" t="str">
        <f t="shared" si="20"/>
        <v/>
      </c>
      <c r="R62" s="149"/>
      <c r="S62" s="56"/>
      <c r="T62" s="56"/>
      <c r="U62" s="170"/>
      <c r="V62" s="323"/>
      <c r="W62" s="323"/>
      <c r="X62" s="323"/>
      <c r="Y62" s="323"/>
      <c r="Z62" s="323"/>
      <c r="AA62" s="323"/>
      <c r="AB62" s="323"/>
      <c r="AC62" s="323"/>
      <c r="AD62" s="323"/>
      <c r="AE62" s="323"/>
      <c r="AF62" s="323"/>
      <c r="AG62" s="323"/>
      <c r="AH62" s="323"/>
      <c r="AI62" s="323"/>
      <c r="AJ62" s="323"/>
      <c r="AK62" s="323"/>
    </row>
  </sheetData>
  <mergeCells count="72">
    <mergeCell ref="H59:I59"/>
    <mergeCell ref="H60:I60"/>
    <mergeCell ref="H61:I61"/>
    <mergeCell ref="H62:I62"/>
    <mergeCell ref="H53:I53"/>
    <mergeCell ref="H54:I54"/>
    <mergeCell ref="H55:I55"/>
    <mergeCell ref="H56:I56"/>
    <mergeCell ref="H57:I57"/>
    <mergeCell ref="H58:I58"/>
    <mergeCell ref="H50:I50"/>
    <mergeCell ref="H51:I51"/>
    <mergeCell ref="H52:I52"/>
    <mergeCell ref="H39:I39"/>
    <mergeCell ref="H40:I40"/>
    <mergeCell ref="H41:I41"/>
    <mergeCell ref="H42:I42"/>
    <mergeCell ref="H43:I43"/>
    <mergeCell ref="H44:I44"/>
    <mergeCell ref="H45:I45"/>
    <mergeCell ref="H46:I46"/>
    <mergeCell ref="C48:J48"/>
    <mergeCell ref="H49:I49"/>
    <mergeCell ref="B47:D47"/>
    <mergeCell ref="H23:I23"/>
    <mergeCell ref="H24:I24"/>
    <mergeCell ref="H25:I25"/>
    <mergeCell ref="H38:I38"/>
    <mergeCell ref="H26:I26"/>
    <mergeCell ref="H27:I27"/>
    <mergeCell ref="H28:I28"/>
    <mergeCell ref="H29:I29"/>
    <mergeCell ref="H34:I34"/>
    <mergeCell ref="H35:I35"/>
    <mergeCell ref="H36:I36"/>
    <mergeCell ref="H37:I37"/>
    <mergeCell ref="H30:I30"/>
    <mergeCell ref="C31:J31"/>
    <mergeCell ref="H32:I32"/>
    <mergeCell ref="H33:I33"/>
    <mergeCell ref="O12:O13"/>
    <mergeCell ref="H19:I19"/>
    <mergeCell ref="H20:I20"/>
    <mergeCell ref="H21:I21"/>
    <mergeCell ref="J12:J13"/>
    <mergeCell ref="H22:I22"/>
    <mergeCell ref="B14:D14"/>
    <mergeCell ref="C15:J15"/>
    <mergeCell ref="H16:I16"/>
    <mergeCell ref="H17:I17"/>
    <mergeCell ref="H18:I18"/>
    <mergeCell ref="B2:T2"/>
    <mergeCell ref="O4:R4"/>
    <mergeCell ref="C5:C6"/>
    <mergeCell ref="D5:D6"/>
    <mergeCell ref="O6:R6"/>
    <mergeCell ref="O8:R8"/>
    <mergeCell ref="B12:B13"/>
    <mergeCell ref="C12:C13"/>
    <mergeCell ref="D12:D13"/>
    <mergeCell ref="G12:G13"/>
    <mergeCell ref="H12:I13"/>
    <mergeCell ref="M11:N11"/>
    <mergeCell ref="R11:T11"/>
    <mergeCell ref="T12:T13"/>
    <mergeCell ref="M12:M13"/>
    <mergeCell ref="R12:R13"/>
    <mergeCell ref="S12:S13"/>
    <mergeCell ref="C10:E10"/>
    <mergeCell ref="C11:E11"/>
    <mergeCell ref="G11:I11"/>
    <mergeCell ref="N12:N13"/>
  </mergeCells>
  <phoneticPr fontId="33" type="noConversion"/>
  <conditionalFormatting sqref="R10 G10 M10">
    <cfRule type="cellIs" dxfId="8" priority="1" stopIfTrue="1" operator="between">
      <formula>1</formula>
      <formula>0.99</formula>
    </cfRule>
    <cfRule type="cellIs" dxfId="7" priority="2" stopIfTrue="1" operator="between">
      <formula>0.98</formula>
      <formula>0.9</formula>
    </cfRule>
    <cfRule type="cellIs" dxfId="6" priority="3" stopIfTrue="1" operator="between">
      <formula>0.89</formula>
      <formula>0</formula>
    </cfRule>
  </conditionalFormatting>
  <dataValidations count="2">
    <dataValidation type="list" allowBlank="1" showInputMessage="1" showErrorMessage="1" sqref="C49:C62 C32:C46 C16:C30" xr:uid="{00000000-0002-0000-0800-000000000000}">
      <formula1>Tipos</formula1>
    </dataValidation>
    <dataValidation type="list" allowBlank="1" showInputMessage="1" showErrorMessage="1" sqref="M49:M62 G32:G46 M32:M46 R32:R46 G16:G30 M16:M30 R16:R30 G49:G62 R49:R62" xr:uid="{00000000-0002-0000-0800-000001000000}">
      <formula1>"Si,No,No Aplica"</formula1>
    </dataValidation>
  </dataValidations>
  <pageMargins left="0.75" right="0.75" top="1" bottom="1" header="0" footer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N10"/>
  <sheetViews>
    <sheetView showGridLines="0" workbookViewId="0">
      <selection activeCell="Q19" sqref="Q19"/>
    </sheetView>
  </sheetViews>
  <sheetFormatPr defaultColWidth="9.140625" defaultRowHeight="12.75"/>
  <cols>
    <col min="1" max="1" width="11" customWidth="1"/>
    <col min="2" max="3" width="9.140625" customWidth="1"/>
    <col min="4" max="4" width="14.7109375" customWidth="1"/>
    <col min="5" max="5" width="11.5703125" customWidth="1"/>
    <col min="6" max="6" width="21.140625" customWidth="1"/>
    <col min="7" max="7" width="28.28515625" customWidth="1"/>
    <col min="8" max="8" width="4.7109375" hidden="1" customWidth="1"/>
    <col min="9" max="10" width="5.7109375" hidden="1" customWidth="1"/>
    <col min="11" max="11" width="6.5703125" hidden="1" customWidth="1"/>
    <col min="12" max="13" width="5.7109375" hidden="1" customWidth="1"/>
    <col min="14" max="14" width="5.7109375" customWidth="1"/>
  </cols>
  <sheetData>
    <row r="2" spans="1:14">
      <c r="B2" s="416" t="s">
        <v>227</v>
      </c>
      <c r="C2" s="416"/>
      <c r="D2" s="416"/>
      <c r="E2" s="416"/>
      <c r="F2" s="416"/>
    </row>
    <row r="3" spans="1:14" ht="13.5" thickBot="1"/>
    <row r="4" spans="1:14" ht="13.5" thickBot="1">
      <c r="A4" s="153" t="s">
        <v>228</v>
      </c>
      <c r="B4" s="417" t="s">
        <v>229</v>
      </c>
      <c r="C4" s="417"/>
      <c r="D4" s="417"/>
      <c r="E4" s="417"/>
      <c r="F4" s="189" t="e">
        <f>AVERAGE(H4:N4)</f>
        <v>#REF!</v>
      </c>
      <c r="H4" s="82">
        <f>Inicio!G10</f>
        <v>0.83333333333333337</v>
      </c>
      <c r="I4" s="82">
        <f>Seguimiento!G10</f>
        <v>0.75</v>
      </c>
      <c r="J4" s="82">
        <f>Cierre!G10</f>
        <v>1</v>
      </c>
      <c r="K4" s="82"/>
      <c r="L4" s="82"/>
      <c r="M4" s="82" t="e">
        <f>Proyecto!#REF!</f>
        <v>#REF!</v>
      </c>
      <c r="N4" s="82"/>
    </row>
    <row r="5" spans="1:14" ht="13.5" thickBot="1">
      <c r="B5" s="418"/>
      <c r="C5" s="418"/>
      <c r="D5" s="418"/>
      <c r="E5" s="418"/>
      <c r="F5" s="418"/>
    </row>
    <row r="6" spans="1:14" ht="13.5" thickBot="1">
      <c r="A6" s="153" t="s">
        <v>230</v>
      </c>
      <c r="B6" s="417" t="s">
        <v>229</v>
      </c>
      <c r="C6" s="417"/>
      <c r="D6" s="417"/>
      <c r="E6" s="417"/>
      <c r="F6" s="189" t="e">
        <f>AVERAGE(H6:N6)</f>
        <v>#REF!</v>
      </c>
      <c r="H6" s="82">
        <f>Inicio!L10</f>
        <v>0.8</v>
      </c>
      <c r="I6" s="82">
        <f>Seguimiento!L10</f>
        <v>1</v>
      </c>
      <c r="J6" s="82">
        <f>Cierre!M10</f>
        <v>0.5</v>
      </c>
      <c r="K6" s="82"/>
      <c r="L6" s="82"/>
      <c r="M6" s="82" t="e">
        <f>Proyecto!#REF!</f>
        <v>#REF!</v>
      </c>
      <c r="N6" s="82"/>
    </row>
    <row r="7" spans="1:14" ht="13.5" thickBot="1">
      <c r="B7" s="418"/>
      <c r="C7" s="418"/>
      <c r="D7" s="418"/>
      <c r="E7" s="418"/>
      <c r="F7" s="418"/>
    </row>
    <row r="8" spans="1:14" ht="13.5" thickBot="1">
      <c r="A8" s="153" t="s">
        <v>231</v>
      </c>
      <c r="B8" s="417" t="s">
        <v>229</v>
      </c>
      <c r="C8" s="417"/>
      <c r="D8" s="417"/>
      <c r="E8" s="417"/>
      <c r="F8" s="189" t="e">
        <f>AVERAGE(H8:N8)</f>
        <v>#REF!</v>
      </c>
      <c r="H8" s="82">
        <f>Inicio!Q10</f>
        <v>0.83333333333333337</v>
      </c>
      <c r="I8" s="82">
        <f>Seguimiento!Q10</f>
        <v>1</v>
      </c>
      <c r="J8" s="82">
        <f>Cierre!S10</f>
        <v>1</v>
      </c>
      <c r="K8" s="82"/>
      <c r="L8" s="82"/>
      <c r="M8" s="82" t="e">
        <f>Proyecto!#REF!</f>
        <v>#REF!</v>
      </c>
      <c r="N8" s="82"/>
    </row>
    <row r="10" spans="1:14">
      <c r="B10" s="113"/>
    </row>
  </sheetData>
  <mergeCells count="6">
    <mergeCell ref="B2:F2"/>
    <mergeCell ref="B4:E4"/>
    <mergeCell ref="B6:E6"/>
    <mergeCell ref="B8:E8"/>
    <mergeCell ref="B5:F5"/>
    <mergeCell ref="B7:F7"/>
  </mergeCells>
  <phoneticPr fontId="33" type="noConversion"/>
  <conditionalFormatting sqref="F8 F6 F4">
    <cfRule type="cellIs" dxfId="5" priority="1" stopIfTrue="1" operator="between">
      <formula>1</formula>
      <formula>0.99</formula>
    </cfRule>
    <cfRule type="cellIs" dxfId="4" priority="2" stopIfTrue="1" operator="between">
      <formula>0.98</formula>
      <formula>0.9</formula>
    </cfRule>
    <cfRule type="cellIs" dxfId="3" priority="3" stopIfTrue="1" operator="between">
      <formula>0.89</formula>
      <formula>0</formula>
    </cfRule>
  </conditionalFormatting>
  <pageMargins left="0.75" right="0.75" top="1" bottom="1" header="0.5" footer="0.5"/>
  <pageSetup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5"/>
  <sheetViews>
    <sheetView showGridLines="0" zoomScaleNormal="100" workbookViewId="0">
      <selection activeCell="A3" sqref="A3:B3"/>
    </sheetView>
  </sheetViews>
  <sheetFormatPr defaultColWidth="9.140625" defaultRowHeight="12.75"/>
  <cols>
    <col min="1" max="1" width="27.85546875" style="1" customWidth="1"/>
    <col min="2" max="2" width="87.42578125" style="1" customWidth="1"/>
    <col min="3" max="3" width="14.28515625" style="1" customWidth="1"/>
    <col min="4" max="4" width="16.42578125" style="1" customWidth="1"/>
    <col min="5" max="6" width="14.28515625" style="1" customWidth="1"/>
    <col min="7" max="7" width="28.42578125" style="1" bestFit="1" customWidth="1"/>
    <col min="8" max="8" width="37" style="1" bestFit="1" customWidth="1"/>
    <col min="9" max="16384" width="9.140625" style="1"/>
  </cols>
  <sheetData>
    <row r="1" spans="1:8" ht="48.75" customHeight="1">
      <c r="A1" s="248"/>
      <c r="B1" s="249" t="s">
        <v>232</v>
      </c>
    </row>
    <row r="2" spans="1:8" ht="15" customHeight="1">
      <c r="A2" s="250" t="s">
        <v>233</v>
      </c>
      <c r="B2" s="251" t="s">
        <v>234</v>
      </c>
    </row>
    <row r="3" spans="1:8" ht="15" customHeight="1">
      <c r="A3" s="422" t="s">
        <v>235</v>
      </c>
      <c r="B3" s="422"/>
    </row>
    <row r="4" spans="1:8" ht="15" customHeight="1">
      <c r="A4" s="421" t="s">
        <v>236</v>
      </c>
      <c r="B4" s="421"/>
      <c r="H4" s="1" t="s">
        <v>237</v>
      </c>
    </row>
    <row r="5" spans="1:8" ht="15" customHeight="1">
      <c r="A5" s="343" t="s">
        <v>238</v>
      </c>
      <c r="B5" s="343" t="s">
        <v>5</v>
      </c>
    </row>
    <row r="6" spans="1:8" ht="15" customHeight="1">
      <c r="A6" s="257" t="s">
        <v>239</v>
      </c>
      <c r="B6" s="258" t="s">
        <v>240</v>
      </c>
    </row>
    <row r="7" spans="1:8" ht="15" customHeight="1">
      <c r="A7" s="259" t="s">
        <v>239</v>
      </c>
      <c r="B7" s="258" t="s">
        <v>241</v>
      </c>
    </row>
    <row r="8" spans="1:8" ht="15" customHeight="1">
      <c r="A8" s="254" t="s">
        <v>239</v>
      </c>
      <c r="B8" s="258" t="s">
        <v>242</v>
      </c>
    </row>
    <row r="9" spans="1:8" ht="15" customHeight="1">
      <c r="A9" s="255" t="s">
        <v>239</v>
      </c>
      <c r="B9" s="258" t="s">
        <v>243</v>
      </c>
    </row>
    <row r="10" spans="1:8" s="260" customFormat="1" ht="15" customHeight="1">
      <c r="A10" s="420" t="s">
        <v>244</v>
      </c>
      <c r="B10" s="420"/>
    </row>
    <row r="11" spans="1:8" s="260" customFormat="1" ht="15" customHeight="1">
      <c r="A11" s="256" t="s">
        <v>245</v>
      </c>
      <c r="B11" s="256" t="s">
        <v>5</v>
      </c>
    </row>
    <row r="12" spans="1:8" s="260" customFormat="1" ht="15" customHeight="1">
      <c r="A12" s="261" t="s">
        <v>246</v>
      </c>
      <c r="B12" s="262" t="s">
        <v>247</v>
      </c>
    </row>
    <row r="13" spans="1:8" s="260" customFormat="1" ht="15" customHeight="1">
      <c r="A13" s="261" t="s">
        <v>248</v>
      </c>
      <c r="B13" s="262" t="s">
        <v>249</v>
      </c>
    </row>
    <row r="14" spans="1:8" s="260" customFormat="1" ht="15" customHeight="1">
      <c r="A14" s="420" t="s">
        <v>250</v>
      </c>
      <c r="B14" s="420"/>
    </row>
    <row r="15" spans="1:8" s="260" customFormat="1" ht="15" customHeight="1">
      <c r="A15" s="256" t="s">
        <v>245</v>
      </c>
      <c r="B15" s="256" t="s">
        <v>5</v>
      </c>
    </row>
    <row r="16" spans="1:8" ht="15" customHeight="1">
      <c r="A16" s="419" t="s">
        <v>251</v>
      </c>
      <c r="B16" s="419"/>
    </row>
    <row r="17" spans="1:2" ht="15" customHeight="1">
      <c r="A17" s="263" t="s">
        <v>252</v>
      </c>
      <c r="B17" s="252" t="s">
        <v>253</v>
      </c>
    </row>
    <row r="18" spans="1:2" ht="15" customHeight="1">
      <c r="A18" s="263" t="s">
        <v>254</v>
      </c>
      <c r="B18" s="252" t="s">
        <v>255</v>
      </c>
    </row>
    <row r="19" spans="1:2" ht="15" customHeight="1">
      <c r="A19" s="263" t="s">
        <v>21</v>
      </c>
      <c r="B19" s="252" t="s">
        <v>256</v>
      </c>
    </row>
    <row r="20" spans="1:2" ht="15" customHeight="1">
      <c r="A20" s="263" t="s">
        <v>257</v>
      </c>
      <c r="B20" s="252" t="s">
        <v>257</v>
      </c>
    </row>
    <row r="21" spans="1:2" ht="15" customHeight="1">
      <c r="A21" s="263" t="s">
        <v>258</v>
      </c>
      <c r="B21" s="252" t="s">
        <v>259</v>
      </c>
    </row>
    <row r="22" spans="1:2" ht="15" customHeight="1">
      <c r="A22" s="263" t="s">
        <v>260</v>
      </c>
      <c r="B22" s="252" t="s">
        <v>261</v>
      </c>
    </row>
    <row r="23" spans="1:2" ht="15" customHeight="1">
      <c r="A23" s="263" t="s">
        <v>262</v>
      </c>
      <c r="B23" s="252" t="s">
        <v>263</v>
      </c>
    </row>
    <row r="24" spans="1:2" ht="15" customHeight="1">
      <c r="A24" s="263" t="s">
        <v>264</v>
      </c>
      <c r="B24" s="252" t="s">
        <v>265</v>
      </c>
    </row>
    <row r="25" spans="1:2" ht="15" customHeight="1">
      <c r="A25" s="419" t="s">
        <v>266</v>
      </c>
      <c r="B25" s="419"/>
    </row>
    <row r="26" spans="1:2" ht="15" customHeight="1">
      <c r="A26" s="263" t="s">
        <v>32</v>
      </c>
      <c r="B26" s="252" t="s">
        <v>267</v>
      </c>
    </row>
    <row r="27" spans="1:2" ht="15" customHeight="1">
      <c r="A27" s="263" t="s">
        <v>5</v>
      </c>
      <c r="B27" s="252" t="s">
        <v>268</v>
      </c>
    </row>
    <row r="28" spans="1:2" ht="15" customHeight="1">
      <c r="A28" s="263" t="s">
        <v>34</v>
      </c>
      <c r="B28" s="252" t="s">
        <v>269</v>
      </c>
    </row>
    <row r="29" spans="1:2" ht="15" customHeight="1">
      <c r="A29" s="263" t="s">
        <v>270</v>
      </c>
      <c r="B29" s="252" t="s">
        <v>271</v>
      </c>
    </row>
    <row r="30" spans="1:2" ht="15" customHeight="1">
      <c r="A30" s="263" t="s">
        <v>3</v>
      </c>
      <c r="B30" s="252" t="s">
        <v>272</v>
      </c>
    </row>
    <row r="31" spans="1:2" ht="15" customHeight="1">
      <c r="A31" s="263" t="s">
        <v>36</v>
      </c>
      <c r="B31" s="252" t="s">
        <v>273</v>
      </c>
    </row>
    <row r="32" spans="1:2" ht="15" customHeight="1">
      <c r="A32" s="263" t="s">
        <v>270</v>
      </c>
      <c r="B32" s="252" t="s">
        <v>274</v>
      </c>
    </row>
    <row r="33" spans="1:4" ht="15" customHeight="1">
      <c r="A33" s="263" t="s">
        <v>3</v>
      </c>
      <c r="B33" s="252" t="s">
        <v>272</v>
      </c>
    </row>
    <row r="34" spans="1:4" ht="15" customHeight="1">
      <c r="A34" s="263" t="s">
        <v>37</v>
      </c>
      <c r="B34" s="252" t="s">
        <v>275</v>
      </c>
    </row>
    <row r="35" spans="1:4" ht="15" customHeight="1">
      <c r="A35" s="263" t="s">
        <v>270</v>
      </c>
      <c r="B35" s="252" t="s">
        <v>276</v>
      </c>
    </row>
    <row r="36" spans="1:4" ht="15" customHeight="1">
      <c r="A36" s="263" t="s">
        <v>3</v>
      </c>
      <c r="B36" s="252" t="s">
        <v>272</v>
      </c>
    </row>
    <row r="37" spans="1:4" ht="30" customHeight="1">
      <c r="A37" s="425" t="s">
        <v>277</v>
      </c>
      <c r="B37" s="425"/>
      <c r="C37" s="425"/>
      <c r="D37" s="425"/>
    </row>
    <row r="38" spans="1:4" ht="15" customHeight="1">
      <c r="A38" s="277" t="s">
        <v>278</v>
      </c>
      <c r="B38" s="277"/>
      <c r="C38" s="424" t="s">
        <v>238</v>
      </c>
      <c r="D38" s="426" t="s">
        <v>279</v>
      </c>
    </row>
    <row r="39" spans="1:4" ht="15" customHeight="1">
      <c r="A39" s="342" t="s">
        <v>280</v>
      </c>
      <c r="B39" s="342" t="s">
        <v>281</v>
      </c>
      <c r="C39" s="424"/>
      <c r="D39" s="427"/>
    </row>
    <row r="40" spans="1:4" ht="15" customHeight="1">
      <c r="A40" s="279">
        <v>0</v>
      </c>
      <c r="B40" s="279">
        <v>0.9</v>
      </c>
      <c r="C40" s="280"/>
      <c r="D40" s="278" t="s">
        <v>282</v>
      </c>
    </row>
    <row r="41" spans="1:4" ht="15" customHeight="1">
      <c r="A41" s="279" t="s">
        <v>283</v>
      </c>
      <c r="B41" s="279">
        <v>0.98</v>
      </c>
      <c r="C41" s="292"/>
      <c r="D41" s="278" t="s">
        <v>284</v>
      </c>
    </row>
    <row r="42" spans="1:4">
      <c r="A42" s="279" t="s">
        <v>285</v>
      </c>
      <c r="B42" s="279">
        <v>1</v>
      </c>
      <c r="C42" s="293"/>
      <c r="D42" s="278" t="s">
        <v>286</v>
      </c>
    </row>
    <row r="44" spans="1:4" hidden="1">
      <c r="A44" s="267" t="s">
        <v>246</v>
      </c>
      <c r="B44" s="268" t="s">
        <v>247</v>
      </c>
    </row>
    <row r="45" spans="1:4" hidden="1">
      <c r="A45" s="267" t="s">
        <v>287</v>
      </c>
      <c r="B45" s="268" t="s">
        <v>249</v>
      </c>
    </row>
    <row r="46" spans="1:4" hidden="1">
      <c r="A46" s="267" t="s">
        <v>288</v>
      </c>
      <c r="B46" s="268" t="s">
        <v>249</v>
      </c>
    </row>
    <row r="47" spans="1:4" hidden="1">
      <c r="A47" s="267" t="s">
        <v>289</v>
      </c>
      <c r="B47" s="268" t="s">
        <v>249</v>
      </c>
    </row>
    <row r="48" spans="1:4" ht="25.5" hidden="1">
      <c r="A48" s="267" t="s">
        <v>290</v>
      </c>
      <c r="B48" s="268" t="s">
        <v>249</v>
      </c>
    </row>
    <row r="49" spans="1:2" hidden="1">
      <c r="A49" s="267" t="s">
        <v>291</v>
      </c>
      <c r="B49" s="268" t="s">
        <v>249</v>
      </c>
    </row>
    <row r="50" spans="1:2" hidden="1">
      <c r="A50" s="267" t="s">
        <v>292</v>
      </c>
      <c r="B50" s="268" t="s">
        <v>249</v>
      </c>
    </row>
    <row r="51" spans="1:2" hidden="1">
      <c r="A51" s="267" t="s">
        <v>293</v>
      </c>
      <c r="B51" s="268" t="s">
        <v>249</v>
      </c>
    </row>
    <row r="52" spans="1:2" hidden="1">
      <c r="A52" s="267" t="s">
        <v>294</v>
      </c>
      <c r="B52" s="268" t="s">
        <v>295</v>
      </c>
    </row>
    <row r="53" spans="1:2" hidden="1">
      <c r="A53" s="420" t="s">
        <v>250</v>
      </c>
      <c r="B53" s="420"/>
    </row>
    <row r="54" spans="1:2" hidden="1"/>
    <row r="55" spans="1:2" hidden="1">
      <c r="A55" s="420" t="s">
        <v>296</v>
      </c>
      <c r="B55" s="420"/>
    </row>
    <row r="56" spans="1:2" hidden="1">
      <c r="A56" s="256" t="s">
        <v>245</v>
      </c>
      <c r="B56" s="256" t="s">
        <v>5</v>
      </c>
    </row>
    <row r="57" spans="1:2" hidden="1">
      <c r="A57" s="419" t="s">
        <v>251</v>
      </c>
      <c r="B57" s="419"/>
    </row>
    <row r="58" spans="1:2" hidden="1">
      <c r="A58" s="263" t="s">
        <v>13</v>
      </c>
      <c r="B58" s="341" t="s">
        <v>297</v>
      </c>
    </row>
    <row r="59" spans="1:2" hidden="1">
      <c r="A59" s="263" t="s">
        <v>20</v>
      </c>
      <c r="B59" s="341" t="s">
        <v>298</v>
      </c>
    </row>
    <row r="60" spans="1:2" hidden="1">
      <c r="A60" s="263" t="s">
        <v>21</v>
      </c>
      <c r="B60" s="341" t="s">
        <v>256</v>
      </c>
    </row>
    <row r="61" spans="1:2" hidden="1">
      <c r="A61" s="263" t="s">
        <v>23</v>
      </c>
      <c r="B61" s="341" t="s">
        <v>257</v>
      </c>
    </row>
    <row r="62" spans="1:2" hidden="1">
      <c r="A62" s="263" t="s">
        <v>24</v>
      </c>
      <c r="B62" s="341" t="s">
        <v>299</v>
      </c>
    </row>
    <row r="63" spans="1:2" hidden="1">
      <c r="A63" s="263" t="s">
        <v>260</v>
      </c>
      <c r="B63" s="341" t="s">
        <v>261</v>
      </c>
    </row>
    <row r="64" spans="1:2" hidden="1">
      <c r="A64" s="263" t="s">
        <v>262</v>
      </c>
      <c r="B64" s="341" t="s">
        <v>263</v>
      </c>
    </row>
    <row r="65" spans="1:2" ht="25.5" hidden="1">
      <c r="A65" s="263" t="s">
        <v>264</v>
      </c>
      <c r="B65" s="341" t="s">
        <v>265</v>
      </c>
    </row>
    <row r="66" spans="1:2" hidden="1">
      <c r="A66" s="419" t="s">
        <v>266</v>
      </c>
      <c r="B66" s="419"/>
    </row>
    <row r="67" spans="1:2" hidden="1">
      <c r="A67" s="263" t="s">
        <v>300</v>
      </c>
      <c r="B67" s="341" t="s">
        <v>301</v>
      </c>
    </row>
    <row r="68" spans="1:2" ht="25.5" hidden="1">
      <c r="A68" s="263" t="s">
        <v>302</v>
      </c>
      <c r="B68" s="341" t="s">
        <v>303</v>
      </c>
    </row>
    <row r="69" spans="1:2" hidden="1">
      <c r="A69" s="263" t="s">
        <v>32</v>
      </c>
      <c r="B69" s="341" t="s">
        <v>304</v>
      </c>
    </row>
    <row r="70" spans="1:2" hidden="1">
      <c r="A70" s="263" t="s">
        <v>5</v>
      </c>
      <c r="B70" s="341" t="s">
        <v>268</v>
      </c>
    </row>
    <row r="71" spans="1:2" hidden="1">
      <c r="A71" s="263" t="s">
        <v>34</v>
      </c>
      <c r="B71" s="341" t="s">
        <v>269</v>
      </c>
    </row>
    <row r="72" spans="1:2" hidden="1">
      <c r="A72" s="263" t="s">
        <v>35</v>
      </c>
      <c r="B72" s="341" t="s">
        <v>271</v>
      </c>
    </row>
    <row r="73" spans="1:2" hidden="1">
      <c r="A73" s="263" t="s">
        <v>3</v>
      </c>
      <c r="B73" s="341" t="s">
        <v>272</v>
      </c>
    </row>
    <row r="74" spans="1:2" hidden="1">
      <c r="A74" s="263" t="s">
        <v>36</v>
      </c>
      <c r="B74" s="341" t="s">
        <v>273</v>
      </c>
    </row>
    <row r="75" spans="1:2" hidden="1">
      <c r="A75" s="263" t="s">
        <v>35</v>
      </c>
      <c r="B75" s="341" t="s">
        <v>274</v>
      </c>
    </row>
    <row r="76" spans="1:2" hidden="1">
      <c r="A76" s="263" t="s">
        <v>3</v>
      </c>
      <c r="B76" s="341" t="s">
        <v>272</v>
      </c>
    </row>
    <row r="77" spans="1:2" hidden="1">
      <c r="A77" s="263" t="s">
        <v>37</v>
      </c>
      <c r="B77" s="341" t="s">
        <v>275</v>
      </c>
    </row>
    <row r="78" spans="1:2" hidden="1">
      <c r="A78" s="263" t="s">
        <v>35</v>
      </c>
      <c r="B78" s="341" t="s">
        <v>276</v>
      </c>
    </row>
    <row r="79" spans="1:2" hidden="1">
      <c r="A79" s="263" t="s">
        <v>3</v>
      </c>
      <c r="B79" s="341" t="s">
        <v>272</v>
      </c>
    </row>
    <row r="80" spans="1:2" hidden="1">
      <c r="A80" s="275"/>
      <c r="B80" s="275"/>
    </row>
    <row r="81" spans="1:2" hidden="1">
      <c r="A81" s="275"/>
      <c r="B81" s="275"/>
    </row>
    <row r="82" spans="1:2" hidden="1">
      <c r="A82" s="420" t="s">
        <v>305</v>
      </c>
      <c r="B82" s="420"/>
    </row>
    <row r="83" spans="1:2" hidden="1">
      <c r="A83" s="256" t="s">
        <v>245</v>
      </c>
      <c r="B83" s="256" t="s">
        <v>5</v>
      </c>
    </row>
    <row r="84" spans="1:2" hidden="1">
      <c r="A84" s="419" t="s">
        <v>251</v>
      </c>
      <c r="B84" s="419"/>
    </row>
    <row r="85" spans="1:2" hidden="1">
      <c r="A85" s="263" t="s">
        <v>13</v>
      </c>
      <c r="B85" s="341" t="s">
        <v>297</v>
      </c>
    </row>
    <row r="86" spans="1:2" hidden="1">
      <c r="A86" s="263" t="s">
        <v>20</v>
      </c>
      <c r="B86" s="341" t="s">
        <v>298</v>
      </c>
    </row>
    <row r="87" spans="1:2" hidden="1">
      <c r="A87" s="263" t="s">
        <v>21</v>
      </c>
      <c r="B87" s="341" t="s">
        <v>256</v>
      </c>
    </row>
    <row r="88" spans="1:2" hidden="1">
      <c r="A88" s="263" t="s">
        <v>23</v>
      </c>
      <c r="B88" s="341" t="s">
        <v>257</v>
      </c>
    </row>
    <row r="89" spans="1:2" hidden="1">
      <c r="A89" s="263" t="s">
        <v>24</v>
      </c>
      <c r="B89" s="341" t="s">
        <v>299</v>
      </c>
    </row>
    <row r="90" spans="1:2" hidden="1">
      <c r="A90" s="263" t="s">
        <v>260</v>
      </c>
      <c r="B90" s="341" t="s">
        <v>261</v>
      </c>
    </row>
    <row r="91" spans="1:2" hidden="1">
      <c r="A91" s="263" t="s">
        <v>262</v>
      </c>
      <c r="B91" s="341" t="s">
        <v>263</v>
      </c>
    </row>
    <row r="92" spans="1:2" ht="25.5" hidden="1">
      <c r="A92" s="263" t="s">
        <v>264</v>
      </c>
      <c r="B92" s="341" t="s">
        <v>265</v>
      </c>
    </row>
    <row r="93" spans="1:2" hidden="1">
      <c r="A93" s="419" t="s">
        <v>266</v>
      </c>
      <c r="B93" s="419"/>
    </row>
    <row r="94" spans="1:2" hidden="1">
      <c r="A94" s="263" t="s">
        <v>300</v>
      </c>
      <c r="B94" s="341" t="s">
        <v>301</v>
      </c>
    </row>
    <row r="95" spans="1:2" ht="25.5" hidden="1">
      <c r="A95" s="263" t="s">
        <v>302</v>
      </c>
      <c r="B95" s="341" t="s">
        <v>303</v>
      </c>
    </row>
    <row r="96" spans="1:2" hidden="1">
      <c r="A96" s="263" t="s">
        <v>32</v>
      </c>
      <c r="B96" s="341" t="s">
        <v>304</v>
      </c>
    </row>
    <row r="97" spans="1:2" hidden="1">
      <c r="A97" s="263" t="s">
        <v>5</v>
      </c>
      <c r="B97" s="341" t="s">
        <v>268</v>
      </c>
    </row>
    <row r="98" spans="1:2" hidden="1">
      <c r="A98" s="263" t="s">
        <v>34</v>
      </c>
      <c r="B98" s="341" t="s">
        <v>269</v>
      </c>
    </row>
    <row r="99" spans="1:2" hidden="1">
      <c r="A99" s="263" t="s">
        <v>35</v>
      </c>
      <c r="B99" s="341" t="s">
        <v>271</v>
      </c>
    </row>
    <row r="100" spans="1:2" hidden="1">
      <c r="A100" s="263" t="s">
        <v>3</v>
      </c>
      <c r="B100" s="341" t="s">
        <v>272</v>
      </c>
    </row>
    <row r="101" spans="1:2" hidden="1">
      <c r="A101" s="263" t="s">
        <v>36</v>
      </c>
      <c r="B101" s="341" t="s">
        <v>273</v>
      </c>
    </row>
    <row r="102" spans="1:2" hidden="1">
      <c r="A102" s="263" t="s">
        <v>35</v>
      </c>
      <c r="B102" s="341" t="s">
        <v>274</v>
      </c>
    </row>
    <row r="103" spans="1:2" hidden="1">
      <c r="A103" s="263" t="s">
        <v>3</v>
      </c>
      <c r="B103" s="341" t="s">
        <v>272</v>
      </c>
    </row>
    <row r="104" spans="1:2" hidden="1">
      <c r="A104" s="263" t="s">
        <v>37</v>
      </c>
      <c r="B104" s="341" t="s">
        <v>275</v>
      </c>
    </row>
    <row r="105" spans="1:2" hidden="1">
      <c r="A105" s="263" t="s">
        <v>35</v>
      </c>
      <c r="B105" s="341" t="s">
        <v>276</v>
      </c>
    </row>
    <row r="106" spans="1:2" hidden="1">
      <c r="A106" s="263" t="s">
        <v>3</v>
      </c>
      <c r="B106" s="341" t="s">
        <v>272</v>
      </c>
    </row>
    <row r="107" spans="1:2" hidden="1">
      <c r="A107" s="265"/>
      <c r="B107" s="253"/>
    </row>
    <row r="108" spans="1:2" hidden="1">
      <c r="A108" s="276"/>
      <c r="B108" s="253"/>
    </row>
    <row r="109" spans="1:2" hidden="1">
      <c r="A109" s="420" t="s">
        <v>306</v>
      </c>
      <c r="B109" s="420"/>
    </row>
    <row r="110" spans="1:2" hidden="1">
      <c r="A110" s="256" t="s">
        <v>245</v>
      </c>
      <c r="B110" s="256" t="s">
        <v>5</v>
      </c>
    </row>
    <row r="111" spans="1:2" hidden="1">
      <c r="A111" s="419" t="s">
        <v>251</v>
      </c>
      <c r="B111" s="419"/>
    </row>
    <row r="112" spans="1:2" hidden="1">
      <c r="A112" s="263" t="s">
        <v>13</v>
      </c>
      <c r="B112" s="341" t="s">
        <v>297</v>
      </c>
    </row>
    <row r="113" spans="1:2" hidden="1">
      <c r="A113" s="263" t="s">
        <v>20</v>
      </c>
      <c r="B113" s="341" t="s">
        <v>298</v>
      </c>
    </row>
    <row r="114" spans="1:2" hidden="1">
      <c r="A114" s="263" t="s">
        <v>21</v>
      </c>
      <c r="B114" s="341" t="s">
        <v>256</v>
      </c>
    </row>
    <row r="115" spans="1:2" hidden="1">
      <c r="A115" s="263" t="s">
        <v>23</v>
      </c>
      <c r="B115" s="341" t="s">
        <v>257</v>
      </c>
    </row>
    <row r="116" spans="1:2" hidden="1">
      <c r="A116" s="263" t="s">
        <v>24</v>
      </c>
      <c r="B116" s="341" t="s">
        <v>299</v>
      </c>
    </row>
    <row r="117" spans="1:2" hidden="1">
      <c r="A117" s="263" t="s">
        <v>260</v>
      </c>
      <c r="B117" s="341" t="s">
        <v>261</v>
      </c>
    </row>
    <row r="118" spans="1:2" hidden="1">
      <c r="A118" s="263" t="s">
        <v>262</v>
      </c>
      <c r="B118" s="341" t="s">
        <v>263</v>
      </c>
    </row>
    <row r="119" spans="1:2" ht="25.5" hidden="1">
      <c r="A119" s="263" t="s">
        <v>264</v>
      </c>
      <c r="B119" s="341" t="s">
        <v>265</v>
      </c>
    </row>
    <row r="120" spans="1:2" hidden="1">
      <c r="A120" s="419" t="s">
        <v>266</v>
      </c>
      <c r="B120" s="419"/>
    </row>
    <row r="121" spans="1:2" hidden="1">
      <c r="A121" s="263" t="s">
        <v>32</v>
      </c>
      <c r="B121" s="341" t="s">
        <v>307</v>
      </c>
    </row>
    <row r="122" spans="1:2" hidden="1">
      <c r="A122" s="263" t="s">
        <v>5</v>
      </c>
      <c r="B122" s="341" t="s">
        <v>308</v>
      </c>
    </row>
    <row r="123" spans="1:2" hidden="1">
      <c r="A123" s="263" t="s">
        <v>34</v>
      </c>
      <c r="B123" s="341" t="s">
        <v>269</v>
      </c>
    </row>
    <row r="124" spans="1:2" hidden="1">
      <c r="A124" s="263" t="s">
        <v>35</v>
      </c>
      <c r="B124" s="341" t="s">
        <v>271</v>
      </c>
    </row>
    <row r="125" spans="1:2" hidden="1">
      <c r="A125" s="263" t="s">
        <v>3</v>
      </c>
      <c r="B125" s="341" t="s">
        <v>272</v>
      </c>
    </row>
    <row r="126" spans="1:2" hidden="1">
      <c r="A126" s="263" t="s">
        <v>36</v>
      </c>
      <c r="B126" s="341" t="s">
        <v>273</v>
      </c>
    </row>
    <row r="127" spans="1:2" hidden="1">
      <c r="A127" s="263" t="s">
        <v>35</v>
      </c>
      <c r="B127" s="341" t="s">
        <v>274</v>
      </c>
    </row>
    <row r="128" spans="1:2" hidden="1">
      <c r="A128" s="263" t="s">
        <v>3</v>
      </c>
      <c r="B128" s="341" t="s">
        <v>272</v>
      </c>
    </row>
    <row r="129" spans="1:2" hidden="1">
      <c r="A129" s="263" t="s">
        <v>37</v>
      </c>
      <c r="B129" s="341" t="s">
        <v>275</v>
      </c>
    </row>
    <row r="130" spans="1:2" hidden="1">
      <c r="A130" s="263" t="s">
        <v>35</v>
      </c>
      <c r="B130" s="341" t="s">
        <v>276</v>
      </c>
    </row>
    <row r="131" spans="1:2" hidden="1">
      <c r="A131" s="263" t="s">
        <v>3</v>
      </c>
      <c r="B131" s="341" t="s">
        <v>272</v>
      </c>
    </row>
    <row r="132" spans="1:2" hidden="1">
      <c r="A132" s="263" t="s">
        <v>37</v>
      </c>
      <c r="B132" s="341" t="s">
        <v>275</v>
      </c>
    </row>
    <row r="133" spans="1:2" hidden="1">
      <c r="A133" s="263" t="s">
        <v>35</v>
      </c>
      <c r="B133" s="341" t="s">
        <v>276</v>
      </c>
    </row>
    <row r="134" spans="1:2" hidden="1">
      <c r="A134" s="263" t="s">
        <v>3</v>
      </c>
      <c r="B134" s="341" t="s">
        <v>272</v>
      </c>
    </row>
    <row r="135" spans="1:2" hidden="1">
      <c r="A135" s="263"/>
      <c r="B135" s="341"/>
    </row>
    <row r="136" spans="1:2" hidden="1">
      <c r="A136" s="420" t="s">
        <v>309</v>
      </c>
      <c r="B136" s="420"/>
    </row>
    <row r="137" spans="1:2" hidden="1">
      <c r="A137" s="256" t="s">
        <v>245</v>
      </c>
      <c r="B137" s="256" t="s">
        <v>5</v>
      </c>
    </row>
    <row r="138" spans="1:2" hidden="1">
      <c r="A138" s="419" t="s">
        <v>251</v>
      </c>
      <c r="B138" s="419"/>
    </row>
    <row r="139" spans="1:2" hidden="1">
      <c r="A139" s="263" t="s">
        <v>13</v>
      </c>
      <c r="B139" s="341" t="s">
        <v>297</v>
      </c>
    </row>
    <row r="140" spans="1:2" hidden="1">
      <c r="A140" s="263" t="s">
        <v>20</v>
      </c>
      <c r="B140" s="341" t="s">
        <v>298</v>
      </c>
    </row>
    <row r="141" spans="1:2" hidden="1">
      <c r="A141" s="263" t="s">
        <v>21</v>
      </c>
      <c r="B141" s="341" t="s">
        <v>256</v>
      </c>
    </row>
    <row r="142" spans="1:2" hidden="1">
      <c r="A142" s="263" t="s">
        <v>23</v>
      </c>
      <c r="B142" s="341" t="s">
        <v>257</v>
      </c>
    </row>
    <row r="143" spans="1:2" hidden="1">
      <c r="A143" s="263" t="s">
        <v>24</v>
      </c>
      <c r="B143" s="341" t="s">
        <v>299</v>
      </c>
    </row>
    <row r="144" spans="1:2" hidden="1">
      <c r="A144" s="263" t="s">
        <v>260</v>
      </c>
      <c r="B144" s="341" t="s">
        <v>261</v>
      </c>
    </row>
    <row r="145" spans="1:2" hidden="1">
      <c r="A145" s="263" t="s">
        <v>262</v>
      </c>
      <c r="B145" s="341" t="s">
        <v>263</v>
      </c>
    </row>
    <row r="146" spans="1:2" ht="25.5" hidden="1">
      <c r="A146" s="263" t="s">
        <v>264</v>
      </c>
      <c r="B146" s="341" t="s">
        <v>265</v>
      </c>
    </row>
    <row r="147" spans="1:2" hidden="1">
      <c r="A147" s="419" t="s">
        <v>266</v>
      </c>
      <c r="B147" s="419"/>
    </row>
    <row r="148" spans="1:2" hidden="1">
      <c r="A148" s="263" t="s">
        <v>32</v>
      </c>
      <c r="B148" s="341" t="s">
        <v>307</v>
      </c>
    </row>
    <row r="149" spans="1:2" hidden="1">
      <c r="A149" s="263" t="s">
        <v>5</v>
      </c>
      <c r="B149" s="341" t="s">
        <v>308</v>
      </c>
    </row>
    <row r="150" spans="1:2" hidden="1">
      <c r="A150" s="263" t="s">
        <v>34</v>
      </c>
      <c r="B150" s="341" t="s">
        <v>269</v>
      </c>
    </row>
    <row r="151" spans="1:2" hidden="1">
      <c r="A151" s="263" t="s">
        <v>35</v>
      </c>
      <c r="B151" s="341" t="s">
        <v>271</v>
      </c>
    </row>
    <row r="152" spans="1:2" hidden="1">
      <c r="A152" s="263" t="s">
        <v>3</v>
      </c>
      <c r="B152" s="341" t="s">
        <v>272</v>
      </c>
    </row>
    <row r="153" spans="1:2" hidden="1">
      <c r="A153" s="263" t="s">
        <v>36</v>
      </c>
      <c r="B153" s="341" t="s">
        <v>273</v>
      </c>
    </row>
    <row r="154" spans="1:2" hidden="1">
      <c r="A154" s="263" t="s">
        <v>35</v>
      </c>
      <c r="B154" s="341" t="s">
        <v>274</v>
      </c>
    </row>
    <row r="155" spans="1:2" hidden="1">
      <c r="A155" s="263" t="s">
        <v>3</v>
      </c>
      <c r="B155" s="341" t="s">
        <v>272</v>
      </c>
    </row>
    <row r="156" spans="1:2" hidden="1">
      <c r="A156" s="263" t="s">
        <v>37</v>
      </c>
      <c r="B156" s="341" t="s">
        <v>275</v>
      </c>
    </row>
    <row r="157" spans="1:2" hidden="1">
      <c r="A157" s="263" t="s">
        <v>35</v>
      </c>
      <c r="B157" s="341" t="s">
        <v>276</v>
      </c>
    </row>
    <row r="158" spans="1:2" hidden="1">
      <c r="A158" s="263" t="s">
        <v>3</v>
      </c>
      <c r="B158" s="341" t="s">
        <v>272</v>
      </c>
    </row>
    <row r="159" spans="1:2" hidden="1">
      <c r="A159" s="263" t="s">
        <v>37</v>
      </c>
      <c r="B159" s="341" t="s">
        <v>275</v>
      </c>
    </row>
    <row r="160" spans="1:2" hidden="1">
      <c r="A160" s="263" t="s">
        <v>35</v>
      </c>
      <c r="B160" s="341" t="s">
        <v>276</v>
      </c>
    </row>
    <row r="161" spans="1:2" hidden="1">
      <c r="A161" s="263" t="s">
        <v>3</v>
      </c>
      <c r="B161" s="341" t="s">
        <v>272</v>
      </c>
    </row>
    <row r="162" spans="1:2" hidden="1">
      <c r="A162" s="263"/>
      <c r="B162" s="341"/>
    </row>
    <row r="163" spans="1:2" hidden="1">
      <c r="A163" s="420" t="s">
        <v>310</v>
      </c>
      <c r="B163" s="420"/>
    </row>
    <row r="164" spans="1:2" hidden="1">
      <c r="A164" s="256" t="s">
        <v>245</v>
      </c>
      <c r="B164" s="256" t="s">
        <v>5</v>
      </c>
    </row>
    <row r="165" spans="1:2" hidden="1">
      <c r="A165" s="419" t="s">
        <v>251</v>
      </c>
      <c r="B165" s="419"/>
    </row>
    <row r="166" spans="1:2" hidden="1">
      <c r="A166" s="263" t="s">
        <v>13</v>
      </c>
      <c r="B166" s="341" t="s">
        <v>297</v>
      </c>
    </row>
    <row r="167" spans="1:2" hidden="1">
      <c r="A167" s="263" t="s">
        <v>20</v>
      </c>
      <c r="B167" s="341" t="s">
        <v>298</v>
      </c>
    </row>
    <row r="168" spans="1:2" hidden="1">
      <c r="A168" s="263" t="s">
        <v>21</v>
      </c>
      <c r="B168" s="341" t="s">
        <v>256</v>
      </c>
    </row>
    <row r="169" spans="1:2" hidden="1">
      <c r="A169" s="263" t="s">
        <v>23</v>
      </c>
      <c r="B169" s="341" t="s">
        <v>257</v>
      </c>
    </row>
    <row r="170" spans="1:2" hidden="1">
      <c r="A170" s="263" t="s">
        <v>24</v>
      </c>
      <c r="B170" s="341" t="s">
        <v>299</v>
      </c>
    </row>
    <row r="171" spans="1:2" hidden="1">
      <c r="A171" s="263" t="s">
        <v>260</v>
      </c>
      <c r="B171" s="341" t="s">
        <v>261</v>
      </c>
    </row>
    <row r="172" spans="1:2" hidden="1">
      <c r="A172" s="263" t="s">
        <v>262</v>
      </c>
      <c r="B172" s="341" t="s">
        <v>263</v>
      </c>
    </row>
    <row r="173" spans="1:2" ht="25.5" hidden="1">
      <c r="A173" s="263" t="s">
        <v>264</v>
      </c>
      <c r="B173" s="341" t="s">
        <v>265</v>
      </c>
    </row>
    <row r="174" spans="1:2" hidden="1">
      <c r="A174" s="419" t="s">
        <v>266</v>
      </c>
      <c r="B174" s="419"/>
    </row>
    <row r="175" spans="1:2" hidden="1">
      <c r="A175" s="263" t="s">
        <v>32</v>
      </c>
      <c r="B175" s="341" t="s">
        <v>307</v>
      </c>
    </row>
    <row r="176" spans="1:2" hidden="1">
      <c r="A176" s="263" t="s">
        <v>5</v>
      </c>
      <c r="B176" s="341" t="s">
        <v>308</v>
      </c>
    </row>
    <row r="177" spans="1:2" hidden="1">
      <c r="A177" s="263" t="s">
        <v>34</v>
      </c>
      <c r="B177" s="341" t="s">
        <v>269</v>
      </c>
    </row>
    <row r="178" spans="1:2" hidden="1">
      <c r="A178" s="263" t="s">
        <v>35</v>
      </c>
      <c r="B178" s="341" t="s">
        <v>271</v>
      </c>
    </row>
    <row r="179" spans="1:2" hidden="1">
      <c r="A179" s="263" t="s">
        <v>3</v>
      </c>
      <c r="B179" s="341" t="s">
        <v>272</v>
      </c>
    </row>
    <row r="180" spans="1:2" hidden="1">
      <c r="A180" s="263" t="s">
        <v>36</v>
      </c>
      <c r="B180" s="341" t="s">
        <v>273</v>
      </c>
    </row>
    <row r="181" spans="1:2" hidden="1">
      <c r="A181" s="263" t="s">
        <v>35</v>
      </c>
      <c r="B181" s="341" t="s">
        <v>274</v>
      </c>
    </row>
    <row r="182" spans="1:2" hidden="1">
      <c r="A182" s="263" t="s">
        <v>3</v>
      </c>
      <c r="B182" s="341" t="s">
        <v>272</v>
      </c>
    </row>
    <row r="183" spans="1:2" hidden="1">
      <c r="A183" s="263" t="s">
        <v>37</v>
      </c>
      <c r="B183" s="341" t="s">
        <v>275</v>
      </c>
    </row>
    <row r="184" spans="1:2" hidden="1">
      <c r="A184" s="263" t="s">
        <v>35</v>
      </c>
      <c r="B184" s="341" t="s">
        <v>276</v>
      </c>
    </row>
    <row r="185" spans="1:2" hidden="1">
      <c r="A185" s="263" t="s">
        <v>3</v>
      </c>
      <c r="B185" s="341" t="s">
        <v>272</v>
      </c>
    </row>
    <row r="186" spans="1:2" hidden="1">
      <c r="A186" s="263" t="s">
        <v>37</v>
      </c>
      <c r="B186" s="341" t="s">
        <v>275</v>
      </c>
    </row>
    <row r="187" spans="1:2" hidden="1">
      <c r="A187" s="263" t="s">
        <v>35</v>
      </c>
      <c r="B187" s="341" t="s">
        <v>276</v>
      </c>
    </row>
    <row r="188" spans="1:2" hidden="1">
      <c r="A188" s="263" t="s">
        <v>3</v>
      </c>
      <c r="B188" s="341" t="s">
        <v>272</v>
      </c>
    </row>
    <row r="189" spans="1:2" hidden="1">
      <c r="A189" s="263"/>
      <c r="B189" s="341"/>
    </row>
    <row r="190" spans="1:2" hidden="1">
      <c r="A190" s="420" t="s">
        <v>311</v>
      </c>
      <c r="B190" s="420"/>
    </row>
    <row r="191" spans="1:2" hidden="1">
      <c r="A191" s="256" t="s">
        <v>245</v>
      </c>
      <c r="B191" s="256" t="s">
        <v>5</v>
      </c>
    </row>
    <row r="192" spans="1:2" hidden="1">
      <c r="A192" s="419" t="s">
        <v>251</v>
      </c>
      <c r="B192" s="419"/>
    </row>
    <row r="193" spans="1:2" hidden="1">
      <c r="A193" s="263" t="s">
        <v>13</v>
      </c>
      <c r="B193" s="341" t="s">
        <v>297</v>
      </c>
    </row>
    <row r="194" spans="1:2" hidden="1">
      <c r="A194" s="263" t="s">
        <v>20</v>
      </c>
      <c r="B194" s="341" t="s">
        <v>298</v>
      </c>
    </row>
    <row r="195" spans="1:2" hidden="1">
      <c r="A195" s="263" t="s">
        <v>21</v>
      </c>
      <c r="B195" s="341" t="s">
        <v>256</v>
      </c>
    </row>
    <row r="196" spans="1:2" hidden="1">
      <c r="A196" s="263" t="s">
        <v>23</v>
      </c>
      <c r="B196" s="341" t="s">
        <v>257</v>
      </c>
    </row>
    <row r="197" spans="1:2" hidden="1">
      <c r="A197" s="263" t="s">
        <v>24</v>
      </c>
      <c r="B197" s="341" t="s">
        <v>299</v>
      </c>
    </row>
    <row r="198" spans="1:2" hidden="1">
      <c r="A198" s="263" t="s">
        <v>260</v>
      </c>
      <c r="B198" s="341" t="s">
        <v>261</v>
      </c>
    </row>
    <row r="199" spans="1:2" hidden="1">
      <c r="A199" s="263" t="s">
        <v>262</v>
      </c>
      <c r="B199" s="341" t="s">
        <v>263</v>
      </c>
    </row>
    <row r="200" spans="1:2" ht="25.5" hidden="1">
      <c r="A200" s="263" t="s">
        <v>264</v>
      </c>
      <c r="B200" s="341" t="s">
        <v>265</v>
      </c>
    </row>
    <row r="201" spans="1:2" hidden="1">
      <c r="A201" s="419" t="s">
        <v>266</v>
      </c>
      <c r="B201" s="419"/>
    </row>
    <row r="202" spans="1:2" hidden="1">
      <c r="A202" s="263" t="s">
        <v>32</v>
      </c>
      <c r="B202" s="341" t="s">
        <v>307</v>
      </c>
    </row>
    <row r="203" spans="1:2" hidden="1">
      <c r="A203" s="263" t="s">
        <v>5</v>
      </c>
      <c r="B203" s="341" t="s">
        <v>308</v>
      </c>
    </row>
    <row r="204" spans="1:2" hidden="1">
      <c r="A204" s="263" t="s">
        <v>34</v>
      </c>
      <c r="B204" s="341" t="s">
        <v>269</v>
      </c>
    </row>
    <row r="205" spans="1:2" hidden="1">
      <c r="A205" s="263" t="s">
        <v>35</v>
      </c>
      <c r="B205" s="341" t="s">
        <v>271</v>
      </c>
    </row>
    <row r="206" spans="1:2" hidden="1">
      <c r="A206" s="263" t="s">
        <v>3</v>
      </c>
      <c r="B206" s="341" t="s">
        <v>272</v>
      </c>
    </row>
    <row r="207" spans="1:2" hidden="1">
      <c r="A207" s="263" t="s">
        <v>36</v>
      </c>
      <c r="B207" s="341" t="s">
        <v>273</v>
      </c>
    </row>
    <row r="208" spans="1:2" hidden="1">
      <c r="A208" s="263" t="s">
        <v>35</v>
      </c>
      <c r="B208" s="341" t="s">
        <v>274</v>
      </c>
    </row>
    <row r="209" spans="1:2" hidden="1">
      <c r="A209" s="263" t="s">
        <v>3</v>
      </c>
      <c r="B209" s="341" t="s">
        <v>272</v>
      </c>
    </row>
    <row r="210" spans="1:2" hidden="1">
      <c r="A210" s="263" t="s">
        <v>37</v>
      </c>
      <c r="B210" s="341" t="s">
        <v>275</v>
      </c>
    </row>
    <row r="211" spans="1:2" hidden="1">
      <c r="A211" s="263" t="s">
        <v>35</v>
      </c>
      <c r="B211" s="341" t="s">
        <v>276</v>
      </c>
    </row>
    <row r="212" spans="1:2" hidden="1">
      <c r="A212" s="263" t="s">
        <v>3</v>
      </c>
      <c r="B212" s="341" t="s">
        <v>272</v>
      </c>
    </row>
    <row r="213" spans="1:2" hidden="1">
      <c r="A213" s="263" t="s">
        <v>37</v>
      </c>
      <c r="B213" s="341" t="s">
        <v>275</v>
      </c>
    </row>
    <row r="214" spans="1:2" hidden="1">
      <c r="A214" s="263" t="s">
        <v>35</v>
      </c>
      <c r="B214" s="341" t="s">
        <v>276</v>
      </c>
    </row>
    <row r="215" spans="1:2" hidden="1">
      <c r="A215" s="263" t="s">
        <v>3</v>
      </c>
      <c r="B215" s="341" t="s">
        <v>272</v>
      </c>
    </row>
    <row r="216" spans="1:2" hidden="1">
      <c r="A216" s="263"/>
      <c r="B216" s="341"/>
    </row>
    <row r="217" spans="1:2" hidden="1">
      <c r="A217" s="420" t="s">
        <v>312</v>
      </c>
      <c r="B217" s="420"/>
    </row>
    <row r="218" spans="1:2" hidden="1">
      <c r="A218" s="256" t="s">
        <v>245</v>
      </c>
      <c r="B218" s="256" t="s">
        <v>5</v>
      </c>
    </row>
    <row r="219" spans="1:2" hidden="1">
      <c r="A219" s="263" t="s">
        <v>313</v>
      </c>
      <c r="B219" s="263" t="s">
        <v>314</v>
      </c>
    </row>
    <row r="220" spans="1:2" hidden="1">
      <c r="A220" s="263" t="s">
        <v>315</v>
      </c>
      <c r="B220" s="263" t="s">
        <v>316</v>
      </c>
    </row>
    <row r="221" spans="1:2" ht="25.5" hidden="1">
      <c r="A221" s="264" t="s">
        <v>26</v>
      </c>
      <c r="B221" s="263" t="s">
        <v>317</v>
      </c>
    </row>
    <row r="222" spans="1:2" hidden="1">
      <c r="A222" s="263"/>
      <c r="B222" s="341"/>
    </row>
    <row r="223" spans="1:2" hidden="1">
      <c r="A223" s="276"/>
      <c r="B223" s="253"/>
    </row>
    <row r="224" spans="1:2" hidden="1">
      <c r="A224" s="266"/>
      <c r="B224" s="253"/>
    </row>
    <row r="225" spans="1:2" hidden="1">
      <c r="A225" s="423" t="s">
        <v>277</v>
      </c>
      <c r="B225" s="423"/>
    </row>
  </sheetData>
  <mergeCells count="30">
    <mergeCell ref="A217:B217"/>
    <mergeCell ref="A225:B225"/>
    <mergeCell ref="C38:C39"/>
    <mergeCell ref="A37:D37"/>
    <mergeCell ref="D38:D39"/>
    <mergeCell ref="A82:B82"/>
    <mergeCell ref="A84:B84"/>
    <mergeCell ref="A93:B93"/>
    <mergeCell ref="A109:B109"/>
    <mergeCell ref="A111:B111"/>
    <mergeCell ref="A120:B120"/>
    <mergeCell ref="A136:B136"/>
    <mergeCell ref="A138:B138"/>
    <mergeCell ref="A147:B147"/>
    <mergeCell ref="A163:B163"/>
    <mergeCell ref="A165:B165"/>
    <mergeCell ref="A3:B3"/>
    <mergeCell ref="A53:B53"/>
    <mergeCell ref="A55:B55"/>
    <mergeCell ref="A57:B57"/>
    <mergeCell ref="A66:B66"/>
    <mergeCell ref="A174:B174"/>
    <mergeCell ref="A192:B192"/>
    <mergeCell ref="A201:B201"/>
    <mergeCell ref="A190:B190"/>
    <mergeCell ref="A4:B4"/>
    <mergeCell ref="A25:B25"/>
    <mergeCell ref="A14:B14"/>
    <mergeCell ref="A10:B10"/>
    <mergeCell ref="A16:B16"/>
  </mergeCells>
  <phoneticPr fontId="33" type="noConversion"/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GMD S.A.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8.6.01.R22 Revision QA-Desarrollo</dc:title>
  <dc:subject>PPQA</dc:subject>
  <dc:creator>Luis Pérez Godoy</dc:creator>
  <cp:keywords/>
  <dc:description/>
  <cp:lastModifiedBy>ALUMNO - ELLIOT LEO GARAMENDI SARMIENTO</cp:lastModifiedBy>
  <cp:revision/>
  <dcterms:created xsi:type="dcterms:W3CDTF">1999-09-29T20:05:53Z</dcterms:created>
  <dcterms:modified xsi:type="dcterms:W3CDTF">2020-02-12T20:35:36Z</dcterms:modified>
  <cp:category/>
  <cp:contentStatus/>
</cp:coreProperties>
</file>