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VJ\Documents\MSBA\BRS-Excel Skills\"/>
    </mc:Choice>
  </mc:AlternateContent>
  <bookViews>
    <workbookView xWindow="0" yWindow="0" windowWidth="25600" windowHeight="9667" tabRatio="744" activeTab="6"/>
  </bookViews>
  <sheets>
    <sheet name="Random Numbers" sheetId="1" r:id="rId1"/>
    <sheet name="vlookup" sheetId="2" r:id="rId2"/>
    <sheet name="Array Formulas" sheetId="3" r:id="rId3"/>
    <sheet name="Array Formulas 2" sheetId="4" r:id="rId4"/>
    <sheet name="Murder Data" sheetId="14" r:id="rId5"/>
    <sheet name="Sales Data" sheetId="15" r:id="rId6"/>
    <sheet name="GPA_SAT Data" sheetId="16" r:id="rId7"/>
  </sheets>
  <externalReferences>
    <externalReference r:id="rId8"/>
    <externalReference r:id="rId9"/>
    <externalReference r:id="rId10"/>
  </externalReferences>
  <definedNames>
    <definedName name="_xlnm._FilterDatabase" localSheetId="6" hidden="1">'GPA_SAT Data'!$A$1:$K$501</definedName>
    <definedName name="Data" localSheetId="6">#REF!</definedName>
    <definedName name="Data" localSheetId="4">[1]vlookup!$A$4:$H$83</definedName>
    <definedName name="Data" localSheetId="5">[2]vlookup!$A$4:$H$83</definedName>
    <definedName name="Data">vlookup!$A$4:$H$83</definedName>
    <definedName name="GradeTable">[3]!Table1[#All]</definedName>
    <definedName name="ID" localSheetId="6">#REF!</definedName>
    <definedName name="ID" localSheetId="4">[1]vlookup!$K$3</definedName>
    <definedName name="ID" localSheetId="5">[2]vlookup!$K$3</definedName>
    <definedName name="ID">vlookup!$K$3</definedName>
    <definedName name="PivotData" localSheetId="6">#REF!</definedName>
    <definedName name="PivotData">vlookup!$A$3:$H$83</definedName>
    <definedName name="_xlnm.Print_Area" localSheetId="4">'Murder Data'!$A$1:$J$55</definedName>
  </definedNames>
  <calcPr calcId="171027"/>
  <pivotCaches>
    <pivotCache cacheId="5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B56" i="14"/>
  <c r="L6" i="14"/>
  <c r="M6" i="14" s="1"/>
  <c r="L9" i="14"/>
  <c r="M9" i="14" s="1"/>
  <c r="L23" i="14"/>
  <c r="M23" i="14" s="1"/>
  <c r="L8" i="14"/>
  <c r="M8" i="14" s="1"/>
  <c r="L30" i="14"/>
  <c r="M30" i="14" s="1"/>
  <c r="L10" i="14"/>
  <c r="M10" i="14" s="1"/>
  <c r="L37" i="14"/>
  <c r="M37" i="14" s="1"/>
  <c r="L16" i="14"/>
  <c r="M16" i="14" s="1"/>
  <c r="L18" i="14"/>
  <c r="M18" i="14" s="1"/>
  <c r="L28" i="14"/>
  <c r="M28" i="14" s="1"/>
  <c r="L14" i="14"/>
  <c r="M14" i="14" s="1"/>
  <c r="L27" i="14"/>
  <c r="M27" i="14" s="1"/>
  <c r="L17" i="14"/>
  <c r="M17" i="14" s="1"/>
  <c r="L7" i="14"/>
  <c r="M7" i="14" s="1"/>
  <c r="L39" i="14"/>
  <c r="M39" i="14" s="1"/>
  <c r="L13" i="14"/>
  <c r="M13" i="14" s="1"/>
  <c r="L12" i="14"/>
  <c r="M12" i="14" s="1"/>
  <c r="L22" i="14"/>
  <c r="M22" i="14" s="1"/>
  <c r="L21" i="14"/>
  <c r="M21" i="14" s="1"/>
  <c r="L19" i="14"/>
  <c r="M19" i="14" s="1"/>
  <c r="L29" i="14"/>
  <c r="M29" i="14" s="1"/>
  <c r="L24" i="14"/>
  <c r="M24" i="14" s="1"/>
  <c r="L50" i="14"/>
  <c r="M50" i="14" s="1"/>
  <c r="L25" i="14"/>
  <c r="M25" i="14" s="1"/>
  <c r="L43" i="14"/>
  <c r="M43" i="14" s="1"/>
  <c r="L26" i="14"/>
  <c r="M26" i="14" s="1"/>
  <c r="L36" i="14"/>
  <c r="M36" i="14" s="1"/>
  <c r="L11" i="14"/>
  <c r="M11" i="14" s="1"/>
  <c r="L33" i="14"/>
  <c r="M33" i="14" s="1"/>
  <c r="L45" i="14"/>
  <c r="M45" i="14" s="1"/>
  <c r="L15" i="14"/>
  <c r="M15" i="14" s="1"/>
  <c r="L35" i="14"/>
  <c r="M35" i="14" s="1"/>
  <c r="L51" i="14"/>
  <c r="M51" i="14" s="1"/>
  <c r="L31" i="14"/>
  <c r="M31" i="14" s="1"/>
  <c r="L20" i="14"/>
  <c r="M20" i="14" s="1"/>
  <c r="L42" i="14"/>
  <c r="M42" i="14" s="1"/>
  <c r="L40" i="14"/>
  <c r="M40" i="14" s="1"/>
  <c r="L44" i="14"/>
  <c r="M44" i="14" s="1"/>
  <c r="L46" i="14"/>
  <c r="M46" i="14" s="1"/>
  <c r="L49" i="14"/>
  <c r="M49" i="14" s="1"/>
  <c r="L38" i="14"/>
  <c r="M38" i="14" s="1"/>
  <c r="L52" i="14"/>
  <c r="M52" i="14" s="1"/>
  <c r="L34" i="14"/>
  <c r="M34" i="14" s="1"/>
  <c r="L48" i="14"/>
  <c r="M48" i="14" s="1"/>
  <c r="L47" i="14"/>
  <c r="M47" i="14" s="1"/>
  <c r="L54" i="14"/>
  <c r="M54" i="14" s="1"/>
  <c r="L55" i="14"/>
  <c r="M55" i="14" s="1"/>
  <c r="L32" i="14"/>
  <c r="M32" i="14" s="1"/>
  <c r="L41" i="14"/>
  <c r="M41" i="14" s="1"/>
  <c r="L53" i="14"/>
  <c r="M53" i="14" s="1"/>
  <c r="K56" i="14"/>
  <c r="M56" i="14" l="1"/>
  <c r="N22" i="14"/>
  <c r="O35" i="14"/>
  <c r="N55" i="14"/>
  <c r="N46" i="14"/>
  <c r="N15" i="14"/>
  <c r="N50" i="14"/>
  <c r="N21" i="14"/>
  <c r="N14" i="14"/>
  <c r="N37" i="14"/>
  <c r="N23" i="14"/>
  <c r="O13" i="14"/>
  <c r="N53" i="14"/>
  <c r="N54" i="14"/>
  <c r="N52" i="14"/>
  <c r="N44" i="14"/>
  <c r="N31" i="14"/>
  <c r="N45" i="14"/>
  <c r="N26" i="14"/>
  <c r="N24" i="14"/>
  <c r="N7" i="14"/>
  <c r="N28" i="14"/>
  <c r="N10" i="14"/>
  <c r="N9" i="14"/>
  <c r="N34" i="14"/>
  <c r="N20" i="14"/>
  <c r="N36" i="14"/>
  <c r="N39" i="14"/>
  <c r="O27" i="14"/>
  <c r="N41" i="14"/>
  <c r="N47" i="14"/>
  <c r="N38" i="14"/>
  <c r="N40" i="14"/>
  <c r="N51" i="14"/>
  <c r="N33" i="14"/>
  <c r="N43" i="14"/>
  <c r="N29" i="14"/>
  <c r="N12" i="14"/>
  <c r="N17" i="14"/>
  <c r="N18" i="14"/>
  <c r="N30" i="14"/>
  <c r="N6" i="14"/>
  <c r="N32" i="14"/>
  <c r="N48" i="14"/>
  <c r="N49" i="14"/>
  <c r="N42" i="14"/>
  <c r="N35" i="14"/>
  <c r="N11" i="14"/>
  <c r="N25" i="14"/>
  <c r="N19" i="14"/>
  <c r="N13" i="14"/>
  <c r="N27" i="14"/>
  <c r="N16" i="14"/>
  <c r="N8" i="14"/>
  <c r="O11" i="14"/>
  <c r="O25" i="14"/>
  <c r="O16" i="14"/>
  <c r="O19" i="14"/>
  <c r="O8" i="14"/>
  <c r="O32" i="14"/>
  <c r="O48" i="14"/>
  <c r="O42" i="14"/>
  <c r="O55" i="14"/>
  <c r="O34" i="14"/>
  <c r="O46" i="14"/>
  <c r="O20" i="14"/>
  <c r="O15" i="14"/>
  <c r="O36" i="14"/>
  <c r="O50" i="14"/>
  <c r="O21" i="14"/>
  <c r="O39" i="14"/>
  <c r="O14" i="14"/>
  <c r="O37" i="14"/>
  <c r="O23" i="14"/>
  <c r="O49" i="14"/>
  <c r="O53" i="14"/>
  <c r="O54" i="14"/>
  <c r="O52" i="14"/>
  <c r="O44" i="14"/>
  <c r="O31" i="14"/>
  <c r="O45" i="14"/>
  <c r="O26" i="14"/>
  <c r="O24" i="14"/>
  <c r="O22" i="14"/>
  <c r="O7" i="14"/>
  <c r="O28" i="14"/>
  <c r="O10" i="14"/>
  <c r="O9" i="14"/>
  <c r="O41" i="14"/>
  <c r="O47" i="14"/>
  <c r="O38" i="14"/>
  <c r="O40" i="14"/>
  <c r="O51" i="14"/>
  <c r="O33" i="14"/>
  <c r="O43" i="14"/>
  <c r="O29" i="14"/>
  <c r="O12" i="14"/>
  <c r="O17" i="14"/>
  <c r="O18" i="14"/>
  <c r="O30" i="14"/>
  <c r="O6" i="14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I44" i="15"/>
  <c r="J44" i="15" s="1"/>
  <c r="G44" i="15"/>
  <c r="I43" i="15"/>
  <c r="J43" i="15" s="1"/>
  <c r="G43" i="15"/>
  <c r="I42" i="15"/>
  <c r="G42" i="15"/>
  <c r="J42" i="15" s="1"/>
  <c r="I41" i="15"/>
  <c r="G41" i="15"/>
  <c r="J41" i="15"/>
  <c r="I40" i="15"/>
  <c r="J40" i="15" s="1"/>
  <c r="G40" i="15"/>
  <c r="I39" i="15"/>
  <c r="J39" i="15" s="1"/>
  <c r="G39" i="15"/>
  <c r="I38" i="15"/>
  <c r="G38" i="15"/>
  <c r="J38" i="15" s="1"/>
  <c r="I37" i="15"/>
  <c r="G37" i="15"/>
  <c r="J37" i="15"/>
  <c r="I36" i="15"/>
  <c r="J36" i="15" s="1"/>
  <c r="G36" i="15"/>
  <c r="I35" i="15"/>
  <c r="J35" i="15" s="1"/>
  <c r="G35" i="15"/>
  <c r="I34" i="15"/>
  <c r="G34" i="15"/>
  <c r="J34" i="15" s="1"/>
  <c r="I33" i="15"/>
  <c r="G33" i="15"/>
  <c r="J33" i="15"/>
  <c r="I32" i="15"/>
  <c r="J32" i="15" s="1"/>
  <c r="G32" i="15"/>
  <c r="I31" i="15"/>
  <c r="J31" i="15" s="1"/>
  <c r="G31" i="15"/>
  <c r="I30" i="15"/>
  <c r="G30" i="15"/>
  <c r="J30" i="15" s="1"/>
  <c r="I29" i="15"/>
  <c r="G29" i="15"/>
  <c r="J29" i="15"/>
  <c r="I28" i="15"/>
  <c r="J28" i="15" s="1"/>
  <c r="G28" i="15"/>
  <c r="I27" i="15"/>
  <c r="J27" i="15" s="1"/>
  <c r="G27" i="15"/>
  <c r="I26" i="15"/>
  <c r="G26" i="15"/>
  <c r="J26" i="15" s="1"/>
  <c r="I25" i="15"/>
  <c r="G25" i="15"/>
  <c r="J25" i="15"/>
  <c r="I24" i="15"/>
  <c r="J24" i="15" s="1"/>
  <c r="G24" i="15"/>
  <c r="I23" i="15"/>
  <c r="J23" i="15" s="1"/>
  <c r="G23" i="15"/>
  <c r="I22" i="15"/>
  <c r="G22" i="15"/>
  <c r="J22" i="15" s="1"/>
  <c r="I21" i="15"/>
  <c r="G21" i="15"/>
  <c r="J21" i="15"/>
  <c r="I20" i="15"/>
  <c r="J20" i="15" s="1"/>
  <c r="G20" i="15"/>
  <c r="I19" i="15"/>
  <c r="J19" i="15" s="1"/>
  <c r="G19" i="15"/>
  <c r="I18" i="15"/>
  <c r="G18" i="15"/>
  <c r="J18" i="15" s="1"/>
  <c r="I17" i="15"/>
  <c r="G17" i="15"/>
  <c r="J17" i="15"/>
  <c r="I16" i="15"/>
  <c r="J16" i="15" s="1"/>
  <c r="G16" i="15"/>
  <c r="I15" i="15"/>
  <c r="J15" i="15" s="1"/>
  <c r="G15" i="15"/>
  <c r="I14" i="15"/>
  <c r="G14" i="15"/>
  <c r="J14" i="15" s="1"/>
  <c r="I13" i="15"/>
  <c r="G13" i="15"/>
  <c r="J13" i="15"/>
  <c r="I12" i="15"/>
  <c r="J12" i="15" s="1"/>
  <c r="G12" i="15"/>
  <c r="I11" i="15"/>
  <c r="J11" i="15" s="1"/>
  <c r="G11" i="15"/>
  <c r="I10" i="15"/>
  <c r="G10" i="15"/>
  <c r="J10" i="15" s="1"/>
  <c r="I9" i="15"/>
  <c r="G9" i="15"/>
  <c r="J9" i="15"/>
  <c r="I8" i="15"/>
  <c r="J8" i="15" s="1"/>
  <c r="G8" i="15"/>
  <c r="I7" i="15"/>
  <c r="J7" i="15" s="1"/>
  <c r="G7" i="15"/>
  <c r="I6" i="15"/>
  <c r="G6" i="15"/>
  <c r="J6" i="15" s="1"/>
  <c r="I5" i="15"/>
  <c r="G5" i="15"/>
  <c r="J5" i="15"/>
  <c r="I4" i="15"/>
  <c r="J4" i="15" s="1"/>
  <c r="G4" i="15"/>
  <c r="I3" i="15"/>
  <c r="J3" i="15" s="1"/>
  <c r="G3" i="15"/>
  <c r="I2" i="15"/>
  <c r="G2" i="15"/>
  <c r="J2" i="15" s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O56" i="14" l="1"/>
  <c r="N56" i="14"/>
  <c r="M58" i="14" s="1"/>
</calcChain>
</file>

<file path=xl/sharedStrings.xml><?xml version="1.0" encoding="utf-8"?>
<sst xmlns="http://schemas.openxmlformats.org/spreadsheetml/2006/main" count="1551" uniqueCount="377">
  <si>
    <t>Vlookup with Exact Match</t>
  </si>
  <si>
    <t>Student_ID</t>
  </si>
  <si>
    <t>GPA</t>
  </si>
  <si>
    <t>First Name</t>
  </si>
  <si>
    <t>Last Name</t>
  </si>
  <si>
    <t>SAT-Reading</t>
  </si>
  <si>
    <t>SAT-Math</t>
  </si>
  <si>
    <t>Total Score</t>
  </si>
  <si>
    <t>Email</t>
  </si>
  <si>
    <t>ID</t>
  </si>
  <si>
    <t>First</t>
  </si>
  <si>
    <t>Last</t>
  </si>
  <si>
    <t>Noah</t>
  </si>
  <si>
    <t>Emma</t>
  </si>
  <si>
    <t>Liam</t>
  </si>
  <si>
    <t>Olivia</t>
  </si>
  <si>
    <t>Ethan</t>
  </si>
  <si>
    <t>Ava</t>
  </si>
  <si>
    <t>Mason</t>
  </si>
  <si>
    <t>Sophia</t>
  </si>
  <si>
    <t>Lucas</t>
  </si>
  <si>
    <t>Isabella</t>
  </si>
  <si>
    <t>Oliver</t>
  </si>
  <si>
    <t>Mia</t>
  </si>
  <si>
    <t>Aiden</t>
  </si>
  <si>
    <t>Charlotte</t>
  </si>
  <si>
    <t>Elijah</t>
  </si>
  <si>
    <t>Amelia</t>
  </si>
  <si>
    <t>James</t>
  </si>
  <si>
    <t>Harper</t>
  </si>
  <si>
    <t>Benjamin</t>
  </si>
  <si>
    <t>Abigail</t>
  </si>
  <si>
    <t>Logan</t>
  </si>
  <si>
    <t>Emily</t>
  </si>
  <si>
    <t>Jacob</t>
  </si>
  <si>
    <t>Madison</t>
  </si>
  <si>
    <t>Jackson</t>
  </si>
  <si>
    <t>Lily</t>
  </si>
  <si>
    <t>Michael</t>
  </si>
  <si>
    <t>Ella</t>
  </si>
  <si>
    <t>Carter</t>
  </si>
  <si>
    <t>Avery</t>
  </si>
  <si>
    <t>Daniel</t>
  </si>
  <si>
    <t>Evelyn</t>
  </si>
  <si>
    <t>Alexander</t>
  </si>
  <si>
    <t>Sofia</t>
  </si>
  <si>
    <t>William</t>
  </si>
  <si>
    <t>Aria</t>
  </si>
  <si>
    <t>Luke</t>
  </si>
  <si>
    <t>Riley</t>
  </si>
  <si>
    <t>Owen</t>
  </si>
  <si>
    <t>Chloe</t>
  </si>
  <si>
    <t>Jack</t>
  </si>
  <si>
    <t>Scarlett</t>
  </si>
  <si>
    <t>Gabriel</t>
  </si>
  <si>
    <t>Ellie</t>
  </si>
  <si>
    <t>Matthew</t>
  </si>
  <si>
    <t>Elizabeth</t>
  </si>
  <si>
    <t>Henry</t>
  </si>
  <si>
    <t>Aubrey</t>
  </si>
  <si>
    <t>Sebastian</t>
  </si>
  <si>
    <t>Layla</t>
  </si>
  <si>
    <t>Wyatt</t>
  </si>
  <si>
    <t>Grace</t>
  </si>
  <si>
    <t>Jayden</t>
  </si>
  <si>
    <t>Zoey</t>
  </si>
  <si>
    <t>Grayson</t>
  </si>
  <si>
    <t>Addison</t>
  </si>
  <si>
    <t>Ryan</t>
  </si>
  <si>
    <t>Mila</t>
  </si>
  <si>
    <t>Nathan</t>
  </si>
  <si>
    <t>Hannah</t>
  </si>
  <si>
    <t>Isaac</t>
  </si>
  <si>
    <t>Victoria</t>
  </si>
  <si>
    <t>Jaxon</t>
  </si>
  <si>
    <t>Brooklyn</t>
  </si>
  <si>
    <t>David</t>
  </si>
  <si>
    <t>Zoe</t>
  </si>
  <si>
    <t>Caleb</t>
  </si>
  <si>
    <t>Penelope</t>
  </si>
  <si>
    <t>Eli</t>
  </si>
  <si>
    <t>Lucy</t>
  </si>
  <si>
    <t>Levi</t>
  </si>
  <si>
    <t>Audrey</t>
  </si>
  <si>
    <t>Julian</t>
  </si>
  <si>
    <t>Nora</t>
  </si>
  <si>
    <t>Andrew</t>
  </si>
  <si>
    <t>Natalie</t>
  </si>
  <si>
    <t>Dylan</t>
  </si>
  <si>
    <t>Stella</t>
  </si>
  <si>
    <t>Hunter</t>
  </si>
  <si>
    <t>Skylar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</si>
  <si>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</si>
  <si>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</si>
  <si>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</si>
  <si>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</si>
  <si>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</si>
  <si>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</si>
  <si>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</si>
  <si>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</si>
  <si>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</si>
  <si>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</si>
  <si>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</si>
  <si>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</si>
  <si>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</si>
  <si>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</si>
  <si>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</si>
  <si>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</si>
  <si>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</si>
  <si>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</si>
  <si>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</si>
  <si>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</si>
  <si>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</si>
  <si>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</si>
  <si>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</si>
  <si>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</si>
  <si>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</si>
  <si>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</si>
  <si>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</si>
  <si>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</si>
  <si>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</si>
  <si>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</si>
  <si>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</si>
  <si>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</si>
  <si>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</si>
  <si>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</si>
  <si>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</si>
  <si>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</si>
  <si>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</si>
  <si>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</si>
  <si>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</si>
  <si>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</si>
  <si>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</si>
  <si>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</si>
  <si>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</si>
  <si>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</si>
  <si>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</si>
  <si>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</si>
  <si>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</si>
  <si>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</si>
  <si>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</si>
  <si>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</si>
  <si>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</si>
  <si>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</si>
  <si>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</si>
  <si>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</si>
  <si>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</si>
  <si>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</si>
  <si>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</si>
  <si>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</si>
  <si>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</si>
  <si>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</si>
  <si>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</si>
  <si>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</si>
  <si>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</si>
  <si>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</si>
  <si>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</si>
  <si>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</si>
  <si>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</si>
  <si>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</si>
  <si>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</si>
  <si>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</si>
  <si>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</si>
  <si>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</si>
  <si>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</si>
  <si>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</si>
  <si>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</si>
  <si>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</si>
  <si>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</si>
  <si>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Washington</t>
  </si>
  <si>
    <t>West</t>
  </si>
  <si>
    <t>Andrews</t>
  </si>
  <si>
    <t>Gill</t>
  </si>
  <si>
    <t>Noah.Smith@gmail.com</t>
  </si>
  <si>
    <t>Liam.Johnson@gmail.com</t>
  </si>
  <si>
    <t>Ethan.Williams@gmail.com</t>
  </si>
  <si>
    <t>Mason.Jones@gmail.com</t>
  </si>
  <si>
    <t>Lucas.Brown@gmail.com</t>
  </si>
  <si>
    <t>Oliver.Davis@gmail.com</t>
  </si>
  <si>
    <t>Aiden.Miller@gmail.com</t>
  </si>
  <si>
    <t>Elijah.Wilson@gmail.com</t>
  </si>
  <si>
    <t>James.Moore@gmail.com</t>
  </si>
  <si>
    <t>Benjamin.Taylor@gmail.com</t>
  </si>
  <si>
    <t>Logan.Anderson@gmail.com</t>
  </si>
  <si>
    <t>Jacob.Thomas@gmail.com</t>
  </si>
  <si>
    <t>Jackson.Jackson@gmail.com</t>
  </si>
  <si>
    <t>Michael.White@gmail.com</t>
  </si>
  <si>
    <t>Carter.Harris@gmail.com</t>
  </si>
  <si>
    <t>Daniel.Martin@gmail.com</t>
  </si>
  <si>
    <t>Alexander.Thompson@gmail.com</t>
  </si>
  <si>
    <t>William.Garcia@gmail.com</t>
  </si>
  <si>
    <t>Luke.Martinez@gmail.com</t>
  </si>
  <si>
    <t>Owen.Robinson@gmail.com</t>
  </si>
  <si>
    <t>Jack.Clark@gmail.com</t>
  </si>
  <si>
    <t>Gabriel.Rodriguez@gmail.com</t>
  </si>
  <si>
    <t>Matthew.Lewis@gmail.com</t>
  </si>
  <si>
    <t>Henry.Lee@gmail.com</t>
  </si>
  <si>
    <t>Sebastian.Walker@gmail.com</t>
  </si>
  <si>
    <t>Wyatt.Hall@gmail.com</t>
  </si>
  <si>
    <t>Jayden.Allen@gmail.com</t>
  </si>
  <si>
    <t>Grayson.Young@gmail.com</t>
  </si>
  <si>
    <t>Ryan.Hernandez@gmail.com</t>
  </si>
  <si>
    <t>Nathan.King@gmail.com</t>
  </si>
  <si>
    <t>Isaac.Wright@gmail.com</t>
  </si>
  <si>
    <t>Jaxon.Lopez@gmail.com</t>
  </si>
  <si>
    <t>David.Hill@gmail.com</t>
  </si>
  <si>
    <t>Caleb.Scott@gmail.com</t>
  </si>
  <si>
    <t>Eli.Green@gmail.com</t>
  </si>
  <si>
    <t>Levi.Adams@gmail.com</t>
  </si>
  <si>
    <t>Julian.Baker@gmail.com</t>
  </si>
  <si>
    <t>Andrew.Gonzalez@gmail.com</t>
  </si>
  <si>
    <t>Dylan.Nelson@gmail.com</t>
  </si>
  <si>
    <t>Hunter.Carter@gmail.com</t>
  </si>
  <si>
    <t>Emma.Mitchell@gmail.com</t>
  </si>
  <si>
    <t>Olivia.Perez@gmail.com</t>
  </si>
  <si>
    <t>Ava.Roberts@gmail.com</t>
  </si>
  <si>
    <t>Sophia.Turner@gmail.com</t>
  </si>
  <si>
    <t>Isabella.Phillips@gmail.com</t>
  </si>
  <si>
    <t>Mia.Campbell@gmail.com</t>
  </si>
  <si>
    <t>Charlotte.Parker@gmail.com</t>
  </si>
  <si>
    <t>Amelia.Evans@gmail.com</t>
  </si>
  <si>
    <t>Harper.Edwards@gmail.com</t>
  </si>
  <si>
    <t>Abigail.Collins@gmail.com</t>
  </si>
  <si>
    <t>Emily.Stewart@gmail.com</t>
  </si>
  <si>
    <t>Madison.Sanchez@gmail.com</t>
  </si>
  <si>
    <t>Lily.Morris@gmail.com</t>
  </si>
  <si>
    <t>Ella.Rogers@gmail.com</t>
  </si>
  <si>
    <t>Avery.Reed@gmail.com</t>
  </si>
  <si>
    <t>Evelyn.Cook@gmail.com</t>
  </si>
  <si>
    <t>Sofia.Morgan@gmail.com</t>
  </si>
  <si>
    <t>Aria.Bell@gmail.com</t>
  </si>
  <si>
    <t>Riley.Murphy@gmail.com</t>
  </si>
  <si>
    <t>Chloe.Bailey@gmail.com</t>
  </si>
  <si>
    <t>Scarlett.Rivera@gmail.com</t>
  </si>
  <si>
    <t>Ellie.Cooper@gmail.com</t>
  </si>
  <si>
    <t>Elizabeth.Richardson@gmail.com</t>
  </si>
  <si>
    <t>Aubrey.Cox@gmail.com</t>
  </si>
  <si>
    <t>Layla.Howard@gmail.com</t>
  </si>
  <si>
    <t>Grace.Ward@gmail.com</t>
  </si>
  <si>
    <t>Zoey.Torres@gmail.com</t>
  </si>
  <si>
    <t>Addison.Peterson@gmail.com</t>
  </si>
  <si>
    <t>Mila.Gray@gmail.com</t>
  </si>
  <si>
    <t>Hannah.Ramirez@gmail.com</t>
  </si>
  <si>
    <t>Victoria.James@gmail.com</t>
  </si>
  <si>
    <t>Brooklyn.Watson@gmail.com</t>
  </si>
  <si>
    <t>Zoe.Brooks@gmail.com</t>
  </si>
  <si>
    <t>Penelope.Kelly@gmail.com</t>
  </si>
  <si>
    <t>Lucy.Sanders@gmail.com</t>
  </si>
  <si>
    <t>Audrey.Price@gmail.com</t>
  </si>
  <si>
    <t>Nora.Bennett@gmail.com</t>
  </si>
  <si>
    <t>Natalie.Wood@gmail.com</t>
  </si>
  <si>
    <t>Stella.Barnes@gmail.com</t>
  </si>
  <si>
    <t>Skylar.Ross@gmail.com</t>
  </si>
  <si>
    <t>Array Formula</t>
  </si>
  <si>
    <t>Student Name</t>
  </si>
  <si>
    <t>Exam 1</t>
  </si>
  <si>
    <t>Exam 2</t>
  </si>
  <si>
    <t>Best Progress</t>
  </si>
  <si>
    <t>Worse Progress</t>
  </si>
  <si>
    <t>Highest Score</t>
  </si>
  <si>
    <t>Second Highest</t>
  </si>
  <si>
    <t>Average of top 4 Scores</t>
  </si>
  <si>
    <t>Smallest</t>
  </si>
  <si>
    <t>Average of lowest 4 scores</t>
  </si>
  <si>
    <t>Using Index and Match - similar to the video by Joel you watched</t>
  </si>
  <si>
    <t>OrderDate</t>
  </si>
  <si>
    <t>Region</t>
  </si>
  <si>
    <t>Rep</t>
  </si>
  <si>
    <t>Item</t>
  </si>
  <si>
    <t>Units</t>
  </si>
  <si>
    <t>Unit Cost</t>
  </si>
  <si>
    <t>Total Cost</t>
  </si>
  <si>
    <t>Unit Price</t>
  </si>
  <si>
    <t>Total Sales</t>
  </si>
  <si>
    <t>Total Profit</t>
  </si>
  <si>
    <t>East</t>
  </si>
  <si>
    <t>Pencil</t>
  </si>
  <si>
    <t>Central</t>
  </si>
  <si>
    <t>Kivell</t>
  </si>
  <si>
    <t>Binder</t>
  </si>
  <si>
    <t>Jardine</t>
  </si>
  <si>
    <t>Pen</t>
  </si>
  <si>
    <t>Sorvino</t>
  </si>
  <si>
    <t>Desk</t>
  </si>
  <si>
    <t>Pen Set</t>
  </si>
  <si>
    <t>Parent</t>
  </si>
  <si>
    <t>Murder</t>
  </si>
  <si>
    <t>by State, Types of Weapons, 2010</t>
  </si>
  <si>
    <t>State</t>
  </si>
  <si>
    <r>
      <t>Total murders</t>
    </r>
    <r>
      <rPr>
        <vertAlign val="superscript"/>
        <sz val="12"/>
        <rFont val="Times New Roman"/>
        <family val="1"/>
      </rPr>
      <t>1</t>
    </r>
  </si>
  <si>
    <t>Total firearms</t>
  </si>
  <si>
    <t>Handguns</t>
  </si>
  <si>
    <t>Rifles</t>
  </si>
  <si>
    <t>Shotguns</t>
  </si>
  <si>
    <t>Firearms (type unknown)</t>
  </si>
  <si>
    <t>Knives or cutting instruments</t>
  </si>
  <si>
    <t>Other weapons</t>
  </si>
  <si>
    <r>
      <t>Hands, fists, feet, etc.</t>
    </r>
    <r>
      <rPr>
        <vertAlign val="superscript"/>
        <sz val="12"/>
        <rFont val="Times New Roman"/>
        <family val="1"/>
      </rPr>
      <t>2</t>
    </r>
  </si>
  <si>
    <t>Population</t>
  </si>
  <si>
    <t>District of Columbia</t>
  </si>
  <si>
    <t>Louisiana</t>
  </si>
  <si>
    <t>Missouri</t>
  </si>
  <si>
    <t>Maryland</t>
  </si>
  <si>
    <t>South Carolina</t>
  </si>
  <si>
    <t>Delaware</t>
  </si>
  <si>
    <t>Michigan</t>
  </si>
  <si>
    <t>Mississippi</t>
  </si>
  <si>
    <t>Georgia</t>
  </si>
  <si>
    <t>Pennsylvania</t>
  </si>
  <si>
    <t>Arizona</t>
  </si>
  <si>
    <t>Tennessee</t>
  </si>
  <si>
    <t>California</t>
  </si>
  <si>
    <t>New Mexico</t>
  </si>
  <si>
    <t>Arkansas</t>
  </si>
  <si>
    <t>Texas</t>
  </si>
  <si>
    <t>Nevada</t>
  </si>
  <si>
    <t>Virginia</t>
  </si>
  <si>
    <t>North Carolina</t>
  </si>
  <si>
    <t>Oklahoma</t>
  </si>
  <si>
    <t>Alabama</t>
  </si>
  <si>
    <t>New Jersey</t>
  </si>
  <si>
    <r>
      <t>Illinois</t>
    </r>
    <r>
      <rPr>
        <vertAlign val="superscript"/>
        <sz val="12"/>
        <rFont val="Times New Roman"/>
        <family val="1"/>
      </rPr>
      <t>3</t>
    </r>
  </si>
  <si>
    <t>Connecticut</t>
  </si>
  <si>
    <t>Ohio</t>
  </si>
  <si>
    <t>Alaska</t>
  </si>
  <si>
    <t>Kentucky</t>
  </si>
  <si>
    <t>New York</t>
  </si>
  <si>
    <t>Kansas</t>
  </si>
  <si>
    <t>Indiana</t>
  </si>
  <si>
    <t>Massachusetts</t>
  </si>
  <si>
    <t>Nebraska</t>
  </si>
  <si>
    <t>Wisconsin</t>
  </si>
  <si>
    <t>Rhode Island</t>
  </si>
  <si>
    <t>West Virginia</t>
  </si>
  <si>
    <t>Colorado</t>
  </si>
  <si>
    <t>Montana</t>
  </si>
  <si>
    <t>Minnesota</t>
  </si>
  <si>
    <t>South Dakota</t>
  </si>
  <si>
    <t>Oregon</t>
  </si>
  <si>
    <t>Wyoming</t>
  </si>
  <si>
    <t>Maine</t>
  </si>
  <si>
    <t>Utah</t>
  </si>
  <si>
    <t>Idaho</t>
  </si>
  <si>
    <t>Iowa</t>
  </si>
  <si>
    <t>North Dakota</t>
  </si>
  <si>
    <t>Hawaii</t>
  </si>
  <si>
    <t>New Hampshire</t>
  </si>
  <si>
    <t>Vermont</t>
  </si>
  <si>
    <t>Source: FBI and US Census</t>
  </si>
  <si>
    <t>Combined steps:</t>
  </si>
  <si>
    <t>Teacher_ID</t>
  </si>
  <si>
    <t>Grade</t>
  </si>
  <si>
    <t>Weighted GPA</t>
  </si>
  <si>
    <t>SAT Math</t>
  </si>
  <si>
    <t>SAT Reading</t>
  </si>
  <si>
    <t>SAT Writing</t>
  </si>
  <si>
    <t>Laptop</t>
  </si>
  <si>
    <t>Gender</t>
  </si>
  <si>
    <t>Days Absent</t>
  </si>
  <si>
    <t>Rand</t>
  </si>
  <si>
    <t>N</t>
  </si>
  <si>
    <t>Male</t>
  </si>
  <si>
    <t>Y</t>
  </si>
  <si>
    <t>Female</t>
  </si>
  <si>
    <t>ctrl+t to make table</t>
  </si>
  <si>
    <t>Total</t>
  </si>
  <si>
    <t>Population per 100,000</t>
  </si>
  <si>
    <t>Murder per 100,000</t>
  </si>
  <si>
    <t>Percent murder by firearm</t>
  </si>
  <si>
    <t>Firearm Murder per 100,000</t>
  </si>
  <si>
    <t>Cutting Murder per 100,000</t>
  </si>
  <si>
    <t>Row Labels</t>
  </si>
  <si>
    <t>Grand Total</t>
  </si>
  <si>
    <t>Column Labels</t>
  </si>
  <si>
    <t>*format and add colors by going to value field setting &gt; number format</t>
  </si>
  <si>
    <t>Sum of Units</t>
  </si>
  <si>
    <t>Total SAT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</si>
</sst>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horizontal="left" inden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1" fillId="0" borderId="0"/>
    <xf numFmtId="0" fontId="16" fillId="0" borderId="0"/>
  </cellStyleXfs>
  <cellXfs count="56">
    <xf numFmtId="0" fontId="0" fillId="0" borderId="0" xfId="0"/>
    <xf numFmtId="0" fontId="6" fillId="0" borderId="0" xfId="0" applyFont="1"/>
    <xf numFmtId="1" fontId="0" fillId="0" borderId="0" xfId="0" applyNumberFormat="1"/>
    <xf numFmtId="1" fontId="6" fillId="0" borderId="0" xfId="0" applyNumberFormat="1" applyFont="1"/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0" xfId="0" applyFont="1"/>
    <xf numFmtId="0" fontId="5" fillId="0" borderId="1" xfId="0" applyFont="1" applyBorder="1" applyAlignment="1">
      <alignment horizontal="left" vertical="center"/>
    </xf>
    <xf numFmtId="0" fontId="0" fillId="2" borderId="1" xfId="0" applyFill="1" applyBorder="1"/>
    <xf numFmtId="1" fontId="5" fillId="0" borderId="0" xfId="0" applyNumberFormat="1" applyFont="1"/>
    <xf numFmtId="2" fontId="0" fillId="0" borderId="0" xfId="0" applyNumberFormat="1"/>
    <xf numFmtId="0" fontId="6" fillId="0" borderId="0" xfId="0" applyFont="1" applyFill="1" applyBorder="1" applyAlignment="1">
      <alignment horizontal="left" vertical="center"/>
    </xf>
    <xf numFmtId="0" fontId="0" fillId="0" borderId="0" xfId="0" quotePrefix="1"/>
    <xf numFmtId="0" fontId="11" fillId="0" borderId="2" xfId="54" applyFont="1" applyBorder="1"/>
    <xf numFmtId="0" fontId="12" fillId="0" borderId="2" xfId="54" applyFont="1" applyBorder="1"/>
    <xf numFmtId="0" fontId="12" fillId="0" borderId="0" xfId="54" applyFont="1"/>
    <xf numFmtId="0" fontId="11" fillId="0" borderId="0" xfId="54" applyFont="1"/>
    <xf numFmtId="0" fontId="12" fillId="0" borderId="0" xfId="54" applyFont="1" applyBorder="1"/>
    <xf numFmtId="0" fontId="13" fillId="0" borderId="0" xfId="54" applyFont="1"/>
    <xf numFmtId="0" fontId="14" fillId="0" borderId="0" xfId="54" applyFont="1" applyBorder="1"/>
    <xf numFmtId="3" fontId="14" fillId="0" borderId="0" xfId="54" applyNumberFormat="1" applyFont="1" applyBorder="1" applyAlignment="1">
      <alignment horizontal="right"/>
    </xf>
    <xf numFmtId="3" fontId="14" fillId="0" borderId="0" xfId="55" applyNumberFormat="1" applyFont="1" applyBorder="1" applyAlignment="1">
      <alignment horizontal="right"/>
    </xf>
    <xf numFmtId="3" fontId="14" fillId="0" borderId="0" xfId="54" applyNumberFormat="1" applyFont="1" applyBorder="1"/>
    <xf numFmtId="3" fontId="14" fillId="0" borderId="0" xfId="55" applyNumberFormat="1" applyFont="1" applyAlignment="1">
      <alignment horizontal="right"/>
    </xf>
    <xf numFmtId="3" fontId="14" fillId="0" borderId="0" xfId="55" applyNumberFormat="1" applyFont="1" applyBorder="1" applyAlignment="1"/>
    <xf numFmtId="3" fontId="14" fillId="0" borderId="0" xfId="55" applyNumberFormat="1" applyFont="1" applyAlignment="1"/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" fontId="6" fillId="0" borderId="0" xfId="0" applyNumberFormat="1" applyFont="1" applyFill="1" applyAlignment="1">
      <alignment horizontal="right"/>
    </xf>
    <xf numFmtId="164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14" fillId="0" borderId="2" xfId="54" applyFont="1" applyBorder="1" applyAlignment="1">
      <alignment horizontal="left"/>
    </xf>
    <xf numFmtId="0" fontId="14" fillId="0" borderId="2" xfId="54" applyFont="1" applyBorder="1" applyAlignment="1">
      <alignment horizontal="center" wrapText="1"/>
    </xf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Alignment="1"/>
    <xf numFmtId="3" fontId="14" fillId="0" borderId="0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>
      <alignment horizontal="right"/>
    </xf>
    <xf numFmtId="0" fontId="14" fillId="0" borderId="0" xfId="0" applyFont="1" applyAlignment="1">
      <alignment horizontal="right"/>
    </xf>
    <xf numFmtId="0" fontId="14" fillId="0" borderId="2" xfId="54" applyFont="1" applyFill="1" applyBorder="1" applyAlignment="1">
      <alignment horizontal="center" wrapText="1"/>
    </xf>
    <xf numFmtId="4" fontId="14" fillId="0" borderId="0" xfId="55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41">
    <cellStyle name="Comma 2" xfId="40"/>
    <cellStyle name="Comma 3" xfId="55"/>
    <cellStyle name="Ctx_Hyperlink" xfId="41"/>
    <cellStyle name="Currency 2" xfId="1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" xfId="39"/>
    <cellStyle name="Normal 2 2" xfId="139"/>
    <cellStyle name="Normal 3" xfId="54"/>
    <cellStyle name="Normal 4" xfId="140"/>
  </cellStyles>
  <dxfs count="50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%20Numbers,%20Vlookup,%20Pivot%20Tables%20etc.%20Class%20Over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mccoy/Desktop/Desktop%2012_26_15/My%20Documents/Teaching/W&amp;M/Old%20Courses%20and%20Programs/BUAD%20330%20Fall%202016/Random%20Numbers,%20Vlookup,%20Pivot%20Tables%20etc.%20Class%20Overview_o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mccoy/Library/Application%20Support/Microsoft/Office/Office%202011%20AutoRecovery/Grades%20after%204%20item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Numbers"/>
      <sheetName val="vlookup"/>
      <sheetName val="Array Formulas"/>
      <sheetName val="Array Formulas 2"/>
      <sheetName val="Murder Data"/>
      <sheetName val="Sales Data"/>
      <sheetName val="GPA_SAT Data"/>
    </sheetNames>
    <sheetDataSet>
      <sheetData sheetId="0"/>
      <sheetData sheetId="1">
        <row r="3">
          <cell r="K3">
            <v>6062</v>
          </cell>
        </row>
        <row r="4">
          <cell r="A4">
            <v>4370</v>
          </cell>
          <cell r="B4" t="str">
            <v>Noah</v>
          </cell>
          <cell r="C4" t="str">
            <v>Smith</v>
          </cell>
          <cell r="D4" t="str">
            <v>Noah.Smith@gmail.com</v>
          </cell>
          <cell r="E4">
            <v>2.21</v>
          </cell>
          <cell r="F4">
            <v>474</v>
          </cell>
          <cell r="G4">
            <v>421</v>
          </cell>
          <cell r="H4">
            <v>895</v>
          </cell>
        </row>
        <row r="5">
          <cell r="A5">
            <v>1002</v>
          </cell>
          <cell r="B5" t="str">
            <v>Liam</v>
          </cell>
          <cell r="C5" t="str">
            <v>Johnson</v>
          </cell>
          <cell r="D5" t="str">
            <v>Liam.Johnson@gmail.com</v>
          </cell>
          <cell r="E5">
            <v>3.69</v>
          </cell>
          <cell r="F5">
            <v>477</v>
          </cell>
          <cell r="G5">
            <v>458</v>
          </cell>
          <cell r="H5">
            <v>935</v>
          </cell>
        </row>
        <row r="6">
          <cell r="A6">
            <v>4400</v>
          </cell>
          <cell r="B6" t="str">
            <v>Ethan</v>
          </cell>
          <cell r="C6" t="str">
            <v>Williams</v>
          </cell>
          <cell r="D6" t="str">
            <v>Ethan.Williams@gmail.com</v>
          </cell>
          <cell r="E6">
            <v>3.22</v>
          </cell>
          <cell r="F6">
            <v>610</v>
          </cell>
          <cell r="G6">
            <v>531</v>
          </cell>
          <cell r="H6">
            <v>1141</v>
          </cell>
        </row>
        <row r="7">
          <cell r="A7">
            <v>5534</v>
          </cell>
          <cell r="B7" t="str">
            <v>Mason</v>
          </cell>
          <cell r="C7" t="str">
            <v>Jones</v>
          </cell>
          <cell r="D7" t="str">
            <v>Mason.Jones@gmail.com</v>
          </cell>
          <cell r="E7">
            <v>2.0099999999999998</v>
          </cell>
          <cell r="F7">
            <v>443</v>
          </cell>
          <cell r="G7">
            <v>495</v>
          </cell>
          <cell r="H7">
            <v>938</v>
          </cell>
        </row>
        <row r="8">
          <cell r="A8">
            <v>2863</v>
          </cell>
          <cell r="B8" t="str">
            <v>Lucas</v>
          </cell>
          <cell r="C8" t="str">
            <v>Brown</v>
          </cell>
          <cell r="D8" t="str">
            <v>Lucas.Brown@gmail.com</v>
          </cell>
          <cell r="E8">
            <v>2.46</v>
          </cell>
          <cell r="F8">
            <v>529</v>
          </cell>
          <cell r="G8">
            <v>552</v>
          </cell>
          <cell r="H8">
            <v>1081</v>
          </cell>
        </row>
        <row r="9">
          <cell r="A9">
            <v>5119</v>
          </cell>
          <cell r="B9" t="str">
            <v>Oliver</v>
          </cell>
          <cell r="C9" t="str">
            <v>Davis</v>
          </cell>
          <cell r="D9" t="str">
            <v>Oliver.Davis@gmail.com</v>
          </cell>
          <cell r="E9">
            <v>1.85</v>
          </cell>
          <cell r="F9">
            <v>507</v>
          </cell>
          <cell r="G9">
            <v>575</v>
          </cell>
          <cell r="H9">
            <v>1082</v>
          </cell>
        </row>
        <row r="10">
          <cell r="A10">
            <v>3714</v>
          </cell>
          <cell r="B10" t="str">
            <v>Aiden</v>
          </cell>
          <cell r="C10" t="str">
            <v>Miller</v>
          </cell>
          <cell r="D10" t="str">
            <v>Aiden.Miller@gmail.com</v>
          </cell>
          <cell r="E10">
            <v>3.41</v>
          </cell>
          <cell r="F10">
            <v>689</v>
          </cell>
          <cell r="G10">
            <v>614</v>
          </cell>
          <cell r="H10">
            <v>1303</v>
          </cell>
        </row>
        <row r="11">
          <cell r="A11">
            <v>6151</v>
          </cell>
          <cell r="B11" t="str">
            <v>Elijah</v>
          </cell>
          <cell r="C11" t="str">
            <v>Wilson</v>
          </cell>
          <cell r="D11" t="str">
            <v>Elijah.Wilson@gmail.com</v>
          </cell>
          <cell r="E11">
            <v>2.4</v>
          </cell>
          <cell r="F11">
            <v>496</v>
          </cell>
          <cell r="G11">
            <v>443</v>
          </cell>
          <cell r="H11">
            <v>939</v>
          </cell>
        </row>
        <row r="12">
          <cell r="A12">
            <v>5053</v>
          </cell>
          <cell r="B12" t="str">
            <v>James</v>
          </cell>
          <cell r="C12" t="str">
            <v>Moore</v>
          </cell>
          <cell r="D12" t="str">
            <v>James.Moore@gmail.com</v>
          </cell>
          <cell r="E12">
            <v>3.69</v>
          </cell>
          <cell r="F12">
            <v>503</v>
          </cell>
          <cell r="G12">
            <v>555</v>
          </cell>
          <cell r="H12">
            <v>1058</v>
          </cell>
        </row>
        <row r="13">
          <cell r="A13">
            <v>7468</v>
          </cell>
          <cell r="B13" t="str">
            <v>Benjamin</v>
          </cell>
          <cell r="C13" t="str">
            <v>Taylor</v>
          </cell>
          <cell r="D13" t="str">
            <v>Benjamin.Taylor@gmail.com</v>
          </cell>
          <cell r="E13">
            <v>3.67</v>
          </cell>
          <cell r="F13">
            <v>629</v>
          </cell>
          <cell r="G13">
            <v>620</v>
          </cell>
          <cell r="H13">
            <v>1249</v>
          </cell>
        </row>
        <row r="14">
          <cell r="A14">
            <v>6121</v>
          </cell>
          <cell r="B14" t="str">
            <v>Logan</v>
          </cell>
          <cell r="C14" t="str">
            <v>Anderson</v>
          </cell>
          <cell r="D14" t="str">
            <v>Logan.Anderson@gmail.com</v>
          </cell>
          <cell r="E14">
            <v>2.37</v>
          </cell>
          <cell r="F14">
            <v>641</v>
          </cell>
          <cell r="G14">
            <v>725</v>
          </cell>
          <cell r="H14">
            <v>1366</v>
          </cell>
        </row>
        <row r="15">
          <cell r="A15">
            <v>1986</v>
          </cell>
          <cell r="B15" t="str">
            <v>Jacob</v>
          </cell>
          <cell r="C15" t="str">
            <v>Thomas</v>
          </cell>
          <cell r="D15" t="str">
            <v>Jacob.Thomas@gmail.com</v>
          </cell>
          <cell r="E15">
            <v>3.5</v>
          </cell>
          <cell r="F15">
            <v>516</v>
          </cell>
          <cell r="G15">
            <v>428</v>
          </cell>
          <cell r="H15">
            <v>944</v>
          </cell>
        </row>
        <row r="16">
          <cell r="A16">
            <v>1013</v>
          </cell>
          <cell r="B16" t="str">
            <v>Jackson</v>
          </cell>
          <cell r="C16" t="str">
            <v>Jackson</v>
          </cell>
          <cell r="D16" t="str">
            <v>Jackson.Jackson@gmail.com</v>
          </cell>
          <cell r="E16">
            <v>3.07</v>
          </cell>
          <cell r="F16">
            <v>361</v>
          </cell>
          <cell r="G16">
            <v>378</v>
          </cell>
          <cell r="H16">
            <v>739</v>
          </cell>
        </row>
        <row r="17">
          <cell r="A17">
            <v>3184</v>
          </cell>
          <cell r="B17" t="str">
            <v>Michael</v>
          </cell>
          <cell r="C17" t="str">
            <v>White</v>
          </cell>
          <cell r="D17" t="str">
            <v>Michael.White@gmail.com</v>
          </cell>
          <cell r="E17">
            <v>3.89</v>
          </cell>
          <cell r="F17">
            <v>472</v>
          </cell>
          <cell r="G17">
            <v>388</v>
          </cell>
          <cell r="H17">
            <v>860</v>
          </cell>
        </row>
        <row r="18">
          <cell r="A18">
            <v>8226</v>
          </cell>
          <cell r="B18" t="str">
            <v>Carter</v>
          </cell>
          <cell r="C18" t="str">
            <v>Harris</v>
          </cell>
          <cell r="D18" t="str">
            <v>Carter.Harris@gmail.com</v>
          </cell>
          <cell r="E18">
            <v>3.18</v>
          </cell>
          <cell r="F18">
            <v>585</v>
          </cell>
          <cell r="G18">
            <v>603</v>
          </cell>
          <cell r="H18">
            <v>1188</v>
          </cell>
        </row>
        <row r="19">
          <cell r="A19">
            <v>7947</v>
          </cell>
          <cell r="B19" t="str">
            <v>Daniel</v>
          </cell>
          <cell r="C19" t="str">
            <v>Martin</v>
          </cell>
          <cell r="D19" t="str">
            <v>Daniel.Martin@gmail.com</v>
          </cell>
          <cell r="E19">
            <v>3.11</v>
          </cell>
          <cell r="F19">
            <v>367</v>
          </cell>
          <cell r="G19">
            <v>392</v>
          </cell>
          <cell r="H19">
            <v>759</v>
          </cell>
        </row>
        <row r="20">
          <cell r="A20">
            <v>1193</v>
          </cell>
          <cell r="B20" t="str">
            <v>Alexander</v>
          </cell>
          <cell r="C20" t="str">
            <v>Thompson</v>
          </cell>
          <cell r="D20" t="str">
            <v>Alexander.Thompson@gmail.com</v>
          </cell>
          <cell r="E20">
            <v>3.54</v>
          </cell>
          <cell r="F20">
            <v>667</v>
          </cell>
          <cell r="G20">
            <v>639</v>
          </cell>
          <cell r="H20">
            <v>1306</v>
          </cell>
        </row>
        <row r="21">
          <cell r="A21">
            <v>4576</v>
          </cell>
          <cell r="B21" t="str">
            <v>William</v>
          </cell>
          <cell r="C21" t="str">
            <v>Garcia</v>
          </cell>
          <cell r="D21" t="str">
            <v>William.Garcia@gmail.com</v>
          </cell>
          <cell r="E21">
            <v>3.33</v>
          </cell>
          <cell r="F21">
            <v>636</v>
          </cell>
          <cell r="G21">
            <v>580</v>
          </cell>
          <cell r="H21">
            <v>1216</v>
          </cell>
        </row>
        <row r="22">
          <cell r="A22">
            <v>2650</v>
          </cell>
          <cell r="B22" t="str">
            <v>Luke</v>
          </cell>
          <cell r="C22" t="str">
            <v>Martinez</v>
          </cell>
          <cell r="D22" t="str">
            <v>Luke.Martinez@gmail.com</v>
          </cell>
          <cell r="E22">
            <v>3.92</v>
          </cell>
          <cell r="F22">
            <v>503</v>
          </cell>
          <cell r="G22">
            <v>565</v>
          </cell>
          <cell r="H22">
            <v>1068</v>
          </cell>
        </row>
        <row r="23">
          <cell r="A23">
            <v>2518</v>
          </cell>
          <cell r="B23" t="str">
            <v>Owen</v>
          </cell>
          <cell r="C23" t="str">
            <v>Robinson</v>
          </cell>
          <cell r="D23" t="str">
            <v>Owen.Robinson@gmail.com</v>
          </cell>
          <cell r="E23">
            <v>4</v>
          </cell>
          <cell r="F23">
            <v>630</v>
          </cell>
          <cell r="G23">
            <v>618</v>
          </cell>
          <cell r="H23">
            <v>1248</v>
          </cell>
        </row>
        <row r="24">
          <cell r="A24">
            <v>6306</v>
          </cell>
          <cell r="B24" t="str">
            <v>Jack</v>
          </cell>
          <cell r="C24" t="str">
            <v>Clark</v>
          </cell>
          <cell r="D24" t="str">
            <v>Jack.Clark@gmail.com</v>
          </cell>
          <cell r="E24">
            <v>2.21</v>
          </cell>
          <cell r="F24">
            <v>474</v>
          </cell>
          <cell r="G24">
            <v>421</v>
          </cell>
          <cell r="H24">
            <v>895</v>
          </cell>
        </row>
        <row r="25">
          <cell r="A25">
            <v>4181</v>
          </cell>
          <cell r="B25" t="str">
            <v>Gabriel</v>
          </cell>
          <cell r="C25" t="str">
            <v>Rodriguez</v>
          </cell>
          <cell r="D25" t="str">
            <v>Gabriel.Rodriguez@gmail.com</v>
          </cell>
          <cell r="E25">
            <v>3.69</v>
          </cell>
          <cell r="F25">
            <v>477</v>
          </cell>
          <cell r="G25">
            <v>458</v>
          </cell>
          <cell r="H25">
            <v>935</v>
          </cell>
        </row>
        <row r="26">
          <cell r="A26">
            <v>3090</v>
          </cell>
          <cell r="B26" t="str">
            <v>Matthew</v>
          </cell>
          <cell r="C26" t="str">
            <v>Lewis</v>
          </cell>
          <cell r="D26" t="str">
            <v>Matthew.Lewis@gmail.com</v>
          </cell>
          <cell r="E26">
            <v>3.22</v>
          </cell>
          <cell r="F26">
            <v>610</v>
          </cell>
          <cell r="G26">
            <v>531</v>
          </cell>
          <cell r="H26">
            <v>1141</v>
          </cell>
        </row>
        <row r="27">
          <cell r="A27">
            <v>6140</v>
          </cell>
          <cell r="B27" t="str">
            <v>Henry</v>
          </cell>
          <cell r="C27" t="str">
            <v>Lee</v>
          </cell>
          <cell r="D27" t="str">
            <v>Henry.Lee@gmail.com</v>
          </cell>
          <cell r="E27">
            <v>2.0099999999999998</v>
          </cell>
          <cell r="F27">
            <v>443</v>
          </cell>
          <cell r="G27">
            <v>495</v>
          </cell>
          <cell r="H27">
            <v>938</v>
          </cell>
        </row>
        <row r="28">
          <cell r="A28">
            <v>1121</v>
          </cell>
          <cell r="B28" t="str">
            <v>Sebastian</v>
          </cell>
          <cell r="C28" t="str">
            <v>Walker</v>
          </cell>
          <cell r="D28" t="str">
            <v>Sebastian.Walker@gmail.com</v>
          </cell>
          <cell r="E28">
            <v>2.46</v>
          </cell>
          <cell r="F28">
            <v>529</v>
          </cell>
          <cell r="G28">
            <v>552</v>
          </cell>
          <cell r="H28">
            <v>1081</v>
          </cell>
        </row>
        <row r="29">
          <cell r="A29">
            <v>6883</v>
          </cell>
          <cell r="B29" t="str">
            <v>Wyatt</v>
          </cell>
          <cell r="C29" t="str">
            <v>Hall</v>
          </cell>
          <cell r="D29" t="str">
            <v>Wyatt.Hall@gmail.com</v>
          </cell>
          <cell r="E29">
            <v>1.85</v>
          </cell>
          <cell r="F29">
            <v>507</v>
          </cell>
          <cell r="G29">
            <v>575</v>
          </cell>
          <cell r="H29">
            <v>1082</v>
          </cell>
        </row>
        <row r="30">
          <cell r="A30">
            <v>6062</v>
          </cell>
          <cell r="B30" t="str">
            <v>Jayden</v>
          </cell>
          <cell r="C30" t="str">
            <v>Allen</v>
          </cell>
          <cell r="D30" t="str">
            <v>Jayden.Allen@gmail.com</v>
          </cell>
          <cell r="E30">
            <v>3.41</v>
          </cell>
          <cell r="F30">
            <v>689</v>
          </cell>
          <cell r="G30">
            <v>614</v>
          </cell>
          <cell r="H30">
            <v>1303</v>
          </cell>
        </row>
        <row r="31">
          <cell r="A31">
            <v>5554</v>
          </cell>
          <cell r="B31" t="str">
            <v>Grayson</v>
          </cell>
          <cell r="C31" t="str">
            <v>Young</v>
          </cell>
          <cell r="D31" t="str">
            <v>Grayson.Young@gmail.com</v>
          </cell>
          <cell r="E31">
            <v>2.4</v>
          </cell>
          <cell r="F31">
            <v>496</v>
          </cell>
          <cell r="G31">
            <v>443</v>
          </cell>
          <cell r="H31">
            <v>939</v>
          </cell>
        </row>
        <row r="32">
          <cell r="A32">
            <v>8200</v>
          </cell>
          <cell r="B32" t="str">
            <v>Ryan</v>
          </cell>
          <cell r="C32" t="str">
            <v>Hernandez</v>
          </cell>
          <cell r="D32" t="str">
            <v>Ryan.Hernandez@gmail.com</v>
          </cell>
          <cell r="E32">
            <v>3.69</v>
          </cell>
          <cell r="F32">
            <v>503</v>
          </cell>
          <cell r="G32">
            <v>555</v>
          </cell>
          <cell r="H32">
            <v>1058</v>
          </cell>
        </row>
        <row r="33">
          <cell r="A33">
            <v>7407</v>
          </cell>
          <cell r="B33" t="str">
            <v>Nathan</v>
          </cell>
          <cell r="C33" t="str">
            <v>King</v>
          </cell>
          <cell r="D33" t="str">
            <v>Nathan.King@gmail.com</v>
          </cell>
          <cell r="E33">
            <v>3.67</v>
          </cell>
          <cell r="F33">
            <v>629</v>
          </cell>
          <cell r="G33">
            <v>620</v>
          </cell>
          <cell r="H33">
            <v>1249</v>
          </cell>
        </row>
        <row r="34">
          <cell r="A34">
            <v>4802</v>
          </cell>
          <cell r="B34" t="str">
            <v>Isaac</v>
          </cell>
          <cell r="C34" t="str">
            <v>Wright</v>
          </cell>
          <cell r="D34" t="str">
            <v>Isaac.Wright@gmail.com</v>
          </cell>
          <cell r="E34">
            <v>2.37</v>
          </cell>
          <cell r="F34">
            <v>641</v>
          </cell>
          <cell r="G34">
            <v>725</v>
          </cell>
          <cell r="H34">
            <v>1366</v>
          </cell>
        </row>
        <row r="35">
          <cell r="A35">
            <v>2211</v>
          </cell>
          <cell r="B35" t="str">
            <v>Jaxon</v>
          </cell>
          <cell r="C35" t="str">
            <v>Lopez</v>
          </cell>
          <cell r="D35" t="str">
            <v>Jaxon.Lopez@gmail.com</v>
          </cell>
          <cell r="E35">
            <v>3.5</v>
          </cell>
          <cell r="F35">
            <v>516</v>
          </cell>
          <cell r="G35">
            <v>428</v>
          </cell>
          <cell r="H35">
            <v>944</v>
          </cell>
        </row>
        <row r="36">
          <cell r="A36">
            <v>1671</v>
          </cell>
          <cell r="B36" t="str">
            <v>David</v>
          </cell>
          <cell r="C36" t="str">
            <v>Hill</v>
          </cell>
          <cell r="D36" t="str">
            <v>David.Hill@gmail.com</v>
          </cell>
          <cell r="E36">
            <v>3.07</v>
          </cell>
          <cell r="F36">
            <v>361</v>
          </cell>
          <cell r="G36">
            <v>378</v>
          </cell>
          <cell r="H36">
            <v>739</v>
          </cell>
        </row>
        <row r="37">
          <cell r="A37">
            <v>5872</v>
          </cell>
          <cell r="B37" t="str">
            <v>Caleb</v>
          </cell>
          <cell r="C37" t="str">
            <v>Scott</v>
          </cell>
          <cell r="D37" t="str">
            <v>Caleb.Scott@gmail.com</v>
          </cell>
          <cell r="E37">
            <v>3.89</v>
          </cell>
          <cell r="F37">
            <v>472</v>
          </cell>
          <cell r="G37">
            <v>388</v>
          </cell>
          <cell r="H37">
            <v>860</v>
          </cell>
        </row>
        <row r="38">
          <cell r="A38">
            <v>7775</v>
          </cell>
          <cell r="B38" t="str">
            <v>Eli</v>
          </cell>
          <cell r="C38" t="str">
            <v>Green</v>
          </cell>
          <cell r="D38" t="str">
            <v>Eli.Green@gmail.com</v>
          </cell>
          <cell r="E38">
            <v>3.18</v>
          </cell>
          <cell r="F38">
            <v>585</v>
          </cell>
          <cell r="G38">
            <v>603</v>
          </cell>
          <cell r="H38">
            <v>1188</v>
          </cell>
        </row>
        <row r="39">
          <cell r="A39">
            <v>4166</v>
          </cell>
          <cell r="B39" t="str">
            <v>Levi</v>
          </cell>
          <cell r="C39" t="str">
            <v>Adams</v>
          </cell>
          <cell r="D39" t="str">
            <v>Levi.Adams@gmail.com</v>
          </cell>
          <cell r="E39">
            <v>3.11</v>
          </cell>
          <cell r="F39">
            <v>367</v>
          </cell>
          <cell r="G39">
            <v>392</v>
          </cell>
          <cell r="H39">
            <v>759</v>
          </cell>
        </row>
        <row r="40">
          <cell r="A40">
            <v>1975</v>
          </cell>
          <cell r="B40" t="str">
            <v>Julian</v>
          </cell>
          <cell r="C40" t="str">
            <v>Baker</v>
          </cell>
          <cell r="D40" t="str">
            <v>Julian.Baker@gmail.com</v>
          </cell>
          <cell r="E40">
            <v>3.54</v>
          </cell>
          <cell r="F40">
            <v>667</v>
          </cell>
          <cell r="G40">
            <v>639</v>
          </cell>
          <cell r="H40">
            <v>1306</v>
          </cell>
        </row>
        <row r="41">
          <cell r="A41">
            <v>2060</v>
          </cell>
          <cell r="B41" t="str">
            <v>Andrew</v>
          </cell>
          <cell r="C41" t="str">
            <v>Gonzalez</v>
          </cell>
          <cell r="D41" t="str">
            <v>Andrew.Gonzalez@gmail.com</v>
          </cell>
          <cell r="E41">
            <v>3.33</v>
          </cell>
          <cell r="F41">
            <v>636</v>
          </cell>
          <cell r="G41">
            <v>580</v>
          </cell>
          <cell r="H41">
            <v>1216</v>
          </cell>
        </row>
        <row r="42">
          <cell r="A42">
            <v>4727</v>
          </cell>
          <cell r="B42" t="str">
            <v>Dylan</v>
          </cell>
          <cell r="C42" t="str">
            <v>Nelson</v>
          </cell>
          <cell r="D42" t="str">
            <v>Dylan.Nelson@gmail.com</v>
          </cell>
          <cell r="E42">
            <v>3.92</v>
          </cell>
          <cell r="F42">
            <v>503</v>
          </cell>
          <cell r="G42">
            <v>565</v>
          </cell>
          <cell r="H42">
            <v>1068</v>
          </cell>
        </row>
        <row r="43">
          <cell r="A43">
            <v>9099</v>
          </cell>
          <cell r="B43" t="str">
            <v>Hunter</v>
          </cell>
          <cell r="C43" t="str">
            <v>Carter</v>
          </cell>
          <cell r="D43" t="str">
            <v>Hunter.Carter@gmail.com</v>
          </cell>
          <cell r="E43">
            <v>4</v>
          </cell>
          <cell r="F43">
            <v>630</v>
          </cell>
          <cell r="G43">
            <v>618</v>
          </cell>
          <cell r="H43">
            <v>1248</v>
          </cell>
        </row>
        <row r="44">
          <cell r="A44">
            <v>6927</v>
          </cell>
          <cell r="B44" t="str">
            <v>Emma</v>
          </cell>
          <cell r="C44" t="str">
            <v>Mitchell</v>
          </cell>
          <cell r="D44" t="str">
            <v>Emma.Mitchell@gmail.com</v>
          </cell>
          <cell r="E44">
            <v>2.21</v>
          </cell>
          <cell r="F44">
            <v>474</v>
          </cell>
          <cell r="G44">
            <v>421</v>
          </cell>
          <cell r="H44">
            <v>895</v>
          </cell>
        </row>
        <row r="45">
          <cell r="A45">
            <v>5504</v>
          </cell>
          <cell r="B45" t="str">
            <v>Olivia</v>
          </cell>
          <cell r="C45" t="str">
            <v>Perez</v>
          </cell>
          <cell r="D45" t="str">
            <v>Olivia.Perez@gmail.com</v>
          </cell>
          <cell r="E45">
            <v>3.69</v>
          </cell>
          <cell r="F45">
            <v>477</v>
          </cell>
          <cell r="G45">
            <v>458</v>
          </cell>
          <cell r="H45">
            <v>935</v>
          </cell>
        </row>
        <row r="46">
          <cell r="A46">
            <v>3738</v>
          </cell>
          <cell r="B46" t="str">
            <v>Ava</v>
          </cell>
          <cell r="C46" t="str">
            <v>Roberts</v>
          </cell>
          <cell r="D46" t="str">
            <v>Ava.Roberts@gmail.com</v>
          </cell>
          <cell r="E46">
            <v>3.22</v>
          </cell>
          <cell r="F46">
            <v>610</v>
          </cell>
          <cell r="G46">
            <v>531</v>
          </cell>
          <cell r="H46">
            <v>1141</v>
          </cell>
        </row>
        <row r="47">
          <cell r="A47">
            <v>8586</v>
          </cell>
          <cell r="B47" t="str">
            <v>Sophia</v>
          </cell>
          <cell r="C47" t="str">
            <v>Turner</v>
          </cell>
          <cell r="D47" t="str">
            <v>Sophia.Turner@gmail.com</v>
          </cell>
          <cell r="E47">
            <v>2.0099999999999998</v>
          </cell>
          <cell r="F47">
            <v>443</v>
          </cell>
          <cell r="G47">
            <v>495</v>
          </cell>
          <cell r="H47">
            <v>938</v>
          </cell>
        </row>
        <row r="48">
          <cell r="A48">
            <v>5440</v>
          </cell>
          <cell r="B48" t="str">
            <v>Isabella</v>
          </cell>
          <cell r="C48" t="str">
            <v>Phillips</v>
          </cell>
          <cell r="D48" t="str">
            <v>Isabella.Phillips@gmail.com</v>
          </cell>
          <cell r="E48">
            <v>2.46</v>
          </cell>
          <cell r="F48">
            <v>529</v>
          </cell>
          <cell r="G48">
            <v>552</v>
          </cell>
          <cell r="H48">
            <v>1081</v>
          </cell>
        </row>
        <row r="49">
          <cell r="A49">
            <v>5260</v>
          </cell>
          <cell r="B49" t="str">
            <v>Mia</v>
          </cell>
          <cell r="C49" t="str">
            <v>Campbell</v>
          </cell>
          <cell r="D49" t="str">
            <v>Mia.Campbell@gmail.com</v>
          </cell>
          <cell r="E49">
            <v>1.85</v>
          </cell>
          <cell r="F49">
            <v>507</v>
          </cell>
          <cell r="G49">
            <v>575</v>
          </cell>
          <cell r="H49">
            <v>1082</v>
          </cell>
        </row>
        <row r="50">
          <cell r="A50">
            <v>7404</v>
          </cell>
          <cell r="B50" t="str">
            <v>Charlotte</v>
          </cell>
          <cell r="C50" t="str">
            <v>Parker</v>
          </cell>
          <cell r="D50" t="str">
            <v>Charlotte.Parker@gmail.com</v>
          </cell>
          <cell r="E50">
            <v>3.41</v>
          </cell>
          <cell r="F50">
            <v>689</v>
          </cell>
          <cell r="G50">
            <v>614</v>
          </cell>
          <cell r="H50">
            <v>1303</v>
          </cell>
        </row>
        <row r="51">
          <cell r="A51">
            <v>3809</v>
          </cell>
          <cell r="B51" t="str">
            <v>Amelia</v>
          </cell>
          <cell r="C51" t="str">
            <v>Evans</v>
          </cell>
          <cell r="D51" t="str">
            <v>Amelia.Evans@gmail.com</v>
          </cell>
          <cell r="E51">
            <v>2.4</v>
          </cell>
          <cell r="F51">
            <v>496</v>
          </cell>
          <cell r="G51">
            <v>443</v>
          </cell>
          <cell r="H51">
            <v>939</v>
          </cell>
        </row>
        <row r="52">
          <cell r="A52">
            <v>2293</v>
          </cell>
          <cell r="B52" t="str">
            <v>Harper</v>
          </cell>
          <cell r="C52" t="str">
            <v>Edwards</v>
          </cell>
          <cell r="D52" t="str">
            <v>Harper.Edwards@gmail.com</v>
          </cell>
          <cell r="E52">
            <v>3.69</v>
          </cell>
          <cell r="F52">
            <v>503</v>
          </cell>
          <cell r="G52">
            <v>555</v>
          </cell>
          <cell r="H52">
            <v>1058</v>
          </cell>
        </row>
        <row r="53">
          <cell r="A53">
            <v>4755</v>
          </cell>
          <cell r="B53" t="str">
            <v>Abigail</v>
          </cell>
          <cell r="C53" t="str">
            <v>Collins</v>
          </cell>
          <cell r="D53" t="str">
            <v>Abigail.Collins@gmail.com</v>
          </cell>
          <cell r="E53">
            <v>3.67</v>
          </cell>
          <cell r="F53">
            <v>629</v>
          </cell>
          <cell r="G53">
            <v>620</v>
          </cell>
          <cell r="H53">
            <v>1249</v>
          </cell>
        </row>
        <row r="54">
          <cell r="A54">
            <v>5877</v>
          </cell>
          <cell r="B54" t="str">
            <v>Emily</v>
          </cell>
          <cell r="C54" t="str">
            <v>Stewart</v>
          </cell>
          <cell r="D54" t="str">
            <v>Emily.Stewart@gmail.com</v>
          </cell>
          <cell r="E54">
            <v>2.37</v>
          </cell>
          <cell r="F54">
            <v>641</v>
          </cell>
          <cell r="G54">
            <v>725</v>
          </cell>
          <cell r="H54">
            <v>1366</v>
          </cell>
        </row>
        <row r="55">
          <cell r="A55">
            <v>8484</v>
          </cell>
          <cell r="B55" t="str">
            <v>Madison</v>
          </cell>
          <cell r="C55" t="str">
            <v>Sanchez</v>
          </cell>
          <cell r="D55" t="str">
            <v>Madison.Sanchez@gmail.com</v>
          </cell>
          <cell r="E55">
            <v>3.5</v>
          </cell>
          <cell r="F55">
            <v>516</v>
          </cell>
          <cell r="G55">
            <v>428</v>
          </cell>
          <cell r="H55">
            <v>944</v>
          </cell>
        </row>
        <row r="56">
          <cell r="A56">
            <v>3697</v>
          </cell>
          <cell r="B56" t="str">
            <v>Lily</v>
          </cell>
          <cell r="C56" t="str">
            <v>Morris</v>
          </cell>
          <cell r="D56" t="str">
            <v>Lily.Morris@gmail.com</v>
          </cell>
          <cell r="E56">
            <v>3.07</v>
          </cell>
          <cell r="F56">
            <v>361</v>
          </cell>
          <cell r="G56">
            <v>378</v>
          </cell>
          <cell r="H56">
            <v>739</v>
          </cell>
        </row>
        <row r="57">
          <cell r="A57">
            <v>4346</v>
          </cell>
          <cell r="B57" t="str">
            <v>Ella</v>
          </cell>
          <cell r="C57" t="str">
            <v>Rogers</v>
          </cell>
          <cell r="D57" t="str">
            <v>Ella.Rogers@gmail.com</v>
          </cell>
          <cell r="E57">
            <v>3.89</v>
          </cell>
          <cell r="F57">
            <v>472</v>
          </cell>
          <cell r="G57">
            <v>388</v>
          </cell>
          <cell r="H57">
            <v>860</v>
          </cell>
        </row>
        <row r="58">
          <cell r="A58">
            <v>6774</v>
          </cell>
          <cell r="B58" t="str">
            <v>Avery</v>
          </cell>
          <cell r="C58" t="str">
            <v>Reed</v>
          </cell>
          <cell r="D58" t="str">
            <v>Avery.Reed@gmail.com</v>
          </cell>
          <cell r="E58">
            <v>3.18</v>
          </cell>
          <cell r="F58">
            <v>585</v>
          </cell>
          <cell r="G58">
            <v>603</v>
          </cell>
          <cell r="H58">
            <v>1188</v>
          </cell>
        </row>
        <row r="59">
          <cell r="A59">
            <v>7299</v>
          </cell>
          <cell r="B59" t="str">
            <v>Evelyn</v>
          </cell>
          <cell r="C59" t="str">
            <v>Cook</v>
          </cell>
          <cell r="D59" t="str">
            <v>Evelyn.Cook@gmail.com</v>
          </cell>
          <cell r="E59">
            <v>3.11</v>
          </cell>
          <cell r="F59">
            <v>367</v>
          </cell>
          <cell r="G59">
            <v>392</v>
          </cell>
          <cell r="H59">
            <v>759</v>
          </cell>
        </row>
        <row r="60">
          <cell r="A60">
            <v>1271</v>
          </cell>
          <cell r="B60" t="str">
            <v>Sofia</v>
          </cell>
          <cell r="C60" t="str">
            <v>Morgan</v>
          </cell>
          <cell r="D60" t="str">
            <v>Sofia.Morgan@gmail.com</v>
          </cell>
          <cell r="E60">
            <v>3.54</v>
          </cell>
          <cell r="F60">
            <v>667</v>
          </cell>
          <cell r="G60">
            <v>639</v>
          </cell>
          <cell r="H60">
            <v>1306</v>
          </cell>
        </row>
        <row r="61">
          <cell r="A61">
            <v>7373</v>
          </cell>
          <cell r="B61" t="str">
            <v>Aria</v>
          </cell>
          <cell r="C61" t="str">
            <v>Bell</v>
          </cell>
          <cell r="D61" t="str">
            <v>Aria.Bell@gmail.com</v>
          </cell>
          <cell r="E61">
            <v>3.33</v>
          </cell>
          <cell r="F61">
            <v>636</v>
          </cell>
          <cell r="G61">
            <v>580</v>
          </cell>
          <cell r="H61">
            <v>1216</v>
          </cell>
        </row>
        <row r="62">
          <cell r="A62">
            <v>5611</v>
          </cell>
          <cell r="B62" t="str">
            <v>Riley</v>
          </cell>
          <cell r="C62" t="str">
            <v>Murphy</v>
          </cell>
          <cell r="D62" t="str">
            <v>Riley.Murphy@gmail.com</v>
          </cell>
          <cell r="E62">
            <v>3.92</v>
          </cell>
          <cell r="F62">
            <v>503</v>
          </cell>
          <cell r="G62">
            <v>565</v>
          </cell>
          <cell r="H62">
            <v>1068</v>
          </cell>
        </row>
        <row r="63">
          <cell r="A63">
            <v>2159</v>
          </cell>
          <cell r="B63" t="str">
            <v>Chloe</v>
          </cell>
          <cell r="C63" t="str">
            <v>Bailey</v>
          </cell>
          <cell r="D63" t="str">
            <v>Chloe.Bailey@gmail.com</v>
          </cell>
          <cell r="E63">
            <v>4</v>
          </cell>
          <cell r="F63">
            <v>630</v>
          </cell>
          <cell r="G63">
            <v>618</v>
          </cell>
          <cell r="H63">
            <v>1248</v>
          </cell>
        </row>
        <row r="64">
          <cell r="A64">
            <v>1111</v>
          </cell>
          <cell r="B64" t="str">
            <v>Scarlett</v>
          </cell>
          <cell r="C64" t="str">
            <v>Rivera</v>
          </cell>
          <cell r="D64" t="str">
            <v>Scarlett.Rivera@gmail.com</v>
          </cell>
          <cell r="E64">
            <v>2.21</v>
          </cell>
          <cell r="F64">
            <v>474</v>
          </cell>
          <cell r="G64">
            <v>421</v>
          </cell>
          <cell r="H64">
            <v>895</v>
          </cell>
        </row>
        <row r="65">
          <cell r="A65">
            <v>5587</v>
          </cell>
          <cell r="B65" t="str">
            <v>Ellie</v>
          </cell>
          <cell r="C65" t="str">
            <v>Cooper</v>
          </cell>
          <cell r="D65" t="str">
            <v>Ellie.Cooper@gmail.com</v>
          </cell>
          <cell r="E65">
            <v>3.69</v>
          </cell>
          <cell r="F65">
            <v>477</v>
          </cell>
          <cell r="G65">
            <v>458</v>
          </cell>
          <cell r="H65">
            <v>935</v>
          </cell>
        </row>
        <row r="66">
          <cell r="A66">
            <v>7004</v>
          </cell>
          <cell r="B66" t="str">
            <v>Elizabeth</v>
          </cell>
          <cell r="C66" t="str">
            <v>Richardson</v>
          </cell>
          <cell r="D66" t="str">
            <v>Elizabeth.Richardson@gmail.com</v>
          </cell>
          <cell r="E66">
            <v>3.22</v>
          </cell>
          <cell r="F66">
            <v>610</v>
          </cell>
          <cell r="G66">
            <v>531</v>
          </cell>
          <cell r="H66">
            <v>1141</v>
          </cell>
        </row>
        <row r="67">
          <cell r="A67">
            <v>3084</v>
          </cell>
          <cell r="B67" t="str">
            <v>Aubrey</v>
          </cell>
          <cell r="C67" t="str">
            <v>Cox</v>
          </cell>
          <cell r="D67" t="str">
            <v>Aubrey.Cox@gmail.com</v>
          </cell>
          <cell r="E67">
            <v>2.0099999999999998</v>
          </cell>
          <cell r="F67">
            <v>443</v>
          </cell>
          <cell r="G67">
            <v>495</v>
          </cell>
          <cell r="H67">
            <v>938</v>
          </cell>
        </row>
        <row r="68">
          <cell r="A68">
            <v>4241</v>
          </cell>
          <cell r="B68" t="str">
            <v>Layla</v>
          </cell>
          <cell r="C68" t="str">
            <v>Howard</v>
          </cell>
          <cell r="D68" t="str">
            <v>Layla.Howard@gmail.com</v>
          </cell>
          <cell r="E68">
            <v>2.46</v>
          </cell>
          <cell r="F68">
            <v>529</v>
          </cell>
          <cell r="G68">
            <v>552</v>
          </cell>
          <cell r="H68">
            <v>1081</v>
          </cell>
        </row>
        <row r="69">
          <cell r="A69">
            <v>5180</v>
          </cell>
          <cell r="B69" t="str">
            <v>Grace</v>
          </cell>
          <cell r="C69" t="str">
            <v>Ward</v>
          </cell>
          <cell r="D69" t="str">
            <v>Grace.Ward@gmail.com</v>
          </cell>
          <cell r="E69">
            <v>1.85</v>
          </cell>
          <cell r="F69">
            <v>507</v>
          </cell>
          <cell r="G69">
            <v>575</v>
          </cell>
          <cell r="H69">
            <v>1082</v>
          </cell>
        </row>
        <row r="70">
          <cell r="A70">
            <v>8973</v>
          </cell>
          <cell r="B70" t="str">
            <v>Zoey</v>
          </cell>
          <cell r="C70" t="str">
            <v>Torres</v>
          </cell>
          <cell r="D70" t="str">
            <v>Zoey.Torres@gmail.com</v>
          </cell>
          <cell r="E70">
            <v>3.41</v>
          </cell>
          <cell r="F70">
            <v>689</v>
          </cell>
          <cell r="G70">
            <v>614</v>
          </cell>
          <cell r="H70">
            <v>1303</v>
          </cell>
        </row>
        <row r="71">
          <cell r="A71">
            <v>1459</v>
          </cell>
          <cell r="B71" t="str">
            <v>Addison</v>
          </cell>
          <cell r="C71" t="str">
            <v>Peterson</v>
          </cell>
          <cell r="D71" t="str">
            <v>Addison.Peterson@gmail.com</v>
          </cell>
          <cell r="E71">
            <v>2.4</v>
          </cell>
          <cell r="F71">
            <v>496</v>
          </cell>
          <cell r="G71">
            <v>443</v>
          </cell>
          <cell r="H71">
            <v>939</v>
          </cell>
        </row>
        <row r="72">
          <cell r="A72">
            <v>3031</v>
          </cell>
          <cell r="B72" t="str">
            <v>Mila</v>
          </cell>
          <cell r="C72" t="str">
            <v>Gray</v>
          </cell>
          <cell r="D72" t="str">
            <v>Mila.Gray@gmail.com</v>
          </cell>
          <cell r="E72">
            <v>3.69</v>
          </cell>
          <cell r="F72">
            <v>503</v>
          </cell>
          <cell r="G72">
            <v>555</v>
          </cell>
          <cell r="H72">
            <v>1058</v>
          </cell>
        </row>
        <row r="73">
          <cell r="A73">
            <v>7599</v>
          </cell>
          <cell r="B73" t="str">
            <v>Hannah</v>
          </cell>
          <cell r="C73" t="str">
            <v>Ramirez</v>
          </cell>
          <cell r="D73" t="str">
            <v>Hannah.Ramirez@gmail.com</v>
          </cell>
          <cell r="E73">
            <v>3.67</v>
          </cell>
          <cell r="F73">
            <v>629</v>
          </cell>
          <cell r="G73">
            <v>620</v>
          </cell>
          <cell r="H73">
            <v>1249</v>
          </cell>
        </row>
        <row r="74">
          <cell r="A74">
            <v>8765</v>
          </cell>
          <cell r="B74" t="str">
            <v>Victoria</v>
          </cell>
          <cell r="C74" t="str">
            <v>James</v>
          </cell>
          <cell r="D74" t="str">
            <v>Victoria.James@gmail.com</v>
          </cell>
          <cell r="E74">
            <v>2.37</v>
          </cell>
          <cell r="F74">
            <v>641</v>
          </cell>
          <cell r="G74">
            <v>725</v>
          </cell>
          <cell r="H74">
            <v>1366</v>
          </cell>
        </row>
        <row r="75">
          <cell r="A75">
            <v>3178</v>
          </cell>
          <cell r="B75" t="str">
            <v>Brooklyn</v>
          </cell>
          <cell r="C75" t="str">
            <v>Watson</v>
          </cell>
          <cell r="D75" t="str">
            <v>Brooklyn.Watson@gmail.com</v>
          </cell>
          <cell r="E75">
            <v>3.5</v>
          </cell>
          <cell r="F75">
            <v>516</v>
          </cell>
          <cell r="G75">
            <v>428</v>
          </cell>
          <cell r="H75">
            <v>944</v>
          </cell>
        </row>
        <row r="76">
          <cell r="A76">
            <v>4532</v>
          </cell>
          <cell r="B76" t="str">
            <v>Zoe</v>
          </cell>
          <cell r="C76" t="str">
            <v>Brooks</v>
          </cell>
          <cell r="D76" t="str">
            <v>Zoe.Brooks@gmail.com</v>
          </cell>
          <cell r="E76">
            <v>3.07</v>
          </cell>
          <cell r="F76">
            <v>361</v>
          </cell>
          <cell r="G76">
            <v>378</v>
          </cell>
          <cell r="H76">
            <v>739</v>
          </cell>
        </row>
        <row r="77">
          <cell r="A77">
            <v>5227</v>
          </cell>
          <cell r="B77" t="str">
            <v>Penelope</v>
          </cell>
          <cell r="C77" t="str">
            <v>Kelly</v>
          </cell>
          <cell r="D77" t="str">
            <v>Penelope.Kelly@gmail.com</v>
          </cell>
          <cell r="E77">
            <v>3.89</v>
          </cell>
          <cell r="F77">
            <v>472</v>
          </cell>
          <cell r="G77">
            <v>388</v>
          </cell>
          <cell r="H77">
            <v>860</v>
          </cell>
        </row>
        <row r="78">
          <cell r="A78">
            <v>3798</v>
          </cell>
          <cell r="B78" t="str">
            <v>Lucy</v>
          </cell>
          <cell r="C78" t="str">
            <v>Sanders</v>
          </cell>
          <cell r="D78" t="str">
            <v>Lucy.Sanders@gmail.com</v>
          </cell>
          <cell r="E78">
            <v>3.18</v>
          </cell>
          <cell r="F78">
            <v>585</v>
          </cell>
          <cell r="G78">
            <v>603</v>
          </cell>
          <cell r="H78">
            <v>1188</v>
          </cell>
        </row>
        <row r="79">
          <cell r="A79">
            <v>2943</v>
          </cell>
          <cell r="B79" t="str">
            <v>Audrey</v>
          </cell>
          <cell r="C79" t="str">
            <v>Price</v>
          </cell>
          <cell r="D79" t="str">
            <v>Audrey.Price@gmail.com</v>
          </cell>
          <cell r="E79">
            <v>3.11</v>
          </cell>
          <cell r="F79">
            <v>367</v>
          </cell>
          <cell r="G79">
            <v>392</v>
          </cell>
          <cell r="H79">
            <v>759</v>
          </cell>
        </row>
        <row r="80">
          <cell r="A80">
            <v>5661</v>
          </cell>
          <cell r="B80" t="str">
            <v>Nora</v>
          </cell>
          <cell r="C80" t="str">
            <v>Bennett</v>
          </cell>
          <cell r="D80" t="str">
            <v>Nora.Bennett@gmail.com</v>
          </cell>
          <cell r="E80">
            <v>3.54</v>
          </cell>
          <cell r="F80">
            <v>667</v>
          </cell>
          <cell r="G80">
            <v>639</v>
          </cell>
          <cell r="H80">
            <v>1306</v>
          </cell>
        </row>
        <row r="81">
          <cell r="A81">
            <v>8862</v>
          </cell>
          <cell r="B81" t="str">
            <v>Natalie</v>
          </cell>
          <cell r="C81" t="str">
            <v>Wood</v>
          </cell>
          <cell r="D81" t="str">
            <v>Natalie.Wood@gmail.com</v>
          </cell>
          <cell r="E81">
            <v>3.33</v>
          </cell>
          <cell r="F81">
            <v>636</v>
          </cell>
          <cell r="G81">
            <v>580</v>
          </cell>
          <cell r="H81">
            <v>1216</v>
          </cell>
        </row>
        <row r="82">
          <cell r="A82">
            <v>8388</v>
          </cell>
          <cell r="B82" t="str">
            <v>Stella</v>
          </cell>
          <cell r="C82" t="str">
            <v>Barnes</v>
          </cell>
          <cell r="D82" t="str">
            <v>Stella.Barnes@gmail.com</v>
          </cell>
          <cell r="E82">
            <v>3.92</v>
          </cell>
          <cell r="F82">
            <v>503</v>
          </cell>
          <cell r="G82">
            <v>565</v>
          </cell>
          <cell r="H82">
            <v>1068</v>
          </cell>
        </row>
        <row r="83">
          <cell r="A83">
            <v>1477</v>
          </cell>
          <cell r="B83" t="str">
            <v>Skylar</v>
          </cell>
          <cell r="C83" t="str">
            <v>Ross</v>
          </cell>
          <cell r="D83" t="str">
            <v>Skylar.Ross@gmail.com</v>
          </cell>
          <cell r="E83">
            <v>4</v>
          </cell>
          <cell r="F83">
            <v>630</v>
          </cell>
          <cell r="G83">
            <v>618</v>
          </cell>
          <cell r="H83">
            <v>1248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rder Data"/>
      <sheetName val="Random Numbers"/>
      <sheetName val="vlookup"/>
      <sheetName val="Array Formulas"/>
      <sheetName val="Array Formulas 2"/>
      <sheetName val="Pivot Tables"/>
      <sheetName val="Sales Data"/>
    </sheetNames>
    <sheetDataSet>
      <sheetData sheetId="0"/>
      <sheetData sheetId="1"/>
      <sheetData sheetId="2">
        <row r="3">
          <cell r="K3">
            <v>6062</v>
          </cell>
        </row>
        <row r="4">
          <cell r="A4">
            <v>4370</v>
          </cell>
          <cell r="B4" t="str">
            <v>Noah</v>
          </cell>
          <cell r="C4" t="str">
            <v>Smith</v>
          </cell>
          <cell r="D4" t="str">
            <v>Noah.Smith@gmail.com</v>
          </cell>
          <cell r="E4">
            <v>2.21</v>
          </cell>
          <cell r="F4">
            <v>474</v>
          </cell>
          <cell r="G4">
            <v>421</v>
          </cell>
          <cell r="H4">
            <v>895</v>
          </cell>
        </row>
        <row r="5">
          <cell r="A5">
            <v>1002</v>
          </cell>
          <cell r="B5" t="str">
            <v>Liam</v>
          </cell>
          <cell r="C5" t="str">
            <v>Johnson</v>
          </cell>
          <cell r="D5" t="str">
            <v>Liam.Johnson@gmail.com</v>
          </cell>
          <cell r="E5">
            <v>3.69</v>
          </cell>
          <cell r="F5">
            <v>477</v>
          </cell>
          <cell r="G5">
            <v>458</v>
          </cell>
          <cell r="H5">
            <v>935</v>
          </cell>
        </row>
        <row r="6">
          <cell r="A6">
            <v>4400</v>
          </cell>
          <cell r="B6" t="str">
            <v>Ethan</v>
          </cell>
          <cell r="C6" t="str">
            <v>Williams</v>
          </cell>
          <cell r="D6" t="str">
            <v>Ethan.Williams@gmail.com</v>
          </cell>
          <cell r="E6">
            <v>3.22</v>
          </cell>
          <cell r="F6">
            <v>610</v>
          </cell>
          <cell r="G6">
            <v>531</v>
          </cell>
          <cell r="H6">
            <v>1141</v>
          </cell>
        </row>
        <row r="7">
          <cell r="A7">
            <v>5534</v>
          </cell>
          <cell r="B7" t="str">
            <v>Mason</v>
          </cell>
          <cell r="C7" t="str">
            <v>Jones</v>
          </cell>
          <cell r="D7" t="str">
            <v>Mason.Jones@gmail.com</v>
          </cell>
          <cell r="E7">
            <v>2.0099999999999998</v>
          </cell>
          <cell r="F7">
            <v>443</v>
          </cell>
          <cell r="G7">
            <v>495</v>
          </cell>
          <cell r="H7">
            <v>938</v>
          </cell>
        </row>
        <row r="8">
          <cell r="A8">
            <v>2863</v>
          </cell>
          <cell r="B8" t="str">
            <v>Lucas</v>
          </cell>
          <cell r="C8" t="str">
            <v>Brown</v>
          </cell>
          <cell r="D8" t="str">
            <v>Lucas.Brown@gmail.com</v>
          </cell>
          <cell r="E8">
            <v>2.46</v>
          </cell>
          <cell r="F8">
            <v>529</v>
          </cell>
          <cell r="G8">
            <v>552</v>
          </cell>
          <cell r="H8">
            <v>1081</v>
          </cell>
        </row>
        <row r="9">
          <cell r="A9">
            <v>5119</v>
          </cell>
          <cell r="B9" t="str">
            <v>Oliver</v>
          </cell>
          <cell r="C9" t="str">
            <v>Davis</v>
          </cell>
          <cell r="D9" t="str">
            <v>Oliver.Davis@gmail.com</v>
          </cell>
          <cell r="E9">
            <v>1.85</v>
          </cell>
          <cell r="F9">
            <v>507</v>
          </cell>
          <cell r="G9">
            <v>575</v>
          </cell>
          <cell r="H9">
            <v>1082</v>
          </cell>
        </row>
        <row r="10">
          <cell r="A10">
            <v>3714</v>
          </cell>
          <cell r="B10" t="str">
            <v>Aiden</v>
          </cell>
          <cell r="C10" t="str">
            <v>Miller</v>
          </cell>
          <cell r="D10" t="str">
            <v>Aiden.Miller@gmail.com</v>
          </cell>
          <cell r="E10">
            <v>3.41</v>
          </cell>
          <cell r="F10">
            <v>689</v>
          </cell>
          <cell r="G10">
            <v>614</v>
          </cell>
          <cell r="H10">
            <v>1303</v>
          </cell>
        </row>
        <row r="11">
          <cell r="A11">
            <v>6151</v>
          </cell>
          <cell r="B11" t="str">
            <v>Elijah</v>
          </cell>
          <cell r="C11" t="str">
            <v>Wilson</v>
          </cell>
          <cell r="D11" t="str">
            <v>Elijah.Wilson@gmail.com</v>
          </cell>
          <cell r="E11">
            <v>2.4</v>
          </cell>
          <cell r="F11">
            <v>496</v>
          </cell>
          <cell r="G11">
            <v>443</v>
          </cell>
          <cell r="H11">
            <v>939</v>
          </cell>
        </row>
        <row r="12">
          <cell r="A12">
            <v>5053</v>
          </cell>
          <cell r="B12" t="str">
            <v>James</v>
          </cell>
          <cell r="C12" t="str">
            <v>Moore</v>
          </cell>
          <cell r="D12" t="str">
            <v>James.Moore@gmail.com</v>
          </cell>
          <cell r="E12">
            <v>3.69</v>
          </cell>
          <cell r="F12">
            <v>503</v>
          </cell>
          <cell r="G12">
            <v>555</v>
          </cell>
          <cell r="H12">
            <v>1058</v>
          </cell>
        </row>
        <row r="13">
          <cell r="A13">
            <v>7468</v>
          </cell>
          <cell r="B13" t="str">
            <v>Benjamin</v>
          </cell>
          <cell r="C13" t="str">
            <v>Taylor</v>
          </cell>
          <cell r="D13" t="str">
            <v>Benjamin.Taylor@gmail.com</v>
          </cell>
          <cell r="E13">
            <v>3.67</v>
          </cell>
          <cell r="F13">
            <v>629</v>
          </cell>
          <cell r="G13">
            <v>620</v>
          </cell>
          <cell r="H13">
            <v>1249</v>
          </cell>
        </row>
        <row r="14">
          <cell r="A14">
            <v>6121</v>
          </cell>
          <cell r="B14" t="str">
            <v>Logan</v>
          </cell>
          <cell r="C14" t="str">
            <v>Anderson</v>
          </cell>
          <cell r="D14" t="str">
            <v>Logan.Anderson@gmail.com</v>
          </cell>
          <cell r="E14">
            <v>2.37</v>
          </cell>
          <cell r="F14">
            <v>641</v>
          </cell>
          <cell r="G14">
            <v>725</v>
          </cell>
          <cell r="H14">
            <v>1366</v>
          </cell>
        </row>
        <row r="15">
          <cell r="A15">
            <v>1986</v>
          </cell>
          <cell r="B15" t="str">
            <v>Jacob</v>
          </cell>
          <cell r="C15" t="str">
            <v>Thomas</v>
          </cell>
          <cell r="D15" t="str">
            <v>Jacob.Thomas@gmail.com</v>
          </cell>
          <cell r="E15">
            <v>3.5</v>
          </cell>
          <cell r="F15">
            <v>516</v>
          </cell>
          <cell r="G15">
            <v>428</v>
          </cell>
          <cell r="H15">
            <v>944</v>
          </cell>
        </row>
        <row r="16">
          <cell r="A16">
            <v>1013</v>
          </cell>
          <cell r="B16" t="str">
            <v>Jackson</v>
          </cell>
          <cell r="C16" t="str">
            <v>Jackson</v>
          </cell>
          <cell r="D16" t="str">
            <v>Jackson.Jackson@gmail.com</v>
          </cell>
          <cell r="E16">
            <v>3.07</v>
          </cell>
          <cell r="F16">
            <v>361</v>
          </cell>
          <cell r="G16">
            <v>378</v>
          </cell>
          <cell r="H16">
            <v>739</v>
          </cell>
        </row>
        <row r="17">
          <cell r="A17">
            <v>3184</v>
          </cell>
          <cell r="B17" t="str">
            <v>Michael</v>
          </cell>
          <cell r="C17" t="str">
            <v>White</v>
          </cell>
          <cell r="D17" t="str">
            <v>Michael.White@gmail.com</v>
          </cell>
          <cell r="E17">
            <v>3.89</v>
          </cell>
          <cell r="F17">
            <v>472</v>
          </cell>
          <cell r="G17">
            <v>388</v>
          </cell>
          <cell r="H17">
            <v>860</v>
          </cell>
        </row>
        <row r="18">
          <cell r="A18">
            <v>8226</v>
          </cell>
          <cell r="B18" t="str">
            <v>Carter</v>
          </cell>
          <cell r="C18" t="str">
            <v>Harris</v>
          </cell>
          <cell r="D18" t="str">
            <v>Carter.Harris@gmail.com</v>
          </cell>
          <cell r="E18">
            <v>3.18</v>
          </cell>
          <cell r="F18">
            <v>585</v>
          </cell>
          <cell r="G18">
            <v>603</v>
          </cell>
          <cell r="H18">
            <v>1188</v>
          </cell>
        </row>
        <row r="19">
          <cell r="A19">
            <v>7947</v>
          </cell>
          <cell r="B19" t="str">
            <v>Daniel</v>
          </cell>
          <cell r="C19" t="str">
            <v>Martin</v>
          </cell>
          <cell r="D19" t="str">
            <v>Daniel.Martin@gmail.com</v>
          </cell>
          <cell r="E19">
            <v>3.11</v>
          </cell>
          <cell r="F19">
            <v>367</v>
          </cell>
          <cell r="G19">
            <v>392</v>
          </cell>
          <cell r="H19">
            <v>759</v>
          </cell>
        </row>
        <row r="20">
          <cell r="A20">
            <v>1193</v>
          </cell>
          <cell r="B20" t="str">
            <v>Alexander</v>
          </cell>
          <cell r="C20" t="str">
            <v>Thompson</v>
          </cell>
          <cell r="D20" t="str">
            <v>Alexander.Thompson@gmail.com</v>
          </cell>
          <cell r="E20">
            <v>3.54</v>
          </cell>
          <cell r="F20">
            <v>667</v>
          </cell>
          <cell r="G20">
            <v>639</v>
          </cell>
          <cell r="H20">
            <v>1306</v>
          </cell>
        </row>
        <row r="21">
          <cell r="A21">
            <v>4576</v>
          </cell>
          <cell r="B21" t="str">
            <v>William</v>
          </cell>
          <cell r="C21" t="str">
            <v>Garcia</v>
          </cell>
          <cell r="D21" t="str">
            <v>William.Garcia@gmail.com</v>
          </cell>
          <cell r="E21">
            <v>3.33</v>
          </cell>
          <cell r="F21">
            <v>636</v>
          </cell>
          <cell r="G21">
            <v>580</v>
          </cell>
          <cell r="H21">
            <v>1216</v>
          </cell>
        </row>
        <row r="22">
          <cell r="A22">
            <v>2650</v>
          </cell>
          <cell r="B22" t="str">
            <v>Luke</v>
          </cell>
          <cell r="C22" t="str">
            <v>Martinez</v>
          </cell>
          <cell r="D22" t="str">
            <v>Luke.Martinez@gmail.com</v>
          </cell>
          <cell r="E22">
            <v>3.92</v>
          </cell>
          <cell r="F22">
            <v>503</v>
          </cell>
          <cell r="G22">
            <v>565</v>
          </cell>
          <cell r="H22">
            <v>1068</v>
          </cell>
        </row>
        <row r="23">
          <cell r="A23">
            <v>2518</v>
          </cell>
          <cell r="B23" t="str">
            <v>Owen</v>
          </cell>
          <cell r="C23" t="str">
            <v>Robinson</v>
          </cell>
          <cell r="D23" t="str">
            <v>Owen.Robinson@gmail.com</v>
          </cell>
          <cell r="E23">
            <v>4</v>
          </cell>
          <cell r="F23">
            <v>630</v>
          </cell>
          <cell r="G23">
            <v>618</v>
          </cell>
          <cell r="H23">
            <v>1248</v>
          </cell>
        </row>
        <row r="24">
          <cell r="A24">
            <v>6306</v>
          </cell>
          <cell r="B24" t="str">
            <v>Jack</v>
          </cell>
          <cell r="C24" t="str">
            <v>Clark</v>
          </cell>
          <cell r="D24" t="str">
            <v>Jack.Clark@gmail.com</v>
          </cell>
          <cell r="E24">
            <v>2.21</v>
          </cell>
          <cell r="F24">
            <v>474</v>
          </cell>
          <cell r="G24">
            <v>421</v>
          </cell>
          <cell r="H24">
            <v>895</v>
          </cell>
        </row>
        <row r="25">
          <cell r="A25">
            <v>4181</v>
          </cell>
          <cell r="B25" t="str">
            <v>Gabriel</v>
          </cell>
          <cell r="C25" t="str">
            <v>Rodriguez</v>
          </cell>
          <cell r="D25" t="str">
            <v>Gabriel.Rodriguez@gmail.com</v>
          </cell>
          <cell r="E25">
            <v>3.69</v>
          </cell>
          <cell r="F25">
            <v>477</v>
          </cell>
          <cell r="G25">
            <v>458</v>
          </cell>
          <cell r="H25">
            <v>935</v>
          </cell>
        </row>
        <row r="26">
          <cell r="A26">
            <v>3090</v>
          </cell>
          <cell r="B26" t="str">
            <v>Matthew</v>
          </cell>
          <cell r="C26" t="str">
            <v>Lewis</v>
          </cell>
          <cell r="D26" t="str">
            <v>Matthew.Lewis@gmail.com</v>
          </cell>
          <cell r="E26">
            <v>3.22</v>
          </cell>
          <cell r="F26">
            <v>610</v>
          </cell>
          <cell r="G26">
            <v>531</v>
          </cell>
          <cell r="H26">
            <v>1141</v>
          </cell>
        </row>
        <row r="27">
          <cell r="A27">
            <v>6140</v>
          </cell>
          <cell r="B27" t="str">
            <v>Henry</v>
          </cell>
          <cell r="C27" t="str">
            <v>Lee</v>
          </cell>
          <cell r="D27" t="str">
            <v>Henry.Lee@gmail.com</v>
          </cell>
          <cell r="E27">
            <v>2.0099999999999998</v>
          </cell>
          <cell r="F27">
            <v>443</v>
          </cell>
          <cell r="G27">
            <v>495</v>
          </cell>
          <cell r="H27">
            <v>938</v>
          </cell>
        </row>
        <row r="28">
          <cell r="A28">
            <v>1121</v>
          </cell>
          <cell r="B28" t="str">
            <v>Sebastian</v>
          </cell>
          <cell r="C28" t="str">
            <v>Walker</v>
          </cell>
          <cell r="D28" t="str">
            <v>Sebastian.Walker@gmail.com</v>
          </cell>
          <cell r="E28">
            <v>2.46</v>
          </cell>
          <cell r="F28">
            <v>529</v>
          </cell>
          <cell r="G28">
            <v>552</v>
          </cell>
          <cell r="H28">
            <v>1081</v>
          </cell>
        </row>
        <row r="29">
          <cell r="A29">
            <v>6883</v>
          </cell>
          <cell r="B29" t="str">
            <v>Wyatt</v>
          </cell>
          <cell r="C29" t="str">
            <v>Hall</v>
          </cell>
          <cell r="D29" t="str">
            <v>Wyatt.Hall@gmail.com</v>
          </cell>
          <cell r="E29">
            <v>1.85</v>
          </cell>
          <cell r="F29">
            <v>507</v>
          </cell>
          <cell r="G29">
            <v>575</v>
          </cell>
          <cell r="H29">
            <v>1082</v>
          </cell>
        </row>
        <row r="30">
          <cell r="A30">
            <v>6062</v>
          </cell>
          <cell r="B30" t="str">
            <v>Jayden</v>
          </cell>
          <cell r="C30" t="str">
            <v>Allen</v>
          </cell>
          <cell r="D30" t="str">
            <v>Jayden.Allen@gmail.com</v>
          </cell>
          <cell r="E30">
            <v>3.41</v>
          </cell>
          <cell r="F30">
            <v>689</v>
          </cell>
          <cell r="G30">
            <v>614</v>
          </cell>
          <cell r="H30">
            <v>1303</v>
          </cell>
        </row>
        <row r="31">
          <cell r="A31">
            <v>5554</v>
          </cell>
          <cell r="B31" t="str">
            <v>Grayson</v>
          </cell>
          <cell r="C31" t="str">
            <v>Young</v>
          </cell>
          <cell r="D31" t="str">
            <v>Grayson.Young@gmail.com</v>
          </cell>
          <cell r="E31">
            <v>2.4</v>
          </cell>
          <cell r="F31">
            <v>496</v>
          </cell>
          <cell r="G31">
            <v>443</v>
          </cell>
          <cell r="H31">
            <v>939</v>
          </cell>
        </row>
        <row r="32">
          <cell r="A32">
            <v>8200</v>
          </cell>
          <cell r="B32" t="str">
            <v>Ryan</v>
          </cell>
          <cell r="C32" t="str">
            <v>Hernandez</v>
          </cell>
          <cell r="D32" t="str">
            <v>Ryan.Hernandez@gmail.com</v>
          </cell>
          <cell r="E32">
            <v>3.69</v>
          </cell>
          <cell r="F32">
            <v>503</v>
          </cell>
          <cell r="G32">
            <v>555</v>
          </cell>
          <cell r="H32">
            <v>1058</v>
          </cell>
        </row>
        <row r="33">
          <cell r="A33">
            <v>7407</v>
          </cell>
          <cell r="B33" t="str">
            <v>Nathan</v>
          </cell>
          <cell r="C33" t="str">
            <v>King</v>
          </cell>
          <cell r="D33" t="str">
            <v>Nathan.King@gmail.com</v>
          </cell>
          <cell r="E33">
            <v>3.67</v>
          </cell>
          <cell r="F33">
            <v>629</v>
          </cell>
          <cell r="G33">
            <v>620</v>
          </cell>
          <cell r="H33">
            <v>1249</v>
          </cell>
        </row>
        <row r="34">
          <cell r="A34">
            <v>4802</v>
          </cell>
          <cell r="B34" t="str">
            <v>Isaac</v>
          </cell>
          <cell r="C34" t="str">
            <v>Wright</v>
          </cell>
          <cell r="D34" t="str">
            <v>Isaac.Wright@gmail.com</v>
          </cell>
          <cell r="E34">
            <v>2.37</v>
          </cell>
          <cell r="F34">
            <v>641</v>
          </cell>
          <cell r="G34">
            <v>725</v>
          </cell>
          <cell r="H34">
            <v>1366</v>
          </cell>
        </row>
        <row r="35">
          <cell r="A35">
            <v>2211</v>
          </cell>
          <cell r="B35" t="str">
            <v>Jaxon</v>
          </cell>
          <cell r="C35" t="str">
            <v>Lopez</v>
          </cell>
          <cell r="D35" t="str">
            <v>Jaxon.Lopez@gmail.com</v>
          </cell>
          <cell r="E35">
            <v>3.5</v>
          </cell>
          <cell r="F35">
            <v>516</v>
          </cell>
          <cell r="G35">
            <v>428</v>
          </cell>
          <cell r="H35">
            <v>944</v>
          </cell>
        </row>
        <row r="36">
          <cell r="A36">
            <v>1671</v>
          </cell>
          <cell r="B36" t="str">
            <v>David</v>
          </cell>
          <cell r="C36" t="str">
            <v>Hill</v>
          </cell>
          <cell r="D36" t="str">
            <v>David.Hill@gmail.com</v>
          </cell>
          <cell r="E36">
            <v>3.07</v>
          </cell>
          <cell r="F36">
            <v>361</v>
          </cell>
          <cell r="G36">
            <v>378</v>
          </cell>
          <cell r="H36">
            <v>739</v>
          </cell>
        </row>
        <row r="37">
          <cell r="A37">
            <v>5872</v>
          </cell>
          <cell r="B37" t="str">
            <v>Caleb</v>
          </cell>
          <cell r="C37" t="str">
            <v>Scott</v>
          </cell>
          <cell r="D37" t="str">
            <v>Caleb.Scott@gmail.com</v>
          </cell>
          <cell r="E37">
            <v>3.89</v>
          </cell>
          <cell r="F37">
            <v>472</v>
          </cell>
          <cell r="G37">
            <v>388</v>
          </cell>
          <cell r="H37">
            <v>860</v>
          </cell>
        </row>
        <row r="38">
          <cell r="A38">
            <v>7775</v>
          </cell>
          <cell r="B38" t="str">
            <v>Eli</v>
          </cell>
          <cell r="C38" t="str">
            <v>Green</v>
          </cell>
          <cell r="D38" t="str">
            <v>Eli.Green@gmail.com</v>
          </cell>
          <cell r="E38">
            <v>3.18</v>
          </cell>
          <cell r="F38">
            <v>585</v>
          </cell>
          <cell r="G38">
            <v>603</v>
          </cell>
          <cell r="H38">
            <v>1188</v>
          </cell>
        </row>
        <row r="39">
          <cell r="A39">
            <v>4166</v>
          </cell>
          <cell r="B39" t="str">
            <v>Levi</v>
          </cell>
          <cell r="C39" t="str">
            <v>Adams</v>
          </cell>
          <cell r="D39" t="str">
            <v>Levi.Adams@gmail.com</v>
          </cell>
          <cell r="E39">
            <v>3.11</v>
          </cell>
          <cell r="F39">
            <v>367</v>
          </cell>
          <cell r="G39">
            <v>392</v>
          </cell>
          <cell r="H39">
            <v>759</v>
          </cell>
        </row>
        <row r="40">
          <cell r="A40">
            <v>1975</v>
          </cell>
          <cell r="B40" t="str">
            <v>Julian</v>
          </cell>
          <cell r="C40" t="str">
            <v>Baker</v>
          </cell>
          <cell r="D40" t="str">
            <v>Julian.Baker@gmail.com</v>
          </cell>
          <cell r="E40">
            <v>3.54</v>
          </cell>
          <cell r="F40">
            <v>667</v>
          </cell>
          <cell r="G40">
            <v>639</v>
          </cell>
          <cell r="H40">
            <v>1306</v>
          </cell>
        </row>
        <row r="41">
          <cell r="A41">
            <v>2060</v>
          </cell>
          <cell r="B41" t="str">
            <v>Andrew</v>
          </cell>
          <cell r="C41" t="str">
            <v>Gonzalez</v>
          </cell>
          <cell r="D41" t="str">
            <v>Andrew.Gonzalez@gmail.com</v>
          </cell>
          <cell r="E41">
            <v>3.33</v>
          </cell>
          <cell r="F41">
            <v>636</v>
          </cell>
          <cell r="G41">
            <v>580</v>
          </cell>
          <cell r="H41">
            <v>1216</v>
          </cell>
        </row>
        <row r="42">
          <cell r="A42">
            <v>4727</v>
          </cell>
          <cell r="B42" t="str">
            <v>Dylan</v>
          </cell>
          <cell r="C42" t="str">
            <v>Nelson</v>
          </cell>
          <cell r="D42" t="str">
            <v>Dylan.Nelson@gmail.com</v>
          </cell>
          <cell r="E42">
            <v>3.92</v>
          </cell>
          <cell r="F42">
            <v>503</v>
          </cell>
          <cell r="G42">
            <v>565</v>
          </cell>
          <cell r="H42">
            <v>1068</v>
          </cell>
        </row>
        <row r="43">
          <cell r="A43">
            <v>9099</v>
          </cell>
          <cell r="B43" t="str">
            <v>Hunter</v>
          </cell>
          <cell r="C43" t="str">
            <v>Carter</v>
          </cell>
          <cell r="D43" t="str">
            <v>Hunter.Carter@gmail.com</v>
          </cell>
          <cell r="E43">
            <v>4</v>
          </cell>
          <cell r="F43">
            <v>630</v>
          </cell>
          <cell r="G43">
            <v>618</v>
          </cell>
          <cell r="H43">
            <v>1248</v>
          </cell>
        </row>
        <row r="44">
          <cell r="A44">
            <v>6927</v>
          </cell>
          <cell r="B44" t="str">
            <v>Emma</v>
          </cell>
          <cell r="C44" t="str">
            <v>Mitchell</v>
          </cell>
          <cell r="D44" t="str">
            <v>Emma.Mitchell@gmail.com</v>
          </cell>
          <cell r="E44">
            <v>2.21</v>
          </cell>
          <cell r="F44">
            <v>474</v>
          </cell>
          <cell r="G44">
            <v>421</v>
          </cell>
          <cell r="H44">
            <v>895</v>
          </cell>
        </row>
        <row r="45">
          <cell r="A45">
            <v>5504</v>
          </cell>
          <cell r="B45" t="str">
            <v>Olivia</v>
          </cell>
          <cell r="C45" t="str">
            <v>Perez</v>
          </cell>
          <cell r="D45" t="str">
            <v>Olivia.Perez@gmail.com</v>
          </cell>
          <cell r="E45">
            <v>3.69</v>
          </cell>
          <cell r="F45">
            <v>477</v>
          </cell>
          <cell r="G45">
            <v>458</v>
          </cell>
          <cell r="H45">
            <v>935</v>
          </cell>
        </row>
        <row r="46">
          <cell r="A46">
            <v>3738</v>
          </cell>
          <cell r="B46" t="str">
            <v>Ava</v>
          </cell>
          <cell r="C46" t="str">
            <v>Roberts</v>
          </cell>
          <cell r="D46" t="str">
            <v>Ava.Roberts@gmail.com</v>
          </cell>
          <cell r="E46">
            <v>3.22</v>
          </cell>
          <cell r="F46">
            <v>610</v>
          </cell>
          <cell r="G46">
            <v>531</v>
          </cell>
          <cell r="H46">
            <v>1141</v>
          </cell>
        </row>
        <row r="47">
          <cell r="A47">
            <v>8586</v>
          </cell>
          <cell r="B47" t="str">
            <v>Sophia</v>
          </cell>
          <cell r="C47" t="str">
            <v>Turner</v>
          </cell>
          <cell r="D47" t="str">
            <v>Sophia.Turner@gmail.com</v>
          </cell>
          <cell r="E47">
            <v>2.0099999999999998</v>
          </cell>
          <cell r="F47">
            <v>443</v>
          </cell>
          <cell r="G47">
            <v>495</v>
          </cell>
          <cell r="H47">
            <v>938</v>
          </cell>
        </row>
        <row r="48">
          <cell r="A48">
            <v>5440</v>
          </cell>
          <cell r="B48" t="str">
            <v>Isabella</v>
          </cell>
          <cell r="C48" t="str">
            <v>Phillips</v>
          </cell>
          <cell r="D48" t="str">
            <v>Isabella.Phillips@gmail.com</v>
          </cell>
          <cell r="E48">
            <v>2.46</v>
          </cell>
          <cell r="F48">
            <v>529</v>
          </cell>
          <cell r="G48">
            <v>552</v>
          </cell>
          <cell r="H48">
            <v>1081</v>
          </cell>
        </row>
        <row r="49">
          <cell r="A49">
            <v>5260</v>
          </cell>
          <cell r="B49" t="str">
            <v>Mia</v>
          </cell>
          <cell r="C49" t="str">
            <v>Campbell</v>
          </cell>
          <cell r="D49" t="str">
            <v>Mia.Campbell@gmail.com</v>
          </cell>
          <cell r="E49">
            <v>1.85</v>
          </cell>
          <cell r="F49">
            <v>507</v>
          </cell>
          <cell r="G49">
            <v>575</v>
          </cell>
          <cell r="H49">
            <v>1082</v>
          </cell>
        </row>
        <row r="50">
          <cell r="A50">
            <v>7404</v>
          </cell>
          <cell r="B50" t="str">
            <v>Charlotte</v>
          </cell>
          <cell r="C50" t="str">
            <v>Parker</v>
          </cell>
          <cell r="D50" t="str">
            <v>Charlotte.Parker@gmail.com</v>
          </cell>
          <cell r="E50">
            <v>3.41</v>
          </cell>
          <cell r="F50">
            <v>689</v>
          </cell>
          <cell r="G50">
            <v>614</v>
          </cell>
          <cell r="H50">
            <v>1303</v>
          </cell>
        </row>
        <row r="51">
          <cell r="A51">
            <v>3809</v>
          </cell>
          <cell r="B51" t="str">
            <v>Amelia</v>
          </cell>
          <cell r="C51" t="str">
            <v>Evans</v>
          </cell>
          <cell r="D51" t="str">
            <v>Amelia.Evans@gmail.com</v>
          </cell>
          <cell r="E51">
            <v>2.4</v>
          </cell>
          <cell r="F51">
            <v>496</v>
          </cell>
          <cell r="G51">
            <v>443</v>
          </cell>
          <cell r="H51">
            <v>939</v>
          </cell>
        </row>
        <row r="52">
          <cell r="A52">
            <v>2293</v>
          </cell>
          <cell r="B52" t="str">
            <v>Harper</v>
          </cell>
          <cell r="C52" t="str">
            <v>Edwards</v>
          </cell>
          <cell r="D52" t="str">
            <v>Harper.Edwards@gmail.com</v>
          </cell>
          <cell r="E52">
            <v>3.69</v>
          </cell>
          <cell r="F52">
            <v>503</v>
          </cell>
          <cell r="G52">
            <v>555</v>
          </cell>
          <cell r="H52">
            <v>1058</v>
          </cell>
        </row>
        <row r="53">
          <cell r="A53">
            <v>4755</v>
          </cell>
          <cell r="B53" t="str">
            <v>Abigail</v>
          </cell>
          <cell r="C53" t="str">
            <v>Collins</v>
          </cell>
          <cell r="D53" t="str">
            <v>Abigail.Collins@gmail.com</v>
          </cell>
          <cell r="E53">
            <v>3.67</v>
          </cell>
          <cell r="F53">
            <v>629</v>
          </cell>
          <cell r="G53">
            <v>620</v>
          </cell>
          <cell r="H53">
            <v>1249</v>
          </cell>
        </row>
        <row r="54">
          <cell r="A54">
            <v>5877</v>
          </cell>
          <cell r="B54" t="str">
            <v>Emily</v>
          </cell>
          <cell r="C54" t="str">
            <v>Stewart</v>
          </cell>
          <cell r="D54" t="str">
            <v>Emily.Stewart@gmail.com</v>
          </cell>
          <cell r="E54">
            <v>2.37</v>
          </cell>
          <cell r="F54">
            <v>641</v>
          </cell>
          <cell r="G54">
            <v>725</v>
          </cell>
          <cell r="H54">
            <v>1366</v>
          </cell>
        </row>
        <row r="55">
          <cell r="A55">
            <v>8484</v>
          </cell>
          <cell r="B55" t="str">
            <v>Madison</v>
          </cell>
          <cell r="C55" t="str">
            <v>Sanchez</v>
          </cell>
          <cell r="D55" t="str">
            <v>Madison.Sanchez@gmail.com</v>
          </cell>
          <cell r="E55">
            <v>3.5</v>
          </cell>
          <cell r="F55">
            <v>516</v>
          </cell>
          <cell r="G55">
            <v>428</v>
          </cell>
          <cell r="H55">
            <v>944</v>
          </cell>
        </row>
        <row r="56">
          <cell r="A56">
            <v>3697</v>
          </cell>
          <cell r="B56" t="str">
            <v>Lily</v>
          </cell>
          <cell r="C56" t="str">
            <v>Morris</v>
          </cell>
          <cell r="D56" t="str">
            <v>Lily.Morris@gmail.com</v>
          </cell>
          <cell r="E56">
            <v>3.07</v>
          </cell>
          <cell r="F56">
            <v>361</v>
          </cell>
          <cell r="G56">
            <v>378</v>
          </cell>
          <cell r="H56">
            <v>739</v>
          </cell>
        </row>
        <row r="57">
          <cell r="A57">
            <v>4346</v>
          </cell>
          <cell r="B57" t="str">
            <v>Ella</v>
          </cell>
          <cell r="C57" t="str">
            <v>Rogers</v>
          </cell>
          <cell r="D57" t="str">
            <v>Ella.Rogers@gmail.com</v>
          </cell>
          <cell r="E57">
            <v>3.89</v>
          </cell>
          <cell r="F57">
            <v>472</v>
          </cell>
          <cell r="G57">
            <v>388</v>
          </cell>
          <cell r="H57">
            <v>860</v>
          </cell>
        </row>
        <row r="58">
          <cell r="A58">
            <v>6774</v>
          </cell>
          <cell r="B58" t="str">
            <v>Avery</v>
          </cell>
          <cell r="C58" t="str">
            <v>Reed</v>
          </cell>
          <cell r="D58" t="str">
            <v>Avery.Reed@gmail.com</v>
          </cell>
          <cell r="E58">
            <v>3.18</v>
          </cell>
          <cell r="F58">
            <v>585</v>
          </cell>
          <cell r="G58">
            <v>603</v>
          </cell>
          <cell r="H58">
            <v>1188</v>
          </cell>
        </row>
        <row r="59">
          <cell r="A59">
            <v>7299</v>
          </cell>
          <cell r="B59" t="str">
            <v>Evelyn</v>
          </cell>
          <cell r="C59" t="str">
            <v>Cook</v>
          </cell>
          <cell r="D59" t="str">
            <v>Evelyn.Cook@gmail.com</v>
          </cell>
          <cell r="E59">
            <v>3.11</v>
          </cell>
          <cell r="F59">
            <v>367</v>
          </cell>
          <cell r="G59">
            <v>392</v>
          </cell>
          <cell r="H59">
            <v>759</v>
          </cell>
        </row>
        <row r="60">
          <cell r="A60">
            <v>1271</v>
          </cell>
          <cell r="B60" t="str">
            <v>Sofia</v>
          </cell>
          <cell r="C60" t="str">
            <v>Morgan</v>
          </cell>
          <cell r="D60" t="str">
            <v>Sofia.Morgan@gmail.com</v>
          </cell>
          <cell r="E60">
            <v>3.54</v>
          </cell>
          <cell r="F60">
            <v>667</v>
          </cell>
          <cell r="G60">
            <v>639</v>
          </cell>
          <cell r="H60">
            <v>1306</v>
          </cell>
        </row>
        <row r="61">
          <cell r="A61">
            <v>7373</v>
          </cell>
          <cell r="B61" t="str">
            <v>Aria</v>
          </cell>
          <cell r="C61" t="str">
            <v>Bell</v>
          </cell>
          <cell r="D61" t="str">
            <v>Aria.Bell@gmail.com</v>
          </cell>
          <cell r="E61">
            <v>3.33</v>
          </cell>
          <cell r="F61">
            <v>636</v>
          </cell>
          <cell r="G61">
            <v>580</v>
          </cell>
          <cell r="H61">
            <v>1216</v>
          </cell>
        </row>
        <row r="62">
          <cell r="A62">
            <v>5611</v>
          </cell>
          <cell r="B62" t="str">
            <v>Riley</v>
          </cell>
          <cell r="C62" t="str">
            <v>Murphy</v>
          </cell>
          <cell r="D62" t="str">
            <v>Riley.Murphy@gmail.com</v>
          </cell>
          <cell r="E62">
            <v>3.92</v>
          </cell>
          <cell r="F62">
            <v>503</v>
          </cell>
          <cell r="G62">
            <v>565</v>
          </cell>
          <cell r="H62">
            <v>1068</v>
          </cell>
        </row>
        <row r="63">
          <cell r="A63">
            <v>2159</v>
          </cell>
          <cell r="B63" t="str">
            <v>Chloe</v>
          </cell>
          <cell r="C63" t="str">
            <v>Bailey</v>
          </cell>
          <cell r="D63" t="str">
            <v>Chloe.Bailey@gmail.com</v>
          </cell>
          <cell r="E63">
            <v>4</v>
          </cell>
          <cell r="F63">
            <v>630</v>
          </cell>
          <cell r="G63">
            <v>618</v>
          </cell>
          <cell r="H63">
            <v>1248</v>
          </cell>
        </row>
        <row r="64">
          <cell r="A64">
            <v>1111</v>
          </cell>
          <cell r="B64" t="str">
            <v>Scarlett</v>
          </cell>
          <cell r="C64" t="str">
            <v>Rivera</v>
          </cell>
          <cell r="D64" t="str">
            <v>Scarlett.Rivera@gmail.com</v>
          </cell>
          <cell r="E64">
            <v>2.21</v>
          </cell>
          <cell r="F64">
            <v>474</v>
          </cell>
          <cell r="G64">
            <v>421</v>
          </cell>
          <cell r="H64">
            <v>895</v>
          </cell>
        </row>
        <row r="65">
          <cell r="A65">
            <v>5587</v>
          </cell>
          <cell r="B65" t="str">
            <v>Ellie</v>
          </cell>
          <cell r="C65" t="str">
            <v>Cooper</v>
          </cell>
          <cell r="D65" t="str">
            <v>Ellie.Cooper@gmail.com</v>
          </cell>
          <cell r="E65">
            <v>3.69</v>
          </cell>
          <cell r="F65">
            <v>477</v>
          </cell>
          <cell r="G65">
            <v>458</v>
          </cell>
          <cell r="H65">
            <v>935</v>
          </cell>
        </row>
        <row r="66">
          <cell r="A66">
            <v>7004</v>
          </cell>
          <cell r="B66" t="str">
            <v>Elizabeth</v>
          </cell>
          <cell r="C66" t="str">
            <v>Richardson</v>
          </cell>
          <cell r="D66" t="str">
            <v>Elizabeth.Richardson@gmail.com</v>
          </cell>
          <cell r="E66">
            <v>3.22</v>
          </cell>
          <cell r="F66">
            <v>610</v>
          </cell>
          <cell r="G66">
            <v>531</v>
          </cell>
          <cell r="H66">
            <v>1141</v>
          </cell>
        </row>
        <row r="67">
          <cell r="A67">
            <v>3084</v>
          </cell>
          <cell r="B67" t="str">
            <v>Aubrey</v>
          </cell>
          <cell r="C67" t="str">
            <v>Cox</v>
          </cell>
          <cell r="D67" t="str">
            <v>Aubrey.Cox@gmail.com</v>
          </cell>
          <cell r="E67">
            <v>2.0099999999999998</v>
          </cell>
          <cell r="F67">
            <v>443</v>
          </cell>
          <cell r="G67">
            <v>495</v>
          </cell>
          <cell r="H67">
            <v>938</v>
          </cell>
        </row>
        <row r="68">
          <cell r="A68">
            <v>4241</v>
          </cell>
          <cell r="B68" t="str">
            <v>Layla</v>
          </cell>
          <cell r="C68" t="str">
            <v>Howard</v>
          </cell>
          <cell r="D68" t="str">
            <v>Layla.Howard@gmail.com</v>
          </cell>
          <cell r="E68">
            <v>2.46</v>
          </cell>
          <cell r="F68">
            <v>529</v>
          </cell>
          <cell r="G68">
            <v>552</v>
          </cell>
          <cell r="H68">
            <v>1081</v>
          </cell>
        </row>
        <row r="69">
          <cell r="A69">
            <v>5180</v>
          </cell>
          <cell r="B69" t="str">
            <v>Grace</v>
          </cell>
          <cell r="C69" t="str">
            <v>Ward</v>
          </cell>
          <cell r="D69" t="str">
            <v>Grace.Ward@gmail.com</v>
          </cell>
          <cell r="E69">
            <v>1.85</v>
          </cell>
          <cell r="F69">
            <v>507</v>
          </cell>
          <cell r="G69">
            <v>575</v>
          </cell>
          <cell r="H69">
            <v>1082</v>
          </cell>
        </row>
        <row r="70">
          <cell r="A70">
            <v>8973</v>
          </cell>
          <cell r="B70" t="str">
            <v>Zoey</v>
          </cell>
          <cell r="C70" t="str">
            <v>Torres</v>
          </cell>
          <cell r="D70" t="str">
            <v>Zoey.Torres@gmail.com</v>
          </cell>
          <cell r="E70">
            <v>3.41</v>
          </cell>
          <cell r="F70">
            <v>689</v>
          </cell>
          <cell r="G70">
            <v>614</v>
          </cell>
          <cell r="H70">
            <v>1303</v>
          </cell>
        </row>
        <row r="71">
          <cell r="A71">
            <v>1459</v>
          </cell>
          <cell r="B71" t="str">
            <v>Addison</v>
          </cell>
          <cell r="C71" t="str">
            <v>Peterson</v>
          </cell>
          <cell r="D71" t="str">
            <v>Addison.Peterson@gmail.com</v>
          </cell>
          <cell r="E71">
            <v>2.4</v>
          </cell>
          <cell r="F71">
            <v>496</v>
          </cell>
          <cell r="G71">
            <v>443</v>
          </cell>
          <cell r="H71">
            <v>939</v>
          </cell>
        </row>
        <row r="72">
          <cell r="A72">
            <v>3031</v>
          </cell>
          <cell r="B72" t="str">
            <v>Mila</v>
          </cell>
          <cell r="C72" t="str">
            <v>Gray</v>
          </cell>
          <cell r="D72" t="str">
            <v>Mila.Gray@gmail.com</v>
          </cell>
          <cell r="E72">
            <v>3.69</v>
          </cell>
          <cell r="F72">
            <v>503</v>
          </cell>
          <cell r="G72">
            <v>555</v>
          </cell>
          <cell r="H72">
            <v>1058</v>
          </cell>
        </row>
        <row r="73">
          <cell r="A73">
            <v>7599</v>
          </cell>
          <cell r="B73" t="str">
            <v>Hannah</v>
          </cell>
          <cell r="C73" t="str">
            <v>Ramirez</v>
          </cell>
          <cell r="D73" t="str">
            <v>Hannah.Ramirez@gmail.com</v>
          </cell>
          <cell r="E73">
            <v>3.67</v>
          </cell>
          <cell r="F73">
            <v>629</v>
          </cell>
          <cell r="G73">
            <v>620</v>
          </cell>
          <cell r="H73">
            <v>1249</v>
          </cell>
        </row>
        <row r="74">
          <cell r="A74">
            <v>8765</v>
          </cell>
          <cell r="B74" t="str">
            <v>Victoria</v>
          </cell>
          <cell r="C74" t="str">
            <v>James</v>
          </cell>
          <cell r="D74" t="str">
            <v>Victoria.James@gmail.com</v>
          </cell>
          <cell r="E74">
            <v>2.37</v>
          </cell>
          <cell r="F74">
            <v>641</v>
          </cell>
          <cell r="G74">
            <v>725</v>
          </cell>
          <cell r="H74">
            <v>1366</v>
          </cell>
        </row>
        <row r="75">
          <cell r="A75">
            <v>3178</v>
          </cell>
          <cell r="B75" t="str">
            <v>Brooklyn</v>
          </cell>
          <cell r="C75" t="str">
            <v>Watson</v>
          </cell>
          <cell r="D75" t="str">
            <v>Brooklyn.Watson@gmail.com</v>
          </cell>
          <cell r="E75">
            <v>3.5</v>
          </cell>
          <cell r="F75">
            <v>516</v>
          </cell>
          <cell r="G75">
            <v>428</v>
          </cell>
          <cell r="H75">
            <v>944</v>
          </cell>
        </row>
        <row r="76">
          <cell r="A76">
            <v>4532</v>
          </cell>
          <cell r="B76" t="str">
            <v>Zoe</v>
          </cell>
          <cell r="C76" t="str">
            <v>Brooks</v>
          </cell>
          <cell r="D76" t="str">
            <v>Zoe.Brooks@gmail.com</v>
          </cell>
          <cell r="E76">
            <v>3.07</v>
          </cell>
          <cell r="F76">
            <v>361</v>
          </cell>
          <cell r="G76">
            <v>378</v>
          </cell>
          <cell r="H76">
            <v>739</v>
          </cell>
        </row>
        <row r="77">
          <cell r="A77">
            <v>5227</v>
          </cell>
          <cell r="B77" t="str">
            <v>Penelope</v>
          </cell>
          <cell r="C77" t="str">
            <v>Kelly</v>
          </cell>
          <cell r="D77" t="str">
            <v>Penelope.Kelly@gmail.com</v>
          </cell>
          <cell r="E77">
            <v>3.89</v>
          </cell>
          <cell r="F77">
            <v>472</v>
          </cell>
          <cell r="G77">
            <v>388</v>
          </cell>
          <cell r="H77">
            <v>860</v>
          </cell>
        </row>
        <row r="78">
          <cell r="A78">
            <v>3798</v>
          </cell>
          <cell r="B78" t="str">
            <v>Lucy</v>
          </cell>
          <cell r="C78" t="str">
            <v>Sanders</v>
          </cell>
          <cell r="D78" t="str">
            <v>Lucy.Sanders@gmail.com</v>
          </cell>
          <cell r="E78">
            <v>3.18</v>
          </cell>
          <cell r="F78">
            <v>585</v>
          </cell>
          <cell r="G78">
            <v>603</v>
          </cell>
          <cell r="H78">
            <v>1188</v>
          </cell>
        </row>
        <row r="79">
          <cell r="A79">
            <v>2943</v>
          </cell>
          <cell r="B79" t="str">
            <v>Audrey</v>
          </cell>
          <cell r="C79" t="str">
            <v>Price</v>
          </cell>
          <cell r="D79" t="str">
            <v>Audrey.Price@gmail.com</v>
          </cell>
          <cell r="E79">
            <v>3.11</v>
          </cell>
          <cell r="F79">
            <v>367</v>
          </cell>
          <cell r="G79">
            <v>392</v>
          </cell>
          <cell r="H79">
            <v>759</v>
          </cell>
        </row>
        <row r="80">
          <cell r="A80">
            <v>5661</v>
          </cell>
          <cell r="B80" t="str">
            <v>Nora</v>
          </cell>
          <cell r="C80" t="str">
            <v>Bennett</v>
          </cell>
          <cell r="D80" t="str">
            <v>Nora.Bennett@gmail.com</v>
          </cell>
          <cell r="E80">
            <v>3.54</v>
          </cell>
          <cell r="F80">
            <v>667</v>
          </cell>
          <cell r="G80">
            <v>639</v>
          </cell>
          <cell r="H80">
            <v>1306</v>
          </cell>
        </row>
        <row r="81">
          <cell r="A81">
            <v>8862</v>
          </cell>
          <cell r="B81" t="str">
            <v>Natalie</v>
          </cell>
          <cell r="C81" t="str">
            <v>Wood</v>
          </cell>
          <cell r="D81" t="str">
            <v>Natalie.Wood@gmail.com</v>
          </cell>
          <cell r="E81">
            <v>3.33</v>
          </cell>
          <cell r="F81">
            <v>636</v>
          </cell>
          <cell r="G81">
            <v>580</v>
          </cell>
          <cell r="H81">
            <v>1216</v>
          </cell>
        </row>
        <row r="82">
          <cell r="A82">
            <v>8388</v>
          </cell>
          <cell r="B82" t="str">
            <v>Stella</v>
          </cell>
          <cell r="C82" t="str">
            <v>Barnes</v>
          </cell>
          <cell r="D82" t="str">
            <v>Stella.Barnes@gmail.com</v>
          </cell>
          <cell r="E82">
            <v>3.92</v>
          </cell>
          <cell r="F82">
            <v>503</v>
          </cell>
          <cell r="G82">
            <v>565</v>
          </cell>
          <cell r="H82">
            <v>1068</v>
          </cell>
        </row>
        <row r="83">
          <cell r="A83">
            <v>1477</v>
          </cell>
          <cell r="B83" t="str">
            <v>Skylar</v>
          </cell>
          <cell r="C83" t="str">
            <v>Ross</v>
          </cell>
          <cell r="D83" t="str">
            <v>Skylar.Ross@gmail.com</v>
          </cell>
          <cell r="E83">
            <v>4</v>
          </cell>
          <cell r="F83">
            <v>630</v>
          </cell>
          <cell r="G83">
            <v>618</v>
          </cell>
          <cell r="H83">
            <v>1248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  <sheetName val="Sheet1"/>
      <sheetName val="Grades after 4 items .xlsx"/>
      <sheetName val="Grades after 4 items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J" refreshedDate="42775.620077199077" createdVersion="6" refreshedVersion="6" minRefreshableVersion="3" recordCount="43">
  <cacheSource type="worksheet">
    <worksheetSource name="Table3"/>
  </cacheSource>
  <cacheFields count="10">
    <cacheField name="OrderDate" numFmtId="0">
      <sharedItems containsSemiMixedTypes="0" containsString="0" containsNumber="1" containsInteger="1" minValue="42010" maxValue="42725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275"/>
    </cacheField>
    <cacheField name="Total Cost" numFmtId="2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  <cacheField name="Unit Price" numFmtId="2">
      <sharedItems containsSemiMixedTypes="0" containsString="0" containsNumber="1" minValue="1.6125" maxValue="343.75"/>
    </cacheField>
    <cacheField name="Total Sales" numFmtId="2">
      <sharedItems containsSemiMixedTypes="0" containsString="0" containsNumber="1" minValue="11.2875" maxValue="2348.8249999999998"/>
    </cacheField>
    <cacheField name="Total Profit" numFmtId="2">
      <sharedItems containsSemiMixedTypes="0" containsString="0" containsNumber="1" minValue="2.2574999999999985" maxValue="469.7649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42010"/>
    <x v="0"/>
    <x v="0"/>
    <x v="0"/>
    <n v="95"/>
    <n v="1.99"/>
    <x v="0"/>
    <n v="2.4874999999999998"/>
    <n v="236.31249999999997"/>
    <n v="47.26249999999996"/>
  </r>
  <r>
    <n v="42027"/>
    <x v="1"/>
    <x v="1"/>
    <x v="1"/>
    <n v="50"/>
    <n v="19.989999999999998"/>
    <x v="1"/>
    <n v="24.987499999999997"/>
    <n v="1249.3749999999998"/>
    <n v="249.87499999999989"/>
  </r>
  <r>
    <n v="42044"/>
    <x v="1"/>
    <x v="2"/>
    <x v="0"/>
    <n v="36"/>
    <n v="4.99"/>
    <x v="2"/>
    <n v="6.2375000000000007"/>
    <n v="224.55"/>
    <n v="44.91"/>
  </r>
  <r>
    <n v="42061"/>
    <x v="1"/>
    <x v="3"/>
    <x v="2"/>
    <n v="27"/>
    <n v="19.989999999999998"/>
    <x v="3"/>
    <n v="24.987499999999997"/>
    <n v="674.66249999999991"/>
    <n v="134.9325"/>
  </r>
  <r>
    <n v="42078"/>
    <x v="2"/>
    <x v="4"/>
    <x v="0"/>
    <n v="56"/>
    <n v="2.99"/>
    <x v="4"/>
    <n v="3.7375000000000003"/>
    <n v="209.3"/>
    <n v="41.860000000000014"/>
  </r>
  <r>
    <n v="42095"/>
    <x v="0"/>
    <x v="0"/>
    <x v="1"/>
    <n v="60"/>
    <n v="4.99"/>
    <x v="5"/>
    <n v="6.2375000000000007"/>
    <n v="374.25000000000006"/>
    <n v="74.850000000000023"/>
  </r>
  <r>
    <n v="42112"/>
    <x v="1"/>
    <x v="5"/>
    <x v="0"/>
    <n v="75"/>
    <n v="1.99"/>
    <x v="6"/>
    <n v="2.4874999999999998"/>
    <n v="186.5625"/>
    <n v="37.3125"/>
  </r>
  <r>
    <n v="42129"/>
    <x v="1"/>
    <x v="2"/>
    <x v="0"/>
    <n v="90"/>
    <n v="4.99"/>
    <x v="7"/>
    <n v="6.2375000000000007"/>
    <n v="561.37500000000011"/>
    <n v="112.27500000000009"/>
  </r>
  <r>
    <n v="42146"/>
    <x v="2"/>
    <x v="6"/>
    <x v="0"/>
    <n v="32"/>
    <n v="1.99"/>
    <x v="8"/>
    <n v="2.4874999999999998"/>
    <n v="79.599999999999994"/>
    <n v="15.919999999999995"/>
  </r>
  <r>
    <n v="42163"/>
    <x v="0"/>
    <x v="0"/>
    <x v="1"/>
    <n v="60"/>
    <n v="8.99"/>
    <x v="9"/>
    <n v="11.237500000000001"/>
    <n v="674.25"/>
    <n v="134.85000000000002"/>
  </r>
  <r>
    <n v="42180"/>
    <x v="1"/>
    <x v="7"/>
    <x v="0"/>
    <n v="90"/>
    <n v="4.99"/>
    <x v="7"/>
    <n v="6.2375000000000007"/>
    <n v="561.37500000000011"/>
    <n v="112.27500000000009"/>
  </r>
  <r>
    <n v="42197"/>
    <x v="0"/>
    <x v="8"/>
    <x v="1"/>
    <n v="29"/>
    <n v="1.99"/>
    <x v="10"/>
    <n v="2.4874999999999998"/>
    <n v="72.137499999999989"/>
    <n v="14.427499999999988"/>
  </r>
  <r>
    <n v="42214"/>
    <x v="0"/>
    <x v="9"/>
    <x v="1"/>
    <n v="81"/>
    <n v="19.989999999999998"/>
    <x v="11"/>
    <n v="24.987499999999997"/>
    <n v="2023.9874999999997"/>
    <n v="404.7974999999999"/>
  </r>
  <r>
    <n v="42231"/>
    <x v="0"/>
    <x v="0"/>
    <x v="0"/>
    <n v="35"/>
    <n v="4.99"/>
    <x v="12"/>
    <n v="6.2375000000000007"/>
    <n v="218.31250000000003"/>
    <n v="43.662500000000023"/>
  </r>
  <r>
    <n v="42248"/>
    <x v="1"/>
    <x v="10"/>
    <x v="3"/>
    <n v="2"/>
    <n v="125"/>
    <x v="13"/>
    <n v="156.25"/>
    <n v="312.5"/>
    <n v="62.5"/>
  </r>
  <r>
    <n v="42265"/>
    <x v="0"/>
    <x v="0"/>
    <x v="4"/>
    <n v="16"/>
    <n v="15.99"/>
    <x v="14"/>
    <n v="19.987500000000001"/>
    <n v="319.8"/>
    <n v="63.960000000000008"/>
  </r>
  <r>
    <n v="42282"/>
    <x v="1"/>
    <x v="7"/>
    <x v="1"/>
    <n v="28"/>
    <n v="8.99"/>
    <x v="15"/>
    <n v="11.237500000000001"/>
    <n v="314.65000000000003"/>
    <n v="62.930000000000035"/>
  </r>
  <r>
    <n v="42299"/>
    <x v="0"/>
    <x v="0"/>
    <x v="2"/>
    <n v="64"/>
    <n v="8.99"/>
    <x v="16"/>
    <n v="11.237500000000001"/>
    <n v="719.2"/>
    <n v="143.84000000000003"/>
  </r>
  <r>
    <n v="42316"/>
    <x v="0"/>
    <x v="9"/>
    <x v="2"/>
    <n v="15"/>
    <n v="19.989999999999998"/>
    <x v="17"/>
    <n v="24.987499999999997"/>
    <n v="374.81249999999994"/>
    <n v="74.962499999999977"/>
  </r>
  <r>
    <n v="42333"/>
    <x v="1"/>
    <x v="1"/>
    <x v="4"/>
    <n v="96"/>
    <n v="4.99"/>
    <x v="18"/>
    <n v="6.2375000000000007"/>
    <n v="598.80000000000007"/>
    <n v="119.76000000000005"/>
  </r>
  <r>
    <n v="42350"/>
    <x v="1"/>
    <x v="10"/>
    <x v="0"/>
    <n v="67"/>
    <n v="1.29"/>
    <x v="19"/>
    <n v="1.6125"/>
    <n v="108.03750000000001"/>
    <n v="21.607500000000002"/>
  </r>
  <r>
    <n v="42367"/>
    <x v="0"/>
    <x v="9"/>
    <x v="4"/>
    <n v="74"/>
    <n v="15.99"/>
    <x v="20"/>
    <n v="19.987500000000001"/>
    <n v="1479.075"/>
    <n v="295.81500000000005"/>
  </r>
  <r>
    <n v="42384"/>
    <x v="1"/>
    <x v="3"/>
    <x v="1"/>
    <n v="46"/>
    <n v="8.99"/>
    <x v="21"/>
    <n v="11.237500000000001"/>
    <n v="516.92500000000007"/>
    <n v="103.38500000000005"/>
  </r>
  <r>
    <n v="42401"/>
    <x v="1"/>
    <x v="10"/>
    <x v="1"/>
    <n v="87"/>
    <n v="15"/>
    <x v="22"/>
    <n v="18.75"/>
    <n v="1631.25"/>
    <n v="326.25"/>
  </r>
  <r>
    <n v="42418"/>
    <x v="0"/>
    <x v="0"/>
    <x v="1"/>
    <n v="4"/>
    <n v="4.99"/>
    <x v="23"/>
    <n v="6.2375000000000007"/>
    <n v="24.950000000000003"/>
    <n v="4.990000000000002"/>
  </r>
  <r>
    <n v="42436"/>
    <x v="2"/>
    <x v="4"/>
    <x v="1"/>
    <n v="7"/>
    <n v="19.989999999999998"/>
    <x v="24"/>
    <n v="24.987499999999997"/>
    <n v="174.91249999999997"/>
    <n v="34.982499999999987"/>
  </r>
  <r>
    <n v="42453"/>
    <x v="1"/>
    <x v="2"/>
    <x v="4"/>
    <n v="50"/>
    <n v="4.99"/>
    <x v="25"/>
    <n v="6.2375000000000007"/>
    <n v="311.87500000000006"/>
    <n v="62.375000000000057"/>
  </r>
  <r>
    <n v="42470"/>
    <x v="1"/>
    <x v="5"/>
    <x v="0"/>
    <n v="66"/>
    <n v="1.99"/>
    <x v="26"/>
    <n v="2.4874999999999998"/>
    <n v="164.17499999999998"/>
    <n v="32.83499999999998"/>
  </r>
  <r>
    <n v="42487"/>
    <x v="0"/>
    <x v="8"/>
    <x v="2"/>
    <n v="96"/>
    <n v="4.99"/>
    <x v="18"/>
    <n v="6.2375000000000007"/>
    <n v="598.80000000000007"/>
    <n v="119.76000000000005"/>
  </r>
  <r>
    <n v="42504"/>
    <x v="1"/>
    <x v="3"/>
    <x v="0"/>
    <n v="53"/>
    <n v="1.29"/>
    <x v="27"/>
    <n v="1.6125"/>
    <n v="85.462500000000006"/>
    <n v="17.092500000000001"/>
  </r>
  <r>
    <n v="42521"/>
    <x v="1"/>
    <x v="3"/>
    <x v="1"/>
    <n v="80"/>
    <n v="8.99"/>
    <x v="28"/>
    <n v="11.237500000000001"/>
    <n v="899"/>
    <n v="179.79999999999995"/>
  </r>
  <r>
    <n v="42538"/>
    <x v="1"/>
    <x v="1"/>
    <x v="3"/>
    <n v="5"/>
    <n v="125"/>
    <x v="29"/>
    <n v="156.25"/>
    <n v="781.25"/>
    <n v="156.25"/>
  </r>
  <r>
    <n v="42555"/>
    <x v="0"/>
    <x v="0"/>
    <x v="4"/>
    <n v="62"/>
    <n v="4.99"/>
    <x v="30"/>
    <n v="6.2375000000000007"/>
    <n v="386.72500000000002"/>
    <n v="77.345000000000027"/>
  </r>
  <r>
    <n v="42572"/>
    <x v="1"/>
    <x v="7"/>
    <x v="4"/>
    <n v="55"/>
    <n v="12.49"/>
    <x v="31"/>
    <n v="15.612500000000001"/>
    <n v="858.6875"/>
    <n v="171.73749999999995"/>
  </r>
  <r>
    <n v="42589"/>
    <x v="1"/>
    <x v="1"/>
    <x v="4"/>
    <n v="42"/>
    <n v="23.95"/>
    <x v="32"/>
    <n v="29.9375"/>
    <n v="1257.375"/>
    <n v="251.47500000000002"/>
  </r>
  <r>
    <n v="42606"/>
    <x v="2"/>
    <x v="4"/>
    <x v="3"/>
    <n v="3"/>
    <n v="275"/>
    <x v="33"/>
    <n v="343.75"/>
    <n v="1031.25"/>
    <n v="206.25"/>
  </r>
  <r>
    <n v="42623"/>
    <x v="1"/>
    <x v="3"/>
    <x v="0"/>
    <n v="7"/>
    <n v="1.29"/>
    <x v="34"/>
    <n v="1.6125"/>
    <n v="11.2875"/>
    <n v="2.2574999999999985"/>
  </r>
  <r>
    <n v="42640"/>
    <x v="2"/>
    <x v="4"/>
    <x v="2"/>
    <n v="76"/>
    <n v="1.99"/>
    <x v="35"/>
    <n v="2.4874999999999998"/>
    <n v="189.04999999999998"/>
    <n v="37.809999999999974"/>
  </r>
  <r>
    <n v="42657"/>
    <x v="2"/>
    <x v="6"/>
    <x v="1"/>
    <n v="57"/>
    <n v="19.989999999999998"/>
    <x v="36"/>
    <n v="24.987499999999997"/>
    <n v="1424.2874999999999"/>
    <n v="284.85750000000007"/>
  </r>
  <r>
    <n v="42674"/>
    <x v="1"/>
    <x v="5"/>
    <x v="0"/>
    <n v="14"/>
    <n v="1.29"/>
    <x v="37"/>
    <n v="1.6125"/>
    <n v="22.574999999999999"/>
    <n v="4.514999999999997"/>
  </r>
  <r>
    <n v="42691"/>
    <x v="1"/>
    <x v="2"/>
    <x v="1"/>
    <n v="11"/>
    <n v="4.99"/>
    <x v="38"/>
    <n v="6.2375000000000007"/>
    <n v="68.612500000000011"/>
    <n v="13.722500000000011"/>
  </r>
  <r>
    <n v="42708"/>
    <x v="1"/>
    <x v="2"/>
    <x v="1"/>
    <n v="94"/>
    <n v="19.989999999999998"/>
    <x v="39"/>
    <n v="24.987499999999997"/>
    <n v="2348.8249999999998"/>
    <n v="469.76499999999987"/>
  </r>
  <r>
    <n v="42725"/>
    <x v="1"/>
    <x v="5"/>
    <x v="1"/>
    <n v="28"/>
    <n v="4.99"/>
    <x v="40"/>
    <n v="6.2375000000000007"/>
    <n v="174.65000000000003"/>
    <n v="34.930000000000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Q10" firstHeaderRow="1" firstDataRow="2" firstDataCol="1"/>
  <pivotFields count="10">
    <pivotField showAll="0"/>
    <pivotField axis="axisCol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2" showAll="0"/>
    <pivotField numFmtId="2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  <pivotField numFmtId="2"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O56" totalsRowCount="1" headerRowDxfId="36" dataDxfId="37" headerRowBorderDxfId="48" tableBorderDxfId="49" headerRowCellStyle="Normal 3" dataCellStyle="Comma 3">
  <autoFilter ref="A5:O55">
    <filterColumn colId="0">
      <filters>
        <filter val="Alabama"/>
        <filter val="Alaska"/>
        <filter val="Arizona"/>
        <filter val="Arkansas"/>
        <filter val="California"/>
        <filter val="Colorado"/>
        <filter val="Connecticut"/>
        <filter val="Delaware"/>
        <filter val="Georgia"/>
        <filter val="Hawaii"/>
        <filter val="Idaho"/>
        <filter val="Illinois3"/>
        <filter val="Indiana"/>
        <filter val="Iowa"/>
        <filter val="Kansas"/>
        <filter val="Kentucky"/>
        <filter val="Louisiana"/>
        <filter val="Maine"/>
        <filter val="Maryland"/>
        <filter val="Massachusetts"/>
        <filter val="Michigan"/>
        <filter val="Minnesota"/>
        <filter val="Mississippi"/>
        <filter val="Missouri"/>
        <filter val="Montana"/>
        <filter val="Nebraska"/>
        <filter val="Nevada"/>
        <filter val="New Hampshire"/>
        <filter val="New Jersey"/>
        <filter val="New Mexico"/>
        <filter val="New York"/>
        <filter val="North Carolina"/>
        <filter val="North Dakota"/>
        <filter val="Ohio"/>
        <filter val="Oklahoma"/>
        <filter val="Oregon"/>
        <filter val="Pennsylvania"/>
        <filter val="Rhode Island"/>
        <filter val="South Carolina"/>
        <filter val="South Dakota"/>
        <filter val="Tennessee"/>
        <filter val="Texas"/>
        <filter val="Utah"/>
        <filter val="Vermont"/>
        <filter val="Virginia"/>
        <filter val="Washington"/>
        <filter val="West Virginia"/>
        <filter val="Wisconsin"/>
        <filter val="Wyoming"/>
      </filters>
    </filterColumn>
  </autoFilter>
  <sortState ref="A6:O55">
    <sortCondition descending="1" ref="O5:O55"/>
  </sortState>
  <tableColumns count="15">
    <tableColumn id="1" name="State" totalsRowLabel="Total" dataDxfId="47" totalsRowDxfId="30" dataCellStyle="Normal 3"/>
    <tableColumn id="2" name="Total murders1" totalsRowFunction="min" dataDxfId="46" totalsRowDxfId="29" dataCellStyle="Normal 3"/>
    <tableColumn id="3" name="Total firearms" dataDxfId="45" totalsRowDxfId="28" dataCellStyle="Normal 3"/>
    <tableColumn id="4" name="Handguns" dataDxfId="44" totalsRowDxfId="27" dataCellStyle="Comma 3"/>
    <tableColumn id="5" name="Rifles" dataDxfId="43" totalsRowDxfId="26" dataCellStyle="Comma 3"/>
    <tableColumn id="6" name="Shotguns" dataDxfId="42" totalsRowDxfId="25" dataCellStyle="Comma 3"/>
    <tableColumn id="7" name="Firearms (type unknown)" dataDxfId="41" totalsRowDxfId="24" dataCellStyle="Comma 3"/>
    <tableColumn id="8" name="Knives or cutting instruments" dataDxfId="40" totalsRowDxfId="23" dataCellStyle="Comma 3"/>
    <tableColumn id="9" name="Other weapons" dataDxfId="39" totalsRowDxfId="22" dataCellStyle="Comma 3"/>
    <tableColumn id="10" name="Hands, fists, feet, etc.2" dataDxfId="38" totalsRowDxfId="21" dataCellStyle="Comma 3"/>
    <tableColumn id="11" name="Population" totalsRowFunction="sum" dataDxfId="35" totalsRowDxfId="20" dataCellStyle="Normal 3"/>
    <tableColumn id="12" name="Population per 100,000" dataDxfId="34" totalsRowDxfId="19" dataCellStyle="Comma 3">
      <calculatedColumnFormula>Table1[[#This Row],[Population]]/100000</calculatedColumnFormula>
    </tableColumn>
    <tableColumn id="13" name="Murder per 100,000" totalsRowFunction="average" dataDxfId="33" totalsRowDxfId="18" dataCellStyle="Comma 3">
      <calculatedColumnFormula>Table1[[#This Row],[Total murders1]]/Table1[Population per 100,000]</calculatedColumnFormula>
    </tableColumn>
    <tableColumn id="14" name="Firearm Murder per 100,000" totalsRowFunction="average" dataDxfId="32" totalsRowDxfId="17" dataCellStyle="Comma 3">
      <calculatedColumnFormula>Table1[[#This Row],[Total firearms]]/Table1[[#This Row],[Population per 100,000]]</calculatedColumnFormula>
    </tableColumn>
    <tableColumn id="15" name="Cutting Murder per 100,000" totalsRowFunction="average" dataDxfId="31" dataCellStyle="Comma 3">
      <calculatedColumnFormula>Table1[[#This Row],[Knives or cutting instruments]]/Table1[[#This Row],[Population per 100,000]]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44" totalsRowShown="0">
  <autoFilter ref="A1:J44"/>
  <tableColumns count="10">
    <tableColumn id="1" name="OrderDate"/>
    <tableColumn id="2" name="Region"/>
    <tableColumn id="3" name="Rep"/>
    <tableColumn id="4" name="Item"/>
    <tableColumn id="5" name="Units"/>
    <tableColumn id="6" name="Unit Cost" dataDxfId="16"/>
    <tableColumn id="7" name="Total Cost" dataDxfId="15">
      <calculatedColumnFormula>E2*F2</calculatedColumnFormula>
    </tableColumn>
    <tableColumn id="8" name="Unit Price" dataDxfId="14"/>
    <tableColumn id="9" name="Total Sales" dataDxfId="13">
      <calculatedColumnFormula>E2*H2</calculatedColumnFormula>
    </tableColumn>
    <tableColumn id="10" name="Total Profit" dataDxfId="12">
      <calculatedColumnFormula>I2-G2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501" totalsRowShown="0" headerRowDxfId="1">
  <autoFilter ref="A1:L501"/>
  <tableColumns count="12">
    <tableColumn id="1" name="Student_ID" dataDxfId="11"/>
    <tableColumn id="2" name="Teacher_ID" dataDxfId="10"/>
    <tableColumn id="3" name="Grade" dataDxfId="9"/>
    <tableColumn id="4" name="Weighted GPA" dataDxfId="8"/>
    <tableColumn id="5" name="SAT Math" dataDxfId="7"/>
    <tableColumn id="6" name="SAT Reading" dataDxfId="6"/>
    <tableColumn id="7" name="SAT Writing" dataDxfId="5"/>
    <tableColumn id="8" name="Laptop" dataDxfId="4"/>
    <tableColumn id="9" name="Gender" dataDxfId="3"/>
    <tableColumn id="24" name="Total SAT Score" dataDxfId="0">
      <calculatedColumnFormula>SUM(Table4[[#This Row],[SAT Math]:[SAT Writing]])</calculatedColumnFormula>
    </tableColumn>
    <tableColumn id="10" name="Days Absent" dataDxfId="2"/>
    <tableColumn id="11" name="Rand">
      <calculatedColumnFormula>IF(D2&lt;1,RANDBETWEEN(4,7),IF(AND(D2&lt;2,D2&gt;1),RANDBETWEEN(3,6),IF(AND(D2&lt;3,D2&gt;2),RANDBETWEEN(2,5),IF(AND(D2&lt;4,D2&gt;3),RANDBETWEEN(1,4),IF(AND(D2&lt;5,D2&gt;4),RANDBETWEEN(0,3),IF(AND(D2&lt;6,D2&gt;5),RANDBETWEEN(0,2),IF(AND(D2&lt;7,D2&gt;6),RANDBETWEEN(0,1),)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7" x14ac:dyDescent="0.55000000000000004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/>
  </sheetViews>
  <sheetFormatPr defaultColWidth="10.6640625" defaultRowHeight="15.7" x14ac:dyDescent="0.55000000000000004"/>
  <cols>
    <col min="4" max="4" width="26" customWidth="1"/>
    <col min="10" max="10" width="15.83203125" customWidth="1"/>
    <col min="11" max="11" width="26.6640625" customWidth="1"/>
  </cols>
  <sheetData>
    <row r="1" spans="1:11" x14ac:dyDescent="0.55000000000000004">
      <c r="A1" s="6" t="s">
        <v>0</v>
      </c>
      <c r="B1" s="6"/>
    </row>
    <row r="3" spans="1:11" x14ac:dyDescent="0.55000000000000004">
      <c r="A3" s="26" t="s">
        <v>1</v>
      </c>
      <c r="B3" s="26" t="s">
        <v>3</v>
      </c>
      <c r="C3" s="26" t="s">
        <v>4</v>
      </c>
      <c r="D3" s="26" t="s">
        <v>8</v>
      </c>
      <c r="E3" s="26" t="s">
        <v>2</v>
      </c>
      <c r="F3" s="26" t="s">
        <v>5</v>
      </c>
      <c r="G3" s="26" t="s">
        <v>6</v>
      </c>
      <c r="H3" s="30" t="s">
        <v>7</v>
      </c>
      <c r="J3" s="7" t="s">
        <v>9</v>
      </c>
      <c r="K3" s="8"/>
    </row>
    <row r="4" spans="1:11" x14ac:dyDescent="0.55000000000000004">
      <c r="A4" s="1">
        <v>4370</v>
      </c>
      <c r="B4" t="s">
        <v>12</v>
      </c>
      <c r="C4" t="s">
        <v>92</v>
      </c>
      <c r="D4" s="3" t="s">
        <v>173</v>
      </c>
      <c r="E4" s="4">
        <v>2.21</v>
      </c>
      <c r="F4" s="5">
        <v>474</v>
      </c>
      <c r="G4" s="3">
        <v>421</v>
      </c>
      <c r="H4" s="3">
        <f>F4+G4</f>
        <v>895</v>
      </c>
      <c r="J4" s="6" t="s">
        <v>10</v>
      </c>
    </row>
    <row r="5" spans="1:11" x14ac:dyDescent="0.55000000000000004">
      <c r="A5" s="1">
        <v>1002</v>
      </c>
      <c r="B5" t="s">
        <v>14</v>
      </c>
      <c r="C5" t="s">
        <v>93</v>
      </c>
      <c r="D5" s="3" t="s">
        <v>174</v>
      </c>
      <c r="E5" s="4">
        <v>3.69</v>
      </c>
      <c r="F5" s="5">
        <v>477</v>
      </c>
      <c r="G5" s="3">
        <v>458</v>
      </c>
      <c r="H5" s="3">
        <f t="shared" ref="H5:H23" si="0">F5+G5</f>
        <v>935</v>
      </c>
      <c r="J5" s="6" t="s">
        <v>11</v>
      </c>
    </row>
    <row r="6" spans="1:11" x14ac:dyDescent="0.55000000000000004">
      <c r="A6" s="1">
        <v>4400</v>
      </c>
      <c r="B6" t="s">
        <v>16</v>
      </c>
      <c r="C6" t="s">
        <v>94</v>
      </c>
      <c r="D6" s="3" t="s">
        <v>175</v>
      </c>
      <c r="E6" s="4">
        <v>3.22</v>
      </c>
      <c r="F6" s="5">
        <v>610</v>
      </c>
      <c r="G6" s="3">
        <v>531</v>
      </c>
      <c r="H6" s="3">
        <f t="shared" si="0"/>
        <v>1141</v>
      </c>
      <c r="J6" s="6" t="s">
        <v>8</v>
      </c>
    </row>
    <row r="7" spans="1:11" x14ac:dyDescent="0.55000000000000004">
      <c r="A7" s="1">
        <v>5534</v>
      </c>
      <c r="B7" t="s">
        <v>18</v>
      </c>
      <c r="C7" t="s">
        <v>95</v>
      </c>
      <c r="D7" s="3" t="s">
        <v>176</v>
      </c>
      <c r="E7" s="4">
        <v>2.0099999999999998</v>
      </c>
      <c r="F7" s="5">
        <v>443</v>
      </c>
      <c r="G7" s="3">
        <v>495</v>
      </c>
      <c r="H7" s="3">
        <f t="shared" si="0"/>
        <v>938</v>
      </c>
      <c r="J7" s="6" t="s">
        <v>2</v>
      </c>
    </row>
    <row r="8" spans="1:11" x14ac:dyDescent="0.55000000000000004">
      <c r="A8" s="1">
        <v>2863</v>
      </c>
      <c r="B8" t="s">
        <v>20</v>
      </c>
      <c r="C8" t="s">
        <v>96</v>
      </c>
      <c r="D8" s="3" t="s">
        <v>177</v>
      </c>
      <c r="E8" s="4">
        <v>2.46</v>
      </c>
      <c r="F8" s="5">
        <v>529</v>
      </c>
      <c r="G8" s="3">
        <v>552</v>
      </c>
      <c r="H8" s="3">
        <f t="shared" si="0"/>
        <v>1081</v>
      </c>
      <c r="J8" s="6" t="s">
        <v>5</v>
      </c>
    </row>
    <row r="9" spans="1:11" x14ac:dyDescent="0.55000000000000004">
      <c r="A9" s="1">
        <v>5119</v>
      </c>
      <c r="B9" t="s">
        <v>22</v>
      </c>
      <c r="C9" t="s">
        <v>97</v>
      </c>
      <c r="D9" s="3" t="s">
        <v>178</v>
      </c>
      <c r="E9" s="4">
        <v>1.85</v>
      </c>
      <c r="F9" s="5">
        <v>507</v>
      </c>
      <c r="G9" s="3">
        <v>575</v>
      </c>
      <c r="H9" s="3">
        <f t="shared" si="0"/>
        <v>1082</v>
      </c>
      <c r="J9" s="6" t="s">
        <v>6</v>
      </c>
    </row>
    <row r="10" spans="1:11" x14ac:dyDescent="0.55000000000000004">
      <c r="A10" s="1">
        <v>3714</v>
      </c>
      <c r="B10" t="s">
        <v>24</v>
      </c>
      <c r="C10" t="s">
        <v>98</v>
      </c>
      <c r="D10" s="3" t="s">
        <v>179</v>
      </c>
      <c r="E10" s="4">
        <v>3.41</v>
      </c>
      <c r="F10" s="5">
        <v>689</v>
      </c>
      <c r="G10" s="3">
        <v>614</v>
      </c>
      <c r="H10" s="3">
        <f t="shared" si="0"/>
        <v>1303</v>
      </c>
      <c r="J10" s="6" t="s">
        <v>7</v>
      </c>
    </row>
    <row r="11" spans="1:11" x14ac:dyDescent="0.55000000000000004">
      <c r="A11" s="1">
        <v>6151</v>
      </c>
      <c r="B11" t="s">
        <v>26</v>
      </c>
      <c r="C11" t="s">
        <v>99</v>
      </c>
      <c r="D11" s="3" t="s">
        <v>180</v>
      </c>
      <c r="E11" s="4">
        <v>2.4</v>
      </c>
      <c r="F11" s="5">
        <v>496</v>
      </c>
      <c r="G11" s="3">
        <v>443</v>
      </c>
      <c r="H11" s="3">
        <f t="shared" si="0"/>
        <v>939</v>
      </c>
    </row>
    <row r="12" spans="1:11" x14ac:dyDescent="0.55000000000000004">
      <c r="A12" s="1">
        <v>5053</v>
      </c>
      <c r="B12" t="s">
        <v>28</v>
      </c>
      <c r="C12" t="s">
        <v>100</v>
      </c>
      <c r="D12" s="3" t="s">
        <v>181</v>
      </c>
      <c r="E12" s="4">
        <v>3.69</v>
      </c>
      <c r="F12" s="5">
        <v>503</v>
      </c>
      <c r="G12" s="3">
        <v>555</v>
      </c>
      <c r="H12" s="3">
        <f t="shared" si="0"/>
        <v>1058</v>
      </c>
    </row>
    <row r="13" spans="1:11" x14ac:dyDescent="0.55000000000000004">
      <c r="A13" s="1">
        <v>7468</v>
      </c>
      <c r="B13" t="s">
        <v>30</v>
      </c>
      <c r="C13" t="s">
        <v>101</v>
      </c>
      <c r="D13" s="3" t="s">
        <v>182</v>
      </c>
      <c r="E13" s="4">
        <v>3.67</v>
      </c>
      <c r="F13" s="5">
        <v>629</v>
      </c>
      <c r="G13" s="3">
        <v>620</v>
      </c>
      <c r="H13" s="3">
        <f t="shared" si="0"/>
        <v>1249</v>
      </c>
    </row>
    <row r="14" spans="1:11" x14ac:dyDescent="0.55000000000000004">
      <c r="A14" s="1">
        <v>6121</v>
      </c>
      <c r="B14" t="s">
        <v>32</v>
      </c>
      <c r="C14" t="s">
        <v>102</v>
      </c>
      <c r="D14" s="3" t="s">
        <v>183</v>
      </c>
      <c r="E14" s="4">
        <v>2.37</v>
      </c>
      <c r="F14" s="5">
        <v>641</v>
      </c>
      <c r="G14" s="3">
        <v>725</v>
      </c>
      <c r="H14" s="3">
        <f t="shared" si="0"/>
        <v>1366</v>
      </c>
    </row>
    <row r="15" spans="1:11" x14ac:dyDescent="0.55000000000000004">
      <c r="A15" s="1">
        <v>1986</v>
      </c>
      <c r="B15" t="s">
        <v>34</v>
      </c>
      <c r="C15" t="s">
        <v>103</v>
      </c>
      <c r="D15" s="3" t="s">
        <v>184</v>
      </c>
      <c r="E15" s="4">
        <v>3.5</v>
      </c>
      <c r="F15" s="5">
        <v>516</v>
      </c>
      <c r="G15" s="3">
        <v>428</v>
      </c>
      <c r="H15" s="3">
        <f t="shared" si="0"/>
        <v>944</v>
      </c>
    </row>
    <row r="16" spans="1:11" x14ac:dyDescent="0.55000000000000004">
      <c r="A16" s="1">
        <v>1013</v>
      </c>
      <c r="B16" t="s">
        <v>36</v>
      </c>
      <c r="C16" t="s">
        <v>36</v>
      </c>
      <c r="D16" s="3" t="s">
        <v>185</v>
      </c>
      <c r="E16" s="4">
        <v>3.07</v>
      </c>
      <c r="F16" s="5">
        <v>361</v>
      </c>
      <c r="G16" s="3">
        <v>378</v>
      </c>
      <c r="H16" s="3">
        <f t="shared" si="0"/>
        <v>739</v>
      </c>
    </row>
    <row r="17" spans="1:10" x14ac:dyDescent="0.55000000000000004">
      <c r="A17" s="1">
        <v>3184</v>
      </c>
      <c r="B17" t="s">
        <v>38</v>
      </c>
      <c r="C17" t="s">
        <v>104</v>
      </c>
      <c r="D17" s="3" t="s">
        <v>186</v>
      </c>
      <c r="E17" s="4">
        <v>3.89</v>
      </c>
      <c r="F17" s="5">
        <v>472</v>
      </c>
      <c r="G17" s="3">
        <v>388</v>
      </c>
      <c r="H17" s="3">
        <f t="shared" si="0"/>
        <v>860</v>
      </c>
      <c r="J17" s="6"/>
    </row>
    <row r="18" spans="1:10" x14ac:dyDescent="0.55000000000000004">
      <c r="A18" s="1">
        <v>8226</v>
      </c>
      <c r="B18" t="s">
        <v>40</v>
      </c>
      <c r="C18" t="s">
        <v>105</v>
      </c>
      <c r="D18" s="3" t="s">
        <v>187</v>
      </c>
      <c r="E18" s="4">
        <v>3.18</v>
      </c>
      <c r="F18" s="5">
        <v>585</v>
      </c>
      <c r="G18" s="3">
        <v>603</v>
      </c>
      <c r="H18" s="3">
        <f t="shared" si="0"/>
        <v>1188</v>
      </c>
    </row>
    <row r="19" spans="1:10" x14ac:dyDescent="0.55000000000000004">
      <c r="A19" s="1">
        <v>7947</v>
      </c>
      <c r="B19" t="s">
        <v>42</v>
      </c>
      <c r="C19" t="s">
        <v>106</v>
      </c>
      <c r="D19" s="3" t="s">
        <v>188</v>
      </c>
      <c r="E19" s="4">
        <v>3.11</v>
      </c>
      <c r="F19" s="5">
        <v>367</v>
      </c>
      <c r="G19" s="3">
        <v>392</v>
      </c>
      <c r="H19" s="3">
        <f t="shared" si="0"/>
        <v>759</v>
      </c>
    </row>
    <row r="20" spans="1:10" x14ac:dyDescent="0.55000000000000004">
      <c r="A20" s="1">
        <v>1193</v>
      </c>
      <c r="B20" t="s">
        <v>44</v>
      </c>
      <c r="C20" t="s">
        <v>107</v>
      </c>
      <c r="D20" s="3" t="s">
        <v>189</v>
      </c>
      <c r="E20" s="4">
        <v>3.54</v>
      </c>
      <c r="F20" s="5">
        <v>667</v>
      </c>
      <c r="G20" s="3">
        <v>639</v>
      </c>
      <c r="H20" s="3">
        <f t="shared" si="0"/>
        <v>1306</v>
      </c>
    </row>
    <row r="21" spans="1:10" x14ac:dyDescent="0.55000000000000004">
      <c r="A21" s="1">
        <v>4576</v>
      </c>
      <c r="B21" t="s">
        <v>46</v>
      </c>
      <c r="C21" t="s">
        <v>108</v>
      </c>
      <c r="D21" s="3" t="s">
        <v>190</v>
      </c>
      <c r="E21" s="4">
        <v>3.33</v>
      </c>
      <c r="F21" s="5">
        <v>636</v>
      </c>
      <c r="G21" s="3">
        <v>580</v>
      </c>
      <c r="H21" s="3">
        <f t="shared" si="0"/>
        <v>1216</v>
      </c>
    </row>
    <row r="22" spans="1:10" x14ac:dyDescent="0.55000000000000004">
      <c r="A22" s="1">
        <v>2650</v>
      </c>
      <c r="B22" t="s">
        <v>48</v>
      </c>
      <c r="C22" t="s">
        <v>109</v>
      </c>
      <c r="D22" s="3" t="s">
        <v>191</v>
      </c>
      <c r="E22" s="4">
        <v>3.92</v>
      </c>
      <c r="F22" s="5">
        <v>503</v>
      </c>
      <c r="G22" s="3">
        <v>565</v>
      </c>
      <c r="H22" s="3">
        <f t="shared" si="0"/>
        <v>1068</v>
      </c>
    </row>
    <row r="23" spans="1:10" x14ac:dyDescent="0.55000000000000004">
      <c r="A23" s="1">
        <v>2518</v>
      </c>
      <c r="B23" t="s">
        <v>50</v>
      </c>
      <c r="C23" t="s">
        <v>110</v>
      </c>
      <c r="D23" s="3" t="s">
        <v>192</v>
      </c>
      <c r="E23" s="4">
        <v>4</v>
      </c>
      <c r="F23" s="5">
        <v>630</v>
      </c>
      <c r="G23" s="3">
        <v>618</v>
      </c>
      <c r="H23" s="3">
        <f t="shared" si="0"/>
        <v>1248</v>
      </c>
    </row>
    <row r="24" spans="1:10" x14ac:dyDescent="0.55000000000000004">
      <c r="A24" s="1">
        <v>6306</v>
      </c>
      <c r="B24" t="s">
        <v>52</v>
      </c>
      <c r="C24" t="s">
        <v>111</v>
      </c>
      <c r="D24" s="3" t="s">
        <v>193</v>
      </c>
      <c r="E24" s="4">
        <v>2.21</v>
      </c>
      <c r="F24" s="5">
        <v>474</v>
      </c>
      <c r="G24" s="3">
        <v>421</v>
      </c>
      <c r="H24" s="3">
        <f>F24+G24</f>
        <v>895</v>
      </c>
    </row>
    <row r="25" spans="1:10" x14ac:dyDescent="0.55000000000000004">
      <c r="A25" s="1">
        <v>4181</v>
      </c>
      <c r="B25" t="s">
        <v>54</v>
      </c>
      <c r="C25" t="s">
        <v>112</v>
      </c>
      <c r="D25" s="3" t="s">
        <v>194</v>
      </c>
      <c r="E25" s="4">
        <v>3.69</v>
      </c>
      <c r="F25" s="5">
        <v>477</v>
      </c>
      <c r="G25" s="3">
        <v>458</v>
      </c>
      <c r="H25" s="3">
        <f t="shared" ref="H25:H43" si="1">F25+G25</f>
        <v>935</v>
      </c>
    </row>
    <row r="26" spans="1:10" x14ac:dyDescent="0.55000000000000004">
      <c r="A26" s="1">
        <v>3090</v>
      </c>
      <c r="B26" t="s">
        <v>56</v>
      </c>
      <c r="C26" t="s">
        <v>113</v>
      </c>
      <c r="D26" s="3" t="s">
        <v>195</v>
      </c>
      <c r="E26" s="4">
        <v>3.22</v>
      </c>
      <c r="F26" s="5">
        <v>610</v>
      </c>
      <c r="G26" s="3">
        <v>531</v>
      </c>
      <c r="H26" s="3">
        <f t="shared" si="1"/>
        <v>1141</v>
      </c>
    </row>
    <row r="27" spans="1:10" x14ac:dyDescent="0.55000000000000004">
      <c r="A27" s="1">
        <v>6140</v>
      </c>
      <c r="B27" t="s">
        <v>58</v>
      </c>
      <c r="C27" t="s">
        <v>114</v>
      </c>
      <c r="D27" s="3" t="s">
        <v>196</v>
      </c>
      <c r="E27" s="4">
        <v>2.0099999999999998</v>
      </c>
      <c r="F27" s="5">
        <v>443</v>
      </c>
      <c r="G27" s="3">
        <v>495</v>
      </c>
      <c r="H27" s="3">
        <f t="shared" si="1"/>
        <v>938</v>
      </c>
    </row>
    <row r="28" spans="1:10" x14ac:dyDescent="0.55000000000000004">
      <c r="A28" s="1">
        <v>1121</v>
      </c>
      <c r="B28" t="s">
        <v>60</v>
      </c>
      <c r="C28" t="s">
        <v>115</v>
      </c>
      <c r="D28" s="3" t="s">
        <v>197</v>
      </c>
      <c r="E28" s="4">
        <v>2.46</v>
      </c>
      <c r="F28" s="5">
        <v>529</v>
      </c>
      <c r="G28" s="3">
        <v>552</v>
      </c>
      <c r="H28" s="3">
        <f t="shared" si="1"/>
        <v>1081</v>
      </c>
    </row>
    <row r="29" spans="1:10" x14ac:dyDescent="0.55000000000000004">
      <c r="A29" s="1">
        <v>6883</v>
      </c>
      <c r="B29" t="s">
        <v>62</v>
      </c>
      <c r="C29" t="s">
        <v>116</v>
      </c>
      <c r="D29" s="3" t="s">
        <v>198</v>
      </c>
      <c r="E29" s="4">
        <v>1.85</v>
      </c>
      <c r="F29" s="5">
        <v>507</v>
      </c>
      <c r="G29" s="3">
        <v>575</v>
      </c>
      <c r="H29" s="3">
        <f t="shared" si="1"/>
        <v>1082</v>
      </c>
    </row>
    <row r="30" spans="1:10" x14ac:dyDescent="0.55000000000000004">
      <c r="A30" s="1">
        <v>6062</v>
      </c>
      <c r="B30" t="s">
        <v>64</v>
      </c>
      <c r="C30" t="s">
        <v>117</v>
      </c>
      <c r="D30" s="3" t="s">
        <v>199</v>
      </c>
      <c r="E30" s="4">
        <v>3.41</v>
      </c>
      <c r="F30" s="5">
        <v>689</v>
      </c>
      <c r="G30" s="3">
        <v>614</v>
      </c>
      <c r="H30" s="3">
        <f t="shared" si="1"/>
        <v>1303</v>
      </c>
    </row>
    <row r="31" spans="1:10" x14ac:dyDescent="0.55000000000000004">
      <c r="A31" s="1">
        <v>5554</v>
      </c>
      <c r="B31" t="s">
        <v>66</v>
      </c>
      <c r="C31" t="s">
        <v>118</v>
      </c>
      <c r="D31" s="3" t="s">
        <v>200</v>
      </c>
      <c r="E31" s="4">
        <v>2.4</v>
      </c>
      <c r="F31" s="5">
        <v>496</v>
      </c>
      <c r="G31" s="3">
        <v>443</v>
      </c>
      <c r="H31" s="3">
        <f t="shared" si="1"/>
        <v>939</v>
      </c>
    </row>
    <row r="32" spans="1:10" x14ac:dyDescent="0.55000000000000004">
      <c r="A32" s="1">
        <v>8200</v>
      </c>
      <c r="B32" t="s">
        <v>68</v>
      </c>
      <c r="C32" t="s">
        <v>119</v>
      </c>
      <c r="D32" s="3" t="s">
        <v>201</v>
      </c>
      <c r="E32" s="4">
        <v>3.69</v>
      </c>
      <c r="F32" s="5">
        <v>503</v>
      </c>
      <c r="G32" s="3">
        <v>555</v>
      </c>
      <c r="H32" s="3">
        <f t="shared" si="1"/>
        <v>1058</v>
      </c>
    </row>
    <row r="33" spans="1:8" x14ac:dyDescent="0.55000000000000004">
      <c r="A33" s="1">
        <v>7407</v>
      </c>
      <c r="B33" t="s">
        <v>70</v>
      </c>
      <c r="C33" t="s">
        <v>120</v>
      </c>
      <c r="D33" s="3" t="s">
        <v>202</v>
      </c>
      <c r="E33" s="4">
        <v>3.67</v>
      </c>
      <c r="F33" s="5">
        <v>629</v>
      </c>
      <c r="G33" s="3">
        <v>620</v>
      </c>
      <c r="H33" s="3">
        <f t="shared" si="1"/>
        <v>1249</v>
      </c>
    </row>
    <row r="34" spans="1:8" x14ac:dyDescent="0.55000000000000004">
      <c r="A34" s="1">
        <v>4802</v>
      </c>
      <c r="B34" t="s">
        <v>72</v>
      </c>
      <c r="C34" t="s">
        <v>121</v>
      </c>
      <c r="D34" s="3" t="s">
        <v>203</v>
      </c>
      <c r="E34" s="4">
        <v>2.37</v>
      </c>
      <c r="F34" s="5">
        <v>641</v>
      </c>
      <c r="G34" s="3">
        <v>725</v>
      </c>
      <c r="H34" s="3">
        <f t="shared" si="1"/>
        <v>1366</v>
      </c>
    </row>
    <row r="35" spans="1:8" x14ac:dyDescent="0.55000000000000004">
      <c r="A35" s="1">
        <v>2211</v>
      </c>
      <c r="B35" t="s">
        <v>74</v>
      </c>
      <c r="C35" t="s">
        <v>122</v>
      </c>
      <c r="D35" s="3" t="s">
        <v>204</v>
      </c>
      <c r="E35" s="4">
        <v>3.5</v>
      </c>
      <c r="F35" s="5">
        <v>516</v>
      </c>
      <c r="G35" s="3">
        <v>428</v>
      </c>
      <c r="H35" s="3">
        <f t="shared" si="1"/>
        <v>944</v>
      </c>
    </row>
    <row r="36" spans="1:8" x14ac:dyDescent="0.55000000000000004">
      <c r="A36" s="1">
        <v>1671</v>
      </c>
      <c r="B36" t="s">
        <v>76</v>
      </c>
      <c r="C36" t="s">
        <v>123</v>
      </c>
      <c r="D36" s="3" t="s">
        <v>205</v>
      </c>
      <c r="E36" s="4">
        <v>3.07</v>
      </c>
      <c r="F36" s="5">
        <v>361</v>
      </c>
      <c r="G36" s="3">
        <v>378</v>
      </c>
      <c r="H36" s="3">
        <f t="shared" si="1"/>
        <v>739</v>
      </c>
    </row>
    <row r="37" spans="1:8" x14ac:dyDescent="0.55000000000000004">
      <c r="A37" s="1">
        <v>5872</v>
      </c>
      <c r="B37" t="s">
        <v>78</v>
      </c>
      <c r="C37" t="s">
        <v>124</v>
      </c>
      <c r="D37" s="3" t="s">
        <v>206</v>
      </c>
      <c r="E37" s="4">
        <v>3.89</v>
      </c>
      <c r="F37" s="5">
        <v>472</v>
      </c>
      <c r="G37" s="3">
        <v>388</v>
      </c>
      <c r="H37" s="3">
        <f t="shared" si="1"/>
        <v>860</v>
      </c>
    </row>
    <row r="38" spans="1:8" x14ac:dyDescent="0.55000000000000004">
      <c r="A38" s="1">
        <v>7775</v>
      </c>
      <c r="B38" t="s">
        <v>80</v>
      </c>
      <c r="C38" t="s">
        <v>125</v>
      </c>
      <c r="D38" s="3" t="s">
        <v>207</v>
      </c>
      <c r="E38" s="4">
        <v>3.18</v>
      </c>
      <c r="F38" s="5">
        <v>585</v>
      </c>
      <c r="G38" s="3">
        <v>603</v>
      </c>
      <c r="H38" s="3">
        <f t="shared" si="1"/>
        <v>1188</v>
      </c>
    </row>
    <row r="39" spans="1:8" x14ac:dyDescent="0.55000000000000004">
      <c r="A39" s="1">
        <v>4166</v>
      </c>
      <c r="B39" t="s">
        <v>82</v>
      </c>
      <c r="C39" t="s">
        <v>126</v>
      </c>
      <c r="D39" s="3" t="s">
        <v>208</v>
      </c>
      <c r="E39" s="4">
        <v>3.11</v>
      </c>
      <c r="F39" s="5">
        <v>367</v>
      </c>
      <c r="G39" s="3">
        <v>392</v>
      </c>
      <c r="H39" s="3">
        <f t="shared" si="1"/>
        <v>759</v>
      </c>
    </row>
    <row r="40" spans="1:8" x14ac:dyDescent="0.55000000000000004">
      <c r="A40" s="1">
        <v>1975</v>
      </c>
      <c r="B40" t="s">
        <v>84</v>
      </c>
      <c r="C40" t="s">
        <v>127</v>
      </c>
      <c r="D40" s="3" t="s">
        <v>209</v>
      </c>
      <c r="E40" s="4">
        <v>3.54</v>
      </c>
      <c r="F40" s="5">
        <v>667</v>
      </c>
      <c r="G40" s="3">
        <v>639</v>
      </c>
      <c r="H40" s="3">
        <f t="shared" si="1"/>
        <v>1306</v>
      </c>
    </row>
    <row r="41" spans="1:8" x14ac:dyDescent="0.55000000000000004">
      <c r="A41" s="1">
        <v>2060</v>
      </c>
      <c r="B41" t="s">
        <v>86</v>
      </c>
      <c r="C41" t="s">
        <v>128</v>
      </c>
      <c r="D41" s="3" t="s">
        <v>210</v>
      </c>
      <c r="E41" s="4">
        <v>3.33</v>
      </c>
      <c r="F41" s="5">
        <v>636</v>
      </c>
      <c r="G41" s="3">
        <v>580</v>
      </c>
      <c r="H41" s="3">
        <f t="shared" si="1"/>
        <v>1216</v>
      </c>
    </row>
    <row r="42" spans="1:8" x14ac:dyDescent="0.55000000000000004">
      <c r="A42" s="1">
        <v>4727</v>
      </c>
      <c r="B42" t="s">
        <v>88</v>
      </c>
      <c r="C42" t="s">
        <v>129</v>
      </c>
      <c r="D42" s="3" t="s">
        <v>211</v>
      </c>
      <c r="E42" s="4">
        <v>3.92</v>
      </c>
      <c r="F42" s="5">
        <v>503</v>
      </c>
      <c r="G42" s="3">
        <v>565</v>
      </c>
      <c r="H42" s="3">
        <f t="shared" si="1"/>
        <v>1068</v>
      </c>
    </row>
    <row r="43" spans="1:8" x14ac:dyDescent="0.55000000000000004">
      <c r="A43" s="1">
        <v>9099</v>
      </c>
      <c r="B43" t="s">
        <v>90</v>
      </c>
      <c r="C43" t="s">
        <v>40</v>
      </c>
      <c r="D43" s="3" t="s">
        <v>212</v>
      </c>
      <c r="E43" s="4">
        <v>4</v>
      </c>
      <c r="F43" s="5">
        <v>630</v>
      </c>
      <c r="G43" s="3">
        <v>618</v>
      </c>
      <c r="H43" s="3">
        <f t="shared" si="1"/>
        <v>1248</v>
      </c>
    </row>
    <row r="44" spans="1:8" x14ac:dyDescent="0.55000000000000004">
      <c r="A44" s="1">
        <v>6927</v>
      </c>
      <c r="B44" t="s">
        <v>13</v>
      </c>
      <c r="C44" t="s">
        <v>130</v>
      </c>
      <c r="D44" s="3" t="s">
        <v>213</v>
      </c>
      <c r="E44" s="4">
        <v>2.21</v>
      </c>
      <c r="F44" s="5">
        <v>474</v>
      </c>
      <c r="G44" s="3">
        <v>421</v>
      </c>
      <c r="H44" s="3">
        <f>F44+G44</f>
        <v>895</v>
      </c>
    </row>
    <row r="45" spans="1:8" x14ac:dyDescent="0.55000000000000004">
      <c r="A45" s="1">
        <v>5504</v>
      </c>
      <c r="B45" t="s">
        <v>15</v>
      </c>
      <c r="C45" t="s">
        <v>131</v>
      </c>
      <c r="D45" s="3" t="s">
        <v>214</v>
      </c>
      <c r="E45" s="4">
        <v>3.69</v>
      </c>
      <c r="F45" s="5">
        <v>477</v>
      </c>
      <c r="G45" s="3">
        <v>458</v>
      </c>
      <c r="H45" s="3">
        <f t="shared" ref="H45:H63" si="2">F45+G45</f>
        <v>935</v>
      </c>
    </row>
    <row r="46" spans="1:8" x14ac:dyDescent="0.55000000000000004">
      <c r="A46" s="1">
        <v>3738</v>
      </c>
      <c r="B46" t="s">
        <v>17</v>
      </c>
      <c r="C46" t="s">
        <v>132</v>
      </c>
      <c r="D46" s="3" t="s">
        <v>215</v>
      </c>
      <c r="E46" s="4">
        <v>3.22</v>
      </c>
      <c r="F46" s="5">
        <v>610</v>
      </c>
      <c r="G46" s="3">
        <v>531</v>
      </c>
      <c r="H46" s="3">
        <f t="shared" si="2"/>
        <v>1141</v>
      </c>
    </row>
    <row r="47" spans="1:8" x14ac:dyDescent="0.55000000000000004">
      <c r="A47" s="1">
        <v>8586</v>
      </c>
      <c r="B47" t="s">
        <v>19</v>
      </c>
      <c r="C47" t="s">
        <v>133</v>
      </c>
      <c r="D47" s="3" t="s">
        <v>216</v>
      </c>
      <c r="E47" s="4">
        <v>2.0099999999999998</v>
      </c>
      <c r="F47" s="5">
        <v>443</v>
      </c>
      <c r="G47" s="3">
        <v>495</v>
      </c>
      <c r="H47" s="3">
        <f t="shared" si="2"/>
        <v>938</v>
      </c>
    </row>
    <row r="48" spans="1:8" x14ac:dyDescent="0.55000000000000004">
      <c r="A48" s="1">
        <v>5440</v>
      </c>
      <c r="B48" t="s">
        <v>21</v>
      </c>
      <c r="C48" t="s">
        <v>134</v>
      </c>
      <c r="D48" s="3" t="s">
        <v>217</v>
      </c>
      <c r="E48" s="4">
        <v>2.46</v>
      </c>
      <c r="F48" s="5">
        <v>529</v>
      </c>
      <c r="G48" s="3">
        <v>552</v>
      </c>
      <c r="H48" s="3">
        <f t="shared" si="2"/>
        <v>1081</v>
      </c>
    </row>
    <row r="49" spans="1:8" x14ac:dyDescent="0.55000000000000004">
      <c r="A49" s="1">
        <v>5260</v>
      </c>
      <c r="B49" t="s">
        <v>23</v>
      </c>
      <c r="C49" t="s">
        <v>135</v>
      </c>
      <c r="D49" s="3" t="s">
        <v>218</v>
      </c>
      <c r="E49" s="4">
        <v>1.85</v>
      </c>
      <c r="F49" s="5">
        <v>507</v>
      </c>
      <c r="G49" s="3">
        <v>575</v>
      </c>
      <c r="H49" s="3">
        <f t="shared" si="2"/>
        <v>1082</v>
      </c>
    </row>
    <row r="50" spans="1:8" x14ac:dyDescent="0.55000000000000004">
      <c r="A50" s="1">
        <v>7404</v>
      </c>
      <c r="B50" t="s">
        <v>25</v>
      </c>
      <c r="C50" t="s">
        <v>136</v>
      </c>
      <c r="D50" s="3" t="s">
        <v>219</v>
      </c>
      <c r="E50" s="4">
        <v>3.41</v>
      </c>
      <c r="F50" s="5">
        <v>689</v>
      </c>
      <c r="G50" s="3">
        <v>614</v>
      </c>
      <c r="H50" s="3">
        <f t="shared" si="2"/>
        <v>1303</v>
      </c>
    </row>
    <row r="51" spans="1:8" x14ac:dyDescent="0.55000000000000004">
      <c r="A51" s="1">
        <v>3809</v>
      </c>
      <c r="B51" t="s">
        <v>27</v>
      </c>
      <c r="C51" t="s">
        <v>137</v>
      </c>
      <c r="D51" s="3" t="s">
        <v>220</v>
      </c>
      <c r="E51" s="4">
        <v>2.4</v>
      </c>
      <c r="F51" s="5">
        <v>496</v>
      </c>
      <c r="G51" s="3">
        <v>443</v>
      </c>
      <c r="H51" s="3">
        <f t="shared" si="2"/>
        <v>939</v>
      </c>
    </row>
    <row r="52" spans="1:8" x14ac:dyDescent="0.55000000000000004">
      <c r="A52" s="1">
        <v>2293</v>
      </c>
      <c r="B52" t="s">
        <v>29</v>
      </c>
      <c r="C52" t="s">
        <v>138</v>
      </c>
      <c r="D52" s="3" t="s">
        <v>221</v>
      </c>
      <c r="E52" s="4">
        <v>3.69</v>
      </c>
      <c r="F52" s="5">
        <v>503</v>
      </c>
      <c r="G52" s="3">
        <v>555</v>
      </c>
      <c r="H52" s="3">
        <f t="shared" si="2"/>
        <v>1058</v>
      </c>
    </row>
    <row r="53" spans="1:8" x14ac:dyDescent="0.55000000000000004">
      <c r="A53" s="1">
        <v>4755</v>
      </c>
      <c r="B53" t="s">
        <v>31</v>
      </c>
      <c r="C53" t="s">
        <v>139</v>
      </c>
      <c r="D53" s="3" t="s">
        <v>222</v>
      </c>
      <c r="E53" s="4">
        <v>3.67</v>
      </c>
      <c r="F53" s="5">
        <v>629</v>
      </c>
      <c r="G53" s="3">
        <v>620</v>
      </c>
      <c r="H53" s="3">
        <f t="shared" si="2"/>
        <v>1249</v>
      </c>
    </row>
    <row r="54" spans="1:8" x14ac:dyDescent="0.55000000000000004">
      <c r="A54" s="1">
        <v>5877</v>
      </c>
      <c r="B54" t="s">
        <v>33</v>
      </c>
      <c r="C54" t="s">
        <v>140</v>
      </c>
      <c r="D54" s="3" t="s">
        <v>223</v>
      </c>
      <c r="E54" s="4">
        <v>2.37</v>
      </c>
      <c r="F54" s="5">
        <v>641</v>
      </c>
      <c r="G54" s="3">
        <v>725</v>
      </c>
      <c r="H54" s="3">
        <f t="shared" si="2"/>
        <v>1366</v>
      </c>
    </row>
    <row r="55" spans="1:8" x14ac:dyDescent="0.55000000000000004">
      <c r="A55" s="1">
        <v>8484</v>
      </c>
      <c r="B55" t="s">
        <v>35</v>
      </c>
      <c r="C55" t="s">
        <v>141</v>
      </c>
      <c r="D55" s="3" t="s">
        <v>224</v>
      </c>
      <c r="E55" s="4">
        <v>3.5</v>
      </c>
      <c r="F55" s="5">
        <v>516</v>
      </c>
      <c r="G55" s="3">
        <v>428</v>
      </c>
      <c r="H55" s="3">
        <f t="shared" si="2"/>
        <v>944</v>
      </c>
    </row>
    <row r="56" spans="1:8" x14ac:dyDescent="0.55000000000000004">
      <c r="A56" s="1">
        <v>3697</v>
      </c>
      <c r="B56" t="s">
        <v>37</v>
      </c>
      <c r="C56" t="s">
        <v>142</v>
      </c>
      <c r="D56" s="3" t="s">
        <v>225</v>
      </c>
      <c r="E56" s="4">
        <v>3.07</v>
      </c>
      <c r="F56" s="5">
        <v>361</v>
      </c>
      <c r="G56" s="3">
        <v>378</v>
      </c>
      <c r="H56" s="3">
        <f t="shared" si="2"/>
        <v>739</v>
      </c>
    </row>
    <row r="57" spans="1:8" x14ac:dyDescent="0.55000000000000004">
      <c r="A57" s="1">
        <v>4346</v>
      </c>
      <c r="B57" t="s">
        <v>39</v>
      </c>
      <c r="C57" t="s">
        <v>143</v>
      </c>
      <c r="D57" s="3" t="s">
        <v>226</v>
      </c>
      <c r="E57" s="4">
        <v>3.89</v>
      </c>
      <c r="F57" s="5">
        <v>472</v>
      </c>
      <c r="G57" s="3">
        <v>388</v>
      </c>
      <c r="H57" s="3">
        <f t="shared" si="2"/>
        <v>860</v>
      </c>
    </row>
    <row r="58" spans="1:8" x14ac:dyDescent="0.55000000000000004">
      <c r="A58" s="1">
        <v>6774</v>
      </c>
      <c r="B58" t="s">
        <v>41</v>
      </c>
      <c r="C58" t="s">
        <v>144</v>
      </c>
      <c r="D58" s="3" t="s">
        <v>227</v>
      </c>
      <c r="E58" s="4">
        <v>3.18</v>
      </c>
      <c r="F58" s="5">
        <v>585</v>
      </c>
      <c r="G58" s="3">
        <v>603</v>
      </c>
      <c r="H58" s="3">
        <f t="shared" si="2"/>
        <v>1188</v>
      </c>
    </row>
    <row r="59" spans="1:8" x14ac:dyDescent="0.55000000000000004">
      <c r="A59" s="1">
        <v>7299</v>
      </c>
      <c r="B59" t="s">
        <v>43</v>
      </c>
      <c r="C59" t="s">
        <v>145</v>
      </c>
      <c r="D59" s="3" t="s">
        <v>228</v>
      </c>
      <c r="E59" s="4">
        <v>3.11</v>
      </c>
      <c r="F59" s="5">
        <v>367</v>
      </c>
      <c r="G59" s="3">
        <v>392</v>
      </c>
      <c r="H59" s="3">
        <f t="shared" si="2"/>
        <v>759</v>
      </c>
    </row>
    <row r="60" spans="1:8" x14ac:dyDescent="0.55000000000000004">
      <c r="A60" s="1">
        <v>1271</v>
      </c>
      <c r="B60" t="s">
        <v>45</v>
      </c>
      <c r="C60" t="s">
        <v>146</v>
      </c>
      <c r="D60" s="3" t="s">
        <v>229</v>
      </c>
      <c r="E60" s="4">
        <v>3.54</v>
      </c>
      <c r="F60" s="5">
        <v>667</v>
      </c>
      <c r="G60" s="3">
        <v>639</v>
      </c>
      <c r="H60" s="3">
        <f t="shared" si="2"/>
        <v>1306</v>
      </c>
    </row>
    <row r="61" spans="1:8" x14ac:dyDescent="0.55000000000000004">
      <c r="A61" s="1">
        <v>7373</v>
      </c>
      <c r="B61" t="s">
        <v>47</v>
      </c>
      <c r="C61" t="s">
        <v>147</v>
      </c>
      <c r="D61" s="3" t="s">
        <v>230</v>
      </c>
      <c r="E61" s="4">
        <v>3.33</v>
      </c>
      <c r="F61" s="5">
        <v>636</v>
      </c>
      <c r="G61" s="3">
        <v>580</v>
      </c>
      <c r="H61" s="3">
        <f t="shared" si="2"/>
        <v>1216</v>
      </c>
    </row>
    <row r="62" spans="1:8" x14ac:dyDescent="0.55000000000000004">
      <c r="A62" s="1">
        <v>5611</v>
      </c>
      <c r="B62" t="s">
        <v>49</v>
      </c>
      <c r="C62" t="s">
        <v>148</v>
      </c>
      <c r="D62" s="3" t="s">
        <v>231</v>
      </c>
      <c r="E62" s="4">
        <v>3.92</v>
      </c>
      <c r="F62" s="5">
        <v>503</v>
      </c>
      <c r="G62" s="3">
        <v>565</v>
      </c>
      <c r="H62" s="3">
        <f t="shared" si="2"/>
        <v>1068</v>
      </c>
    </row>
    <row r="63" spans="1:8" x14ac:dyDescent="0.55000000000000004">
      <c r="A63" s="1">
        <v>2159</v>
      </c>
      <c r="B63" t="s">
        <v>51</v>
      </c>
      <c r="C63" t="s">
        <v>149</v>
      </c>
      <c r="D63" s="3" t="s">
        <v>232</v>
      </c>
      <c r="E63" s="4">
        <v>4</v>
      </c>
      <c r="F63" s="5">
        <v>630</v>
      </c>
      <c r="G63" s="3">
        <v>618</v>
      </c>
      <c r="H63" s="3">
        <f t="shared" si="2"/>
        <v>1248</v>
      </c>
    </row>
    <row r="64" spans="1:8" x14ac:dyDescent="0.55000000000000004">
      <c r="A64" s="1">
        <v>1111</v>
      </c>
      <c r="B64" t="s">
        <v>53</v>
      </c>
      <c r="C64" t="s">
        <v>150</v>
      </c>
      <c r="D64" s="3" t="s">
        <v>233</v>
      </c>
      <c r="E64" s="4">
        <v>2.21</v>
      </c>
      <c r="F64" s="5">
        <v>474</v>
      </c>
      <c r="G64" s="3">
        <v>421</v>
      </c>
      <c r="H64" s="3">
        <f>F64+G64</f>
        <v>895</v>
      </c>
    </row>
    <row r="65" spans="1:8" x14ac:dyDescent="0.55000000000000004">
      <c r="A65" s="1">
        <v>5587</v>
      </c>
      <c r="B65" t="s">
        <v>55</v>
      </c>
      <c r="C65" t="s">
        <v>151</v>
      </c>
      <c r="D65" s="3" t="s">
        <v>234</v>
      </c>
      <c r="E65" s="4">
        <v>3.69</v>
      </c>
      <c r="F65" s="5">
        <v>477</v>
      </c>
      <c r="G65" s="3">
        <v>458</v>
      </c>
      <c r="H65" s="3">
        <f t="shared" ref="H65:H83" si="3">F65+G65</f>
        <v>935</v>
      </c>
    </row>
    <row r="66" spans="1:8" x14ac:dyDescent="0.55000000000000004">
      <c r="A66" s="1">
        <v>7004</v>
      </c>
      <c r="B66" t="s">
        <v>57</v>
      </c>
      <c r="C66" t="s">
        <v>152</v>
      </c>
      <c r="D66" s="3" t="s">
        <v>235</v>
      </c>
      <c r="E66" s="4">
        <v>3.22</v>
      </c>
      <c r="F66" s="5">
        <v>610</v>
      </c>
      <c r="G66" s="3">
        <v>531</v>
      </c>
      <c r="H66" s="3">
        <f t="shared" si="3"/>
        <v>1141</v>
      </c>
    </row>
    <row r="67" spans="1:8" x14ac:dyDescent="0.55000000000000004">
      <c r="A67" s="1">
        <v>3084</v>
      </c>
      <c r="B67" t="s">
        <v>59</v>
      </c>
      <c r="C67" t="s">
        <v>153</v>
      </c>
      <c r="D67" s="3" t="s">
        <v>236</v>
      </c>
      <c r="E67" s="4">
        <v>2.0099999999999998</v>
      </c>
      <c r="F67" s="5">
        <v>443</v>
      </c>
      <c r="G67" s="3">
        <v>495</v>
      </c>
      <c r="H67" s="3">
        <f t="shared" si="3"/>
        <v>938</v>
      </c>
    </row>
    <row r="68" spans="1:8" x14ac:dyDescent="0.55000000000000004">
      <c r="A68" s="1">
        <v>4241</v>
      </c>
      <c r="B68" t="s">
        <v>61</v>
      </c>
      <c r="C68" t="s">
        <v>154</v>
      </c>
      <c r="D68" s="3" t="s">
        <v>237</v>
      </c>
      <c r="E68" s="4">
        <v>2.46</v>
      </c>
      <c r="F68" s="5">
        <v>529</v>
      </c>
      <c r="G68" s="3">
        <v>552</v>
      </c>
      <c r="H68" s="3">
        <f t="shared" si="3"/>
        <v>1081</v>
      </c>
    </row>
    <row r="69" spans="1:8" x14ac:dyDescent="0.55000000000000004">
      <c r="A69" s="1">
        <v>5180</v>
      </c>
      <c r="B69" t="s">
        <v>63</v>
      </c>
      <c r="C69" t="s">
        <v>155</v>
      </c>
      <c r="D69" s="3" t="s">
        <v>238</v>
      </c>
      <c r="E69" s="4">
        <v>1.85</v>
      </c>
      <c r="F69" s="5">
        <v>507</v>
      </c>
      <c r="G69" s="3">
        <v>575</v>
      </c>
      <c r="H69" s="3">
        <f t="shared" si="3"/>
        <v>1082</v>
      </c>
    </row>
    <row r="70" spans="1:8" x14ac:dyDescent="0.55000000000000004">
      <c r="A70" s="1">
        <v>8973</v>
      </c>
      <c r="B70" t="s">
        <v>65</v>
      </c>
      <c r="C70" t="s">
        <v>156</v>
      </c>
      <c r="D70" s="3" t="s">
        <v>239</v>
      </c>
      <c r="E70" s="4">
        <v>3.41</v>
      </c>
      <c r="F70" s="5">
        <v>689</v>
      </c>
      <c r="G70" s="3">
        <v>614</v>
      </c>
      <c r="H70" s="3">
        <f t="shared" si="3"/>
        <v>1303</v>
      </c>
    </row>
    <row r="71" spans="1:8" x14ac:dyDescent="0.55000000000000004">
      <c r="A71" s="1">
        <v>1459</v>
      </c>
      <c r="B71" t="s">
        <v>67</v>
      </c>
      <c r="C71" t="s">
        <v>157</v>
      </c>
      <c r="D71" s="3" t="s">
        <v>240</v>
      </c>
      <c r="E71" s="4">
        <v>2.4</v>
      </c>
      <c r="F71" s="5">
        <v>496</v>
      </c>
      <c r="G71" s="3">
        <v>443</v>
      </c>
      <c r="H71" s="3">
        <f t="shared" si="3"/>
        <v>939</v>
      </c>
    </row>
    <row r="72" spans="1:8" x14ac:dyDescent="0.55000000000000004">
      <c r="A72" s="1">
        <v>3031</v>
      </c>
      <c r="B72" t="s">
        <v>69</v>
      </c>
      <c r="C72" t="s">
        <v>158</v>
      </c>
      <c r="D72" s="3" t="s">
        <v>241</v>
      </c>
      <c r="E72" s="4">
        <v>3.69</v>
      </c>
      <c r="F72" s="5">
        <v>503</v>
      </c>
      <c r="G72" s="3">
        <v>555</v>
      </c>
      <c r="H72" s="3">
        <f t="shared" si="3"/>
        <v>1058</v>
      </c>
    </row>
    <row r="73" spans="1:8" x14ac:dyDescent="0.55000000000000004">
      <c r="A73" s="1">
        <v>7599</v>
      </c>
      <c r="B73" t="s">
        <v>71</v>
      </c>
      <c r="C73" t="s">
        <v>159</v>
      </c>
      <c r="D73" s="3" t="s">
        <v>242</v>
      </c>
      <c r="E73" s="4">
        <v>3.67</v>
      </c>
      <c r="F73" s="5">
        <v>629</v>
      </c>
      <c r="G73" s="3">
        <v>620</v>
      </c>
      <c r="H73" s="3">
        <f t="shared" si="3"/>
        <v>1249</v>
      </c>
    </row>
    <row r="74" spans="1:8" x14ac:dyDescent="0.55000000000000004">
      <c r="A74" s="1">
        <v>8765</v>
      </c>
      <c r="B74" t="s">
        <v>73</v>
      </c>
      <c r="C74" t="s">
        <v>28</v>
      </c>
      <c r="D74" s="3" t="s">
        <v>243</v>
      </c>
      <c r="E74" s="4">
        <v>2.37</v>
      </c>
      <c r="F74" s="5">
        <v>641</v>
      </c>
      <c r="G74" s="3">
        <v>725</v>
      </c>
      <c r="H74" s="3">
        <f t="shared" si="3"/>
        <v>1366</v>
      </c>
    </row>
    <row r="75" spans="1:8" x14ac:dyDescent="0.55000000000000004">
      <c r="A75" s="1">
        <v>3178</v>
      </c>
      <c r="B75" t="s">
        <v>75</v>
      </c>
      <c r="C75" t="s">
        <v>160</v>
      </c>
      <c r="D75" s="3" t="s">
        <v>244</v>
      </c>
      <c r="E75" s="4">
        <v>3.5</v>
      </c>
      <c r="F75" s="5">
        <v>516</v>
      </c>
      <c r="G75" s="3">
        <v>428</v>
      </c>
      <c r="H75" s="3">
        <f t="shared" si="3"/>
        <v>944</v>
      </c>
    </row>
    <row r="76" spans="1:8" x14ac:dyDescent="0.55000000000000004">
      <c r="A76" s="1">
        <v>4532</v>
      </c>
      <c r="B76" t="s">
        <v>77</v>
      </c>
      <c r="C76" t="s">
        <v>161</v>
      </c>
      <c r="D76" s="3" t="s">
        <v>245</v>
      </c>
      <c r="E76" s="4">
        <v>3.07</v>
      </c>
      <c r="F76" s="5">
        <v>361</v>
      </c>
      <c r="G76" s="3">
        <v>378</v>
      </c>
      <c r="H76" s="3">
        <f t="shared" si="3"/>
        <v>739</v>
      </c>
    </row>
    <row r="77" spans="1:8" x14ac:dyDescent="0.55000000000000004">
      <c r="A77" s="1">
        <v>5227</v>
      </c>
      <c r="B77" t="s">
        <v>79</v>
      </c>
      <c r="C77" t="s">
        <v>162</v>
      </c>
      <c r="D77" s="3" t="s">
        <v>246</v>
      </c>
      <c r="E77" s="4">
        <v>3.89</v>
      </c>
      <c r="F77" s="5">
        <v>472</v>
      </c>
      <c r="G77" s="3">
        <v>388</v>
      </c>
      <c r="H77" s="3">
        <f t="shared" si="3"/>
        <v>860</v>
      </c>
    </row>
    <row r="78" spans="1:8" x14ac:dyDescent="0.55000000000000004">
      <c r="A78" s="1">
        <v>3798</v>
      </c>
      <c r="B78" t="s">
        <v>81</v>
      </c>
      <c r="C78" t="s">
        <v>163</v>
      </c>
      <c r="D78" s="3" t="s">
        <v>247</v>
      </c>
      <c r="E78" s="4">
        <v>3.18</v>
      </c>
      <c r="F78" s="5">
        <v>585</v>
      </c>
      <c r="G78" s="3">
        <v>603</v>
      </c>
      <c r="H78" s="3">
        <f t="shared" si="3"/>
        <v>1188</v>
      </c>
    </row>
    <row r="79" spans="1:8" x14ac:dyDescent="0.55000000000000004">
      <c r="A79" s="1">
        <v>2943</v>
      </c>
      <c r="B79" t="s">
        <v>83</v>
      </c>
      <c r="C79" t="s">
        <v>164</v>
      </c>
      <c r="D79" s="3" t="s">
        <v>248</v>
      </c>
      <c r="E79" s="4">
        <v>3.11</v>
      </c>
      <c r="F79" s="5">
        <v>367</v>
      </c>
      <c r="G79" s="3">
        <v>392</v>
      </c>
      <c r="H79" s="3">
        <f t="shared" si="3"/>
        <v>759</v>
      </c>
    </row>
    <row r="80" spans="1:8" x14ac:dyDescent="0.55000000000000004">
      <c r="A80" s="1">
        <v>5661</v>
      </c>
      <c r="B80" t="s">
        <v>85</v>
      </c>
      <c r="C80" t="s">
        <v>165</v>
      </c>
      <c r="D80" s="3" t="s">
        <v>249</v>
      </c>
      <c r="E80" s="4">
        <v>3.54</v>
      </c>
      <c r="F80" s="5">
        <v>667</v>
      </c>
      <c r="G80" s="3">
        <v>639</v>
      </c>
      <c r="H80" s="3">
        <f t="shared" si="3"/>
        <v>1306</v>
      </c>
    </row>
    <row r="81" spans="1:8" x14ac:dyDescent="0.55000000000000004">
      <c r="A81" s="1">
        <v>8862</v>
      </c>
      <c r="B81" t="s">
        <v>87</v>
      </c>
      <c r="C81" t="s">
        <v>166</v>
      </c>
      <c r="D81" s="3" t="s">
        <v>250</v>
      </c>
      <c r="E81" s="4">
        <v>3.33</v>
      </c>
      <c r="F81" s="5">
        <v>636</v>
      </c>
      <c r="G81" s="3">
        <v>580</v>
      </c>
      <c r="H81" s="3">
        <f t="shared" si="3"/>
        <v>1216</v>
      </c>
    </row>
    <row r="82" spans="1:8" x14ac:dyDescent="0.55000000000000004">
      <c r="A82" s="1">
        <v>8388</v>
      </c>
      <c r="B82" t="s">
        <v>89</v>
      </c>
      <c r="C82" t="s">
        <v>167</v>
      </c>
      <c r="D82" s="3" t="s">
        <v>251</v>
      </c>
      <c r="E82" s="4">
        <v>3.92</v>
      </c>
      <c r="F82" s="5">
        <v>503</v>
      </c>
      <c r="G82" s="3">
        <v>565</v>
      </c>
      <c r="H82" s="3">
        <f t="shared" si="3"/>
        <v>1068</v>
      </c>
    </row>
    <row r="83" spans="1:8" x14ac:dyDescent="0.55000000000000004">
      <c r="A83" s="1">
        <v>1477</v>
      </c>
      <c r="B83" t="s">
        <v>91</v>
      </c>
      <c r="C83" t="s">
        <v>168</v>
      </c>
      <c r="D83" s="3" t="s">
        <v>252</v>
      </c>
      <c r="E83" s="4">
        <v>4</v>
      </c>
      <c r="F83" s="5">
        <v>630</v>
      </c>
      <c r="G83" s="3">
        <v>618</v>
      </c>
      <c r="H83" s="3">
        <f t="shared" si="3"/>
        <v>1248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ColWidth="10.6640625" defaultRowHeight="15.7" x14ac:dyDescent="0.55000000000000004"/>
  <cols>
    <col min="1" max="1" width="13.1640625" bestFit="1" customWidth="1"/>
    <col min="6" max="6" width="24.33203125" customWidth="1"/>
  </cols>
  <sheetData>
    <row r="1" spans="1:7" x14ac:dyDescent="0.55000000000000004">
      <c r="A1" s="6" t="s">
        <v>253</v>
      </c>
    </row>
    <row r="2" spans="1:7" x14ac:dyDescent="0.55000000000000004">
      <c r="A2" s="26" t="s">
        <v>254</v>
      </c>
      <c r="B2" s="26" t="s">
        <v>255</v>
      </c>
      <c r="C2" s="26" t="s">
        <v>256</v>
      </c>
      <c r="D2" s="26"/>
      <c r="E2" s="26"/>
      <c r="F2" s="26" t="s">
        <v>257</v>
      </c>
      <c r="G2" s="27"/>
    </row>
    <row r="3" spans="1:7" x14ac:dyDescent="0.55000000000000004">
      <c r="A3" s="28" t="s">
        <v>12</v>
      </c>
      <c r="B3" s="28">
        <v>49</v>
      </c>
      <c r="C3" s="28">
        <v>87</v>
      </c>
      <c r="D3" s="29"/>
      <c r="E3" s="29"/>
      <c r="F3" s="26" t="s">
        <v>258</v>
      </c>
      <c r="G3" s="27"/>
    </row>
    <row r="4" spans="1:7" x14ac:dyDescent="0.55000000000000004">
      <c r="A4" t="s">
        <v>14</v>
      </c>
      <c r="B4">
        <v>40</v>
      </c>
      <c r="C4">
        <v>69</v>
      </c>
      <c r="D4" s="5"/>
      <c r="E4" s="5"/>
      <c r="F4" s="3"/>
      <c r="G4" s="3"/>
    </row>
    <row r="5" spans="1:7" x14ac:dyDescent="0.55000000000000004">
      <c r="A5" t="s">
        <v>16</v>
      </c>
      <c r="B5">
        <v>46</v>
      </c>
      <c r="C5">
        <v>61</v>
      </c>
      <c r="D5" s="5"/>
      <c r="E5" s="5"/>
      <c r="F5" s="3"/>
      <c r="G5" s="3"/>
    </row>
    <row r="6" spans="1:7" x14ac:dyDescent="0.55000000000000004">
      <c r="A6" t="s">
        <v>18</v>
      </c>
      <c r="B6">
        <v>44</v>
      </c>
      <c r="C6">
        <v>75</v>
      </c>
      <c r="D6" s="5"/>
      <c r="E6" s="5"/>
      <c r="F6" s="9" t="s">
        <v>259</v>
      </c>
      <c r="G6" s="3"/>
    </row>
    <row r="7" spans="1:7" x14ac:dyDescent="0.55000000000000004">
      <c r="A7" t="s">
        <v>20</v>
      </c>
      <c r="B7">
        <v>27</v>
      </c>
      <c r="C7">
        <v>42</v>
      </c>
      <c r="D7" s="5"/>
      <c r="E7" s="5"/>
      <c r="F7" s="9" t="s">
        <v>260</v>
      </c>
      <c r="G7" s="3"/>
    </row>
    <row r="8" spans="1:7" x14ac:dyDescent="0.55000000000000004">
      <c r="A8" t="s">
        <v>22</v>
      </c>
      <c r="B8">
        <v>29</v>
      </c>
      <c r="C8">
        <v>44</v>
      </c>
      <c r="D8" s="5"/>
      <c r="E8" s="5"/>
      <c r="F8" s="3"/>
      <c r="G8" s="3"/>
    </row>
    <row r="9" spans="1:7" x14ac:dyDescent="0.55000000000000004">
      <c r="A9" t="s">
        <v>24</v>
      </c>
      <c r="B9">
        <v>45</v>
      </c>
      <c r="C9">
        <v>62</v>
      </c>
      <c r="D9" s="5"/>
      <c r="E9" s="5"/>
      <c r="F9" s="9" t="s">
        <v>261</v>
      </c>
      <c r="G9" s="3"/>
    </row>
    <row r="10" spans="1:7" x14ac:dyDescent="0.55000000000000004">
      <c r="A10" t="s">
        <v>26</v>
      </c>
      <c r="B10">
        <v>34</v>
      </c>
      <c r="C10">
        <v>54</v>
      </c>
      <c r="D10" s="5"/>
      <c r="E10" s="5"/>
      <c r="F10" s="3"/>
      <c r="G10" s="3"/>
    </row>
    <row r="11" spans="1:7" x14ac:dyDescent="0.55000000000000004">
      <c r="A11" t="s">
        <v>28</v>
      </c>
      <c r="B11">
        <v>26</v>
      </c>
      <c r="C11">
        <v>60</v>
      </c>
      <c r="D11" s="5"/>
      <c r="E11" s="5"/>
      <c r="F11" s="9" t="s">
        <v>262</v>
      </c>
      <c r="G11" s="3"/>
    </row>
    <row r="12" spans="1:7" x14ac:dyDescent="0.55000000000000004">
      <c r="A12" t="s">
        <v>30</v>
      </c>
      <c r="B12">
        <v>43</v>
      </c>
      <c r="C12">
        <v>60</v>
      </c>
      <c r="D12" s="5"/>
      <c r="E12" s="5"/>
      <c r="F12" s="9" t="s">
        <v>263</v>
      </c>
      <c r="G12" s="3"/>
    </row>
    <row r="13" spans="1:7" x14ac:dyDescent="0.55000000000000004">
      <c r="A13" t="s">
        <v>32</v>
      </c>
      <c r="B13">
        <v>41</v>
      </c>
      <c r="C13">
        <v>62</v>
      </c>
      <c r="D13" s="5"/>
      <c r="E13" s="5"/>
      <c r="F13" s="3"/>
      <c r="G13" s="3"/>
    </row>
    <row r="14" spans="1:7" x14ac:dyDescent="0.55000000000000004">
      <c r="A14" t="s">
        <v>34</v>
      </c>
      <c r="B14">
        <v>37</v>
      </c>
      <c r="C14">
        <v>76</v>
      </c>
      <c r="D14" s="5"/>
      <c r="E14" s="5"/>
      <c r="F14" s="3"/>
      <c r="G14" s="3"/>
    </row>
    <row r="15" spans="1:7" x14ac:dyDescent="0.55000000000000004">
      <c r="A15" t="s">
        <v>36</v>
      </c>
      <c r="B15">
        <v>34</v>
      </c>
      <c r="C15">
        <v>73</v>
      </c>
      <c r="D15" s="5"/>
      <c r="E15" s="5"/>
      <c r="F15" s="3"/>
      <c r="G15" s="3"/>
    </row>
    <row r="16" spans="1:7" x14ac:dyDescent="0.55000000000000004">
      <c r="A16" t="s">
        <v>38</v>
      </c>
      <c r="B16">
        <v>46</v>
      </c>
      <c r="C16">
        <v>73</v>
      </c>
      <c r="D16" s="5"/>
      <c r="E16" s="5"/>
      <c r="F16" s="3"/>
      <c r="G16" s="3"/>
    </row>
    <row r="17" spans="1:7" x14ac:dyDescent="0.55000000000000004">
      <c r="A17" t="s">
        <v>40</v>
      </c>
      <c r="B17">
        <v>45</v>
      </c>
      <c r="C17">
        <v>76</v>
      </c>
      <c r="D17" s="5"/>
      <c r="E17" s="5"/>
      <c r="F17" s="3"/>
      <c r="G17" s="3"/>
    </row>
    <row r="18" spans="1:7" x14ac:dyDescent="0.55000000000000004">
      <c r="A18" t="s">
        <v>42</v>
      </c>
      <c r="B18">
        <v>40</v>
      </c>
      <c r="C18">
        <v>60</v>
      </c>
      <c r="D18" s="5"/>
      <c r="E18" s="5"/>
      <c r="F18" s="3"/>
      <c r="G18" s="3"/>
    </row>
    <row r="19" spans="1:7" x14ac:dyDescent="0.55000000000000004"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4" sqref="G24"/>
    </sheetView>
  </sheetViews>
  <sheetFormatPr defaultColWidth="10.6640625" defaultRowHeight="15.7" x14ac:dyDescent="0.55000000000000004"/>
  <cols>
    <col min="5" max="5" width="14.1640625" bestFit="1" customWidth="1"/>
    <col min="6" max="6" width="10.33203125" customWidth="1"/>
    <col min="7" max="7" width="14.83203125" customWidth="1"/>
    <col min="8" max="8" width="13.6640625" customWidth="1"/>
    <col min="9" max="9" width="43.5" customWidth="1"/>
  </cols>
  <sheetData>
    <row r="1" spans="1:10" x14ac:dyDescent="0.55000000000000004">
      <c r="A1" s="6" t="s">
        <v>264</v>
      </c>
    </row>
    <row r="2" spans="1:10" x14ac:dyDescent="0.55000000000000004">
      <c r="A2" s="26" t="s">
        <v>3</v>
      </c>
      <c r="B2" s="26" t="s">
        <v>4</v>
      </c>
      <c r="C2" s="26" t="s">
        <v>2</v>
      </c>
      <c r="E2" t="s">
        <v>3</v>
      </c>
      <c r="F2" s="11" t="s">
        <v>12</v>
      </c>
      <c r="I2" s="12"/>
    </row>
    <row r="3" spans="1:10" x14ac:dyDescent="0.55000000000000004">
      <c r="A3" t="s">
        <v>12</v>
      </c>
      <c r="B3" t="s">
        <v>92</v>
      </c>
      <c r="C3" s="4">
        <v>2.21</v>
      </c>
      <c r="E3" t="s">
        <v>4</v>
      </c>
      <c r="F3" t="s">
        <v>99</v>
      </c>
      <c r="I3" s="12"/>
    </row>
    <row r="4" spans="1:10" x14ac:dyDescent="0.55000000000000004">
      <c r="A4" t="s">
        <v>14</v>
      </c>
      <c r="B4" t="s">
        <v>93</v>
      </c>
      <c r="C4" s="4">
        <v>3.69</v>
      </c>
      <c r="E4" t="s">
        <v>2</v>
      </c>
      <c r="I4" s="12"/>
      <c r="J4" s="12"/>
    </row>
    <row r="5" spans="1:10" x14ac:dyDescent="0.55000000000000004">
      <c r="A5" t="s">
        <v>16</v>
      </c>
      <c r="B5" t="s">
        <v>94</v>
      </c>
      <c r="C5" s="4">
        <v>3.22</v>
      </c>
    </row>
    <row r="6" spans="1:10" x14ac:dyDescent="0.55000000000000004">
      <c r="A6" t="s">
        <v>12</v>
      </c>
      <c r="B6" t="s">
        <v>95</v>
      </c>
      <c r="C6" s="4">
        <v>2.0099999999999998</v>
      </c>
      <c r="I6" s="12"/>
    </row>
    <row r="7" spans="1:10" x14ac:dyDescent="0.55000000000000004">
      <c r="A7" t="s">
        <v>20</v>
      </c>
      <c r="B7" t="s">
        <v>96</v>
      </c>
      <c r="C7" s="4">
        <v>2.46</v>
      </c>
      <c r="E7" t="s">
        <v>349</v>
      </c>
    </row>
    <row r="8" spans="1:10" x14ac:dyDescent="0.55000000000000004">
      <c r="A8" t="s">
        <v>22</v>
      </c>
      <c r="B8" t="s">
        <v>97</v>
      </c>
      <c r="C8" s="4">
        <v>1.85</v>
      </c>
      <c r="E8" t="s">
        <v>2</v>
      </c>
    </row>
    <row r="9" spans="1:10" x14ac:dyDescent="0.55000000000000004">
      <c r="A9" t="s">
        <v>24</v>
      </c>
      <c r="B9" t="s">
        <v>98</v>
      </c>
      <c r="C9" s="4">
        <v>3.41</v>
      </c>
    </row>
    <row r="10" spans="1:10" x14ac:dyDescent="0.55000000000000004">
      <c r="A10" t="s">
        <v>12</v>
      </c>
      <c r="B10" t="s">
        <v>99</v>
      </c>
      <c r="C10" s="4">
        <v>2.4</v>
      </c>
    </row>
    <row r="11" spans="1:10" x14ac:dyDescent="0.55000000000000004">
      <c r="A11" t="s">
        <v>28</v>
      </c>
      <c r="B11" t="s">
        <v>100</v>
      </c>
      <c r="C11" s="4">
        <v>3.69</v>
      </c>
    </row>
    <row r="12" spans="1:10" x14ac:dyDescent="0.55000000000000004">
      <c r="A12" t="s">
        <v>30</v>
      </c>
      <c r="B12" t="s">
        <v>101</v>
      </c>
      <c r="C12" s="4">
        <v>3.67</v>
      </c>
    </row>
    <row r="13" spans="1:10" x14ac:dyDescent="0.55000000000000004">
      <c r="C13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3" zoomScaleNormal="80" zoomScalePageLayoutView="80" workbookViewId="0">
      <selection activeCell="F13" sqref="F13"/>
    </sheetView>
  </sheetViews>
  <sheetFormatPr defaultColWidth="9.1640625" defaultRowHeight="12.7" x14ac:dyDescent="0.4"/>
  <cols>
    <col min="1" max="1" width="20" style="15" customWidth="1"/>
    <col min="2" max="2" width="17.77734375" style="15" bestFit="1" customWidth="1"/>
    <col min="3" max="3" width="14.609375" style="15" customWidth="1"/>
    <col min="4" max="4" width="11" style="15" customWidth="1"/>
    <col min="5" max="5" width="7.1640625" style="15" customWidth="1"/>
    <col min="6" max="6" width="10.109375" style="15" customWidth="1"/>
    <col min="7" max="7" width="23.88671875" style="15" customWidth="1"/>
    <col min="8" max="8" width="27.27734375" style="15" customWidth="1"/>
    <col min="9" max="9" width="15.21875" style="15" customWidth="1"/>
    <col min="10" max="10" width="21.33203125" style="15" customWidth="1"/>
    <col min="11" max="11" width="19.6640625" style="15" customWidth="1"/>
    <col min="12" max="12" width="12.94140625" style="15" bestFit="1" customWidth="1"/>
    <col min="13" max="13" width="11.609375" style="15" bestFit="1" customWidth="1"/>
    <col min="14" max="14" width="11.88671875" style="15" bestFit="1" customWidth="1"/>
    <col min="15" max="15" width="11.609375" style="15" bestFit="1" customWidth="1"/>
    <col min="16" max="16384" width="9.1640625" style="15"/>
  </cols>
  <sheetData>
    <row r="1" spans="1:15" ht="18.75" customHeight="1" x14ac:dyDescent="0.5">
      <c r="A1" s="13" t="s">
        <v>348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ht="21.75" customHeight="1" x14ac:dyDescent="0.5">
      <c r="A2" s="16" t="s">
        <v>286</v>
      </c>
      <c r="G2" s="15" t="s">
        <v>364</v>
      </c>
      <c r="J2" s="17"/>
    </row>
    <row r="3" spans="1:15" ht="17.7" x14ac:dyDescent="0.55000000000000004">
      <c r="A3" s="18" t="s">
        <v>287</v>
      </c>
      <c r="B3" s="18"/>
      <c r="C3" s="18"/>
      <c r="D3" s="18"/>
      <c r="E3" s="18"/>
      <c r="F3" s="18"/>
      <c r="G3" s="18"/>
      <c r="H3" s="18"/>
      <c r="I3" s="18"/>
      <c r="J3" s="18"/>
    </row>
    <row r="4" spans="1:15" ht="17.7" x14ac:dyDescent="0.55000000000000004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5" s="19" customFormat="1" ht="60.35" x14ac:dyDescent="0.5">
      <c r="A5" s="40" t="s">
        <v>288</v>
      </c>
      <c r="B5" s="41" t="s">
        <v>289</v>
      </c>
      <c r="C5" s="41" t="s">
        <v>290</v>
      </c>
      <c r="D5" s="41" t="s">
        <v>291</v>
      </c>
      <c r="E5" s="41" t="s">
        <v>292</v>
      </c>
      <c r="F5" s="41" t="s">
        <v>293</v>
      </c>
      <c r="G5" s="41" t="s">
        <v>294</v>
      </c>
      <c r="H5" s="41" t="s">
        <v>295</v>
      </c>
      <c r="I5" s="41" t="s">
        <v>296</v>
      </c>
      <c r="J5" s="41" t="s">
        <v>297</v>
      </c>
      <c r="K5" s="41" t="s">
        <v>298</v>
      </c>
      <c r="L5" s="49" t="s">
        <v>366</v>
      </c>
      <c r="M5" s="49" t="s">
        <v>367</v>
      </c>
      <c r="N5" s="49" t="s">
        <v>369</v>
      </c>
      <c r="O5" s="49" t="s">
        <v>370</v>
      </c>
    </row>
    <row r="6" spans="1:15" s="19" customFormat="1" ht="15.35" hidden="1" x14ac:dyDescent="0.5">
      <c r="A6" s="19" t="s">
        <v>299</v>
      </c>
      <c r="B6" s="20">
        <v>131</v>
      </c>
      <c r="C6" s="20">
        <v>99</v>
      </c>
      <c r="D6" s="21">
        <v>32</v>
      </c>
      <c r="E6" s="21">
        <v>0</v>
      </c>
      <c r="F6" s="21">
        <v>0</v>
      </c>
      <c r="G6" s="21">
        <v>67</v>
      </c>
      <c r="H6" s="21">
        <v>20</v>
      </c>
      <c r="I6" s="21">
        <v>7</v>
      </c>
      <c r="J6" s="21">
        <v>5</v>
      </c>
      <c r="K6" s="22">
        <v>610589</v>
      </c>
      <c r="L6" s="50">
        <f>Table1[[#This Row],[Population]]/100000</f>
        <v>6.1058899999999996</v>
      </c>
      <c r="M6" s="50">
        <f>Table1[[#This Row],[Total murders1]]/Table1[Population per 100,000]</f>
        <v>21.454693746529991</v>
      </c>
      <c r="N6" s="50">
        <f>Table1[[#This Row],[Total firearms]]/Table1[[#This Row],[Population per 100,000]]</f>
        <v>16.213852526003581</v>
      </c>
      <c r="O6" s="50">
        <f>Table1[[#This Row],[Knives or cutting instruments]]/Table1[[#This Row],[Population per 100,000]]</f>
        <v>3.2755257628290062</v>
      </c>
    </row>
    <row r="7" spans="1:15" s="19" customFormat="1" ht="15.75" customHeight="1" x14ac:dyDescent="0.5">
      <c r="A7" s="19" t="s">
        <v>312</v>
      </c>
      <c r="B7" s="20">
        <v>118</v>
      </c>
      <c r="C7" s="20">
        <v>67</v>
      </c>
      <c r="D7" s="21">
        <v>36</v>
      </c>
      <c r="E7" s="21">
        <v>6</v>
      </c>
      <c r="F7" s="21">
        <v>2</v>
      </c>
      <c r="G7" s="21">
        <v>23</v>
      </c>
      <c r="H7" s="21">
        <v>29</v>
      </c>
      <c r="I7" s="21">
        <v>15</v>
      </c>
      <c r="J7" s="21">
        <v>7</v>
      </c>
      <c r="K7" s="22">
        <v>2033875</v>
      </c>
      <c r="L7" s="50">
        <f>Table1[[#This Row],[Population]]/100000</f>
        <v>20.338750000000001</v>
      </c>
      <c r="M7" s="50">
        <f>Table1[[#This Row],[Total murders1]]/Table1[Population per 100,000]</f>
        <v>5.8017331448589511</v>
      </c>
      <c r="N7" s="50">
        <f>Table1[[#This Row],[Total firearms]]/Table1[[#This Row],[Population per 100,000]]</f>
        <v>3.2942044127588961</v>
      </c>
      <c r="O7" s="50">
        <f>Table1[[#This Row],[Knives or cutting instruments]]/Table1[[#This Row],[Population per 100,000]]</f>
        <v>1.4258496711941491</v>
      </c>
    </row>
    <row r="8" spans="1:15" s="19" customFormat="1" ht="15.75" customHeight="1" x14ac:dyDescent="0.5">
      <c r="A8" s="19" t="s">
        <v>302</v>
      </c>
      <c r="B8" s="20">
        <v>424</v>
      </c>
      <c r="C8" s="20">
        <v>293</v>
      </c>
      <c r="D8" s="21">
        <v>272</v>
      </c>
      <c r="E8" s="21">
        <v>3</v>
      </c>
      <c r="F8" s="21">
        <v>12</v>
      </c>
      <c r="G8" s="21">
        <v>6</v>
      </c>
      <c r="H8" s="21">
        <v>59</v>
      </c>
      <c r="I8" s="21">
        <v>53</v>
      </c>
      <c r="J8" s="21">
        <v>19</v>
      </c>
      <c r="K8" s="22">
        <v>5737274</v>
      </c>
      <c r="L8" s="50">
        <f>Table1[[#This Row],[Population]]/100000</f>
        <v>57.37274</v>
      </c>
      <c r="M8" s="50">
        <f>Table1[[#This Row],[Total murders1]]/Table1[Population per 100,000]</f>
        <v>7.3902693160549768</v>
      </c>
      <c r="N8" s="50">
        <f>Table1[[#This Row],[Total firearms]]/Table1[[#This Row],[Population per 100,000]]</f>
        <v>5.1069549754813872</v>
      </c>
      <c r="O8" s="50">
        <f>Table1[[#This Row],[Knives or cutting instruments]]/Table1[[#This Row],[Population per 100,000]]</f>
        <v>1.028362947281235</v>
      </c>
    </row>
    <row r="9" spans="1:15" s="19" customFormat="1" ht="15.75" customHeight="1" x14ac:dyDescent="0.5">
      <c r="A9" s="19" t="s">
        <v>300</v>
      </c>
      <c r="B9" s="20">
        <v>437</v>
      </c>
      <c r="C9" s="20">
        <v>351</v>
      </c>
      <c r="D9" s="21">
        <v>263</v>
      </c>
      <c r="E9" s="21">
        <v>19</v>
      </c>
      <c r="F9" s="21">
        <v>11</v>
      </c>
      <c r="G9" s="21">
        <v>58</v>
      </c>
      <c r="H9" s="21">
        <v>42</v>
      </c>
      <c r="I9" s="21">
        <v>31</v>
      </c>
      <c r="J9" s="21">
        <v>13</v>
      </c>
      <c r="K9" s="22">
        <v>4529426</v>
      </c>
      <c r="L9" s="50">
        <f>Table1[[#This Row],[Population]]/100000</f>
        <v>45.294260000000001</v>
      </c>
      <c r="M9" s="50">
        <f>Table1[[#This Row],[Total murders1]]/Table1[Population per 100,000]</f>
        <v>9.6480216256982665</v>
      </c>
      <c r="N9" s="50">
        <f>Table1[[#This Row],[Total firearms]]/Table1[[#This Row],[Population per 100,000]]</f>
        <v>7.7493262943251526</v>
      </c>
      <c r="O9" s="50">
        <f>Table1[[#This Row],[Knives or cutting instruments]]/Table1[[#This Row],[Population per 100,000]]</f>
        <v>0.92726981299617206</v>
      </c>
    </row>
    <row r="10" spans="1:15" s="19" customFormat="1" ht="15.75" customHeight="1" x14ac:dyDescent="0.5">
      <c r="A10" s="19" t="s">
        <v>304</v>
      </c>
      <c r="B10" s="20">
        <v>48</v>
      </c>
      <c r="C10" s="20">
        <v>38</v>
      </c>
      <c r="D10" s="21">
        <v>25</v>
      </c>
      <c r="E10" s="21">
        <v>0</v>
      </c>
      <c r="F10" s="21">
        <v>2</v>
      </c>
      <c r="G10" s="21">
        <v>11</v>
      </c>
      <c r="H10" s="21">
        <v>8</v>
      </c>
      <c r="I10" s="21">
        <v>0</v>
      </c>
      <c r="J10" s="21">
        <v>2</v>
      </c>
      <c r="K10" s="22">
        <v>891464</v>
      </c>
      <c r="L10" s="50">
        <f>Table1[[#This Row],[Population]]/100000</f>
        <v>8.9146400000000003</v>
      </c>
      <c r="M10" s="50">
        <f>Table1[[#This Row],[Total murders1]]/Table1[Population per 100,000]</f>
        <v>5.384401389175558</v>
      </c>
      <c r="N10" s="50">
        <f>Table1[[#This Row],[Total firearms]]/Table1[[#This Row],[Population per 100,000]]</f>
        <v>4.2626510997639837</v>
      </c>
      <c r="O10" s="50">
        <f>Table1[[#This Row],[Knives or cutting instruments]]/Table1[[#This Row],[Population per 100,000]]</f>
        <v>0.89740023152925974</v>
      </c>
    </row>
    <row r="11" spans="1:15" s="19" customFormat="1" ht="15.75" customHeight="1" x14ac:dyDescent="0.5">
      <c r="A11" s="19" t="s">
        <v>326</v>
      </c>
      <c r="B11" s="20">
        <v>860</v>
      </c>
      <c r="C11" s="20">
        <v>517</v>
      </c>
      <c r="D11" s="21">
        <v>135</v>
      </c>
      <c r="E11" s="21">
        <v>6</v>
      </c>
      <c r="F11" s="21">
        <v>12</v>
      </c>
      <c r="G11" s="21">
        <v>364</v>
      </c>
      <c r="H11" s="21">
        <v>173</v>
      </c>
      <c r="I11" s="21">
        <v>148</v>
      </c>
      <c r="J11" s="21">
        <v>22</v>
      </c>
      <c r="K11" s="22">
        <v>19577730</v>
      </c>
      <c r="L11" s="50">
        <f>Table1[[#This Row],[Population]]/100000</f>
        <v>195.7773</v>
      </c>
      <c r="M11" s="50">
        <f>Table1[[#This Row],[Total murders1]]/Table1[Population per 100,000]</f>
        <v>4.3927462479051451</v>
      </c>
      <c r="N11" s="50">
        <f>Table1[[#This Row],[Total firearms]]/Table1[[#This Row],[Population per 100,000]]</f>
        <v>2.6407555932173956</v>
      </c>
      <c r="O11" s="50">
        <f>Table1[[#This Row],[Knives or cutting instruments]]/Table1[[#This Row],[Population per 100,000]]</f>
        <v>0.88365709405533743</v>
      </c>
    </row>
    <row r="12" spans="1:15" s="19" customFormat="1" ht="15.75" customHeight="1" x14ac:dyDescent="0.5">
      <c r="A12" s="19" t="s">
        <v>315</v>
      </c>
      <c r="B12" s="20">
        <v>158</v>
      </c>
      <c r="C12" s="20">
        <v>84</v>
      </c>
      <c r="D12" s="21">
        <v>57</v>
      </c>
      <c r="E12" s="21">
        <v>5</v>
      </c>
      <c r="F12" s="21">
        <v>6</v>
      </c>
      <c r="G12" s="21">
        <v>16</v>
      </c>
      <c r="H12" s="21">
        <v>22</v>
      </c>
      <c r="I12" s="21">
        <v>34</v>
      </c>
      <c r="J12" s="21">
        <v>18</v>
      </c>
      <c r="K12" s="22">
        <v>2654751</v>
      </c>
      <c r="L12" s="50">
        <f>Table1[[#This Row],[Population]]/100000</f>
        <v>26.547509999999999</v>
      </c>
      <c r="M12" s="50">
        <f>Table1[[#This Row],[Total murders1]]/Table1[Population per 100,000]</f>
        <v>5.951593953632563</v>
      </c>
      <c r="N12" s="50">
        <f>Table1[[#This Row],[Total firearms]]/Table1[[#This Row],[Population per 100,000]]</f>
        <v>3.1641385576274388</v>
      </c>
      <c r="O12" s="50">
        <f>Table1[[#This Row],[Knives or cutting instruments]]/Table1[[#This Row],[Population per 100,000]]</f>
        <v>0.82870295556909102</v>
      </c>
    </row>
    <row r="13" spans="1:15" s="19" customFormat="1" ht="15.75" customHeight="1" x14ac:dyDescent="0.5">
      <c r="A13" s="19" t="s">
        <v>314</v>
      </c>
      <c r="B13" s="20">
        <v>1246</v>
      </c>
      <c r="C13" s="20">
        <v>805</v>
      </c>
      <c r="D13" s="21">
        <v>581</v>
      </c>
      <c r="E13" s="21">
        <v>34</v>
      </c>
      <c r="F13" s="21">
        <v>48</v>
      </c>
      <c r="G13" s="21">
        <v>142</v>
      </c>
      <c r="H13" s="21">
        <v>202</v>
      </c>
      <c r="I13" s="21">
        <v>130</v>
      </c>
      <c r="J13" s="21">
        <v>109</v>
      </c>
      <c r="K13" s="22">
        <v>25213445</v>
      </c>
      <c r="L13" s="50">
        <f>Table1[[#This Row],[Population]]/100000</f>
        <v>252.13444999999999</v>
      </c>
      <c r="M13" s="50">
        <f>Table1[[#This Row],[Total murders1]]/Table1[Population per 100,000]</f>
        <v>4.9418078330827067</v>
      </c>
      <c r="N13" s="50">
        <f>Table1[[#This Row],[Total firearms]]/Table1[[#This Row],[Population per 100,000]]</f>
        <v>3.1927410157556815</v>
      </c>
      <c r="O13" s="50">
        <f>Table1[[#This Row],[Knives or cutting instruments]]/Table1[[#This Row],[Population per 100,000]]</f>
        <v>0.8011598573697486</v>
      </c>
    </row>
    <row r="14" spans="1:15" s="19" customFormat="1" ht="15.75" customHeight="1" x14ac:dyDescent="0.5">
      <c r="A14" s="19" t="s">
        <v>309</v>
      </c>
      <c r="B14" s="20">
        <v>352</v>
      </c>
      <c r="C14" s="20">
        <v>232</v>
      </c>
      <c r="D14" s="21">
        <v>152</v>
      </c>
      <c r="E14" s="21">
        <v>14</v>
      </c>
      <c r="F14" s="21">
        <v>10</v>
      </c>
      <c r="G14" s="21">
        <v>56</v>
      </c>
      <c r="H14" s="21">
        <v>51</v>
      </c>
      <c r="I14" s="21">
        <v>62</v>
      </c>
      <c r="J14" s="21">
        <v>7</v>
      </c>
      <c r="K14" s="22">
        <v>6676627</v>
      </c>
      <c r="L14" s="50">
        <f>Table1[[#This Row],[Population]]/100000</f>
        <v>66.766270000000006</v>
      </c>
      <c r="M14" s="50">
        <f>Table1[[#This Row],[Total murders1]]/Table1[Population per 100,000]</f>
        <v>5.2721231843564116</v>
      </c>
      <c r="N14" s="50">
        <f>Table1[[#This Row],[Total firearms]]/Table1[[#This Row],[Population per 100,000]]</f>
        <v>3.4748084624167261</v>
      </c>
      <c r="O14" s="50">
        <f>Table1[[#This Row],[Knives or cutting instruments]]/Table1[[#This Row],[Population per 100,000]]</f>
        <v>0.76385875682436644</v>
      </c>
    </row>
    <row r="15" spans="1:15" s="19" customFormat="1" ht="15.75" customHeight="1" x14ac:dyDescent="0.5">
      <c r="A15" s="19" t="s">
        <v>329</v>
      </c>
      <c r="B15" s="20">
        <v>209</v>
      </c>
      <c r="C15" s="20">
        <v>118</v>
      </c>
      <c r="D15" s="21">
        <v>52</v>
      </c>
      <c r="E15" s="21">
        <v>0</v>
      </c>
      <c r="F15" s="21">
        <v>1</v>
      </c>
      <c r="G15" s="21">
        <v>65</v>
      </c>
      <c r="H15" s="21">
        <v>50</v>
      </c>
      <c r="I15" s="21">
        <v>31</v>
      </c>
      <c r="J15" s="21">
        <v>10</v>
      </c>
      <c r="K15" s="22">
        <v>6631280</v>
      </c>
      <c r="L15" s="50">
        <f>Table1[[#This Row],[Population]]/100000</f>
        <v>66.312799999999996</v>
      </c>
      <c r="M15" s="50">
        <f>Table1[[#This Row],[Total murders1]]/Table1[Population per 100,000]</f>
        <v>3.1517293795466337</v>
      </c>
      <c r="N15" s="50">
        <f>Table1[[#This Row],[Total firearms]]/Table1[[#This Row],[Population per 100,000]]</f>
        <v>1.7794452956292</v>
      </c>
      <c r="O15" s="50">
        <f>Table1[[#This Row],[Knives or cutting instruments]]/Table1[[#This Row],[Population per 100,000]]</f>
        <v>0.75400224391067794</v>
      </c>
    </row>
    <row r="16" spans="1:15" s="19" customFormat="1" ht="15.75" customHeight="1" x14ac:dyDescent="0.5">
      <c r="A16" s="19" t="s">
        <v>306</v>
      </c>
      <c r="B16" s="20">
        <v>165</v>
      </c>
      <c r="C16" s="20">
        <v>120</v>
      </c>
      <c r="D16" s="21">
        <v>98</v>
      </c>
      <c r="E16" s="21">
        <v>3</v>
      </c>
      <c r="F16" s="21">
        <v>12</v>
      </c>
      <c r="G16" s="21">
        <v>7</v>
      </c>
      <c r="H16" s="21">
        <v>21</v>
      </c>
      <c r="I16" s="21">
        <v>19</v>
      </c>
      <c r="J16" s="21">
        <v>5</v>
      </c>
      <c r="K16" s="22">
        <v>2960467</v>
      </c>
      <c r="L16" s="50">
        <f>Table1[[#This Row],[Population]]/100000</f>
        <v>29.604669999999999</v>
      </c>
      <c r="M16" s="50">
        <f>Table1[[#This Row],[Total murders1]]/Table1[Population per 100,000]</f>
        <v>5.5734450004002749</v>
      </c>
      <c r="N16" s="50">
        <f>Table1[[#This Row],[Total firearms]]/Table1[[#This Row],[Population per 100,000]]</f>
        <v>4.0534145457456541</v>
      </c>
      <c r="O16" s="50">
        <f>Table1[[#This Row],[Knives or cutting instruments]]/Table1[[#This Row],[Population per 100,000]]</f>
        <v>0.70934754550548951</v>
      </c>
    </row>
    <row r="17" spans="1:15" s="19" customFormat="1" ht="15.75" customHeight="1" x14ac:dyDescent="0.5">
      <c r="A17" s="19" t="s">
        <v>311</v>
      </c>
      <c r="B17" s="20">
        <v>1811</v>
      </c>
      <c r="C17" s="20">
        <v>1257</v>
      </c>
      <c r="D17" s="20">
        <v>953</v>
      </c>
      <c r="E17" s="20">
        <v>59</v>
      </c>
      <c r="F17" s="20">
        <v>44</v>
      </c>
      <c r="G17" s="20">
        <v>201</v>
      </c>
      <c r="H17" s="20">
        <v>250</v>
      </c>
      <c r="I17" s="20">
        <v>201</v>
      </c>
      <c r="J17" s="20">
        <v>103</v>
      </c>
      <c r="K17" s="22">
        <v>37266600</v>
      </c>
      <c r="L17" s="50">
        <f>Table1[[#This Row],[Population]]/100000</f>
        <v>372.666</v>
      </c>
      <c r="M17" s="50">
        <f>Table1[[#This Row],[Total murders1]]/Table1[Population per 100,000]</f>
        <v>4.8595793552403492</v>
      </c>
      <c r="N17" s="50">
        <f>Table1[[#This Row],[Total firearms]]/Table1[[#This Row],[Population per 100,000]]</f>
        <v>3.3729935116162997</v>
      </c>
      <c r="O17" s="50">
        <f>Table1[[#This Row],[Knives or cutting instruments]]/Table1[[#This Row],[Population per 100,000]]</f>
        <v>0.67084198719496813</v>
      </c>
    </row>
    <row r="18" spans="1:15" s="19" customFormat="1" ht="15.75" customHeight="1" x14ac:dyDescent="0.5">
      <c r="A18" s="19" t="s">
        <v>307</v>
      </c>
      <c r="B18" s="20">
        <v>527</v>
      </c>
      <c r="C18" s="20">
        <v>376</v>
      </c>
      <c r="D18" s="21">
        <v>315</v>
      </c>
      <c r="E18" s="21">
        <v>19</v>
      </c>
      <c r="F18" s="21">
        <v>21</v>
      </c>
      <c r="G18" s="21">
        <v>21</v>
      </c>
      <c r="H18" s="21">
        <v>64</v>
      </c>
      <c r="I18" s="21">
        <v>85</v>
      </c>
      <c r="J18" s="21">
        <v>2</v>
      </c>
      <c r="K18" s="22">
        <v>9908357</v>
      </c>
      <c r="L18" s="50">
        <f>Table1[[#This Row],[Population]]/100000</f>
        <v>99.083569999999995</v>
      </c>
      <c r="M18" s="50">
        <f>Table1[[#This Row],[Total murders1]]/Table1[Population per 100,000]</f>
        <v>5.3187425523727097</v>
      </c>
      <c r="N18" s="50">
        <f>Table1[[#This Row],[Total firearms]]/Table1[[#This Row],[Population per 100,000]]</f>
        <v>3.7947764700040585</v>
      </c>
      <c r="O18" s="50">
        <f>Table1[[#This Row],[Knives or cutting instruments]]/Table1[[#This Row],[Population per 100,000]]</f>
        <v>0.64591939914962693</v>
      </c>
    </row>
    <row r="19" spans="1:15" s="19" customFormat="1" ht="16.5" customHeight="1" x14ac:dyDescent="0.5">
      <c r="A19" s="19" t="s">
        <v>318</v>
      </c>
      <c r="B19" s="20">
        <v>188</v>
      </c>
      <c r="C19" s="20">
        <v>111</v>
      </c>
      <c r="D19" s="21">
        <v>86</v>
      </c>
      <c r="E19" s="21">
        <v>8</v>
      </c>
      <c r="F19" s="21">
        <v>7</v>
      </c>
      <c r="G19" s="23">
        <v>10</v>
      </c>
      <c r="H19" s="21">
        <v>24</v>
      </c>
      <c r="I19" s="21">
        <v>32</v>
      </c>
      <c r="J19" s="21">
        <v>21</v>
      </c>
      <c r="K19" s="22">
        <v>3724447</v>
      </c>
      <c r="L19" s="50">
        <f>Table1[[#This Row],[Population]]/100000</f>
        <v>37.24447</v>
      </c>
      <c r="M19" s="50">
        <f>Table1[[#This Row],[Total murders1]]/Table1[Population per 100,000]</f>
        <v>5.0477292333600126</v>
      </c>
      <c r="N19" s="50">
        <f>Table1[[#This Row],[Total firearms]]/Table1[[#This Row],[Population per 100,000]]</f>
        <v>2.9803082175689437</v>
      </c>
      <c r="O19" s="50">
        <f>Table1[[#This Row],[Knives or cutting instruments]]/Table1[[#This Row],[Population per 100,000]]</f>
        <v>0.64439096596085277</v>
      </c>
    </row>
    <row r="20" spans="1:15" s="19" customFormat="1" ht="15.75" customHeight="1" x14ac:dyDescent="0.5">
      <c r="A20" s="19" t="s">
        <v>333</v>
      </c>
      <c r="B20" s="20">
        <v>55</v>
      </c>
      <c r="C20" s="20">
        <v>27</v>
      </c>
      <c r="D20" s="21">
        <v>16</v>
      </c>
      <c r="E20" s="21">
        <v>0</v>
      </c>
      <c r="F20" s="21">
        <v>4</v>
      </c>
      <c r="G20" s="21">
        <v>7</v>
      </c>
      <c r="H20" s="21">
        <v>11</v>
      </c>
      <c r="I20" s="21">
        <v>9</v>
      </c>
      <c r="J20" s="21">
        <v>8</v>
      </c>
      <c r="K20" s="22">
        <v>1825513</v>
      </c>
      <c r="L20" s="50">
        <f>Table1[[#This Row],[Population]]/100000</f>
        <v>18.255130000000001</v>
      </c>
      <c r="M20" s="50">
        <f>Table1[[#This Row],[Total murders1]]/Table1[Population per 100,000]</f>
        <v>3.0128517298972946</v>
      </c>
      <c r="N20" s="50">
        <f>Table1[[#This Row],[Total firearms]]/Table1[[#This Row],[Population per 100,000]]</f>
        <v>1.4790363037677627</v>
      </c>
      <c r="O20" s="50">
        <f>Table1[[#This Row],[Knives or cutting instruments]]/Table1[[#This Row],[Population per 100,000]]</f>
        <v>0.60257034597945891</v>
      </c>
    </row>
    <row r="21" spans="1:15" s="19" customFormat="1" ht="15.75" customHeight="1" x14ac:dyDescent="0.5">
      <c r="A21" s="19" t="s">
        <v>317</v>
      </c>
      <c r="B21" s="20">
        <v>445</v>
      </c>
      <c r="C21" s="20">
        <v>286</v>
      </c>
      <c r="D21" s="21">
        <v>188</v>
      </c>
      <c r="E21" s="21">
        <v>21</v>
      </c>
      <c r="F21" s="21">
        <v>25</v>
      </c>
      <c r="G21" s="21">
        <v>52</v>
      </c>
      <c r="H21" s="21">
        <v>56</v>
      </c>
      <c r="I21" s="21">
        <v>72</v>
      </c>
      <c r="J21" s="21">
        <v>31</v>
      </c>
      <c r="K21" s="22">
        <v>9458888</v>
      </c>
      <c r="L21" s="50">
        <f>Table1[[#This Row],[Population]]/100000</f>
        <v>94.588880000000003</v>
      </c>
      <c r="M21" s="50">
        <f>Table1[[#This Row],[Total murders1]]/Table1[Population per 100,000]</f>
        <v>4.704569924075642</v>
      </c>
      <c r="N21" s="50">
        <f>Table1[[#This Row],[Total firearms]]/Table1[[#This Row],[Population per 100,000]]</f>
        <v>3.0236112321025472</v>
      </c>
      <c r="O21" s="50">
        <f>Table1[[#This Row],[Knives or cutting instruments]]/Table1[[#This Row],[Population per 100,000]]</f>
        <v>0.59203576572637284</v>
      </c>
    </row>
    <row r="22" spans="1:15" s="19" customFormat="1" ht="15.75" customHeight="1" x14ac:dyDescent="0.5">
      <c r="A22" s="19" t="s">
        <v>316</v>
      </c>
      <c r="B22" s="20">
        <v>369</v>
      </c>
      <c r="C22" s="20">
        <v>250</v>
      </c>
      <c r="D22" s="21">
        <v>137</v>
      </c>
      <c r="E22" s="21">
        <v>9</v>
      </c>
      <c r="F22" s="21">
        <v>12</v>
      </c>
      <c r="G22" s="21">
        <v>92</v>
      </c>
      <c r="H22" s="21">
        <v>47</v>
      </c>
      <c r="I22" s="21">
        <v>50</v>
      </c>
      <c r="J22" s="21">
        <v>22</v>
      </c>
      <c r="K22" s="22">
        <v>7952119</v>
      </c>
      <c r="L22" s="50">
        <f>Table1[[#This Row],[Population]]/100000</f>
        <v>79.521190000000004</v>
      </c>
      <c r="M22" s="50">
        <f>Table1[[#This Row],[Total murders1]]/Table1[Population per 100,000]</f>
        <v>4.6402726116145896</v>
      </c>
      <c r="N22" s="50">
        <f>Table1[[#This Row],[Total firearms]]/Table1[[#This Row],[Population per 100,000]]</f>
        <v>3.1438161325302096</v>
      </c>
      <c r="O22" s="50">
        <f>Table1[[#This Row],[Knives or cutting instruments]]/Table1[[#This Row],[Population per 100,000]]</f>
        <v>0.59103743291567945</v>
      </c>
    </row>
    <row r="23" spans="1:15" s="19" customFormat="1" ht="16.5" customHeight="1" x14ac:dyDescent="0.5">
      <c r="A23" s="19" t="s">
        <v>301</v>
      </c>
      <c r="B23" s="20">
        <v>419</v>
      </c>
      <c r="C23" s="20">
        <v>321</v>
      </c>
      <c r="D23" s="21">
        <v>189</v>
      </c>
      <c r="E23" s="21">
        <v>26</v>
      </c>
      <c r="F23" s="21">
        <v>4</v>
      </c>
      <c r="G23" s="21">
        <v>102</v>
      </c>
      <c r="H23" s="21">
        <v>35</v>
      </c>
      <c r="I23" s="21">
        <v>49</v>
      </c>
      <c r="J23" s="21">
        <v>14</v>
      </c>
      <c r="K23" s="22">
        <v>6011741</v>
      </c>
      <c r="L23" s="50">
        <f>Table1[[#This Row],[Population]]/100000</f>
        <v>60.11741</v>
      </c>
      <c r="M23" s="50">
        <f>Table1[[#This Row],[Total murders1]]/Table1[Population per 100,000]</f>
        <v>6.9696948022211869</v>
      </c>
      <c r="N23" s="50">
        <f>Table1[[#This Row],[Total firearms]]/Table1[[#This Row],[Population per 100,000]]</f>
        <v>5.3395513878591911</v>
      </c>
      <c r="O23" s="50">
        <f>Table1[[#This Row],[Knives or cutting instruments]]/Table1[[#This Row],[Population per 100,000]]</f>
        <v>0.58219407655785571</v>
      </c>
    </row>
    <row r="24" spans="1:15" s="19" customFormat="1" ht="15.75" customHeight="1" x14ac:dyDescent="0.5">
      <c r="A24" s="19" t="s">
        <v>320</v>
      </c>
      <c r="B24" s="20">
        <v>363</v>
      </c>
      <c r="C24" s="20">
        <v>246</v>
      </c>
      <c r="D24" s="21">
        <v>216</v>
      </c>
      <c r="E24" s="23">
        <v>7</v>
      </c>
      <c r="F24" s="21">
        <v>2</v>
      </c>
      <c r="G24" s="21">
        <v>21</v>
      </c>
      <c r="H24" s="21">
        <v>50</v>
      </c>
      <c r="I24" s="21">
        <v>39</v>
      </c>
      <c r="J24" s="21">
        <v>28</v>
      </c>
      <c r="K24" s="22">
        <v>8732811</v>
      </c>
      <c r="L24" s="50">
        <f>Table1[[#This Row],[Population]]/100000</f>
        <v>87.328109999999995</v>
      </c>
      <c r="M24" s="50">
        <f>Table1[[#This Row],[Total murders1]]/Table1[Population per 100,000]</f>
        <v>4.1567371605775048</v>
      </c>
      <c r="N24" s="50">
        <f>Table1[[#This Row],[Total firearms]]/Table1[[#This Row],[Population per 100,000]]</f>
        <v>2.8169623732839288</v>
      </c>
      <c r="O24" s="50">
        <f>Table1[[#This Row],[Knives or cutting instruments]]/Table1[[#This Row],[Population per 100,000]]</f>
        <v>0.57255332790323765</v>
      </c>
    </row>
    <row r="25" spans="1:15" s="19" customFormat="1" ht="15.75" customHeight="1" x14ac:dyDescent="0.5">
      <c r="A25" s="19" t="s">
        <v>322</v>
      </c>
      <c r="B25" s="20">
        <v>131</v>
      </c>
      <c r="C25" s="20">
        <v>97</v>
      </c>
      <c r="D25" s="19">
        <v>72</v>
      </c>
      <c r="E25" s="19">
        <v>0</v>
      </c>
      <c r="F25" s="19">
        <v>1</v>
      </c>
      <c r="G25" s="19">
        <v>24</v>
      </c>
      <c r="H25" s="19">
        <v>20</v>
      </c>
      <c r="I25" s="19">
        <v>8</v>
      </c>
      <c r="J25" s="19">
        <v>6</v>
      </c>
      <c r="K25" s="22">
        <v>3526937</v>
      </c>
      <c r="L25" s="50">
        <f>Table1[[#This Row],[Population]]/100000</f>
        <v>35.269370000000002</v>
      </c>
      <c r="M25" s="50">
        <f>Table1[[#This Row],[Total murders1]]/Table1[Population per 100,000]</f>
        <v>3.7142710516235473</v>
      </c>
      <c r="N25" s="50">
        <f>Table1[[#This Row],[Total firearms]]/Table1[[#This Row],[Population per 100,000]]</f>
        <v>2.7502617710494968</v>
      </c>
      <c r="O25" s="50">
        <f>Table1[[#This Row],[Knives or cutting instruments]]/Table1[[#This Row],[Population per 100,000]]</f>
        <v>0.56706428269061793</v>
      </c>
    </row>
    <row r="26" spans="1:15" s="19" customFormat="1" ht="15.75" customHeight="1" x14ac:dyDescent="0.5">
      <c r="A26" s="19" t="s">
        <v>324</v>
      </c>
      <c r="B26" s="20">
        <v>31</v>
      </c>
      <c r="C26" s="20">
        <v>19</v>
      </c>
      <c r="D26" s="21">
        <v>3</v>
      </c>
      <c r="E26" s="21">
        <v>5</v>
      </c>
      <c r="F26" s="21">
        <v>1</v>
      </c>
      <c r="G26" s="24">
        <v>10</v>
      </c>
      <c r="H26" s="21">
        <v>4</v>
      </c>
      <c r="I26" s="21">
        <v>4</v>
      </c>
      <c r="J26" s="21">
        <v>4</v>
      </c>
      <c r="K26" s="22">
        <v>708862</v>
      </c>
      <c r="L26" s="50">
        <f>Table1[[#This Row],[Population]]/100000</f>
        <v>7.0886199999999997</v>
      </c>
      <c r="M26" s="50">
        <f>Table1[[#This Row],[Total murders1]]/Table1[Population per 100,000]</f>
        <v>4.3732066326026793</v>
      </c>
      <c r="N26" s="50">
        <f>Table1[[#This Row],[Total firearms]]/Table1[[#This Row],[Population per 100,000]]</f>
        <v>2.6803524522403515</v>
      </c>
      <c r="O26" s="50">
        <f>Table1[[#This Row],[Knives or cutting instruments]]/Table1[[#This Row],[Population per 100,000]]</f>
        <v>0.56428472678744246</v>
      </c>
    </row>
    <row r="27" spans="1:15" s="19" customFormat="1" ht="15.75" customHeight="1" x14ac:dyDescent="0.5">
      <c r="A27" s="19" t="s">
        <v>310</v>
      </c>
      <c r="B27" s="20">
        <v>356</v>
      </c>
      <c r="C27" s="20">
        <v>219</v>
      </c>
      <c r="D27" s="21">
        <v>146</v>
      </c>
      <c r="E27" s="21">
        <v>12</v>
      </c>
      <c r="F27" s="21">
        <v>11</v>
      </c>
      <c r="G27" s="21">
        <v>50</v>
      </c>
      <c r="H27" s="21">
        <v>35</v>
      </c>
      <c r="I27" s="21">
        <v>83</v>
      </c>
      <c r="J27" s="21">
        <v>19</v>
      </c>
      <c r="K27" s="22">
        <v>6338112</v>
      </c>
      <c r="L27" s="50">
        <f>Table1[[#This Row],[Population]]/100000</f>
        <v>63.381120000000003</v>
      </c>
      <c r="M27" s="50">
        <f>Table1[[#This Row],[Total murders1]]/Table1[Population per 100,000]</f>
        <v>5.6168145971544838</v>
      </c>
      <c r="N27" s="50">
        <f>Table1[[#This Row],[Total firearms]]/Table1[[#This Row],[Population per 100,000]]</f>
        <v>3.4552876313955951</v>
      </c>
      <c r="O27" s="50">
        <f>Table1[[#This Row],[Knives or cutting instruments]]/Table1[[#This Row],[Population per 100,000]]</f>
        <v>0.55221491825957003</v>
      </c>
    </row>
    <row r="28" spans="1:15" s="19" customFormat="1" ht="15.75" customHeight="1" x14ac:dyDescent="0.5">
      <c r="A28" s="19" t="s">
        <v>308</v>
      </c>
      <c r="B28" s="20">
        <v>646</v>
      </c>
      <c r="C28" s="20">
        <v>457</v>
      </c>
      <c r="D28" s="21">
        <v>367</v>
      </c>
      <c r="E28" s="21">
        <v>8</v>
      </c>
      <c r="F28" s="21">
        <v>11</v>
      </c>
      <c r="G28" s="21">
        <v>71</v>
      </c>
      <c r="H28" s="21">
        <v>67</v>
      </c>
      <c r="I28" s="21">
        <v>94</v>
      </c>
      <c r="J28" s="21">
        <v>28</v>
      </c>
      <c r="K28" s="22">
        <v>12632780</v>
      </c>
      <c r="L28" s="50">
        <f>Table1[[#This Row],[Population]]/100000</f>
        <v>126.3278</v>
      </c>
      <c r="M28" s="50">
        <f>Table1[[#This Row],[Total murders1]]/Table1[Population per 100,000]</f>
        <v>5.113680440884746</v>
      </c>
      <c r="N28" s="50">
        <f>Table1[[#This Row],[Total firearms]]/Table1[[#This Row],[Population per 100,000]]</f>
        <v>3.6175726957961749</v>
      </c>
      <c r="O28" s="50">
        <f>Table1[[#This Row],[Knives or cutting instruments]]/Table1[[#This Row],[Population per 100,000]]</f>
        <v>0.53036623767690094</v>
      </c>
    </row>
    <row r="29" spans="1:15" s="19" customFormat="1" ht="15.75" customHeight="1" x14ac:dyDescent="0.5">
      <c r="A29" s="19" t="s">
        <v>319</v>
      </c>
      <c r="B29" s="20">
        <v>199</v>
      </c>
      <c r="C29" s="20">
        <v>135</v>
      </c>
      <c r="D29" s="21">
        <v>112</v>
      </c>
      <c r="E29" s="21">
        <v>0</v>
      </c>
      <c r="F29" s="21">
        <v>23</v>
      </c>
      <c r="G29" s="24">
        <v>0</v>
      </c>
      <c r="H29" s="21">
        <v>23</v>
      </c>
      <c r="I29" s="21">
        <v>24</v>
      </c>
      <c r="J29" s="21">
        <v>17</v>
      </c>
      <c r="K29" s="22">
        <v>4729656</v>
      </c>
      <c r="L29" s="50">
        <f>Table1[[#This Row],[Population]]/100000</f>
        <v>47.296559999999999</v>
      </c>
      <c r="M29" s="50">
        <f>Table1[[#This Row],[Total murders1]]/Table1[Population per 100,000]</f>
        <v>4.2074941602518239</v>
      </c>
      <c r="N29" s="50">
        <f>Table1[[#This Row],[Total firearms]]/Table1[[#This Row],[Population per 100,000]]</f>
        <v>2.8543302092160614</v>
      </c>
      <c r="O29" s="50">
        <f>Table1[[#This Row],[Knives or cutting instruments]]/Table1[[#This Row],[Population per 100,000]]</f>
        <v>0.48629329490347711</v>
      </c>
    </row>
    <row r="30" spans="1:15" s="19" customFormat="1" ht="15.75" customHeight="1" x14ac:dyDescent="0.5">
      <c r="A30" s="19" t="s">
        <v>303</v>
      </c>
      <c r="B30" s="20">
        <v>280</v>
      </c>
      <c r="C30" s="20">
        <v>207</v>
      </c>
      <c r="D30" s="21">
        <v>136</v>
      </c>
      <c r="E30" s="21">
        <v>8</v>
      </c>
      <c r="F30" s="21">
        <v>7</v>
      </c>
      <c r="G30" s="21">
        <v>56</v>
      </c>
      <c r="H30" s="21">
        <v>22</v>
      </c>
      <c r="I30" s="21">
        <v>34</v>
      </c>
      <c r="J30" s="21">
        <v>17</v>
      </c>
      <c r="K30" s="22">
        <v>4596958</v>
      </c>
      <c r="L30" s="50">
        <f>Table1[[#This Row],[Population]]/100000</f>
        <v>45.969580000000001</v>
      </c>
      <c r="M30" s="50">
        <f>Table1[[#This Row],[Total murders1]]/Table1[Population per 100,000]</f>
        <v>6.0909845162822895</v>
      </c>
      <c r="N30" s="50">
        <f>Table1[[#This Row],[Total firearms]]/Table1[[#This Row],[Population per 100,000]]</f>
        <v>4.5029778388229778</v>
      </c>
      <c r="O30" s="50">
        <f>Table1[[#This Row],[Knives or cutting instruments]]/Table1[[#This Row],[Population per 100,000]]</f>
        <v>0.47857735485075131</v>
      </c>
    </row>
    <row r="31" spans="1:15" s="19" customFormat="1" ht="15.75" customHeight="1" x14ac:dyDescent="0.5">
      <c r="A31" s="19" t="s">
        <v>332</v>
      </c>
      <c r="B31" s="20">
        <v>29</v>
      </c>
      <c r="C31" s="20">
        <v>16</v>
      </c>
      <c r="D31" s="21">
        <v>2</v>
      </c>
      <c r="E31" s="24">
        <v>1</v>
      </c>
      <c r="F31" s="21">
        <v>1</v>
      </c>
      <c r="G31" s="21">
        <v>12</v>
      </c>
      <c r="H31" s="21">
        <v>5</v>
      </c>
      <c r="I31" s="21">
        <v>6</v>
      </c>
      <c r="J31" s="21">
        <v>2</v>
      </c>
      <c r="K31" s="22">
        <v>1056870</v>
      </c>
      <c r="L31" s="50">
        <f>Table1[[#This Row],[Population]]/100000</f>
        <v>10.5687</v>
      </c>
      <c r="M31" s="50">
        <f>Table1[[#This Row],[Total murders1]]/Table1[Population per 100,000]</f>
        <v>2.7439514793683233</v>
      </c>
      <c r="N31" s="50">
        <f>Table1[[#This Row],[Total firearms]]/Table1[[#This Row],[Population per 100,000]]</f>
        <v>1.513904264479075</v>
      </c>
      <c r="O31" s="50">
        <f>Table1[[#This Row],[Knives or cutting instruments]]/Table1[[#This Row],[Population per 100,000]]</f>
        <v>0.47309508264971095</v>
      </c>
    </row>
    <row r="32" spans="1:15" s="19" customFormat="1" ht="15.75" customHeight="1" x14ac:dyDescent="0.5">
      <c r="A32" s="19" t="s">
        <v>345</v>
      </c>
      <c r="B32" s="20">
        <v>24</v>
      </c>
      <c r="C32" s="20">
        <v>7</v>
      </c>
      <c r="D32" s="21">
        <v>6</v>
      </c>
      <c r="E32" s="25">
        <v>0</v>
      </c>
      <c r="F32" s="21">
        <v>0</v>
      </c>
      <c r="G32" s="24">
        <v>1</v>
      </c>
      <c r="H32" s="21">
        <v>6</v>
      </c>
      <c r="I32" s="21">
        <v>5</v>
      </c>
      <c r="J32" s="21">
        <v>6</v>
      </c>
      <c r="K32" s="22">
        <v>1300086</v>
      </c>
      <c r="L32" s="50">
        <f>Table1[[#This Row],[Population]]/100000</f>
        <v>13.000859999999999</v>
      </c>
      <c r="M32" s="50">
        <f>Table1[[#This Row],[Total murders1]]/Table1[Population per 100,000]</f>
        <v>1.846031724055178</v>
      </c>
      <c r="N32" s="50">
        <f>Table1[[#This Row],[Total firearms]]/Table1[[#This Row],[Population per 100,000]]</f>
        <v>0.53842591951609353</v>
      </c>
      <c r="O32" s="50">
        <f>Table1[[#This Row],[Knives or cutting instruments]]/Table1[[#This Row],[Population per 100,000]]</f>
        <v>0.4615079310137945</v>
      </c>
    </row>
    <row r="33" spans="1:15" s="19" customFormat="1" ht="15.75" customHeight="1" x14ac:dyDescent="0.5">
      <c r="A33" s="19" t="s">
        <v>327</v>
      </c>
      <c r="B33" s="20">
        <v>100</v>
      </c>
      <c r="C33" s="20">
        <v>63</v>
      </c>
      <c r="D33" s="24">
        <v>30</v>
      </c>
      <c r="E33" s="24">
        <v>4</v>
      </c>
      <c r="F33" s="24">
        <v>1</v>
      </c>
      <c r="G33" s="24">
        <v>28</v>
      </c>
      <c r="H33" s="24">
        <v>13</v>
      </c>
      <c r="I33" s="24">
        <v>18</v>
      </c>
      <c r="J33" s="24">
        <v>6</v>
      </c>
      <c r="K33" s="22">
        <v>2841121</v>
      </c>
      <c r="L33" s="50">
        <f>Table1[[#This Row],[Population]]/100000</f>
        <v>28.411210000000001</v>
      </c>
      <c r="M33" s="50">
        <f>Table1[[#This Row],[Total murders1]]/Table1[Population per 100,000]</f>
        <v>3.5197374557437011</v>
      </c>
      <c r="N33" s="50">
        <f>Table1[[#This Row],[Total firearms]]/Table1[[#This Row],[Population per 100,000]]</f>
        <v>2.2174345971185319</v>
      </c>
      <c r="O33" s="50">
        <f>Table1[[#This Row],[Knives or cutting instruments]]/Table1[[#This Row],[Population per 100,000]]</f>
        <v>0.45756586924668113</v>
      </c>
    </row>
    <row r="34" spans="1:15" s="19" customFormat="1" ht="15.75" customHeight="1" x14ac:dyDescent="0.5">
      <c r="A34" s="19" t="s">
        <v>340</v>
      </c>
      <c r="B34" s="20">
        <v>24</v>
      </c>
      <c r="C34" s="20">
        <v>11</v>
      </c>
      <c r="D34" s="21">
        <v>4</v>
      </c>
      <c r="E34" s="21">
        <v>2</v>
      </c>
      <c r="F34" s="21">
        <v>1</v>
      </c>
      <c r="G34" s="24">
        <v>4</v>
      </c>
      <c r="H34" s="21">
        <v>6</v>
      </c>
      <c r="I34" s="21">
        <v>1</v>
      </c>
      <c r="J34" s="21">
        <v>6</v>
      </c>
      <c r="K34" s="22">
        <v>1312939</v>
      </c>
      <c r="L34" s="50">
        <f>Table1[[#This Row],[Population]]/100000</f>
        <v>13.129390000000001</v>
      </c>
      <c r="M34" s="50">
        <f>Table1[[#This Row],[Total murders1]]/Table1[Population per 100,000]</f>
        <v>1.8279600194677741</v>
      </c>
      <c r="N34" s="50">
        <f>Table1[[#This Row],[Total firearms]]/Table1[[#This Row],[Population per 100,000]]</f>
        <v>0.83781500892272975</v>
      </c>
      <c r="O34" s="50">
        <f>Table1[[#This Row],[Knives or cutting instruments]]/Table1[[#This Row],[Population per 100,000]]</f>
        <v>0.45699000486694352</v>
      </c>
    </row>
    <row r="35" spans="1:15" s="19" customFormat="1" ht="15.75" customHeight="1" x14ac:dyDescent="0.5">
      <c r="A35" s="19" t="s">
        <v>330</v>
      </c>
      <c r="B35" s="20">
        <v>51</v>
      </c>
      <c r="C35" s="20">
        <v>32</v>
      </c>
      <c r="D35" s="21">
        <v>29</v>
      </c>
      <c r="E35" s="21">
        <v>1</v>
      </c>
      <c r="F35" s="21">
        <v>2</v>
      </c>
      <c r="G35" s="21">
        <v>0</v>
      </c>
      <c r="H35" s="21">
        <v>8</v>
      </c>
      <c r="I35" s="21">
        <v>5</v>
      </c>
      <c r="J35" s="24">
        <v>6</v>
      </c>
      <c r="K35" s="22">
        <v>1811072</v>
      </c>
      <c r="L35" s="50">
        <f>Table1[[#This Row],[Population]]/100000</f>
        <v>18.110720000000001</v>
      </c>
      <c r="M35" s="50">
        <f>Table1[[#This Row],[Total murders1]]/Table1[Population per 100,000]</f>
        <v>2.8160117322778992</v>
      </c>
      <c r="N35" s="50">
        <f>Table1[[#This Row],[Total firearms]]/Table1[[#This Row],[Population per 100,000]]</f>
        <v>1.7669093222135839</v>
      </c>
      <c r="O35" s="50">
        <f>Table1[[#This Row],[Knives or cutting instruments]]/Table1[[#This Row],[Population per 100,000]]</f>
        <v>0.44172733055339597</v>
      </c>
    </row>
    <row r="36" spans="1:15" s="19" customFormat="1" ht="15.75" customHeight="1" x14ac:dyDescent="0.5">
      <c r="A36" s="19" t="s">
        <v>325</v>
      </c>
      <c r="B36" s="20">
        <v>180</v>
      </c>
      <c r="C36" s="20">
        <v>116</v>
      </c>
      <c r="D36" s="21">
        <v>76</v>
      </c>
      <c r="E36" s="24">
        <v>6</v>
      </c>
      <c r="F36" s="21">
        <v>16</v>
      </c>
      <c r="G36" s="24">
        <v>18</v>
      </c>
      <c r="H36" s="21">
        <v>19</v>
      </c>
      <c r="I36" s="24">
        <v>25</v>
      </c>
      <c r="J36" s="21">
        <v>20</v>
      </c>
      <c r="K36" s="22">
        <v>4339435</v>
      </c>
      <c r="L36" s="50">
        <f>Table1[[#This Row],[Population]]/100000</f>
        <v>43.394350000000003</v>
      </c>
      <c r="M36" s="50">
        <f>Table1[[#This Row],[Total murders1]]/Table1[Population per 100,000]</f>
        <v>4.1480054431049203</v>
      </c>
      <c r="N36" s="50">
        <f>Table1[[#This Row],[Total firearms]]/Table1[[#This Row],[Population per 100,000]]</f>
        <v>2.6731590633342819</v>
      </c>
      <c r="O36" s="50">
        <f>Table1[[#This Row],[Knives or cutting instruments]]/Table1[[#This Row],[Population per 100,000]]</f>
        <v>0.43784501899440825</v>
      </c>
    </row>
    <row r="37" spans="1:15" s="19" customFormat="1" ht="15.75" customHeight="1" x14ac:dyDescent="0.5">
      <c r="A37" s="19" t="s">
        <v>305</v>
      </c>
      <c r="B37" s="20">
        <v>558</v>
      </c>
      <c r="C37" s="20">
        <v>413</v>
      </c>
      <c r="D37" s="21">
        <v>239</v>
      </c>
      <c r="E37" s="21">
        <v>25</v>
      </c>
      <c r="F37" s="21">
        <v>14</v>
      </c>
      <c r="G37" s="21">
        <v>135</v>
      </c>
      <c r="H37" s="21">
        <v>43</v>
      </c>
      <c r="I37" s="21">
        <v>71</v>
      </c>
      <c r="J37" s="21">
        <v>31</v>
      </c>
      <c r="K37" s="22">
        <v>9931235</v>
      </c>
      <c r="L37" s="50">
        <f>Table1[[#This Row],[Population]]/100000</f>
        <v>99.312349999999995</v>
      </c>
      <c r="M37" s="50">
        <f>Table1[[#This Row],[Total murders1]]/Table1[Population per 100,000]</f>
        <v>5.6186365542654064</v>
      </c>
      <c r="N37" s="50">
        <f>Table1[[#This Row],[Total firearms]]/Table1[[#This Row],[Population per 100,000]]</f>
        <v>4.1585965894473347</v>
      </c>
      <c r="O37" s="50">
        <f>Table1[[#This Row],[Knives or cutting instruments]]/Table1[[#This Row],[Population per 100,000]]</f>
        <v>0.43297736887708327</v>
      </c>
    </row>
    <row r="38" spans="1:15" s="19" customFormat="1" ht="15.75" customHeight="1" x14ac:dyDescent="0.5">
      <c r="A38" s="19" t="s">
        <v>338</v>
      </c>
      <c r="B38" s="20">
        <v>78</v>
      </c>
      <c r="C38" s="20">
        <v>36</v>
      </c>
      <c r="D38" s="21">
        <v>20</v>
      </c>
      <c r="E38" s="21">
        <v>1</v>
      </c>
      <c r="F38" s="21">
        <v>2</v>
      </c>
      <c r="G38" s="21">
        <v>13</v>
      </c>
      <c r="H38" s="21">
        <v>16</v>
      </c>
      <c r="I38" s="21">
        <v>17</v>
      </c>
      <c r="J38" s="21">
        <v>9</v>
      </c>
      <c r="K38" s="22">
        <v>3855536</v>
      </c>
      <c r="L38" s="50">
        <f>Table1[[#This Row],[Population]]/100000</f>
        <v>38.55536</v>
      </c>
      <c r="M38" s="50">
        <f>Table1[[#This Row],[Total murders1]]/Table1[Population per 100,000]</f>
        <v>2.0230650161222719</v>
      </c>
      <c r="N38" s="50">
        <f>Table1[[#This Row],[Total firearms]]/Table1[[#This Row],[Population per 100,000]]</f>
        <v>0.93372231513335624</v>
      </c>
      <c r="O38" s="50">
        <f>Table1[[#This Row],[Knives or cutting instruments]]/Table1[[#This Row],[Population per 100,000]]</f>
        <v>0.41498769561482501</v>
      </c>
    </row>
    <row r="39" spans="1:15" s="19" customFormat="1" ht="15.75" customHeight="1" x14ac:dyDescent="0.5">
      <c r="A39" s="19" t="s">
        <v>313</v>
      </c>
      <c r="B39" s="20">
        <v>130</v>
      </c>
      <c r="C39" s="20">
        <v>93</v>
      </c>
      <c r="D39" s="21">
        <v>49</v>
      </c>
      <c r="E39" s="21">
        <v>7</v>
      </c>
      <c r="F39" s="21">
        <v>4</v>
      </c>
      <c r="G39" s="21">
        <v>33</v>
      </c>
      <c r="H39" s="21">
        <v>12</v>
      </c>
      <c r="I39" s="21">
        <v>21</v>
      </c>
      <c r="J39" s="21">
        <v>4</v>
      </c>
      <c r="K39" s="22">
        <v>2910236</v>
      </c>
      <c r="L39" s="50">
        <f>Table1[[#This Row],[Population]]/100000</f>
        <v>29.102360000000001</v>
      </c>
      <c r="M39" s="50">
        <f>Table1[[#This Row],[Total murders1]]/Table1[Population per 100,000]</f>
        <v>4.4669916803998024</v>
      </c>
      <c r="N39" s="50">
        <f>Table1[[#This Row],[Total firearms]]/Table1[[#This Row],[Population per 100,000]]</f>
        <v>3.1956171252090897</v>
      </c>
      <c r="O39" s="50">
        <f>Table1[[#This Row],[Knives or cutting instruments]]/Table1[[#This Row],[Population per 100,000]]</f>
        <v>0.41233769357536637</v>
      </c>
    </row>
    <row r="40" spans="1:15" s="19" customFormat="1" ht="15.75" customHeight="1" x14ac:dyDescent="0.5">
      <c r="A40" s="19" t="s">
        <v>334</v>
      </c>
      <c r="B40" s="20">
        <v>117</v>
      </c>
      <c r="C40" s="20">
        <v>65</v>
      </c>
      <c r="D40" s="21">
        <v>34</v>
      </c>
      <c r="E40" s="21">
        <v>0</v>
      </c>
      <c r="F40" s="21">
        <v>4</v>
      </c>
      <c r="G40" s="21">
        <v>27</v>
      </c>
      <c r="H40" s="21">
        <v>20</v>
      </c>
      <c r="I40" s="21">
        <v>21</v>
      </c>
      <c r="J40" s="21">
        <v>11</v>
      </c>
      <c r="K40" s="22">
        <v>5095309</v>
      </c>
      <c r="L40" s="50">
        <f>Table1[[#This Row],[Population]]/100000</f>
        <v>50.953090000000003</v>
      </c>
      <c r="M40" s="50">
        <f>Table1[[#This Row],[Total murders1]]/Table1[Population per 100,000]</f>
        <v>2.2962297281676145</v>
      </c>
      <c r="N40" s="50">
        <f>Table1[[#This Row],[Total firearms]]/Table1[[#This Row],[Population per 100,000]]</f>
        <v>1.2756831823153414</v>
      </c>
      <c r="O40" s="50">
        <f>Table1[[#This Row],[Knives or cutting instruments]]/Table1[[#This Row],[Population per 100,000]]</f>
        <v>0.39251790225087424</v>
      </c>
    </row>
    <row r="41" spans="1:15" s="19" customFormat="1" ht="15.75" customHeight="1" x14ac:dyDescent="0.5">
      <c r="A41" s="19" t="s">
        <v>346</v>
      </c>
      <c r="B41" s="20">
        <v>13</v>
      </c>
      <c r="C41" s="20">
        <v>5</v>
      </c>
      <c r="D41" s="21">
        <v>2</v>
      </c>
      <c r="E41" s="23">
        <v>0</v>
      </c>
      <c r="F41" s="21">
        <v>2</v>
      </c>
      <c r="G41" s="24">
        <v>1</v>
      </c>
      <c r="H41" s="21">
        <v>5</v>
      </c>
      <c r="I41" s="21">
        <v>3</v>
      </c>
      <c r="J41" s="21">
        <v>0</v>
      </c>
      <c r="K41" s="22">
        <v>1323531</v>
      </c>
      <c r="L41" s="50">
        <f>Table1[[#This Row],[Population]]/100000</f>
        <v>13.23531</v>
      </c>
      <c r="M41" s="50">
        <f>Table1[[#This Row],[Total murders1]]/Table1[Population per 100,000]</f>
        <v>0.98222104355696993</v>
      </c>
      <c r="N41" s="50">
        <f>Table1[[#This Row],[Total firearms]]/Table1[[#This Row],[Population per 100,000]]</f>
        <v>0.37777732444498846</v>
      </c>
      <c r="O41" s="50">
        <f>Table1[[#This Row],[Knives or cutting instruments]]/Table1[[#This Row],[Population per 100,000]]</f>
        <v>0.37777732444498846</v>
      </c>
    </row>
    <row r="42" spans="1:15" s="19" customFormat="1" ht="15.75" customHeight="1" x14ac:dyDescent="0.5">
      <c r="A42" s="19" t="s">
        <v>169</v>
      </c>
      <c r="B42" s="20">
        <v>151</v>
      </c>
      <c r="C42" s="20">
        <v>93</v>
      </c>
      <c r="D42" s="21">
        <v>73</v>
      </c>
      <c r="E42" s="21">
        <v>4</v>
      </c>
      <c r="F42" s="21">
        <v>2</v>
      </c>
      <c r="G42" s="21">
        <v>14</v>
      </c>
      <c r="H42" s="21">
        <v>24</v>
      </c>
      <c r="I42" s="21">
        <v>22</v>
      </c>
      <c r="J42" s="21">
        <v>12</v>
      </c>
      <c r="K42" s="22">
        <v>6746199</v>
      </c>
      <c r="L42" s="50">
        <f>Table1[[#This Row],[Population]]/100000</f>
        <v>67.46199</v>
      </c>
      <c r="M42" s="50">
        <f>Table1[[#This Row],[Total murders1]]/Table1[Population per 100,000]</f>
        <v>2.2382974471995265</v>
      </c>
      <c r="N42" s="50">
        <f>Table1[[#This Row],[Total firearms]]/Table1[[#This Row],[Population per 100,000]]</f>
        <v>1.3785540568844767</v>
      </c>
      <c r="O42" s="50">
        <f>Table1[[#This Row],[Knives or cutting instruments]]/Table1[[#This Row],[Population per 100,000]]</f>
        <v>0.35575588564760691</v>
      </c>
    </row>
    <row r="43" spans="1:15" s="19" customFormat="1" ht="15.75" customHeight="1" x14ac:dyDescent="0.5">
      <c r="A43" s="19" t="s">
        <v>323</v>
      </c>
      <c r="B43" s="20">
        <v>460</v>
      </c>
      <c r="C43" s="20">
        <v>310</v>
      </c>
      <c r="D43" s="21">
        <v>176</v>
      </c>
      <c r="E43" s="21">
        <v>7</v>
      </c>
      <c r="F43" s="21">
        <v>2</v>
      </c>
      <c r="G43" s="21">
        <v>125</v>
      </c>
      <c r="H43" s="21">
        <v>40</v>
      </c>
      <c r="I43" s="21">
        <v>93</v>
      </c>
      <c r="J43" s="21">
        <v>17</v>
      </c>
      <c r="K43" s="22">
        <v>11532111</v>
      </c>
      <c r="L43" s="50">
        <f>Table1[[#This Row],[Population]]/100000</f>
        <v>115.32111</v>
      </c>
      <c r="M43" s="50">
        <f>Table1[[#This Row],[Total murders1]]/Table1[Population per 100,000]</f>
        <v>3.9888620565653587</v>
      </c>
      <c r="N43" s="50">
        <f>Table1[[#This Row],[Total firearms]]/Table1[[#This Row],[Population per 100,000]]</f>
        <v>2.6881461685549159</v>
      </c>
      <c r="O43" s="50">
        <f>Table1[[#This Row],[Knives or cutting instruments]]/Table1[[#This Row],[Population per 100,000]]</f>
        <v>0.34685757013611818</v>
      </c>
    </row>
    <row r="44" spans="1:15" s="19" customFormat="1" ht="15.75" customHeight="1" x14ac:dyDescent="0.5">
      <c r="A44" s="19" t="s">
        <v>335</v>
      </c>
      <c r="B44" s="20">
        <v>21</v>
      </c>
      <c r="C44" s="20">
        <v>12</v>
      </c>
      <c r="D44" s="21">
        <v>6</v>
      </c>
      <c r="E44" s="24">
        <v>2</v>
      </c>
      <c r="F44" s="21">
        <v>4</v>
      </c>
      <c r="G44" s="24">
        <v>0</v>
      </c>
      <c r="H44" s="24">
        <v>3</v>
      </c>
      <c r="I44" s="23">
        <v>5</v>
      </c>
      <c r="J44" s="24">
        <v>1</v>
      </c>
      <c r="K44" s="22">
        <v>980152</v>
      </c>
      <c r="L44" s="50">
        <f>Table1[[#This Row],[Population]]/100000</f>
        <v>9.80152</v>
      </c>
      <c r="M44" s="50">
        <f>Table1[[#This Row],[Total murders1]]/Table1[Population per 100,000]</f>
        <v>2.1425248328830628</v>
      </c>
      <c r="N44" s="50">
        <f>Table1[[#This Row],[Total firearms]]/Table1[[#This Row],[Population per 100,000]]</f>
        <v>1.2242999045046075</v>
      </c>
      <c r="O44" s="50">
        <f>Table1[[#This Row],[Knives or cutting instruments]]/Table1[[#This Row],[Population per 100,000]]</f>
        <v>0.30607497612615187</v>
      </c>
    </row>
    <row r="45" spans="1:15" s="19" customFormat="1" ht="15.75" customHeight="1" x14ac:dyDescent="0.5">
      <c r="A45" s="19" t="s">
        <v>328</v>
      </c>
      <c r="B45" s="20">
        <v>198</v>
      </c>
      <c r="C45" s="20">
        <v>142</v>
      </c>
      <c r="D45" s="21">
        <v>83</v>
      </c>
      <c r="E45" s="21">
        <v>11</v>
      </c>
      <c r="F45" s="21">
        <v>7</v>
      </c>
      <c r="G45" s="21">
        <v>41</v>
      </c>
      <c r="H45" s="21">
        <v>19</v>
      </c>
      <c r="I45" s="21">
        <v>25</v>
      </c>
      <c r="J45" s="21">
        <v>12</v>
      </c>
      <c r="K45" s="22">
        <v>6445295</v>
      </c>
      <c r="L45" s="50">
        <f>Table1[[#This Row],[Population]]/100000</f>
        <v>64.452950000000001</v>
      </c>
      <c r="M45" s="50">
        <f>Table1[[#This Row],[Total murders1]]/Table1[Population per 100,000]</f>
        <v>3.0720083409681016</v>
      </c>
      <c r="N45" s="50">
        <f>Table1[[#This Row],[Total firearms]]/Table1[[#This Row],[Population per 100,000]]</f>
        <v>2.2031574970579313</v>
      </c>
      <c r="O45" s="50">
        <f>Table1[[#This Row],[Knives or cutting instruments]]/Table1[[#This Row],[Population per 100,000]]</f>
        <v>0.29478867918380774</v>
      </c>
    </row>
    <row r="46" spans="1:15" s="19" customFormat="1" ht="15.75" customHeight="1" x14ac:dyDescent="0.5">
      <c r="A46" s="19" t="s">
        <v>336</v>
      </c>
      <c r="B46" s="20">
        <v>91</v>
      </c>
      <c r="C46" s="20">
        <v>53</v>
      </c>
      <c r="D46" s="21">
        <v>43</v>
      </c>
      <c r="E46" s="21">
        <v>2</v>
      </c>
      <c r="F46" s="21">
        <v>8</v>
      </c>
      <c r="G46" s="23">
        <v>0</v>
      </c>
      <c r="H46" s="21">
        <v>14</v>
      </c>
      <c r="I46" s="21">
        <v>16</v>
      </c>
      <c r="J46" s="21">
        <v>8</v>
      </c>
      <c r="K46" s="22">
        <v>5290447</v>
      </c>
      <c r="L46" s="50">
        <f>Table1[[#This Row],[Population]]/100000</f>
        <v>52.904470000000003</v>
      </c>
      <c r="M46" s="50">
        <f>Table1[[#This Row],[Total murders1]]/Table1[Population per 100,000]</f>
        <v>1.7200814978394074</v>
      </c>
      <c r="N46" s="50">
        <f>Table1[[#This Row],[Total firearms]]/Table1[[#This Row],[Population per 100,000]]</f>
        <v>1.0018057075328417</v>
      </c>
      <c r="O46" s="50">
        <f>Table1[[#This Row],[Knives or cutting instruments]]/Table1[[#This Row],[Population per 100,000]]</f>
        <v>0.26462792274452424</v>
      </c>
    </row>
    <row r="47" spans="1:15" s="19" customFormat="1" ht="15.75" customHeight="1" x14ac:dyDescent="0.5">
      <c r="A47" s="19" t="s">
        <v>342</v>
      </c>
      <c r="B47" s="20">
        <v>21</v>
      </c>
      <c r="C47" s="20">
        <v>12</v>
      </c>
      <c r="D47" s="21">
        <v>12</v>
      </c>
      <c r="E47" s="25">
        <v>0</v>
      </c>
      <c r="F47" s="21">
        <v>0</v>
      </c>
      <c r="G47" s="24">
        <v>0</v>
      </c>
      <c r="H47" s="21">
        <v>4</v>
      </c>
      <c r="I47" s="21">
        <v>2</v>
      </c>
      <c r="J47" s="21">
        <v>3</v>
      </c>
      <c r="K47" s="22">
        <v>1559796</v>
      </c>
      <c r="L47" s="50">
        <f>Table1[[#This Row],[Population]]/100000</f>
        <v>15.59796</v>
      </c>
      <c r="M47" s="50">
        <f>Table1[[#This Row],[Total murders1]]/Table1[Population per 100,000]</f>
        <v>1.3463299046798427</v>
      </c>
      <c r="N47" s="50">
        <f>Table1[[#This Row],[Total firearms]]/Table1[[#This Row],[Population per 100,000]]</f>
        <v>0.76933137410276731</v>
      </c>
      <c r="O47" s="50">
        <f>Table1[[#This Row],[Knives or cutting instruments]]/Table1[[#This Row],[Population per 100,000]]</f>
        <v>0.2564437913675891</v>
      </c>
    </row>
    <row r="48" spans="1:15" s="19" customFormat="1" ht="15.75" customHeight="1" x14ac:dyDescent="0.5">
      <c r="A48" s="19" t="s">
        <v>341</v>
      </c>
      <c r="B48" s="20">
        <v>52</v>
      </c>
      <c r="C48" s="20">
        <v>22</v>
      </c>
      <c r="D48" s="21">
        <v>16</v>
      </c>
      <c r="E48" s="24">
        <v>0</v>
      </c>
      <c r="F48" s="21">
        <v>1</v>
      </c>
      <c r="G48" s="21">
        <v>5</v>
      </c>
      <c r="H48" s="21">
        <v>7</v>
      </c>
      <c r="I48" s="21">
        <v>12</v>
      </c>
      <c r="J48" s="21">
        <v>11</v>
      </c>
      <c r="K48" s="22">
        <v>2830753</v>
      </c>
      <c r="L48" s="50">
        <f>Table1[[#This Row],[Population]]/100000</f>
        <v>28.30753</v>
      </c>
      <c r="M48" s="50">
        <f>Table1[[#This Row],[Total murders1]]/Table1[Population per 100,000]</f>
        <v>1.8369670543491432</v>
      </c>
      <c r="N48" s="50">
        <f>Table1[[#This Row],[Total firearms]]/Table1[[#This Row],[Population per 100,000]]</f>
        <v>0.77717836914771443</v>
      </c>
      <c r="O48" s="50">
        <f>Table1[[#This Row],[Knives or cutting instruments]]/Table1[[#This Row],[Population per 100,000]]</f>
        <v>0.24728402654700005</v>
      </c>
    </row>
    <row r="49" spans="1:15" s="19" customFormat="1" ht="15.75" customHeight="1" x14ac:dyDescent="0.5">
      <c r="A49" s="19" t="s">
        <v>337</v>
      </c>
      <c r="B49" s="20">
        <v>14</v>
      </c>
      <c r="C49" s="20">
        <v>8</v>
      </c>
      <c r="D49" s="24">
        <v>3</v>
      </c>
      <c r="E49" s="24">
        <v>0</v>
      </c>
      <c r="F49" s="21">
        <v>1</v>
      </c>
      <c r="G49" s="24">
        <v>4</v>
      </c>
      <c r="H49" s="24">
        <v>2</v>
      </c>
      <c r="I49" s="21">
        <v>4</v>
      </c>
      <c r="J49" s="21">
        <v>0</v>
      </c>
      <c r="K49" s="22">
        <v>820077</v>
      </c>
      <c r="L49" s="50">
        <f>Table1[[#This Row],[Population]]/100000</f>
        <v>8.2007700000000003</v>
      </c>
      <c r="M49" s="50">
        <f>Table1[[#This Row],[Total murders1]]/Table1[Population per 100,000]</f>
        <v>1.7071567669865146</v>
      </c>
      <c r="N49" s="50">
        <f>Table1[[#This Row],[Total firearms]]/Table1[[#This Row],[Population per 100,000]]</f>
        <v>0.97551815256372265</v>
      </c>
      <c r="O49" s="50">
        <f>Table1[[#This Row],[Knives or cutting instruments]]/Table1[[#This Row],[Population per 100,000]]</f>
        <v>0.24387953814093066</v>
      </c>
    </row>
    <row r="50" spans="1:15" s="19" customFormat="1" ht="15.75" customHeight="1" x14ac:dyDescent="0.5">
      <c r="A50" s="19" t="s">
        <v>321</v>
      </c>
      <c r="B50" s="20">
        <v>453</v>
      </c>
      <c r="C50" s="20">
        <v>364</v>
      </c>
      <c r="D50" s="21">
        <v>355</v>
      </c>
      <c r="E50" s="24">
        <v>3</v>
      </c>
      <c r="F50" s="23">
        <v>1</v>
      </c>
      <c r="G50" s="21">
        <v>5</v>
      </c>
      <c r="H50" s="21">
        <v>30</v>
      </c>
      <c r="I50" s="21">
        <v>43</v>
      </c>
      <c r="J50" s="24">
        <v>16</v>
      </c>
      <c r="K50" s="22">
        <v>12944410</v>
      </c>
      <c r="L50" s="50">
        <f>Table1[[#This Row],[Population]]/100000</f>
        <v>129.44409999999999</v>
      </c>
      <c r="M50" s="50">
        <f>Table1[[#This Row],[Total murders1]]/Table1[Population per 100,000]</f>
        <v>3.499580127638108</v>
      </c>
      <c r="N50" s="50">
        <f>Table1[[#This Row],[Total firearms]]/Table1[[#This Row],[Population per 100,000]]</f>
        <v>2.812024650022674</v>
      </c>
      <c r="O50" s="50">
        <f>Table1[[#This Row],[Knives or cutting instruments]]/Table1[[#This Row],[Population per 100,000]]</f>
        <v>0.23176027335351709</v>
      </c>
    </row>
    <row r="51" spans="1:15" s="19" customFormat="1" ht="15.75" customHeight="1" x14ac:dyDescent="0.5">
      <c r="A51" s="19" t="s">
        <v>331</v>
      </c>
      <c r="B51" s="20">
        <v>151</v>
      </c>
      <c r="C51" s="20">
        <v>97</v>
      </c>
      <c r="D51" s="21">
        <v>63</v>
      </c>
      <c r="E51" s="21">
        <v>5</v>
      </c>
      <c r="F51" s="21">
        <v>6</v>
      </c>
      <c r="G51" s="21">
        <v>23</v>
      </c>
      <c r="H51" s="21">
        <v>13</v>
      </c>
      <c r="I51" s="21">
        <v>22</v>
      </c>
      <c r="J51" s="21">
        <v>19</v>
      </c>
      <c r="K51" s="22">
        <v>5668519</v>
      </c>
      <c r="L51" s="50">
        <f>Table1[[#This Row],[Population]]/100000</f>
        <v>56.685189999999999</v>
      </c>
      <c r="M51" s="50">
        <f>Table1[[#This Row],[Total murders1]]/Table1[Population per 100,000]</f>
        <v>2.6638351216605254</v>
      </c>
      <c r="N51" s="50">
        <f>Table1[[#This Row],[Total firearms]]/Table1[[#This Row],[Population per 100,000]]</f>
        <v>1.7112053430534502</v>
      </c>
      <c r="O51" s="50">
        <f>Table1[[#This Row],[Knives or cutting instruments]]/Table1[[#This Row],[Population per 100,000]]</f>
        <v>0.22933679855355518</v>
      </c>
    </row>
    <row r="52" spans="1:15" s="19" customFormat="1" ht="15.75" customHeight="1" x14ac:dyDescent="0.5">
      <c r="A52" s="19" t="s">
        <v>339</v>
      </c>
      <c r="B52" s="20">
        <v>8</v>
      </c>
      <c r="C52" s="20">
        <v>5</v>
      </c>
      <c r="D52" s="21">
        <v>0</v>
      </c>
      <c r="E52" s="24">
        <v>2</v>
      </c>
      <c r="F52" s="21">
        <v>0</v>
      </c>
      <c r="G52" s="24">
        <v>3</v>
      </c>
      <c r="H52" s="21">
        <v>1</v>
      </c>
      <c r="I52" s="21">
        <v>1</v>
      </c>
      <c r="J52" s="21">
        <v>1</v>
      </c>
      <c r="K52" s="22">
        <v>547637</v>
      </c>
      <c r="L52" s="50">
        <f>Table1[[#This Row],[Population]]/100000</f>
        <v>5.4763700000000002</v>
      </c>
      <c r="M52" s="50">
        <f>Table1[[#This Row],[Total murders1]]/Table1[Population per 100,000]</f>
        <v>1.4608216756720236</v>
      </c>
      <c r="N52" s="50">
        <f>Table1[[#This Row],[Total firearms]]/Table1[[#This Row],[Population per 100,000]]</f>
        <v>0.91301354729501472</v>
      </c>
      <c r="O52" s="50">
        <f>Table1[[#This Row],[Knives or cutting instruments]]/Table1[[#This Row],[Population per 100,000]]</f>
        <v>0.18260270945900295</v>
      </c>
    </row>
    <row r="53" spans="1:15" s="19" customFormat="1" ht="15.75" customHeight="1" x14ac:dyDescent="0.5">
      <c r="A53" s="19" t="s">
        <v>347</v>
      </c>
      <c r="B53" s="20">
        <v>7</v>
      </c>
      <c r="C53" s="20">
        <v>2</v>
      </c>
      <c r="D53" s="21">
        <v>1</v>
      </c>
      <c r="E53" s="21">
        <v>1</v>
      </c>
      <c r="F53" s="21">
        <v>0</v>
      </c>
      <c r="G53" s="24">
        <v>0</v>
      </c>
      <c r="H53" s="21">
        <v>1</v>
      </c>
      <c r="I53" s="24">
        <v>2</v>
      </c>
      <c r="J53" s="21">
        <v>2</v>
      </c>
      <c r="K53" s="22">
        <v>622433</v>
      </c>
      <c r="L53" s="50">
        <f>Table1[[#This Row],[Population]]/100000</f>
        <v>6.2243300000000001</v>
      </c>
      <c r="M53" s="50">
        <f>Table1[[#This Row],[Total murders1]]/Table1[Population per 100,000]</f>
        <v>1.1246190353017915</v>
      </c>
      <c r="N53" s="50">
        <f>Table1[[#This Row],[Total firearms]]/Table1[[#This Row],[Population per 100,000]]</f>
        <v>0.32131972437194045</v>
      </c>
      <c r="O53" s="50">
        <f>Table1[[#This Row],[Knives or cutting instruments]]/Table1[[#This Row],[Population per 100,000]]</f>
        <v>0.16065986218597023</v>
      </c>
    </row>
    <row r="54" spans="1:15" s="19" customFormat="1" ht="15.75" customHeight="1" x14ac:dyDescent="0.5">
      <c r="A54" s="19" t="s">
        <v>343</v>
      </c>
      <c r="B54" s="20">
        <v>38</v>
      </c>
      <c r="C54" s="20">
        <v>21</v>
      </c>
      <c r="D54" s="24">
        <v>9</v>
      </c>
      <c r="E54" s="25">
        <v>1</v>
      </c>
      <c r="F54" s="21">
        <v>4</v>
      </c>
      <c r="G54" s="24">
        <v>7</v>
      </c>
      <c r="H54" s="24">
        <v>4</v>
      </c>
      <c r="I54" s="21">
        <v>9</v>
      </c>
      <c r="J54" s="21">
        <v>4</v>
      </c>
      <c r="K54" s="22">
        <v>3023081</v>
      </c>
      <c r="L54" s="50">
        <f>Table1[[#This Row],[Population]]/100000</f>
        <v>30.230810000000002</v>
      </c>
      <c r="M54" s="50">
        <f>Table1[[#This Row],[Total murders1]]/Table1[Population per 100,000]</f>
        <v>1.2569957602856159</v>
      </c>
      <c r="N54" s="50">
        <f>Table1[[#This Row],[Total firearms]]/Table1[[#This Row],[Population per 100,000]]</f>
        <v>0.69465555173678772</v>
      </c>
      <c r="O54" s="50">
        <f>Table1[[#This Row],[Knives or cutting instruments]]/Table1[[#This Row],[Population per 100,000]]</f>
        <v>0.13231534318795957</v>
      </c>
    </row>
    <row r="55" spans="1:15" s="19" customFormat="1" ht="15.75" customHeight="1" x14ac:dyDescent="0.5">
      <c r="A55" s="19" t="s">
        <v>344</v>
      </c>
      <c r="B55" s="20">
        <v>9</v>
      </c>
      <c r="C55" s="20">
        <v>4</v>
      </c>
      <c r="D55" s="24">
        <v>3</v>
      </c>
      <c r="E55" s="24">
        <v>0</v>
      </c>
      <c r="F55" s="21">
        <v>1</v>
      </c>
      <c r="G55" s="24">
        <v>0</v>
      </c>
      <c r="H55" s="21">
        <v>0</v>
      </c>
      <c r="I55" s="21">
        <v>4</v>
      </c>
      <c r="J55" s="23">
        <v>1</v>
      </c>
      <c r="K55" s="22">
        <v>653778</v>
      </c>
      <c r="L55" s="50">
        <f>Table1[[#This Row],[Population]]/100000</f>
        <v>6.5377799999999997</v>
      </c>
      <c r="M55" s="50">
        <f>Table1[[#This Row],[Total murders1]]/Table1[Population per 100,000]</f>
        <v>1.3766140800088105</v>
      </c>
      <c r="N55" s="50">
        <f>Table1[[#This Row],[Total firearms]]/Table1[[#This Row],[Population per 100,000]]</f>
        <v>0.61182848000391576</v>
      </c>
      <c r="O55" s="50">
        <f>Table1[[#This Row],[Knives or cutting instruments]]/Table1[[#This Row],[Population per 100,000]]</f>
        <v>0</v>
      </c>
    </row>
    <row r="56" spans="1:15" ht="15.7" x14ac:dyDescent="0.55000000000000004">
      <c r="A56" s="42" t="s">
        <v>365</v>
      </c>
      <c r="B56" s="47">
        <f>SUBTOTAL(105,Table1[Total murders1])</f>
        <v>7</v>
      </c>
      <c r="C56" s="43"/>
      <c r="D56" s="44"/>
      <c r="E56" s="45"/>
      <c r="F56" s="44"/>
      <c r="G56" s="45"/>
      <c r="H56" s="44"/>
      <c r="I56" s="44"/>
      <c r="J56" s="44"/>
      <c r="K56" s="46">
        <f>SUBTOTAL(109,Table1[Population])</f>
        <v>289762178</v>
      </c>
      <c r="L56" s="48"/>
      <c r="M56" s="51">
        <f>SUBTOTAL(101,Table1[Murder per 100,000])</f>
        <v>3.8175109269681227</v>
      </c>
      <c r="N56" s="52">
        <f>SUBTOTAL(101,Table1[Firearm Murder per 100,000])</f>
        <v>2.4918645248763736</v>
      </c>
      <c r="O56" s="52">
        <f>SUBTOTAL(101,Table1[Cutting Murder per 100,000])</f>
        <v>0.51248309860232932</v>
      </c>
    </row>
    <row r="58" spans="1:15" x14ac:dyDescent="0.4">
      <c r="L58" s="15" t="s">
        <v>368</v>
      </c>
      <c r="M58" s="15">
        <f>Table1[[#Totals],[Firearm Murder per 100,000]]/Table1[[#Totals],[Murder per 100,000]]</f>
        <v>0.65274587880627732</v>
      </c>
    </row>
  </sheetData>
  <printOptions horizontalCentered="1"/>
  <pageMargins left="1" right="1" top="1" bottom="1" header="0.5" footer="0.5"/>
  <pageSetup scale="67" orientation="portrait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F1" workbookViewId="0">
      <selection activeCell="P10" sqref="P10"/>
    </sheetView>
  </sheetViews>
  <sheetFormatPr defaultColWidth="10.6640625" defaultRowHeight="15.7" x14ac:dyDescent="0.55000000000000004"/>
  <cols>
    <col min="1" max="1" width="11.1640625" customWidth="1"/>
    <col min="9" max="9" width="11.27734375" customWidth="1"/>
    <col min="10" max="10" width="11.6640625" customWidth="1"/>
    <col min="13" max="13" width="11.88671875" customWidth="1"/>
    <col min="14" max="14" width="14.5546875" customWidth="1"/>
    <col min="15" max="15" width="4.109375" customWidth="1"/>
    <col min="16" max="16" width="4.94140625" customWidth="1"/>
    <col min="17" max="17" width="10.33203125" customWidth="1"/>
    <col min="18" max="18" width="5.5546875" customWidth="1"/>
    <col min="19" max="19" width="10.33203125" customWidth="1"/>
    <col min="20" max="20" width="15.609375" customWidth="1"/>
    <col min="21" max="21" width="11.109375" customWidth="1"/>
    <col min="22" max="22" width="15.609375" customWidth="1"/>
    <col min="23" max="23" width="11.109375" customWidth="1"/>
    <col min="24" max="24" width="20.21875" customWidth="1"/>
    <col min="25" max="25" width="15.71875" customWidth="1"/>
    <col min="26" max="48" width="6.21875" customWidth="1"/>
    <col min="49" max="54" width="7.21875" customWidth="1"/>
    <col min="55" max="55" width="10.33203125" customWidth="1"/>
  </cols>
  <sheetData>
    <row r="1" spans="1:17" x14ac:dyDescent="0.55000000000000004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N1" t="s">
        <v>374</v>
      </c>
    </row>
    <row r="2" spans="1:17" x14ac:dyDescent="0.55000000000000004">
      <c r="A2">
        <v>42010</v>
      </c>
      <c r="B2" t="s">
        <v>275</v>
      </c>
      <c r="C2" t="s">
        <v>95</v>
      </c>
      <c r="D2" t="s">
        <v>276</v>
      </c>
      <c r="E2">
        <v>95</v>
      </c>
      <c r="F2" s="10">
        <v>1.99</v>
      </c>
      <c r="G2" s="10">
        <f>E2*F2</f>
        <v>189.05</v>
      </c>
      <c r="H2" s="10">
        <v>2.4874999999999998</v>
      </c>
      <c r="I2" s="10">
        <f>E2*H2</f>
        <v>236.31249999999997</v>
      </c>
      <c r="J2" s="10">
        <f>I2-G2</f>
        <v>47.26249999999996</v>
      </c>
    </row>
    <row r="3" spans="1:17" x14ac:dyDescent="0.55000000000000004">
      <c r="A3">
        <v>42027</v>
      </c>
      <c r="B3" t="s">
        <v>277</v>
      </c>
      <c r="C3" t="s">
        <v>278</v>
      </c>
      <c r="D3" t="s">
        <v>279</v>
      </c>
      <c r="E3">
        <v>50</v>
      </c>
      <c r="F3" s="10">
        <v>19.989999999999998</v>
      </c>
      <c r="G3" s="10">
        <f t="shared" ref="G3:G44" si="0">E3*F3</f>
        <v>999.49999999999989</v>
      </c>
      <c r="H3" s="10">
        <v>24.987499999999997</v>
      </c>
      <c r="I3" s="10">
        <f t="shared" ref="I3:I44" si="1">E3*H3</f>
        <v>1249.3749999999998</v>
      </c>
      <c r="J3" s="10">
        <f t="shared" ref="J3:J44" si="2">I3-G3</f>
        <v>249.87499999999989</v>
      </c>
      <c r="M3" s="53" t="s">
        <v>375</v>
      </c>
      <c r="N3" s="53" t="s">
        <v>373</v>
      </c>
    </row>
    <row r="4" spans="1:17" x14ac:dyDescent="0.55000000000000004">
      <c r="A4">
        <v>42044</v>
      </c>
      <c r="B4" t="s">
        <v>277</v>
      </c>
      <c r="C4" t="s">
        <v>280</v>
      </c>
      <c r="D4" t="s">
        <v>276</v>
      </c>
      <c r="E4">
        <v>36</v>
      </c>
      <c r="F4" s="10">
        <v>4.99</v>
      </c>
      <c r="G4" s="10">
        <f t="shared" si="0"/>
        <v>179.64000000000001</v>
      </c>
      <c r="H4" s="10">
        <v>6.2375000000000007</v>
      </c>
      <c r="I4" s="10">
        <f t="shared" si="1"/>
        <v>224.55</v>
      </c>
      <c r="J4" s="10">
        <f t="shared" si="2"/>
        <v>44.91</v>
      </c>
      <c r="M4" s="53" t="s">
        <v>371</v>
      </c>
      <c r="N4" t="s">
        <v>277</v>
      </c>
      <c r="O4" t="s">
        <v>275</v>
      </c>
      <c r="P4" t="s">
        <v>170</v>
      </c>
      <c r="Q4" t="s">
        <v>372</v>
      </c>
    </row>
    <row r="5" spans="1:17" x14ac:dyDescent="0.55000000000000004">
      <c r="A5">
        <v>42061</v>
      </c>
      <c r="B5" t="s">
        <v>277</v>
      </c>
      <c r="C5" t="s">
        <v>172</v>
      </c>
      <c r="D5" t="s">
        <v>281</v>
      </c>
      <c r="E5">
        <v>27</v>
      </c>
      <c r="F5" s="10">
        <v>19.989999999999998</v>
      </c>
      <c r="G5" s="10">
        <f t="shared" si="0"/>
        <v>539.7299999999999</v>
      </c>
      <c r="H5" s="10">
        <v>24.987499999999997</v>
      </c>
      <c r="I5" s="10">
        <f t="shared" si="1"/>
        <v>674.66249999999991</v>
      </c>
      <c r="J5" s="10">
        <f t="shared" si="2"/>
        <v>134.9325</v>
      </c>
      <c r="M5" s="54" t="s">
        <v>279</v>
      </c>
      <c r="N5" s="55">
        <v>424</v>
      </c>
      <c r="O5" s="55">
        <v>234</v>
      </c>
      <c r="P5" s="55">
        <v>64</v>
      </c>
      <c r="Q5" s="55">
        <v>722</v>
      </c>
    </row>
    <row r="6" spans="1:17" x14ac:dyDescent="0.55000000000000004">
      <c r="A6">
        <v>42078</v>
      </c>
      <c r="B6" t="s">
        <v>170</v>
      </c>
      <c r="C6" t="s">
        <v>282</v>
      </c>
      <c r="D6" t="s">
        <v>276</v>
      </c>
      <c r="E6">
        <v>56</v>
      </c>
      <c r="F6" s="10">
        <v>2.99</v>
      </c>
      <c r="G6" s="10">
        <f t="shared" si="0"/>
        <v>167.44</v>
      </c>
      <c r="H6" s="10">
        <v>3.7375000000000003</v>
      </c>
      <c r="I6" s="10">
        <f t="shared" si="1"/>
        <v>209.3</v>
      </c>
      <c r="J6" s="10">
        <f t="shared" si="2"/>
        <v>41.860000000000014</v>
      </c>
      <c r="M6" s="54" t="s">
        <v>283</v>
      </c>
      <c r="N6" s="55">
        <v>7</v>
      </c>
      <c r="O6" s="55"/>
      <c r="P6" s="55">
        <v>3</v>
      </c>
      <c r="Q6" s="55">
        <v>10</v>
      </c>
    </row>
    <row r="7" spans="1:17" x14ac:dyDescent="0.55000000000000004">
      <c r="A7">
        <v>42095</v>
      </c>
      <c r="B7" t="s">
        <v>275</v>
      </c>
      <c r="C7" t="s">
        <v>95</v>
      </c>
      <c r="D7" t="s">
        <v>279</v>
      </c>
      <c r="E7">
        <v>60</v>
      </c>
      <c r="F7" s="10">
        <v>4.99</v>
      </c>
      <c r="G7" s="10">
        <f t="shared" si="0"/>
        <v>299.40000000000003</v>
      </c>
      <c r="H7" s="10">
        <v>6.2375000000000007</v>
      </c>
      <c r="I7" s="10">
        <f t="shared" si="1"/>
        <v>374.25000000000006</v>
      </c>
      <c r="J7" s="10">
        <f t="shared" si="2"/>
        <v>74.850000000000023</v>
      </c>
      <c r="M7" s="54" t="s">
        <v>281</v>
      </c>
      <c r="N7" s="55">
        <v>27</v>
      </c>
      <c r="O7" s="55">
        <v>175</v>
      </c>
      <c r="P7" s="55">
        <v>76</v>
      </c>
      <c r="Q7" s="55">
        <v>278</v>
      </c>
    </row>
    <row r="8" spans="1:17" x14ac:dyDescent="0.55000000000000004">
      <c r="A8">
        <v>42112</v>
      </c>
      <c r="B8" t="s">
        <v>277</v>
      </c>
      <c r="C8" t="s">
        <v>171</v>
      </c>
      <c r="D8" t="s">
        <v>276</v>
      </c>
      <c r="E8">
        <v>75</v>
      </c>
      <c r="F8" s="10">
        <v>1.99</v>
      </c>
      <c r="G8" s="10">
        <f t="shared" si="0"/>
        <v>149.25</v>
      </c>
      <c r="H8" s="10">
        <v>2.4874999999999998</v>
      </c>
      <c r="I8" s="10">
        <f t="shared" si="1"/>
        <v>186.5625</v>
      </c>
      <c r="J8" s="10">
        <f t="shared" si="2"/>
        <v>37.3125</v>
      </c>
      <c r="M8" s="54" t="s">
        <v>284</v>
      </c>
      <c r="N8" s="55">
        <v>243</v>
      </c>
      <c r="O8" s="55">
        <v>152</v>
      </c>
      <c r="P8" s="55"/>
      <c r="Q8" s="55">
        <v>395</v>
      </c>
    </row>
    <row r="9" spans="1:17" x14ac:dyDescent="0.55000000000000004">
      <c r="A9">
        <v>42129</v>
      </c>
      <c r="B9" t="s">
        <v>277</v>
      </c>
      <c r="C9" t="s">
        <v>280</v>
      </c>
      <c r="D9" t="s">
        <v>276</v>
      </c>
      <c r="E9">
        <v>90</v>
      </c>
      <c r="F9" s="10">
        <v>4.99</v>
      </c>
      <c r="G9" s="10">
        <f t="shared" si="0"/>
        <v>449.1</v>
      </c>
      <c r="H9" s="10">
        <v>6.2375000000000007</v>
      </c>
      <c r="I9" s="10">
        <f t="shared" si="1"/>
        <v>561.37500000000011</v>
      </c>
      <c r="J9" s="10">
        <f t="shared" si="2"/>
        <v>112.27500000000009</v>
      </c>
      <c r="M9" s="54" t="s">
        <v>276</v>
      </c>
      <c r="N9" s="55">
        <v>498</v>
      </c>
      <c r="O9" s="55">
        <v>130</v>
      </c>
      <c r="P9" s="55">
        <v>88</v>
      </c>
      <c r="Q9" s="55">
        <v>716</v>
      </c>
    </row>
    <row r="10" spans="1:17" x14ac:dyDescent="0.55000000000000004">
      <c r="A10">
        <v>42146</v>
      </c>
      <c r="B10" t="s">
        <v>170</v>
      </c>
      <c r="C10" t="s">
        <v>107</v>
      </c>
      <c r="D10" t="s">
        <v>276</v>
      </c>
      <c r="E10">
        <v>32</v>
      </c>
      <c r="F10" s="10">
        <v>1.99</v>
      </c>
      <c r="G10" s="10">
        <f t="shared" si="0"/>
        <v>63.68</v>
      </c>
      <c r="H10" s="10">
        <v>2.4874999999999998</v>
      </c>
      <c r="I10" s="10">
        <f t="shared" si="1"/>
        <v>79.599999999999994</v>
      </c>
      <c r="J10" s="10">
        <f t="shared" si="2"/>
        <v>15.919999999999995</v>
      </c>
      <c r="M10" s="54" t="s">
        <v>372</v>
      </c>
      <c r="N10" s="55">
        <v>1199</v>
      </c>
      <c r="O10" s="55">
        <v>691</v>
      </c>
      <c r="P10" s="55">
        <v>231</v>
      </c>
      <c r="Q10" s="55">
        <v>2121</v>
      </c>
    </row>
    <row r="11" spans="1:17" x14ac:dyDescent="0.55000000000000004">
      <c r="A11">
        <v>42163</v>
      </c>
      <c r="B11" t="s">
        <v>275</v>
      </c>
      <c r="C11" t="s">
        <v>95</v>
      </c>
      <c r="D11" t="s">
        <v>279</v>
      </c>
      <c r="E11">
        <v>60</v>
      </c>
      <c r="F11" s="10">
        <v>8.99</v>
      </c>
      <c r="G11" s="10">
        <f t="shared" si="0"/>
        <v>539.4</v>
      </c>
      <c r="H11" s="10">
        <v>11.237500000000001</v>
      </c>
      <c r="I11" s="10">
        <f t="shared" si="1"/>
        <v>674.25</v>
      </c>
      <c r="J11" s="10">
        <f t="shared" si="2"/>
        <v>134.85000000000002</v>
      </c>
    </row>
    <row r="12" spans="1:17" x14ac:dyDescent="0.55000000000000004">
      <c r="A12">
        <v>42180</v>
      </c>
      <c r="B12" t="s">
        <v>277</v>
      </c>
      <c r="C12" t="s">
        <v>146</v>
      </c>
      <c r="D12" t="s">
        <v>276</v>
      </c>
      <c r="E12">
        <v>90</v>
      </c>
      <c r="F12" s="10">
        <v>4.99</v>
      </c>
      <c r="G12" s="10">
        <f t="shared" si="0"/>
        <v>449.1</v>
      </c>
      <c r="H12" s="10">
        <v>6.2375000000000007</v>
      </c>
      <c r="I12" s="10">
        <f t="shared" si="1"/>
        <v>561.37500000000011</v>
      </c>
      <c r="J12" s="10">
        <f t="shared" si="2"/>
        <v>112.27500000000009</v>
      </c>
    </row>
    <row r="13" spans="1:17" x14ac:dyDescent="0.55000000000000004">
      <c r="A13">
        <v>42197</v>
      </c>
      <c r="B13" t="s">
        <v>275</v>
      </c>
      <c r="C13" t="s">
        <v>154</v>
      </c>
      <c r="D13" t="s">
        <v>279</v>
      </c>
      <c r="E13">
        <v>29</v>
      </c>
      <c r="F13" s="10">
        <v>1.99</v>
      </c>
      <c r="G13" s="10">
        <f t="shared" si="0"/>
        <v>57.71</v>
      </c>
      <c r="H13" s="10">
        <v>2.4874999999999998</v>
      </c>
      <c r="I13" s="10">
        <f t="shared" si="1"/>
        <v>72.137499999999989</v>
      </c>
      <c r="J13" s="10">
        <f t="shared" si="2"/>
        <v>14.427499999999988</v>
      </c>
    </row>
    <row r="14" spans="1:17" x14ac:dyDescent="0.55000000000000004">
      <c r="A14">
        <v>42214</v>
      </c>
      <c r="B14" t="s">
        <v>275</v>
      </c>
      <c r="C14" t="s">
        <v>285</v>
      </c>
      <c r="D14" t="s">
        <v>279</v>
      </c>
      <c r="E14">
        <v>81</v>
      </c>
      <c r="F14" s="10">
        <v>19.989999999999998</v>
      </c>
      <c r="G14" s="10">
        <f t="shared" si="0"/>
        <v>1619.1899999999998</v>
      </c>
      <c r="H14" s="10">
        <v>24.987499999999997</v>
      </c>
      <c r="I14" s="10">
        <f t="shared" si="1"/>
        <v>2023.9874999999997</v>
      </c>
      <c r="J14" s="10">
        <f t="shared" si="2"/>
        <v>404.7974999999999</v>
      </c>
    </row>
    <row r="15" spans="1:17" x14ac:dyDescent="0.55000000000000004">
      <c r="A15">
        <v>42231</v>
      </c>
      <c r="B15" t="s">
        <v>275</v>
      </c>
      <c r="C15" t="s">
        <v>95</v>
      </c>
      <c r="D15" t="s">
        <v>276</v>
      </c>
      <c r="E15">
        <v>35</v>
      </c>
      <c r="F15" s="10">
        <v>4.99</v>
      </c>
      <c r="G15" s="10">
        <f t="shared" si="0"/>
        <v>174.65</v>
      </c>
      <c r="H15" s="10">
        <v>6.2375000000000007</v>
      </c>
      <c r="I15" s="10">
        <f t="shared" si="1"/>
        <v>218.31250000000003</v>
      </c>
      <c r="J15" s="10">
        <f t="shared" si="2"/>
        <v>43.662500000000023</v>
      </c>
    </row>
    <row r="16" spans="1:17" x14ac:dyDescent="0.55000000000000004">
      <c r="A16">
        <v>42248</v>
      </c>
      <c r="B16" t="s">
        <v>277</v>
      </c>
      <c r="C16" t="s">
        <v>92</v>
      </c>
      <c r="D16" t="s">
        <v>283</v>
      </c>
      <c r="E16">
        <v>2</v>
      </c>
      <c r="F16" s="10">
        <v>125</v>
      </c>
      <c r="G16" s="10">
        <f t="shared" si="0"/>
        <v>250</v>
      </c>
      <c r="H16" s="10">
        <v>156.25</v>
      </c>
      <c r="I16" s="10">
        <f t="shared" si="1"/>
        <v>312.5</v>
      </c>
      <c r="J16" s="10">
        <f t="shared" si="2"/>
        <v>62.5</v>
      </c>
    </row>
    <row r="17" spans="1:10" x14ac:dyDescent="0.55000000000000004">
      <c r="A17">
        <v>42265</v>
      </c>
      <c r="B17" t="s">
        <v>275</v>
      </c>
      <c r="C17" t="s">
        <v>95</v>
      </c>
      <c r="D17" t="s">
        <v>284</v>
      </c>
      <c r="E17">
        <v>16</v>
      </c>
      <c r="F17" s="10">
        <v>15.99</v>
      </c>
      <c r="G17" s="10">
        <f t="shared" si="0"/>
        <v>255.84</v>
      </c>
      <c r="H17" s="10">
        <v>19.987500000000001</v>
      </c>
      <c r="I17" s="10">
        <f t="shared" si="1"/>
        <v>319.8</v>
      </c>
      <c r="J17" s="10">
        <f t="shared" si="2"/>
        <v>63.960000000000008</v>
      </c>
    </row>
    <row r="18" spans="1:10" x14ac:dyDescent="0.55000000000000004">
      <c r="A18">
        <v>42282</v>
      </c>
      <c r="B18" t="s">
        <v>277</v>
      </c>
      <c r="C18" t="s">
        <v>146</v>
      </c>
      <c r="D18" t="s">
        <v>279</v>
      </c>
      <c r="E18">
        <v>28</v>
      </c>
      <c r="F18" s="10">
        <v>8.99</v>
      </c>
      <c r="G18" s="10">
        <f t="shared" si="0"/>
        <v>251.72</v>
      </c>
      <c r="H18" s="10">
        <v>11.237500000000001</v>
      </c>
      <c r="I18" s="10">
        <f t="shared" si="1"/>
        <v>314.65000000000003</v>
      </c>
      <c r="J18" s="10">
        <f t="shared" si="2"/>
        <v>62.930000000000035</v>
      </c>
    </row>
    <row r="19" spans="1:10" x14ac:dyDescent="0.55000000000000004">
      <c r="A19">
        <v>42299</v>
      </c>
      <c r="B19" t="s">
        <v>275</v>
      </c>
      <c r="C19" t="s">
        <v>95</v>
      </c>
      <c r="D19" t="s">
        <v>281</v>
      </c>
      <c r="E19">
        <v>64</v>
      </c>
      <c r="F19" s="10">
        <v>8.99</v>
      </c>
      <c r="G19" s="10">
        <f t="shared" si="0"/>
        <v>575.36</v>
      </c>
      <c r="H19" s="10">
        <v>11.237500000000001</v>
      </c>
      <c r="I19" s="10">
        <f t="shared" si="1"/>
        <v>719.2</v>
      </c>
      <c r="J19" s="10">
        <f t="shared" si="2"/>
        <v>143.84000000000003</v>
      </c>
    </row>
    <row r="20" spans="1:10" x14ac:dyDescent="0.55000000000000004">
      <c r="A20">
        <v>42316</v>
      </c>
      <c r="B20" t="s">
        <v>275</v>
      </c>
      <c r="C20" t="s">
        <v>285</v>
      </c>
      <c r="D20" t="s">
        <v>281</v>
      </c>
      <c r="E20">
        <v>15</v>
      </c>
      <c r="F20" s="10">
        <v>19.989999999999998</v>
      </c>
      <c r="G20" s="10">
        <f t="shared" si="0"/>
        <v>299.84999999999997</v>
      </c>
      <c r="H20" s="10">
        <v>24.987499999999997</v>
      </c>
      <c r="I20" s="10">
        <f t="shared" si="1"/>
        <v>374.81249999999994</v>
      </c>
      <c r="J20" s="10">
        <f t="shared" si="2"/>
        <v>74.962499999999977</v>
      </c>
    </row>
    <row r="21" spans="1:10" x14ac:dyDescent="0.55000000000000004">
      <c r="A21">
        <v>42333</v>
      </c>
      <c r="B21" t="s">
        <v>277</v>
      </c>
      <c r="C21" t="s">
        <v>278</v>
      </c>
      <c r="D21" t="s">
        <v>284</v>
      </c>
      <c r="E21">
        <v>96</v>
      </c>
      <c r="F21" s="10">
        <v>4.99</v>
      </c>
      <c r="G21" s="10">
        <f t="shared" si="0"/>
        <v>479.04</v>
      </c>
      <c r="H21" s="10">
        <v>6.2375000000000007</v>
      </c>
      <c r="I21" s="10">
        <f t="shared" si="1"/>
        <v>598.80000000000007</v>
      </c>
      <c r="J21" s="10">
        <f t="shared" si="2"/>
        <v>119.76000000000005</v>
      </c>
    </row>
    <row r="22" spans="1:10" x14ac:dyDescent="0.55000000000000004">
      <c r="A22">
        <v>42350</v>
      </c>
      <c r="B22" t="s">
        <v>277</v>
      </c>
      <c r="C22" t="s">
        <v>92</v>
      </c>
      <c r="D22" t="s">
        <v>276</v>
      </c>
      <c r="E22">
        <v>67</v>
      </c>
      <c r="F22" s="10">
        <v>1.29</v>
      </c>
      <c r="G22" s="10">
        <f t="shared" si="0"/>
        <v>86.43</v>
      </c>
      <c r="H22" s="10">
        <v>1.6125</v>
      </c>
      <c r="I22" s="10">
        <f t="shared" si="1"/>
        <v>108.03750000000001</v>
      </c>
      <c r="J22" s="10">
        <f t="shared" si="2"/>
        <v>21.607500000000002</v>
      </c>
    </row>
    <row r="23" spans="1:10" x14ac:dyDescent="0.55000000000000004">
      <c r="A23">
        <v>42367</v>
      </c>
      <c r="B23" t="s">
        <v>275</v>
      </c>
      <c r="C23" t="s">
        <v>285</v>
      </c>
      <c r="D23" t="s">
        <v>284</v>
      </c>
      <c r="E23">
        <v>74</v>
      </c>
      <c r="F23" s="10">
        <v>15.99</v>
      </c>
      <c r="G23" s="10">
        <f t="shared" si="0"/>
        <v>1183.26</v>
      </c>
      <c r="H23" s="10">
        <v>19.987500000000001</v>
      </c>
      <c r="I23" s="10">
        <f t="shared" si="1"/>
        <v>1479.075</v>
      </c>
      <c r="J23" s="10">
        <f t="shared" si="2"/>
        <v>295.81500000000005</v>
      </c>
    </row>
    <row r="24" spans="1:10" x14ac:dyDescent="0.55000000000000004">
      <c r="A24">
        <v>42384</v>
      </c>
      <c r="B24" t="s">
        <v>277</v>
      </c>
      <c r="C24" t="s">
        <v>172</v>
      </c>
      <c r="D24" t="s">
        <v>279</v>
      </c>
      <c r="E24">
        <v>46</v>
      </c>
      <c r="F24" s="10">
        <v>8.99</v>
      </c>
      <c r="G24" s="10">
        <f t="shared" si="0"/>
        <v>413.54</v>
      </c>
      <c r="H24" s="10">
        <v>11.237500000000001</v>
      </c>
      <c r="I24" s="10">
        <f t="shared" si="1"/>
        <v>516.92500000000007</v>
      </c>
      <c r="J24" s="10">
        <f t="shared" si="2"/>
        <v>103.38500000000005</v>
      </c>
    </row>
    <row r="25" spans="1:10" x14ac:dyDescent="0.55000000000000004">
      <c r="A25">
        <v>42401</v>
      </c>
      <c r="B25" t="s">
        <v>277</v>
      </c>
      <c r="C25" t="s">
        <v>92</v>
      </c>
      <c r="D25" t="s">
        <v>279</v>
      </c>
      <c r="E25">
        <v>87</v>
      </c>
      <c r="F25" s="10">
        <v>15</v>
      </c>
      <c r="G25" s="10">
        <f t="shared" si="0"/>
        <v>1305</v>
      </c>
      <c r="H25" s="10">
        <v>18.75</v>
      </c>
      <c r="I25" s="10">
        <f t="shared" si="1"/>
        <v>1631.25</v>
      </c>
      <c r="J25" s="10">
        <f t="shared" si="2"/>
        <v>326.25</v>
      </c>
    </row>
    <row r="26" spans="1:10" x14ac:dyDescent="0.55000000000000004">
      <c r="A26">
        <v>42418</v>
      </c>
      <c r="B26" t="s">
        <v>275</v>
      </c>
      <c r="C26" t="s">
        <v>95</v>
      </c>
      <c r="D26" t="s">
        <v>279</v>
      </c>
      <c r="E26">
        <v>4</v>
      </c>
      <c r="F26" s="10">
        <v>4.99</v>
      </c>
      <c r="G26" s="10">
        <f t="shared" si="0"/>
        <v>19.96</v>
      </c>
      <c r="H26" s="10">
        <v>6.2375000000000007</v>
      </c>
      <c r="I26" s="10">
        <f t="shared" si="1"/>
        <v>24.950000000000003</v>
      </c>
      <c r="J26" s="10">
        <f t="shared" si="2"/>
        <v>4.990000000000002</v>
      </c>
    </row>
    <row r="27" spans="1:10" x14ac:dyDescent="0.55000000000000004">
      <c r="A27">
        <v>42436</v>
      </c>
      <c r="B27" t="s">
        <v>170</v>
      </c>
      <c r="C27" t="s">
        <v>282</v>
      </c>
      <c r="D27" t="s">
        <v>279</v>
      </c>
      <c r="E27">
        <v>7</v>
      </c>
      <c r="F27" s="10">
        <v>19.989999999999998</v>
      </c>
      <c r="G27" s="10">
        <f t="shared" si="0"/>
        <v>139.92999999999998</v>
      </c>
      <c r="H27" s="10">
        <v>24.987499999999997</v>
      </c>
      <c r="I27" s="10">
        <f t="shared" si="1"/>
        <v>174.91249999999997</v>
      </c>
      <c r="J27" s="10">
        <f t="shared" si="2"/>
        <v>34.982499999999987</v>
      </c>
    </row>
    <row r="28" spans="1:10" x14ac:dyDescent="0.55000000000000004">
      <c r="A28">
        <v>42453</v>
      </c>
      <c r="B28" t="s">
        <v>277</v>
      </c>
      <c r="C28" t="s">
        <v>280</v>
      </c>
      <c r="D28" t="s">
        <v>284</v>
      </c>
      <c r="E28">
        <v>50</v>
      </c>
      <c r="F28" s="10">
        <v>4.99</v>
      </c>
      <c r="G28" s="10">
        <f t="shared" si="0"/>
        <v>249.5</v>
      </c>
      <c r="H28" s="10">
        <v>6.2375000000000007</v>
      </c>
      <c r="I28" s="10">
        <f t="shared" si="1"/>
        <v>311.87500000000006</v>
      </c>
      <c r="J28" s="10">
        <f t="shared" si="2"/>
        <v>62.375000000000057</v>
      </c>
    </row>
    <row r="29" spans="1:10" x14ac:dyDescent="0.55000000000000004">
      <c r="A29">
        <v>42470</v>
      </c>
      <c r="B29" t="s">
        <v>277</v>
      </c>
      <c r="C29" t="s">
        <v>171</v>
      </c>
      <c r="D29" t="s">
        <v>276</v>
      </c>
      <c r="E29">
        <v>66</v>
      </c>
      <c r="F29" s="10">
        <v>1.99</v>
      </c>
      <c r="G29" s="10">
        <f t="shared" si="0"/>
        <v>131.34</v>
      </c>
      <c r="H29" s="10">
        <v>2.4874999999999998</v>
      </c>
      <c r="I29" s="10">
        <f t="shared" si="1"/>
        <v>164.17499999999998</v>
      </c>
      <c r="J29" s="10">
        <f t="shared" si="2"/>
        <v>32.83499999999998</v>
      </c>
    </row>
    <row r="30" spans="1:10" x14ac:dyDescent="0.55000000000000004">
      <c r="A30">
        <v>42487</v>
      </c>
      <c r="B30" t="s">
        <v>275</v>
      </c>
      <c r="C30" t="s">
        <v>154</v>
      </c>
      <c r="D30" t="s">
        <v>281</v>
      </c>
      <c r="E30">
        <v>96</v>
      </c>
      <c r="F30" s="10">
        <v>4.99</v>
      </c>
      <c r="G30" s="10">
        <f t="shared" si="0"/>
        <v>479.04</v>
      </c>
      <c r="H30" s="10">
        <v>6.2375000000000007</v>
      </c>
      <c r="I30" s="10">
        <f t="shared" si="1"/>
        <v>598.80000000000007</v>
      </c>
      <c r="J30" s="10">
        <f t="shared" si="2"/>
        <v>119.76000000000005</v>
      </c>
    </row>
    <row r="31" spans="1:10" x14ac:dyDescent="0.55000000000000004">
      <c r="A31">
        <v>42504</v>
      </c>
      <c r="B31" t="s">
        <v>277</v>
      </c>
      <c r="C31" t="s">
        <v>172</v>
      </c>
      <c r="D31" t="s">
        <v>276</v>
      </c>
      <c r="E31">
        <v>53</v>
      </c>
      <c r="F31" s="10">
        <v>1.29</v>
      </c>
      <c r="G31" s="10">
        <f t="shared" si="0"/>
        <v>68.37</v>
      </c>
      <c r="H31" s="10">
        <v>1.6125</v>
      </c>
      <c r="I31" s="10">
        <f t="shared" si="1"/>
        <v>85.462500000000006</v>
      </c>
      <c r="J31" s="10">
        <f t="shared" si="2"/>
        <v>17.092500000000001</v>
      </c>
    </row>
    <row r="32" spans="1:10" x14ac:dyDescent="0.55000000000000004">
      <c r="A32">
        <v>42521</v>
      </c>
      <c r="B32" t="s">
        <v>277</v>
      </c>
      <c r="C32" t="s">
        <v>172</v>
      </c>
      <c r="D32" t="s">
        <v>279</v>
      </c>
      <c r="E32">
        <v>80</v>
      </c>
      <c r="F32" s="10">
        <v>8.99</v>
      </c>
      <c r="G32" s="10">
        <f t="shared" si="0"/>
        <v>719.2</v>
      </c>
      <c r="H32" s="10">
        <v>11.237500000000001</v>
      </c>
      <c r="I32" s="10">
        <f t="shared" si="1"/>
        <v>899</v>
      </c>
      <c r="J32" s="10">
        <f t="shared" si="2"/>
        <v>179.79999999999995</v>
      </c>
    </row>
    <row r="33" spans="1:10" x14ac:dyDescent="0.55000000000000004">
      <c r="A33">
        <v>42538</v>
      </c>
      <c r="B33" t="s">
        <v>277</v>
      </c>
      <c r="C33" t="s">
        <v>278</v>
      </c>
      <c r="D33" t="s">
        <v>283</v>
      </c>
      <c r="E33">
        <v>5</v>
      </c>
      <c r="F33" s="10">
        <v>125</v>
      </c>
      <c r="G33" s="10">
        <f t="shared" si="0"/>
        <v>625</v>
      </c>
      <c r="H33" s="10">
        <v>156.25</v>
      </c>
      <c r="I33" s="10">
        <f t="shared" si="1"/>
        <v>781.25</v>
      </c>
      <c r="J33" s="10">
        <f t="shared" si="2"/>
        <v>156.25</v>
      </c>
    </row>
    <row r="34" spans="1:10" x14ac:dyDescent="0.55000000000000004">
      <c r="A34">
        <v>42555</v>
      </c>
      <c r="B34" t="s">
        <v>275</v>
      </c>
      <c r="C34" t="s">
        <v>95</v>
      </c>
      <c r="D34" t="s">
        <v>284</v>
      </c>
      <c r="E34">
        <v>62</v>
      </c>
      <c r="F34" s="10">
        <v>4.99</v>
      </c>
      <c r="G34" s="10">
        <f t="shared" si="0"/>
        <v>309.38</v>
      </c>
      <c r="H34" s="10">
        <v>6.2375000000000007</v>
      </c>
      <c r="I34" s="10">
        <f t="shared" si="1"/>
        <v>386.72500000000002</v>
      </c>
      <c r="J34" s="10">
        <f t="shared" si="2"/>
        <v>77.345000000000027</v>
      </c>
    </row>
    <row r="35" spans="1:10" x14ac:dyDescent="0.55000000000000004">
      <c r="A35">
        <v>42572</v>
      </c>
      <c r="B35" t="s">
        <v>277</v>
      </c>
      <c r="C35" t="s">
        <v>146</v>
      </c>
      <c r="D35" t="s">
        <v>284</v>
      </c>
      <c r="E35">
        <v>55</v>
      </c>
      <c r="F35" s="10">
        <v>12.49</v>
      </c>
      <c r="G35" s="10">
        <f t="shared" si="0"/>
        <v>686.95</v>
      </c>
      <c r="H35" s="10">
        <v>15.612500000000001</v>
      </c>
      <c r="I35" s="10">
        <f t="shared" si="1"/>
        <v>858.6875</v>
      </c>
      <c r="J35" s="10">
        <f t="shared" si="2"/>
        <v>171.73749999999995</v>
      </c>
    </row>
    <row r="36" spans="1:10" x14ac:dyDescent="0.55000000000000004">
      <c r="A36">
        <v>42589</v>
      </c>
      <c r="B36" t="s">
        <v>277</v>
      </c>
      <c r="C36" t="s">
        <v>278</v>
      </c>
      <c r="D36" t="s">
        <v>284</v>
      </c>
      <c r="E36">
        <v>42</v>
      </c>
      <c r="F36" s="10">
        <v>23.95</v>
      </c>
      <c r="G36" s="10">
        <f t="shared" si="0"/>
        <v>1005.9</v>
      </c>
      <c r="H36" s="10">
        <v>29.9375</v>
      </c>
      <c r="I36" s="10">
        <f t="shared" si="1"/>
        <v>1257.375</v>
      </c>
      <c r="J36" s="10">
        <f t="shared" si="2"/>
        <v>251.47500000000002</v>
      </c>
    </row>
    <row r="37" spans="1:10" x14ac:dyDescent="0.55000000000000004">
      <c r="A37">
        <v>42606</v>
      </c>
      <c r="B37" t="s">
        <v>170</v>
      </c>
      <c r="C37" t="s">
        <v>282</v>
      </c>
      <c r="D37" t="s">
        <v>283</v>
      </c>
      <c r="E37">
        <v>3</v>
      </c>
      <c r="F37" s="10">
        <v>275</v>
      </c>
      <c r="G37" s="10">
        <f t="shared" si="0"/>
        <v>825</v>
      </c>
      <c r="H37" s="10">
        <v>343.75</v>
      </c>
      <c r="I37" s="10">
        <f t="shared" si="1"/>
        <v>1031.25</v>
      </c>
      <c r="J37" s="10">
        <f t="shared" si="2"/>
        <v>206.25</v>
      </c>
    </row>
    <row r="38" spans="1:10" x14ac:dyDescent="0.55000000000000004">
      <c r="A38">
        <v>42623</v>
      </c>
      <c r="B38" t="s">
        <v>277</v>
      </c>
      <c r="C38" t="s">
        <v>172</v>
      </c>
      <c r="D38" t="s">
        <v>276</v>
      </c>
      <c r="E38">
        <v>7</v>
      </c>
      <c r="F38" s="10">
        <v>1.29</v>
      </c>
      <c r="G38" s="10">
        <f t="shared" si="0"/>
        <v>9.0300000000000011</v>
      </c>
      <c r="H38" s="10">
        <v>1.6125</v>
      </c>
      <c r="I38" s="10">
        <f t="shared" si="1"/>
        <v>11.2875</v>
      </c>
      <c r="J38" s="10">
        <f t="shared" si="2"/>
        <v>2.2574999999999985</v>
      </c>
    </row>
    <row r="39" spans="1:10" x14ac:dyDescent="0.55000000000000004">
      <c r="A39">
        <v>42640</v>
      </c>
      <c r="B39" t="s">
        <v>170</v>
      </c>
      <c r="C39" t="s">
        <v>282</v>
      </c>
      <c r="D39" t="s">
        <v>281</v>
      </c>
      <c r="E39">
        <v>76</v>
      </c>
      <c r="F39" s="10">
        <v>1.99</v>
      </c>
      <c r="G39" s="10">
        <f t="shared" si="0"/>
        <v>151.24</v>
      </c>
      <c r="H39" s="10">
        <v>2.4874999999999998</v>
      </c>
      <c r="I39" s="10">
        <f t="shared" si="1"/>
        <v>189.04999999999998</v>
      </c>
      <c r="J39" s="10">
        <f t="shared" si="2"/>
        <v>37.809999999999974</v>
      </c>
    </row>
    <row r="40" spans="1:10" x14ac:dyDescent="0.55000000000000004">
      <c r="A40">
        <v>42657</v>
      </c>
      <c r="B40" t="s">
        <v>170</v>
      </c>
      <c r="C40" t="s">
        <v>107</v>
      </c>
      <c r="D40" t="s">
        <v>279</v>
      </c>
      <c r="E40">
        <v>57</v>
      </c>
      <c r="F40" s="10">
        <v>19.989999999999998</v>
      </c>
      <c r="G40" s="10">
        <f t="shared" si="0"/>
        <v>1139.4299999999998</v>
      </c>
      <c r="H40" s="10">
        <v>24.987499999999997</v>
      </c>
      <c r="I40" s="10">
        <f t="shared" si="1"/>
        <v>1424.2874999999999</v>
      </c>
      <c r="J40" s="10">
        <f t="shared" si="2"/>
        <v>284.85750000000007</v>
      </c>
    </row>
    <row r="41" spans="1:10" x14ac:dyDescent="0.55000000000000004">
      <c r="A41">
        <v>42674</v>
      </c>
      <c r="B41" t="s">
        <v>277</v>
      </c>
      <c r="C41" t="s">
        <v>171</v>
      </c>
      <c r="D41" t="s">
        <v>276</v>
      </c>
      <c r="E41">
        <v>14</v>
      </c>
      <c r="F41" s="10">
        <v>1.29</v>
      </c>
      <c r="G41" s="10">
        <f t="shared" si="0"/>
        <v>18.060000000000002</v>
      </c>
      <c r="H41" s="10">
        <v>1.6125</v>
      </c>
      <c r="I41" s="10">
        <f t="shared" si="1"/>
        <v>22.574999999999999</v>
      </c>
      <c r="J41" s="10">
        <f t="shared" si="2"/>
        <v>4.514999999999997</v>
      </c>
    </row>
    <row r="42" spans="1:10" x14ac:dyDescent="0.55000000000000004">
      <c r="A42">
        <v>42691</v>
      </c>
      <c r="B42" t="s">
        <v>277</v>
      </c>
      <c r="C42" t="s">
        <v>280</v>
      </c>
      <c r="D42" t="s">
        <v>279</v>
      </c>
      <c r="E42">
        <v>11</v>
      </c>
      <c r="F42" s="10">
        <v>4.99</v>
      </c>
      <c r="G42" s="10">
        <f t="shared" si="0"/>
        <v>54.89</v>
      </c>
      <c r="H42" s="10">
        <v>6.2375000000000007</v>
      </c>
      <c r="I42" s="10">
        <f t="shared" si="1"/>
        <v>68.612500000000011</v>
      </c>
      <c r="J42" s="10">
        <f t="shared" si="2"/>
        <v>13.722500000000011</v>
      </c>
    </row>
    <row r="43" spans="1:10" x14ac:dyDescent="0.55000000000000004">
      <c r="A43">
        <v>42708</v>
      </c>
      <c r="B43" t="s">
        <v>277</v>
      </c>
      <c r="C43" t="s">
        <v>280</v>
      </c>
      <c r="D43" t="s">
        <v>279</v>
      </c>
      <c r="E43">
        <v>94</v>
      </c>
      <c r="F43" s="10">
        <v>19.989999999999998</v>
      </c>
      <c r="G43" s="10">
        <f t="shared" si="0"/>
        <v>1879.06</v>
      </c>
      <c r="H43" s="10">
        <v>24.987499999999997</v>
      </c>
      <c r="I43" s="10">
        <f t="shared" si="1"/>
        <v>2348.8249999999998</v>
      </c>
      <c r="J43" s="10">
        <f t="shared" si="2"/>
        <v>469.76499999999987</v>
      </c>
    </row>
    <row r="44" spans="1:10" x14ac:dyDescent="0.55000000000000004">
      <c r="A44">
        <v>42725</v>
      </c>
      <c r="B44" t="s">
        <v>277</v>
      </c>
      <c r="C44" t="s">
        <v>171</v>
      </c>
      <c r="D44" t="s">
        <v>279</v>
      </c>
      <c r="E44">
        <v>28</v>
      </c>
      <c r="F44" s="10">
        <v>4.99</v>
      </c>
      <c r="G44" s="10">
        <f t="shared" si="0"/>
        <v>139.72</v>
      </c>
      <c r="H44" s="10">
        <v>6.2375000000000007</v>
      </c>
      <c r="I44" s="10">
        <f t="shared" si="1"/>
        <v>174.65000000000003</v>
      </c>
      <c r="J44" s="10">
        <f t="shared" si="2"/>
        <v>34.930000000000035</v>
      </c>
    </row>
  </sheetData>
  <pageMargins left="0.75" right="0.75" top="1" bottom="1" header="0.5" footer="0.5"/>
  <pageSetup orientation="portrait"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abSelected="1" workbookViewId="0">
      <selection activeCell="J3" sqref="J3"/>
    </sheetView>
  </sheetViews>
  <sheetFormatPr defaultColWidth="11" defaultRowHeight="15.7" x14ac:dyDescent="0.55000000000000004"/>
  <cols>
    <col min="1" max="1" width="11.6640625" customWidth="1"/>
    <col min="2" max="2" width="11.83203125" customWidth="1"/>
    <col min="3" max="3" width="7.44140625" customWidth="1"/>
    <col min="4" max="4" width="14.44140625" customWidth="1"/>
    <col min="5" max="5" width="10.44140625" style="38" customWidth="1"/>
    <col min="6" max="6" width="12.6640625" customWidth="1"/>
    <col min="7" max="7" width="12.21875" style="39" customWidth="1"/>
    <col min="8" max="8" width="8.0546875" customWidth="1"/>
    <col min="9" max="9" width="8.5" customWidth="1"/>
    <col min="10" max="10" width="12.609375" customWidth="1"/>
    <col min="11" max="11" width="11" hidden="1" customWidth="1"/>
    <col min="13" max="13" width="13.5" customWidth="1"/>
  </cols>
  <sheetData>
    <row r="1" spans="1:12" s="6" customFormat="1" ht="24.75" customHeight="1" x14ac:dyDescent="0.55000000000000004">
      <c r="A1" s="31" t="s">
        <v>1</v>
      </c>
      <c r="B1" s="31" t="s">
        <v>350</v>
      </c>
      <c r="C1" s="31" t="s">
        <v>351</v>
      </c>
      <c r="D1" s="31" t="s">
        <v>352</v>
      </c>
      <c r="E1" s="31" t="s">
        <v>353</v>
      </c>
      <c r="F1" s="31" t="s">
        <v>354</v>
      </c>
      <c r="G1" s="32" t="s">
        <v>355</v>
      </c>
      <c r="H1" s="31" t="s">
        <v>356</v>
      </c>
      <c r="I1" s="31" t="s">
        <v>357</v>
      </c>
      <c r="J1" s="31" t="s">
        <v>376</v>
      </c>
      <c r="K1" s="31" t="s">
        <v>358</v>
      </c>
      <c r="L1" s="6" t="s">
        <v>359</v>
      </c>
    </row>
    <row r="2" spans="1:12" x14ac:dyDescent="0.55000000000000004">
      <c r="A2" s="33">
        <v>318</v>
      </c>
      <c r="B2" s="33">
        <v>17</v>
      </c>
      <c r="C2" s="34">
        <v>11</v>
      </c>
      <c r="D2" s="35">
        <v>2.2081038129067818</v>
      </c>
      <c r="E2" s="36">
        <v>762</v>
      </c>
      <c r="F2" s="34">
        <v>587</v>
      </c>
      <c r="G2" s="34">
        <v>542</v>
      </c>
      <c r="H2" s="34" t="s">
        <v>360</v>
      </c>
      <c r="I2" s="33" t="s">
        <v>361</v>
      </c>
      <c r="J2" s="33">
        <f>SUM(Table4[[#This Row],[SAT Math]:[SAT Writing]])</f>
        <v>1891</v>
      </c>
      <c r="K2" s="33">
        <v>4</v>
      </c>
      <c r="L2">
        <f ca="1">IF(D2&lt;1,RANDBETWEEN(4,7),IF(AND(D2&lt;2,D2&gt;1),RANDBETWEEN(3,6),IF(AND(D2&lt;3,D2&gt;2),RANDBETWEEN(2,5),IF(AND(D2&lt;4,D2&gt;3),RANDBETWEEN(1,4),IF(AND(D2&lt;5,D2&gt;4),RANDBETWEEN(0,3),IF(AND(D2&lt;6,D2&gt;5),RANDBETWEEN(0,2),IF(AND(D2&lt;7,D2&gt;6),RANDBETWEEN(0,1),)))))))</f>
        <v>3</v>
      </c>
    </row>
    <row r="3" spans="1:12" x14ac:dyDescent="0.55000000000000004">
      <c r="A3" s="33">
        <v>208</v>
      </c>
      <c r="B3" s="33">
        <v>22</v>
      </c>
      <c r="C3" s="34">
        <v>12</v>
      </c>
      <c r="D3" s="35">
        <v>4.6895698044440621</v>
      </c>
      <c r="E3" s="36">
        <v>500</v>
      </c>
      <c r="F3" s="34">
        <v>599</v>
      </c>
      <c r="G3" s="34">
        <v>294</v>
      </c>
      <c r="H3" s="34" t="s">
        <v>362</v>
      </c>
      <c r="I3" s="33" t="s">
        <v>361</v>
      </c>
      <c r="J3" s="33">
        <f>SUM(Table4[[#This Row],[SAT Math]:[SAT Writing]])</f>
        <v>1393</v>
      </c>
      <c r="K3" s="33">
        <v>2</v>
      </c>
      <c r="L3">
        <f t="shared" ref="L3:L66" ca="1" si="0">IF(D3&lt;1,RANDBETWEEN(4,7),IF(AND(D3&lt;2,D3&gt;1),RANDBETWEEN(3,6),IF(AND(D3&lt;3,D3&gt;2),RANDBETWEEN(2,5),IF(AND(D3&lt;4,D3&gt;3),RANDBETWEEN(1,4),IF(AND(D3&lt;5,D3&gt;4),RANDBETWEEN(0,3),IF(AND(D3&lt;6,D3&gt;5),RANDBETWEEN(0,2),IF(AND(D3&lt;7,D3&gt;6),RANDBETWEEN(0,1),)))))))</f>
        <v>0</v>
      </c>
    </row>
    <row r="4" spans="1:12" x14ac:dyDescent="0.55000000000000004">
      <c r="A4" s="33">
        <v>132</v>
      </c>
      <c r="B4" s="33">
        <v>6</v>
      </c>
      <c r="C4" s="34">
        <v>10</v>
      </c>
      <c r="D4" s="35">
        <v>4.2209172862627051</v>
      </c>
      <c r="E4" s="36">
        <v>293</v>
      </c>
      <c r="F4" s="34">
        <v>253</v>
      </c>
      <c r="G4" s="34">
        <v>490</v>
      </c>
      <c r="H4" s="34" t="s">
        <v>360</v>
      </c>
      <c r="I4" s="33" t="s">
        <v>361</v>
      </c>
      <c r="J4" s="33">
        <f>SUM(Table4[[#This Row],[SAT Math]:[SAT Writing]])</f>
        <v>1036</v>
      </c>
      <c r="K4" s="33">
        <v>2</v>
      </c>
      <c r="L4">
        <f t="shared" ca="1" si="0"/>
        <v>2</v>
      </c>
    </row>
    <row r="5" spans="1:12" x14ac:dyDescent="0.55000000000000004">
      <c r="A5" s="33">
        <v>284</v>
      </c>
      <c r="B5" s="33">
        <v>9</v>
      </c>
      <c r="C5" s="34">
        <v>11</v>
      </c>
      <c r="D5" s="35">
        <v>2.0112993497404359</v>
      </c>
      <c r="E5" s="36">
        <v>435</v>
      </c>
      <c r="F5" s="34">
        <v>761</v>
      </c>
      <c r="G5" s="34">
        <v>531</v>
      </c>
      <c r="H5" s="34" t="s">
        <v>360</v>
      </c>
      <c r="I5" s="33" t="s">
        <v>361</v>
      </c>
      <c r="J5" s="33">
        <f>SUM(Table4[[#This Row],[SAT Math]:[SAT Writing]])</f>
        <v>1727</v>
      </c>
      <c r="K5" s="33">
        <v>4</v>
      </c>
      <c r="L5">
        <f t="shared" ca="1" si="0"/>
        <v>2</v>
      </c>
    </row>
    <row r="6" spans="1:12" x14ac:dyDescent="0.55000000000000004">
      <c r="A6" s="33">
        <v>422</v>
      </c>
      <c r="B6" s="33">
        <v>15</v>
      </c>
      <c r="C6" s="34">
        <v>11</v>
      </c>
      <c r="D6" s="35">
        <v>2.4609951568689321</v>
      </c>
      <c r="E6" s="36">
        <v>592</v>
      </c>
      <c r="F6" s="34">
        <v>300</v>
      </c>
      <c r="G6" s="34">
        <v>520</v>
      </c>
      <c r="H6" s="34" t="s">
        <v>360</v>
      </c>
      <c r="I6" s="33" t="s">
        <v>363</v>
      </c>
      <c r="J6" s="33">
        <f>SUM(Table4[[#This Row],[SAT Math]:[SAT Writing]])</f>
        <v>1412</v>
      </c>
      <c r="K6" s="33">
        <v>5</v>
      </c>
      <c r="L6">
        <f t="shared" ca="1" si="0"/>
        <v>4</v>
      </c>
    </row>
    <row r="7" spans="1:12" x14ac:dyDescent="0.55000000000000004">
      <c r="A7" s="33">
        <v>437</v>
      </c>
      <c r="B7" s="33">
        <v>3</v>
      </c>
      <c r="C7" s="34">
        <v>10</v>
      </c>
      <c r="D7" s="35">
        <v>1.8548876303965787</v>
      </c>
      <c r="E7" s="36">
        <v>762</v>
      </c>
      <c r="F7" s="34">
        <v>628</v>
      </c>
      <c r="G7" s="34">
        <v>770</v>
      </c>
      <c r="H7" s="34" t="s">
        <v>360</v>
      </c>
      <c r="I7" s="33" t="s">
        <v>361</v>
      </c>
      <c r="J7" s="33">
        <f>SUM(Table4[[#This Row],[SAT Math]:[SAT Writing]])</f>
        <v>2160</v>
      </c>
      <c r="K7" s="33">
        <v>4</v>
      </c>
      <c r="L7">
        <f t="shared" ca="1" si="0"/>
        <v>5</v>
      </c>
    </row>
    <row r="8" spans="1:12" x14ac:dyDescent="0.55000000000000004">
      <c r="A8" s="33">
        <v>365</v>
      </c>
      <c r="B8" s="33">
        <v>21</v>
      </c>
      <c r="C8" s="34">
        <v>12</v>
      </c>
      <c r="D8" s="35">
        <v>4.4118855199999905</v>
      </c>
      <c r="E8" s="36">
        <v>644</v>
      </c>
      <c r="F8" s="34">
        <v>508</v>
      </c>
      <c r="G8" s="34">
        <v>155</v>
      </c>
      <c r="H8" s="34" t="s">
        <v>360</v>
      </c>
      <c r="I8" s="33" t="s">
        <v>363</v>
      </c>
      <c r="J8" s="33">
        <f>SUM(Table4[[#This Row],[SAT Math]:[SAT Writing]])</f>
        <v>1307</v>
      </c>
      <c r="K8" s="33">
        <v>1</v>
      </c>
      <c r="L8">
        <f t="shared" ca="1" si="0"/>
        <v>0</v>
      </c>
    </row>
    <row r="9" spans="1:12" x14ac:dyDescent="0.55000000000000004">
      <c r="A9" s="33">
        <v>50</v>
      </c>
      <c r="B9" s="33">
        <v>9</v>
      </c>
      <c r="C9" s="34">
        <v>11</v>
      </c>
      <c r="D9" s="35">
        <v>2.4017241581678408</v>
      </c>
      <c r="E9" s="36">
        <v>430</v>
      </c>
      <c r="F9" s="34">
        <v>670</v>
      </c>
      <c r="G9" s="34">
        <v>243</v>
      </c>
      <c r="H9" s="34" t="s">
        <v>360</v>
      </c>
      <c r="I9" s="33" t="s">
        <v>363</v>
      </c>
      <c r="J9" s="33">
        <f>SUM(Table4[[#This Row],[SAT Math]:[SAT Writing]])</f>
        <v>1343</v>
      </c>
      <c r="K9" s="33">
        <v>4</v>
      </c>
      <c r="L9">
        <f t="shared" ca="1" si="0"/>
        <v>4</v>
      </c>
    </row>
    <row r="10" spans="1:12" x14ac:dyDescent="0.55000000000000004">
      <c r="A10" s="33">
        <v>126</v>
      </c>
      <c r="B10" s="33">
        <v>7</v>
      </c>
      <c r="C10" s="34">
        <v>10</v>
      </c>
      <c r="D10" s="35">
        <v>5.6856</v>
      </c>
      <c r="E10" s="36">
        <v>484</v>
      </c>
      <c r="F10" s="34">
        <v>787</v>
      </c>
      <c r="G10" s="34">
        <v>770</v>
      </c>
      <c r="H10" s="34" t="s">
        <v>362</v>
      </c>
      <c r="I10" s="33" t="s">
        <v>363</v>
      </c>
      <c r="J10" s="33">
        <f>SUM(Table4[[#This Row],[SAT Math]:[SAT Writing]])</f>
        <v>2041</v>
      </c>
      <c r="K10" s="33">
        <v>2</v>
      </c>
      <c r="L10">
        <f t="shared" ca="1" si="0"/>
        <v>0</v>
      </c>
    </row>
    <row r="11" spans="1:12" x14ac:dyDescent="0.55000000000000004">
      <c r="A11" s="33">
        <v>495</v>
      </c>
      <c r="B11" s="33">
        <v>21</v>
      </c>
      <c r="C11" s="34">
        <v>12</v>
      </c>
      <c r="D11" s="35">
        <v>3.6683418400167285</v>
      </c>
      <c r="E11" s="36">
        <v>478</v>
      </c>
      <c r="F11" s="34">
        <v>455</v>
      </c>
      <c r="G11" s="34">
        <v>765</v>
      </c>
      <c r="H11" s="34" t="s">
        <v>360</v>
      </c>
      <c r="I11" s="33" t="s">
        <v>363</v>
      </c>
      <c r="J11" s="33">
        <f>SUM(Table4[[#This Row],[SAT Math]:[SAT Writing]])</f>
        <v>1698</v>
      </c>
      <c r="K11" s="33">
        <v>4</v>
      </c>
      <c r="L11">
        <f t="shared" ca="1" si="0"/>
        <v>1</v>
      </c>
    </row>
    <row r="12" spans="1:12" x14ac:dyDescent="0.55000000000000004">
      <c r="A12" s="33">
        <v>267</v>
      </c>
      <c r="B12" s="33">
        <v>2</v>
      </c>
      <c r="C12" s="34">
        <v>10</v>
      </c>
      <c r="D12" s="35">
        <v>2.365048993529574</v>
      </c>
      <c r="E12" s="36">
        <v>730</v>
      </c>
      <c r="F12" s="34">
        <v>308</v>
      </c>
      <c r="G12" s="34">
        <v>781</v>
      </c>
      <c r="H12" s="34" t="s">
        <v>360</v>
      </c>
      <c r="I12" s="33" t="s">
        <v>363</v>
      </c>
      <c r="J12" s="33">
        <f>SUM(Table4[[#This Row],[SAT Math]:[SAT Writing]])</f>
        <v>1819</v>
      </c>
      <c r="K12" s="33">
        <v>5</v>
      </c>
      <c r="L12">
        <f t="shared" ca="1" si="0"/>
        <v>5</v>
      </c>
    </row>
    <row r="13" spans="1:12" x14ac:dyDescent="0.55000000000000004">
      <c r="A13" s="33">
        <v>429</v>
      </c>
      <c r="B13" s="33">
        <v>15</v>
      </c>
      <c r="C13" s="34">
        <v>11</v>
      </c>
      <c r="D13" s="35">
        <v>5.5000187199999999</v>
      </c>
      <c r="E13" s="36">
        <v>684</v>
      </c>
      <c r="F13" s="34">
        <v>475</v>
      </c>
      <c r="G13" s="34">
        <v>326</v>
      </c>
      <c r="H13" s="34" t="s">
        <v>360</v>
      </c>
      <c r="I13" s="33" t="s">
        <v>363</v>
      </c>
      <c r="J13" s="33">
        <f>SUM(Table4[[#This Row],[SAT Math]:[SAT Writing]])</f>
        <v>1485</v>
      </c>
      <c r="K13" s="33">
        <v>2</v>
      </c>
      <c r="L13">
        <f t="shared" ca="1" si="0"/>
        <v>0</v>
      </c>
    </row>
    <row r="14" spans="1:12" x14ac:dyDescent="0.55000000000000004">
      <c r="A14" s="33">
        <v>70</v>
      </c>
      <c r="B14" s="33">
        <v>24</v>
      </c>
      <c r="C14" s="34">
        <v>12</v>
      </c>
      <c r="D14" s="35">
        <v>3.0661787538055938</v>
      </c>
      <c r="E14" s="36">
        <v>766</v>
      </c>
      <c r="F14" s="34">
        <v>402</v>
      </c>
      <c r="G14" s="34">
        <v>404</v>
      </c>
      <c r="H14" s="34" t="s">
        <v>360</v>
      </c>
      <c r="I14" s="33" t="s">
        <v>361</v>
      </c>
      <c r="J14" s="33">
        <f>SUM(Table4[[#This Row],[SAT Math]:[SAT Writing]])</f>
        <v>1572</v>
      </c>
      <c r="K14" s="33">
        <v>4</v>
      </c>
      <c r="L14">
        <f t="shared" ca="1" si="0"/>
        <v>2</v>
      </c>
    </row>
    <row r="15" spans="1:12" x14ac:dyDescent="0.55000000000000004">
      <c r="A15" s="33">
        <v>194</v>
      </c>
      <c r="B15" s="33">
        <v>23</v>
      </c>
      <c r="C15" s="34">
        <v>12</v>
      </c>
      <c r="D15" s="35">
        <v>3.887697022183084</v>
      </c>
      <c r="E15" s="36">
        <v>503</v>
      </c>
      <c r="F15" s="34">
        <v>374</v>
      </c>
      <c r="G15" s="34">
        <v>716</v>
      </c>
      <c r="H15" s="34" t="s">
        <v>360</v>
      </c>
      <c r="I15" s="33" t="s">
        <v>363</v>
      </c>
      <c r="J15" s="33">
        <f>SUM(Table4[[#This Row],[SAT Math]:[SAT Writing]])</f>
        <v>1593</v>
      </c>
      <c r="K15" s="33">
        <v>3</v>
      </c>
      <c r="L15">
        <f t="shared" ca="1" si="0"/>
        <v>2</v>
      </c>
    </row>
    <row r="16" spans="1:12" x14ac:dyDescent="0.55000000000000004">
      <c r="A16" s="33">
        <v>231</v>
      </c>
      <c r="B16" s="33">
        <v>24</v>
      </c>
      <c r="C16" s="34">
        <v>12</v>
      </c>
      <c r="D16" s="35">
        <v>4.1827294331192952</v>
      </c>
      <c r="E16" s="36">
        <v>326</v>
      </c>
      <c r="F16" s="34">
        <v>595</v>
      </c>
      <c r="G16" s="34">
        <v>386</v>
      </c>
      <c r="H16" s="34" t="s">
        <v>360</v>
      </c>
      <c r="I16" s="33" t="s">
        <v>361</v>
      </c>
      <c r="J16" s="33">
        <f>SUM(Table4[[#This Row],[SAT Math]:[SAT Writing]])</f>
        <v>1307</v>
      </c>
      <c r="K16" s="33">
        <v>2</v>
      </c>
      <c r="L16">
        <f t="shared" ca="1" si="0"/>
        <v>2</v>
      </c>
    </row>
    <row r="17" spans="1:12" x14ac:dyDescent="0.55000000000000004">
      <c r="A17" s="33">
        <v>494</v>
      </c>
      <c r="B17" s="33">
        <v>5</v>
      </c>
      <c r="C17" s="34">
        <v>10</v>
      </c>
      <c r="D17" s="35">
        <v>4.1051221893408751</v>
      </c>
      <c r="E17" s="36">
        <v>702</v>
      </c>
      <c r="F17" s="34">
        <v>707</v>
      </c>
      <c r="G17" s="34">
        <v>707</v>
      </c>
      <c r="H17" s="34" t="s">
        <v>360</v>
      </c>
      <c r="I17" s="33" t="s">
        <v>361</v>
      </c>
      <c r="J17" s="33">
        <f>SUM(Table4[[#This Row],[SAT Math]:[SAT Writing]])</f>
        <v>2116</v>
      </c>
      <c r="K17" s="33">
        <v>2</v>
      </c>
      <c r="L17">
        <f t="shared" ca="1" si="0"/>
        <v>3</v>
      </c>
    </row>
    <row r="18" spans="1:12" x14ac:dyDescent="0.55000000000000004">
      <c r="A18" s="33">
        <v>148</v>
      </c>
      <c r="B18" s="33">
        <v>18</v>
      </c>
      <c r="C18" s="34">
        <v>12</v>
      </c>
      <c r="D18" s="35">
        <v>3.5362363327783606</v>
      </c>
      <c r="E18" s="36">
        <v>491</v>
      </c>
      <c r="F18" s="34">
        <v>616</v>
      </c>
      <c r="G18" s="34">
        <v>777</v>
      </c>
      <c r="H18" s="34" t="s">
        <v>360</v>
      </c>
      <c r="I18" s="33" t="s">
        <v>361</v>
      </c>
      <c r="J18" s="33">
        <f>SUM(Table4[[#This Row],[SAT Math]:[SAT Writing]])</f>
        <v>1884</v>
      </c>
      <c r="K18" s="33">
        <v>3</v>
      </c>
      <c r="L18">
        <f t="shared" ca="1" si="0"/>
        <v>1</v>
      </c>
    </row>
    <row r="19" spans="1:12" x14ac:dyDescent="0.55000000000000004">
      <c r="A19" s="33">
        <v>305</v>
      </c>
      <c r="B19" s="33">
        <v>10</v>
      </c>
      <c r="C19" s="34">
        <v>11</v>
      </c>
      <c r="D19" s="35">
        <v>3.333821402390758</v>
      </c>
      <c r="E19" s="36">
        <v>548</v>
      </c>
      <c r="F19" s="34">
        <v>426</v>
      </c>
      <c r="G19" s="34">
        <v>754</v>
      </c>
      <c r="H19" s="34" t="s">
        <v>362</v>
      </c>
      <c r="I19" s="33" t="s">
        <v>363</v>
      </c>
      <c r="J19" s="33">
        <f>SUM(Table4[[#This Row],[SAT Math]:[SAT Writing]])</f>
        <v>1728</v>
      </c>
      <c r="K19" s="33">
        <v>4</v>
      </c>
      <c r="L19">
        <f t="shared" ca="1" si="0"/>
        <v>2</v>
      </c>
    </row>
    <row r="20" spans="1:12" x14ac:dyDescent="0.55000000000000004">
      <c r="A20" s="33">
        <v>165</v>
      </c>
      <c r="B20" s="33">
        <v>18</v>
      </c>
      <c r="C20" s="34">
        <v>12</v>
      </c>
      <c r="D20" s="35">
        <v>3.9236365145775554</v>
      </c>
      <c r="E20" s="36">
        <v>453</v>
      </c>
      <c r="F20" s="34">
        <v>572</v>
      </c>
      <c r="G20" s="34">
        <v>679</v>
      </c>
      <c r="H20" s="34" t="s">
        <v>360</v>
      </c>
      <c r="I20" s="33" t="s">
        <v>363</v>
      </c>
      <c r="J20" s="33">
        <f>SUM(Table4[[#This Row],[SAT Math]:[SAT Writing]])</f>
        <v>1704</v>
      </c>
      <c r="K20" s="33">
        <v>1</v>
      </c>
      <c r="L20">
        <f t="shared" ca="1" si="0"/>
        <v>1</v>
      </c>
    </row>
    <row r="21" spans="1:12" x14ac:dyDescent="0.55000000000000004">
      <c r="A21" s="33">
        <v>45</v>
      </c>
      <c r="B21" s="33">
        <v>6</v>
      </c>
      <c r="C21" s="34">
        <v>10</v>
      </c>
      <c r="D21" s="35">
        <v>4.0070595682415009</v>
      </c>
      <c r="E21" s="36">
        <v>664</v>
      </c>
      <c r="F21" s="34">
        <v>588</v>
      </c>
      <c r="G21" s="34">
        <v>727</v>
      </c>
      <c r="H21" s="34" t="s">
        <v>360</v>
      </c>
      <c r="I21" s="33" t="s">
        <v>363</v>
      </c>
      <c r="J21" s="33">
        <f>SUM(Table4[[#This Row],[SAT Math]:[SAT Writing]])</f>
        <v>1979</v>
      </c>
      <c r="K21" s="33">
        <v>0</v>
      </c>
      <c r="L21">
        <f t="shared" ca="1" si="0"/>
        <v>3</v>
      </c>
    </row>
    <row r="22" spans="1:12" x14ac:dyDescent="0.55000000000000004">
      <c r="A22" s="33">
        <v>60</v>
      </c>
      <c r="B22" s="33">
        <v>3</v>
      </c>
      <c r="C22" s="34">
        <v>10</v>
      </c>
      <c r="D22" s="35">
        <v>3.6726224286386819</v>
      </c>
      <c r="E22" s="36">
        <v>787</v>
      </c>
      <c r="F22" s="34">
        <v>357</v>
      </c>
      <c r="G22" s="34">
        <v>643</v>
      </c>
      <c r="H22" s="34" t="s">
        <v>360</v>
      </c>
      <c r="I22" s="33" t="s">
        <v>363</v>
      </c>
      <c r="J22" s="33">
        <f>SUM(Table4[[#This Row],[SAT Math]:[SAT Writing]])</f>
        <v>1787</v>
      </c>
      <c r="K22" s="33">
        <v>2</v>
      </c>
      <c r="L22">
        <f t="shared" ca="1" si="0"/>
        <v>2</v>
      </c>
    </row>
    <row r="23" spans="1:12" x14ac:dyDescent="0.55000000000000004">
      <c r="A23" s="33">
        <v>400</v>
      </c>
      <c r="B23" s="33">
        <v>23</v>
      </c>
      <c r="C23" s="34">
        <v>12</v>
      </c>
      <c r="D23" s="35">
        <v>2.69830336887689</v>
      </c>
      <c r="E23" s="36">
        <v>631</v>
      </c>
      <c r="F23" s="34">
        <v>278</v>
      </c>
      <c r="G23" s="34">
        <v>658</v>
      </c>
      <c r="H23" s="34" t="s">
        <v>360</v>
      </c>
      <c r="I23" s="33" t="s">
        <v>361</v>
      </c>
      <c r="J23" s="33">
        <f>SUM(Table4[[#This Row],[SAT Math]:[SAT Writing]])</f>
        <v>1567</v>
      </c>
      <c r="K23" s="33">
        <v>2</v>
      </c>
      <c r="L23">
        <f t="shared" ca="1" si="0"/>
        <v>5</v>
      </c>
    </row>
    <row r="24" spans="1:12" x14ac:dyDescent="0.55000000000000004">
      <c r="A24" s="33">
        <v>129</v>
      </c>
      <c r="B24" s="33">
        <v>2</v>
      </c>
      <c r="C24" s="34">
        <v>10</v>
      </c>
      <c r="D24" s="35">
        <v>2.6059031891372553</v>
      </c>
      <c r="E24" s="36">
        <v>378</v>
      </c>
      <c r="F24" s="34">
        <v>248</v>
      </c>
      <c r="G24" s="34">
        <v>767</v>
      </c>
      <c r="H24" s="34" t="s">
        <v>360</v>
      </c>
      <c r="I24" s="33" t="s">
        <v>361</v>
      </c>
      <c r="J24" s="33">
        <f>SUM(Table4[[#This Row],[SAT Math]:[SAT Writing]])</f>
        <v>1393</v>
      </c>
      <c r="K24" s="33">
        <v>4</v>
      </c>
      <c r="L24">
        <f t="shared" ca="1" si="0"/>
        <v>5</v>
      </c>
    </row>
    <row r="25" spans="1:12" x14ac:dyDescent="0.55000000000000004">
      <c r="A25" s="33">
        <v>210</v>
      </c>
      <c r="B25" s="33">
        <v>21</v>
      </c>
      <c r="C25" s="34">
        <v>12</v>
      </c>
      <c r="D25" s="35">
        <v>5.651183291425391</v>
      </c>
      <c r="E25" s="36">
        <v>532</v>
      </c>
      <c r="F25" s="34">
        <v>240</v>
      </c>
      <c r="G25" s="34">
        <v>292</v>
      </c>
      <c r="H25" s="34" t="s">
        <v>360</v>
      </c>
      <c r="I25" s="33" t="s">
        <v>363</v>
      </c>
      <c r="J25" s="33">
        <f>SUM(Table4[[#This Row],[SAT Math]:[SAT Writing]])</f>
        <v>1064</v>
      </c>
      <c r="K25" s="33">
        <v>2</v>
      </c>
      <c r="L25">
        <f t="shared" ca="1" si="0"/>
        <v>1</v>
      </c>
    </row>
    <row r="26" spans="1:12" x14ac:dyDescent="0.55000000000000004">
      <c r="A26" s="33">
        <v>104</v>
      </c>
      <c r="B26" s="33">
        <v>17</v>
      </c>
      <c r="C26" s="34">
        <v>11</v>
      </c>
      <c r="D26" s="35">
        <v>4.323936880954073</v>
      </c>
      <c r="E26" s="36">
        <v>712</v>
      </c>
      <c r="F26" s="34">
        <v>463</v>
      </c>
      <c r="G26" s="34">
        <v>334</v>
      </c>
      <c r="H26" s="34" t="s">
        <v>360</v>
      </c>
      <c r="I26" s="33" t="s">
        <v>361</v>
      </c>
      <c r="J26" s="33">
        <f>SUM(Table4[[#This Row],[SAT Math]:[SAT Writing]])</f>
        <v>1509</v>
      </c>
      <c r="K26" s="33">
        <v>2</v>
      </c>
      <c r="L26">
        <f t="shared" ca="1" si="0"/>
        <v>3</v>
      </c>
    </row>
    <row r="27" spans="1:12" x14ac:dyDescent="0.55000000000000004">
      <c r="A27" s="33">
        <v>93</v>
      </c>
      <c r="B27" s="33">
        <v>14</v>
      </c>
      <c r="C27" s="34">
        <v>11</v>
      </c>
      <c r="D27" s="35">
        <v>4.2054162948274545</v>
      </c>
      <c r="E27" s="36">
        <v>671</v>
      </c>
      <c r="F27" s="34">
        <v>444</v>
      </c>
      <c r="G27" s="34">
        <v>334</v>
      </c>
      <c r="H27" s="34" t="s">
        <v>360</v>
      </c>
      <c r="I27" s="33" t="s">
        <v>363</v>
      </c>
      <c r="J27" s="33">
        <f>SUM(Table4[[#This Row],[SAT Math]:[SAT Writing]])</f>
        <v>1449</v>
      </c>
      <c r="K27" s="33">
        <v>0</v>
      </c>
      <c r="L27">
        <f t="shared" ca="1" si="0"/>
        <v>3</v>
      </c>
    </row>
    <row r="28" spans="1:12" x14ac:dyDescent="0.55000000000000004">
      <c r="A28" s="33">
        <v>101</v>
      </c>
      <c r="B28" s="33">
        <v>24</v>
      </c>
      <c r="C28" s="34">
        <v>12</v>
      </c>
      <c r="D28" s="35">
        <v>4.203909035574652</v>
      </c>
      <c r="E28" s="36">
        <v>688</v>
      </c>
      <c r="F28" s="34">
        <v>556</v>
      </c>
      <c r="G28" s="34">
        <v>360</v>
      </c>
      <c r="H28" s="34" t="s">
        <v>360</v>
      </c>
      <c r="I28" s="33" t="s">
        <v>363</v>
      </c>
      <c r="J28" s="33">
        <f>SUM(Table4[[#This Row],[SAT Math]:[SAT Writing]])</f>
        <v>1604</v>
      </c>
      <c r="K28" s="33">
        <v>3</v>
      </c>
      <c r="L28">
        <f t="shared" ca="1" si="0"/>
        <v>1</v>
      </c>
    </row>
    <row r="29" spans="1:12" x14ac:dyDescent="0.55000000000000004">
      <c r="A29" s="33">
        <v>375</v>
      </c>
      <c r="B29" s="33">
        <v>6</v>
      </c>
      <c r="C29" s="34">
        <v>10</v>
      </c>
      <c r="D29" s="35">
        <v>4.0741380357201988</v>
      </c>
      <c r="E29" s="36">
        <v>414</v>
      </c>
      <c r="F29" s="34">
        <v>542</v>
      </c>
      <c r="G29" s="34">
        <v>392</v>
      </c>
      <c r="H29" s="34" t="s">
        <v>360</v>
      </c>
      <c r="I29" s="33" t="s">
        <v>363</v>
      </c>
      <c r="J29" s="33">
        <f>SUM(Table4[[#This Row],[SAT Math]:[SAT Writing]])</f>
        <v>1348</v>
      </c>
      <c r="K29" s="33">
        <v>0</v>
      </c>
      <c r="L29">
        <f t="shared" ca="1" si="0"/>
        <v>2</v>
      </c>
    </row>
    <row r="30" spans="1:12" x14ac:dyDescent="0.55000000000000004">
      <c r="A30" s="33">
        <v>152</v>
      </c>
      <c r="B30" s="33">
        <v>17</v>
      </c>
      <c r="C30" s="34">
        <v>11</v>
      </c>
      <c r="D30" s="35">
        <v>3.7934473297213169</v>
      </c>
      <c r="E30" s="36">
        <v>795</v>
      </c>
      <c r="F30" s="34">
        <v>623</v>
      </c>
      <c r="G30" s="34">
        <v>299</v>
      </c>
      <c r="H30" s="34" t="s">
        <v>360</v>
      </c>
      <c r="I30" s="33" t="s">
        <v>363</v>
      </c>
      <c r="J30" s="33">
        <f>SUM(Table4[[#This Row],[SAT Math]:[SAT Writing]])</f>
        <v>1717</v>
      </c>
      <c r="K30" s="33">
        <v>2</v>
      </c>
      <c r="L30">
        <f t="shared" ca="1" si="0"/>
        <v>1</v>
      </c>
    </row>
    <row r="31" spans="1:12" x14ac:dyDescent="0.55000000000000004">
      <c r="A31" s="33">
        <v>102</v>
      </c>
      <c r="B31" s="33">
        <v>6</v>
      </c>
      <c r="C31" s="34">
        <v>10</v>
      </c>
      <c r="D31" s="35">
        <v>3.5161244657518598</v>
      </c>
      <c r="E31" s="36">
        <v>326</v>
      </c>
      <c r="F31" s="34">
        <v>596</v>
      </c>
      <c r="G31" s="34">
        <v>285</v>
      </c>
      <c r="H31" s="34" t="s">
        <v>360</v>
      </c>
      <c r="I31" s="33" t="s">
        <v>363</v>
      </c>
      <c r="J31" s="33">
        <f>SUM(Table4[[#This Row],[SAT Math]:[SAT Writing]])</f>
        <v>1207</v>
      </c>
      <c r="K31" s="33">
        <v>1</v>
      </c>
      <c r="L31">
        <f t="shared" ca="1" si="0"/>
        <v>3</v>
      </c>
    </row>
    <row r="32" spans="1:12" x14ac:dyDescent="0.55000000000000004">
      <c r="A32" s="33">
        <v>229</v>
      </c>
      <c r="B32" s="33">
        <v>22</v>
      </c>
      <c r="C32" s="34">
        <v>12</v>
      </c>
      <c r="D32" s="35">
        <v>3.6284130763090192</v>
      </c>
      <c r="E32" s="36">
        <v>293</v>
      </c>
      <c r="F32" s="34">
        <v>543</v>
      </c>
      <c r="G32" s="34">
        <v>526</v>
      </c>
      <c r="H32" s="34" t="s">
        <v>362</v>
      </c>
      <c r="I32" s="33" t="s">
        <v>361</v>
      </c>
      <c r="J32" s="33">
        <f>SUM(Table4[[#This Row],[SAT Math]:[SAT Writing]])</f>
        <v>1362</v>
      </c>
      <c r="K32" s="33">
        <v>1</v>
      </c>
      <c r="L32">
        <f t="shared" ca="1" si="0"/>
        <v>3</v>
      </c>
    </row>
    <row r="33" spans="1:12" x14ac:dyDescent="0.55000000000000004">
      <c r="A33" s="33">
        <v>107</v>
      </c>
      <c r="B33" s="33">
        <v>2</v>
      </c>
      <c r="C33" s="34">
        <v>10</v>
      </c>
      <c r="D33" s="35">
        <v>3.3951547498162009</v>
      </c>
      <c r="E33" s="36">
        <v>630</v>
      </c>
      <c r="F33" s="34">
        <v>315</v>
      </c>
      <c r="G33" s="34">
        <v>145</v>
      </c>
      <c r="H33" s="34" t="s">
        <v>360</v>
      </c>
      <c r="I33" s="33" t="s">
        <v>361</v>
      </c>
      <c r="J33" s="33">
        <f>SUM(Table4[[#This Row],[SAT Math]:[SAT Writing]])</f>
        <v>1090</v>
      </c>
      <c r="K33" s="33">
        <v>4</v>
      </c>
      <c r="L33">
        <f t="shared" ca="1" si="0"/>
        <v>2</v>
      </c>
    </row>
    <row r="34" spans="1:12" x14ac:dyDescent="0.55000000000000004">
      <c r="A34" s="33">
        <v>147</v>
      </c>
      <c r="B34" s="33">
        <v>8</v>
      </c>
      <c r="C34" s="34">
        <v>10</v>
      </c>
      <c r="D34" s="35">
        <v>3.1600096409949163</v>
      </c>
      <c r="E34" s="36">
        <v>511</v>
      </c>
      <c r="F34" s="34">
        <v>519</v>
      </c>
      <c r="G34" s="34">
        <v>393</v>
      </c>
      <c r="H34" s="34" t="s">
        <v>360</v>
      </c>
      <c r="I34" s="33" t="s">
        <v>363</v>
      </c>
      <c r="J34" s="33">
        <f>SUM(Table4[[#This Row],[SAT Math]:[SAT Writing]])</f>
        <v>1423</v>
      </c>
      <c r="K34" s="33">
        <v>3</v>
      </c>
      <c r="L34">
        <f t="shared" ca="1" si="0"/>
        <v>3</v>
      </c>
    </row>
    <row r="35" spans="1:12" x14ac:dyDescent="0.55000000000000004">
      <c r="A35" s="33">
        <v>328</v>
      </c>
      <c r="B35" s="33">
        <v>5</v>
      </c>
      <c r="C35" s="34">
        <v>10</v>
      </c>
      <c r="D35" s="35">
        <v>2.9919654240616809</v>
      </c>
      <c r="E35" s="36">
        <v>771</v>
      </c>
      <c r="F35" s="34">
        <v>245</v>
      </c>
      <c r="G35" s="34">
        <v>324</v>
      </c>
      <c r="H35" s="34" t="s">
        <v>360</v>
      </c>
      <c r="I35" s="33" t="s">
        <v>363</v>
      </c>
      <c r="J35" s="33">
        <f>SUM(Table4[[#This Row],[SAT Math]:[SAT Writing]])</f>
        <v>1340</v>
      </c>
      <c r="K35" s="33">
        <v>4</v>
      </c>
      <c r="L35">
        <f t="shared" ca="1" si="0"/>
        <v>2</v>
      </c>
    </row>
    <row r="36" spans="1:12" x14ac:dyDescent="0.55000000000000004">
      <c r="A36" s="33">
        <v>283</v>
      </c>
      <c r="B36" s="33">
        <v>17</v>
      </c>
      <c r="C36" s="34">
        <v>11</v>
      </c>
      <c r="D36" s="35">
        <v>2.964404685917545</v>
      </c>
      <c r="E36" s="36">
        <v>693</v>
      </c>
      <c r="F36" s="34">
        <v>475</v>
      </c>
      <c r="G36" s="34">
        <v>404</v>
      </c>
      <c r="H36" s="34" t="s">
        <v>360</v>
      </c>
      <c r="I36" s="33" t="s">
        <v>361</v>
      </c>
      <c r="J36" s="33">
        <f>SUM(Table4[[#This Row],[SAT Math]:[SAT Writing]])</f>
        <v>1572</v>
      </c>
      <c r="K36" s="33">
        <v>2</v>
      </c>
      <c r="L36">
        <f t="shared" ca="1" si="0"/>
        <v>3</v>
      </c>
    </row>
    <row r="37" spans="1:12" x14ac:dyDescent="0.55000000000000004">
      <c r="A37" s="33">
        <v>62</v>
      </c>
      <c r="B37" s="33">
        <v>23</v>
      </c>
      <c r="C37" s="34">
        <v>12</v>
      </c>
      <c r="D37" s="35">
        <v>2.1298082778389711</v>
      </c>
      <c r="E37" s="36">
        <v>326</v>
      </c>
      <c r="F37" s="34">
        <v>784</v>
      </c>
      <c r="G37" s="34">
        <v>541</v>
      </c>
      <c r="H37" s="34" t="s">
        <v>360</v>
      </c>
      <c r="I37" s="33" t="s">
        <v>361</v>
      </c>
      <c r="J37" s="33">
        <f>SUM(Table4[[#This Row],[SAT Math]:[SAT Writing]])</f>
        <v>1651</v>
      </c>
      <c r="K37" s="33">
        <v>5</v>
      </c>
      <c r="L37">
        <f t="shared" ca="1" si="0"/>
        <v>2</v>
      </c>
    </row>
    <row r="38" spans="1:12" x14ac:dyDescent="0.55000000000000004">
      <c r="A38" s="33">
        <v>144</v>
      </c>
      <c r="B38" s="33">
        <v>8</v>
      </c>
      <c r="C38" s="34">
        <v>10</v>
      </c>
      <c r="D38" s="35">
        <v>3.4344079482190293</v>
      </c>
      <c r="E38" s="36">
        <v>741</v>
      </c>
      <c r="F38" s="34">
        <v>656</v>
      </c>
      <c r="G38" s="34">
        <v>713</v>
      </c>
      <c r="H38" s="34" t="s">
        <v>360</v>
      </c>
      <c r="I38" s="33" t="s">
        <v>361</v>
      </c>
      <c r="J38" s="33">
        <f>SUM(Table4[[#This Row],[SAT Math]:[SAT Writing]])</f>
        <v>2110</v>
      </c>
      <c r="K38" s="33">
        <v>1</v>
      </c>
      <c r="L38">
        <f t="shared" ca="1" si="0"/>
        <v>1</v>
      </c>
    </row>
    <row r="39" spans="1:12" x14ac:dyDescent="0.55000000000000004">
      <c r="A39" s="33">
        <v>237</v>
      </c>
      <c r="B39" s="33">
        <v>17</v>
      </c>
      <c r="C39" s="34">
        <v>11</v>
      </c>
      <c r="D39" s="35">
        <v>4.5868637010040239</v>
      </c>
      <c r="E39" s="36">
        <v>462</v>
      </c>
      <c r="F39" s="34">
        <v>443</v>
      </c>
      <c r="G39" s="34">
        <v>360</v>
      </c>
      <c r="H39" s="34" t="s">
        <v>360</v>
      </c>
      <c r="I39" s="33" t="s">
        <v>361</v>
      </c>
      <c r="J39" s="33">
        <f>SUM(Table4[[#This Row],[SAT Math]:[SAT Writing]])</f>
        <v>1265</v>
      </c>
      <c r="K39" s="33">
        <v>1</v>
      </c>
      <c r="L39">
        <f t="shared" ca="1" si="0"/>
        <v>2</v>
      </c>
    </row>
    <row r="40" spans="1:12" x14ac:dyDescent="0.55000000000000004">
      <c r="A40" s="33">
        <v>154</v>
      </c>
      <c r="B40" s="33">
        <v>12</v>
      </c>
      <c r="C40" s="34">
        <v>11</v>
      </c>
      <c r="D40" s="35">
        <v>3.4376879036737948</v>
      </c>
      <c r="E40" s="36">
        <v>289</v>
      </c>
      <c r="F40" s="34">
        <v>781</v>
      </c>
      <c r="G40" s="34">
        <v>638</v>
      </c>
      <c r="H40" s="34" t="s">
        <v>360</v>
      </c>
      <c r="I40" s="33" t="s">
        <v>363</v>
      </c>
      <c r="J40" s="33">
        <f>SUM(Table4[[#This Row],[SAT Math]:[SAT Writing]])</f>
        <v>1708</v>
      </c>
      <c r="K40" s="33">
        <v>1</v>
      </c>
      <c r="L40">
        <f t="shared" ca="1" si="0"/>
        <v>2</v>
      </c>
    </row>
    <row r="41" spans="1:12" x14ac:dyDescent="0.55000000000000004">
      <c r="A41" s="33">
        <v>245</v>
      </c>
      <c r="B41" s="33">
        <v>3</v>
      </c>
      <c r="C41" s="34">
        <v>10</v>
      </c>
      <c r="D41" s="35">
        <v>3.2831787690430723</v>
      </c>
      <c r="E41" s="36">
        <v>563</v>
      </c>
      <c r="F41" s="34">
        <v>775</v>
      </c>
      <c r="G41" s="34">
        <v>606</v>
      </c>
      <c r="H41" s="34" t="s">
        <v>360</v>
      </c>
      <c r="I41" s="33" t="s">
        <v>363</v>
      </c>
      <c r="J41" s="33">
        <f>SUM(Table4[[#This Row],[SAT Math]:[SAT Writing]])</f>
        <v>1944</v>
      </c>
      <c r="K41" s="33">
        <v>3</v>
      </c>
      <c r="L41">
        <f t="shared" ca="1" si="0"/>
        <v>4</v>
      </c>
    </row>
    <row r="42" spans="1:12" x14ac:dyDescent="0.55000000000000004">
      <c r="A42" s="33">
        <v>179</v>
      </c>
      <c r="B42" s="33">
        <v>24</v>
      </c>
      <c r="C42" s="34">
        <v>12</v>
      </c>
      <c r="D42" s="35">
        <v>2.1098672547238086</v>
      </c>
      <c r="E42" s="36">
        <v>617</v>
      </c>
      <c r="F42" s="34">
        <v>712</v>
      </c>
      <c r="G42" s="34">
        <v>701</v>
      </c>
      <c r="H42" s="34" t="s">
        <v>360</v>
      </c>
      <c r="I42" s="33" t="s">
        <v>361</v>
      </c>
      <c r="J42" s="33">
        <f>SUM(Table4[[#This Row],[SAT Math]:[SAT Writing]])</f>
        <v>2030</v>
      </c>
      <c r="K42" s="33">
        <v>2</v>
      </c>
      <c r="L42">
        <f t="shared" ca="1" si="0"/>
        <v>3</v>
      </c>
    </row>
    <row r="43" spans="1:12" x14ac:dyDescent="0.55000000000000004">
      <c r="A43" s="33">
        <v>30</v>
      </c>
      <c r="B43" s="33">
        <v>13</v>
      </c>
      <c r="C43" s="34">
        <v>11</v>
      </c>
      <c r="D43" s="35">
        <v>4.3846824885018609</v>
      </c>
      <c r="E43" s="36">
        <v>635</v>
      </c>
      <c r="F43" s="34">
        <v>196</v>
      </c>
      <c r="G43" s="34">
        <v>632</v>
      </c>
      <c r="H43" s="34" t="s">
        <v>362</v>
      </c>
      <c r="I43" s="33" t="s">
        <v>361</v>
      </c>
      <c r="J43" s="33">
        <f>SUM(Table4[[#This Row],[SAT Math]:[SAT Writing]])</f>
        <v>1463</v>
      </c>
      <c r="K43" s="33">
        <v>2</v>
      </c>
      <c r="L43">
        <f t="shared" ca="1" si="0"/>
        <v>2</v>
      </c>
    </row>
    <row r="44" spans="1:12" x14ac:dyDescent="0.55000000000000004">
      <c r="A44" s="33">
        <v>24</v>
      </c>
      <c r="B44" s="33">
        <v>15</v>
      </c>
      <c r="C44" s="34">
        <v>11</v>
      </c>
      <c r="D44" s="35">
        <v>1.8290023460523366</v>
      </c>
      <c r="E44" s="36">
        <v>526</v>
      </c>
      <c r="F44" s="34">
        <v>580</v>
      </c>
      <c r="G44" s="34">
        <v>724</v>
      </c>
      <c r="H44" s="34" t="s">
        <v>360</v>
      </c>
      <c r="I44" s="33" t="s">
        <v>363</v>
      </c>
      <c r="J44" s="33">
        <f>SUM(Table4[[#This Row],[SAT Math]:[SAT Writing]])</f>
        <v>1830</v>
      </c>
      <c r="K44" s="33">
        <v>6</v>
      </c>
      <c r="L44">
        <f t="shared" ca="1" si="0"/>
        <v>3</v>
      </c>
    </row>
    <row r="45" spans="1:12" x14ac:dyDescent="0.55000000000000004">
      <c r="A45" s="33">
        <v>265</v>
      </c>
      <c r="B45" s="33">
        <v>3</v>
      </c>
      <c r="C45" s="34">
        <v>10</v>
      </c>
      <c r="D45" s="35">
        <v>5.9253798800000004</v>
      </c>
      <c r="E45" s="36">
        <v>732</v>
      </c>
      <c r="F45" s="34">
        <v>531</v>
      </c>
      <c r="G45" s="34">
        <v>401</v>
      </c>
      <c r="H45" s="34" t="s">
        <v>360</v>
      </c>
      <c r="I45" s="33" t="s">
        <v>363</v>
      </c>
      <c r="J45" s="33">
        <f>SUM(Table4[[#This Row],[SAT Math]:[SAT Writing]])</f>
        <v>1664</v>
      </c>
      <c r="K45" s="33">
        <v>0</v>
      </c>
      <c r="L45">
        <f t="shared" ca="1" si="0"/>
        <v>2</v>
      </c>
    </row>
    <row r="46" spans="1:12" x14ac:dyDescent="0.55000000000000004">
      <c r="A46" s="33">
        <v>115</v>
      </c>
      <c r="B46" s="33">
        <v>11</v>
      </c>
      <c r="C46" s="34">
        <v>11</v>
      </c>
      <c r="D46" s="35">
        <v>2.9857623389770254</v>
      </c>
      <c r="E46" s="36">
        <v>571</v>
      </c>
      <c r="F46" s="34">
        <v>227</v>
      </c>
      <c r="G46" s="34">
        <v>378</v>
      </c>
      <c r="H46" s="34" t="s">
        <v>360</v>
      </c>
      <c r="I46" s="33" t="s">
        <v>361</v>
      </c>
      <c r="J46" s="33">
        <f>SUM(Table4[[#This Row],[SAT Math]:[SAT Writing]])</f>
        <v>1176</v>
      </c>
      <c r="K46" s="33">
        <v>2</v>
      </c>
      <c r="L46">
        <f t="shared" ca="1" si="0"/>
        <v>2</v>
      </c>
    </row>
    <row r="47" spans="1:12" x14ac:dyDescent="0.55000000000000004">
      <c r="A47" s="33">
        <v>114</v>
      </c>
      <c r="B47" s="33">
        <v>12</v>
      </c>
      <c r="C47" s="34">
        <v>11</v>
      </c>
      <c r="D47" s="35">
        <v>4.1258256452743751</v>
      </c>
      <c r="E47" s="36">
        <v>516</v>
      </c>
      <c r="F47" s="34">
        <v>373</v>
      </c>
      <c r="G47" s="34">
        <v>502</v>
      </c>
      <c r="H47" s="34" t="s">
        <v>360</v>
      </c>
      <c r="I47" s="33" t="s">
        <v>363</v>
      </c>
      <c r="J47" s="33">
        <f>SUM(Table4[[#This Row],[SAT Math]:[SAT Writing]])</f>
        <v>1391</v>
      </c>
      <c r="K47" s="33">
        <v>2</v>
      </c>
      <c r="L47">
        <f t="shared" ca="1" si="0"/>
        <v>1</v>
      </c>
    </row>
    <row r="48" spans="1:12" x14ac:dyDescent="0.55000000000000004">
      <c r="A48" s="33">
        <v>461</v>
      </c>
      <c r="B48" s="33">
        <v>13</v>
      </c>
      <c r="C48" s="34">
        <v>11</v>
      </c>
      <c r="D48" s="35">
        <v>6.0380123676801274</v>
      </c>
      <c r="E48" s="36">
        <v>452</v>
      </c>
      <c r="F48" s="34">
        <v>778</v>
      </c>
      <c r="G48" s="34">
        <v>411</v>
      </c>
      <c r="H48" s="34" t="s">
        <v>362</v>
      </c>
      <c r="I48" s="33" t="s">
        <v>363</v>
      </c>
      <c r="J48" s="33">
        <f>SUM(Table4[[#This Row],[SAT Math]:[SAT Writing]])</f>
        <v>1641</v>
      </c>
      <c r="K48" s="33">
        <v>0</v>
      </c>
      <c r="L48">
        <f t="shared" ca="1" si="0"/>
        <v>1</v>
      </c>
    </row>
    <row r="49" spans="1:12" x14ac:dyDescent="0.55000000000000004">
      <c r="A49" s="33">
        <v>217</v>
      </c>
      <c r="B49" s="33">
        <v>7</v>
      </c>
      <c r="C49" s="34">
        <v>10</v>
      </c>
      <c r="D49" s="35">
        <v>4.4823361239100024</v>
      </c>
      <c r="E49" s="36">
        <v>421</v>
      </c>
      <c r="F49" s="34">
        <v>433</v>
      </c>
      <c r="G49" s="34">
        <v>197</v>
      </c>
      <c r="H49" s="34" t="s">
        <v>362</v>
      </c>
      <c r="I49" s="33" t="s">
        <v>361</v>
      </c>
      <c r="J49" s="33">
        <f>SUM(Table4[[#This Row],[SAT Math]:[SAT Writing]])</f>
        <v>1051</v>
      </c>
      <c r="K49" s="33">
        <v>0</v>
      </c>
      <c r="L49">
        <f t="shared" ca="1" si="0"/>
        <v>0</v>
      </c>
    </row>
    <row r="50" spans="1:12" x14ac:dyDescent="0.55000000000000004">
      <c r="A50" s="33">
        <v>316</v>
      </c>
      <c r="B50" s="33">
        <v>11</v>
      </c>
      <c r="C50" s="34">
        <v>11</v>
      </c>
      <c r="D50" s="35">
        <v>4.2315894137671046</v>
      </c>
      <c r="E50" s="36">
        <v>518</v>
      </c>
      <c r="F50" s="34">
        <v>263</v>
      </c>
      <c r="G50" s="34">
        <v>329</v>
      </c>
      <c r="H50" s="34" t="s">
        <v>360</v>
      </c>
      <c r="I50" s="33" t="s">
        <v>361</v>
      </c>
      <c r="J50" s="33">
        <f>SUM(Table4[[#This Row],[SAT Math]:[SAT Writing]])</f>
        <v>1110</v>
      </c>
      <c r="K50" s="33">
        <v>3</v>
      </c>
      <c r="L50">
        <f t="shared" ca="1" si="0"/>
        <v>1</v>
      </c>
    </row>
    <row r="51" spans="1:12" x14ac:dyDescent="0.55000000000000004">
      <c r="A51" s="33">
        <v>465</v>
      </c>
      <c r="B51" s="33">
        <v>17</v>
      </c>
      <c r="C51" s="34">
        <v>11</v>
      </c>
      <c r="D51" s="35">
        <v>4.1059268738652062</v>
      </c>
      <c r="E51" s="36">
        <v>729</v>
      </c>
      <c r="F51" s="34">
        <v>369</v>
      </c>
      <c r="G51" s="34">
        <v>388</v>
      </c>
      <c r="H51" s="34" t="s">
        <v>360</v>
      </c>
      <c r="I51" s="33" t="s">
        <v>361</v>
      </c>
      <c r="J51" s="33">
        <f>SUM(Table4[[#This Row],[SAT Math]:[SAT Writing]])</f>
        <v>1486</v>
      </c>
      <c r="K51" s="33">
        <v>0</v>
      </c>
      <c r="L51">
        <f t="shared" ca="1" si="0"/>
        <v>3</v>
      </c>
    </row>
    <row r="52" spans="1:12" x14ac:dyDescent="0.55000000000000004">
      <c r="A52" s="33">
        <v>174</v>
      </c>
      <c r="B52" s="33">
        <v>20</v>
      </c>
      <c r="C52" s="34">
        <v>12</v>
      </c>
      <c r="D52" s="35">
        <v>4.0381133439652981</v>
      </c>
      <c r="E52" s="36">
        <v>380</v>
      </c>
      <c r="F52" s="34">
        <v>279</v>
      </c>
      <c r="G52" s="34">
        <v>322</v>
      </c>
      <c r="H52" s="34" t="s">
        <v>360</v>
      </c>
      <c r="I52" s="33" t="s">
        <v>363</v>
      </c>
      <c r="J52" s="33">
        <f>SUM(Table4[[#This Row],[SAT Math]:[SAT Writing]])</f>
        <v>981</v>
      </c>
      <c r="K52" s="33">
        <v>0</v>
      </c>
      <c r="L52">
        <f t="shared" ca="1" si="0"/>
        <v>2</v>
      </c>
    </row>
    <row r="53" spans="1:12" x14ac:dyDescent="0.55000000000000004">
      <c r="A53" s="33">
        <v>317</v>
      </c>
      <c r="B53" s="33">
        <v>24</v>
      </c>
      <c r="C53" s="34">
        <v>12</v>
      </c>
      <c r="D53" s="35">
        <v>3.8657319759989424</v>
      </c>
      <c r="E53" s="36">
        <v>679</v>
      </c>
      <c r="F53" s="34">
        <v>463</v>
      </c>
      <c r="G53" s="34">
        <v>487</v>
      </c>
      <c r="H53" s="34" t="s">
        <v>360</v>
      </c>
      <c r="I53" s="33" t="s">
        <v>363</v>
      </c>
      <c r="J53" s="33">
        <f>SUM(Table4[[#This Row],[SAT Math]:[SAT Writing]])</f>
        <v>1629</v>
      </c>
      <c r="K53" s="33">
        <v>3</v>
      </c>
      <c r="L53">
        <f t="shared" ca="1" si="0"/>
        <v>4</v>
      </c>
    </row>
    <row r="54" spans="1:12" x14ac:dyDescent="0.55000000000000004">
      <c r="A54" s="33">
        <v>416</v>
      </c>
      <c r="B54" s="33">
        <v>12</v>
      </c>
      <c r="C54" s="34">
        <v>11</v>
      </c>
      <c r="D54" s="35">
        <v>3.6628476362940288</v>
      </c>
      <c r="E54" s="36">
        <v>416</v>
      </c>
      <c r="F54" s="34">
        <v>633</v>
      </c>
      <c r="G54" s="34">
        <v>731</v>
      </c>
      <c r="H54" s="34" t="s">
        <v>360</v>
      </c>
      <c r="I54" s="33" t="s">
        <v>363</v>
      </c>
      <c r="J54" s="33">
        <f>SUM(Table4[[#This Row],[SAT Math]:[SAT Writing]])</f>
        <v>1780</v>
      </c>
      <c r="K54" s="33">
        <v>2</v>
      </c>
      <c r="L54">
        <f t="shared" ca="1" si="0"/>
        <v>1</v>
      </c>
    </row>
    <row r="55" spans="1:12" x14ac:dyDescent="0.55000000000000004">
      <c r="A55" s="33">
        <v>272</v>
      </c>
      <c r="B55" s="33">
        <v>16</v>
      </c>
      <c r="C55" s="34">
        <v>11</v>
      </c>
      <c r="D55" s="35">
        <v>3.6863705822814943</v>
      </c>
      <c r="E55" s="36">
        <v>324</v>
      </c>
      <c r="F55" s="34">
        <v>745</v>
      </c>
      <c r="G55" s="34">
        <v>774</v>
      </c>
      <c r="H55" s="34" t="s">
        <v>362</v>
      </c>
      <c r="I55" s="33" t="s">
        <v>363</v>
      </c>
      <c r="J55" s="33">
        <f>SUM(Table4[[#This Row],[SAT Math]:[SAT Writing]])</f>
        <v>1843</v>
      </c>
      <c r="K55" s="33">
        <v>4</v>
      </c>
      <c r="L55">
        <f t="shared" ca="1" si="0"/>
        <v>4</v>
      </c>
    </row>
    <row r="56" spans="1:12" x14ac:dyDescent="0.55000000000000004">
      <c r="A56" s="33">
        <v>334</v>
      </c>
      <c r="B56" s="33">
        <v>12</v>
      </c>
      <c r="C56" s="34">
        <v>11</v>
      </c>
      <c r="D56" s="35">
        <v>3.4096767631785525</v>
      </c>
      <c r="E56" s="36">
        <v>419</v>
      </c>
      <c r="F56" s="34">
        <v>720</v>
      </c>
      <c r="G56" s="34">
        <v>262</v>
      </c>
      <c r="H56" s="34" t="s">
        <v>360</v>
      </c>
      <c r="I56" s="33" t="s">
        <v>361</v>
      </c>
      <c r="J56" s="33">
        <f>SUM(Table4[[#This Row],[SAT Math]:[SAT Writing]])</f>
        <v>1401</v>
      </c>
      <c r="K56" s="33">
        <v>3</v>
      </c>
      <c r="L56">
        <f t="shared" ca="1" si="0"/>
        <v>4</v>
      </c>
    </row>
    <row r="57" spans="1:12" x14ac:dyDescent="0.55000000000000004">
      <c r="A57" s="33">
        <v>80</v>
      </c>
      <c r="B57" s="33">
        <v>5</v>
      </c>
      <c r="C57" s="34">
        <v>10</v>
      </c>
      <c r="D57" s="35">
        <v>3.4383891237635154</v>
      </c>
      <c r="E57" s="36">
        <v>322</v>
      </c>
      <c r="F57" s="34">
        <v>410</v>
      </c>
      <c r="G57" s="34">
        <v>539</v>
      </c>
      <c r="H57" s="34" t="s">
        <v>360</v>
      </c>
      <c r="I57" s="33" t="s">
        <v>363</v>
      </c>
      <c r="J57" s="33">
        <f>SUM(Table4[[#This Row],[SAT Math]:[SAT Writing]])</f>
        <v>1271</v>
      </c>
      <c r="K57" s="33">
        <v>2</v>
      </c>
      <c r="L57">
        <f t="shared" ca="1" si="0"/>
        <v>3</v>
      </c>
    </row>
    <row r="58" spans="1:12" x14ac:dyDescent="0.55000000000000004">
      <c r="A58" s="33">
        <v>157</v>
      </c>
      <c r="B58" s="33">
        <v>25</v>
      </c>
      <c r="C58" s="34">
        <v>12</v>
      </c>
      <c r="D58" s="35">
        <v>3.3520957040725903</v>
      </c>
      <c r="E58" s="36">
        <v>807</v>
      </c>
      <c r="F58" s="34">
        <v>240</v>
      </c>
      <c r="G58" s="34">
        <v>465</v>
      </c>
      <c r="H58" s="34" t="s">
        <v>362</v>
      </c>
      <c r="I58" s="33" t="s">
        <v>363</v>
      </c>
      <c r="J58" s="33">
        <f>SUM(Table4[[#This Row],[SAT Math]:[SAT Writing]])</f>
        <v>1512</v>
      </c>
      <c r="K58" s="33">
        <v>3</v>
      </c>
      <c r="L58">
        <f t="shared" ca="1" si="0"/>
        <v>4</v>
      </c>
    </row>
    <row r="59" spans="1:12" x14ac:dyDescent="0.55000000000000004">
      <c r="A59" s="33">
        <v>464</v>
      </c>
      <c r="B59" s="33">
        <v>5</v>
      </c>
      <c r="C59" s="34">
        <v>10</v>
      </c>
      <c r="D59" s="35">
        <v>3.1416064072686081</v>
      </c>
      <c r="E59" s="36">
        <v>355</v>
      </c>
      <c r="F59" s="34">
        <v>288</v>
      </c>
      <c r="G59" s="34">
        <v>593</v>
      </c>
      <c r="H59" s="34" t="s">
        <v>360</v>
      </c>
      <c r="I59" s="33" t="s">
        <v>361</v>
      </c>
      <c r="J59" s="33">
        <f>SUM(Table4[[#This Row],[SAT Math]:[SAT Writing]])</f>
        <v>1236</v>
      </c>
      <c r="K59" s="33">
        <v>4</v>
      </c>
      <c r="L59">
        <f t="shared" ca="1" si="0"/>
        <v>4</v>
      </c>
    </row>
    <row r="60" spans="1:12" x14ac:dyDescent="0.55000000000000004">
      <c r="A60" s="33">
        <v>353</v>
      </c>
      <c r="B60" s="33">
        <v>15</v>
      </c>
      <c r="C60" s="34">
        <v>11</v>
      </c>
      <c r="D60" s="35">
        <v>3.1104148483853966</v>
      </c>
      <c r="E60" s="36">
        <v>593</v>
      </c>
      <c r="F60" s="34">
        <v>232</v>
      </c>
      <c r="G60" s="34">
        <v>223</v>
      </c>
      <c r="H60" s="34" t="s">
        <v>360</v>
      </c>
      <c r="I60" s="33" t="s">
        <v>363</v>
      </c>
      <c r="J60" s="33">
        <f>SUM(Table4[[#This Row],[SAT Math]:[SAT Writing]])</f>
        <v>1048</v>
      </c>
      <c r="K60" s="33">
        <v>4</v>
      </c>
      <c r="L60">
        <f t="shared" ca="1" si="0"/>
        <v>1</v>
      </c>
    </row>
    <row r="61" spans="1:12" x14ac:dyDescent="0.55000000000000004">
      <c r="A61" s="33">
        <v>326</v>
      </c>
      <c r="B61" s="33">
        <v>13</v>
      </c>
      <c r="C61" s="34">
        <v>11</v>
      </c>
      <c r="D61" s="35">
        <v>1.7057595382199497</v>
      </c>
      <c r="E61" s="36">
        <v>742</v>
      </c>
      <c r="F61" s="34">
        <v>699</v>
      </c>
      <c r="G61" s="34">
        <v>298</v>
      </c>
      <c r="H61" s="34" t="s">
        <v>362</v>
      </c>
      <c r="I61" s="33" t="s">
        <v>361</v>
      </c>
      <c r="J61" s="33">
        <f>SUM(Table4[[#This Row],[SAT Math]:[SAT Writing]])</f>
        <v>1739</v>
      </c>
      <c r="K61" s="33">
        <v>4</v>
      </c>
      <c r="L61">
        <f t="shared" ca="1" si="0"/>
        <v>6</v>
      </c>
    </row>
    <row r="62" spans="1:12" x14ac:dyDescent="0.55000000000000004">
      <c r="A62" s="33">
        <v>360</v>
      </c>
      <c r="B62" s="33">
        <v>1</v>
      </c>
      <c r="C62" s="34">
        <v>10</v>
      </c>
      <c r="D62" s="35">
        <v>4.4540273976560663</v>
      </c>
      <c r="E62" s="36">
        <v>728</v>
      </c>
      <c r="F62" s="34">
        <v>618</v>
      </c>
      <c r="G62" s="34">
        <v>436</v>
      </c>
      <c r="H62" s="34" t="s">
        <v>362</v>
      </c>
      <c r="I62" s="33" t="s">
        <v>363</v>
      </c>
      <c r="J62" s="33">
        <f>SUM(Table4[[#This Row],[SAT Math]:[SAT Writing]])</f>
        <v>1782</v>
      </c>
      <c r="K62" s="33">
        <v>0</v>
      </c>
      <c r="L62">
        <f t="shared" ca="1" si="0"/>
        <v>1</v>
      </c>
    </row>
    <row r="63" spans="1:12" x14ac:dyDescent="0.55000000000000004">
      <c r="A63" s="33">
        <v>256</v>
      </c>
      <c r="B63" s="33">
        <v>21</v>
      </c>
      <c r="C63" s="34">
        <v>12</v>
      </c>
      <c r="D63" s="35">
        <v>3.6896818544089887</v>
      </c>
      <c r="E63" s="36">
        <v>796</v>
      </c>
      <c r="F63" s="34">
        <v>788</v>
      </c>
      <c r="G63" s="34">
        <v>534</v>
      </c>
      <c r="H63" s="34" t="s">
        <v>360</v>
      </c>
      <c r="I63" s="33" t="s">
        <v>361</v>
      </c>
      <c r="J63" s="33">
        <f>SUM(Table4[[#This Row],[SAT Math]:[SAT Writing]])</f>
        <v>2118</v>
      </c>
      <c r="K63" s="33">
        <v>3</v>
      </c>
      <c r="L63">
        <f t="shared" ca="1" si="0"/>
        <v>4</v>
      </c>
    </row>
    <row r="64" spans="1:12" x14ac:dyDescent="0.55000000000000004">
      <c r="A64" s="33">
        <v>341</v>
      </c>
      <c r="B64" s="33">
        <v>2</v>
      </c>
      <c r="C64" s="34">
        <v>10</v>
      </c>
      <c r="D64" s="35">
        <v>3.0751730467441023</v>
      </c>
      <c r="E64" s="36">
        <v>389</v>
      </c>
      <c r="F64" s="34">
        <v>783</v>
      </c>
      <c r="G64" s="34">
        <v>280</v>
      </c>
      <c r="H64" s="34" t="s">
        <v>360</v>
      </c>
      <c r="I64" s="33" t="s">
        <v>363</v>
      </c>
      <c r="J64" s="33">
        <f>SUM(Table4[[#This Row],[SAT Math]:[SAT Writing]])</f>
        <v>1452</v>
      </c>
      <c r="K64" s="33">
        <v>3</v>
      </c>
      <c r="L64">
        <f t="shared" ca="1" si="0"/>
        <v>1</v>
      </c>
    </row>
    <row r="65" spans="1:12" x14ac:dyDescent="0.55000000000000004">
      <c r="A65" s="33">
        <v>140</v>
      </c>
      <c r="B65" s="33">
        <v>8</v>
      </c>
      <c r="C65" s="34">
        <v>10</v>
      </c>
      <c r="D65" s="35">
        <v>5.378239999999999</v>
      </c>
      <c r="E65" s="36">
        <v>542</v>
      </c>
      <c r="F65" s="34">
        <v>414</v>
      </c>
      <c r="G65" s="34">
        <v>372</v>
      </c>
      <c r="H65" s="34" t="s">
        <v>360</v>
      </c>
      <c r="I65" s="33" t="s">
        <v>361</v>
      </c>
      <c r="J65" s="33">
        <f>SUM(Table4[[#This Row],[SAT Math]:[SAT Writing]])</f>
        <v>1328</v>
      </c>
      <c r="K65" s="33">
        <v>1</v>
      </c>
      <c r="L65">
        <f t="shared" ca="1" si="0"/>
        <v>2</v>
      </c>
    </row>
    <row r="66" spans="1:12" x14ac:dyDescent="0.55000000000000004">
      <c r="A66" s="33">
        <v>59</v>
      </c>
      <c r="B66" s="33">
        <v>13</v>
      </c>
      <c r="C66" s="34">
        <v>11</v>
      </c>
      <c r="D66" s="35">
        <v>3.2141876915935361</v>
      </c>
      <c r="E66" s="36">
        <v>571</v>
      </c>
      <c r="F66" s="34">
        <v>224</v>
      </c>
      <c r="G66" s="34">
        <v>620</v>
      </c>
      <c r="H66" s="34" t="s">
        <v>362</v>
      </c>
      <c r="I66" s="33" t="s">
        <v>363</v>
      </c>
      <c r="J66" s="33">
        <f>SUM(Table4[[#This Row],[SAT Math]:[SAT Writing]])</f>
        <v>1415</v>
      </c>
      <c r="K66" s="33">
        <v>4</v>
      </c>
      <c r="L66">
        <f t="shared" ca="1" si="0"/>
        <v>2</v>
      </c>
    </row>
    <row r="67" spans="1:12" x14ac:dyDescent="0.55000000000000004">
      <c r="A67" s="33">
        <v>162</v>
      </c>
      <c r="B67" s="33">
        <v>19</v>
      </c>
      <c r="C67" s="34">
        <v>12</v>
      </c>
      <c r="D67" s="35">
        <v>2.6261889927641189</v>
      </c>
      <c r="E67" s="36">
        <v>323</v>
      </c>
      <c r="F67" s="34">
        <v>686</v>
      </c>
      <c r="G67" s="34">
        <v>194</v>
      </c>
      <c r="H67" s="34" t="s">
        <v>362</v>
      </c>
      <c r="I67" s="33" t="s">
        <v>363</v>
      </c>
      <c r="J67" s="33">
        <f>SUM(Table4[[#This Row],[SAT Math]:[SAT Writing]])</f>
        <v>1203</v>
      </c>
      <c r="K67" s="33">
        <v>3</v>
      </c>
      <c r="L67">
        <f t="shared" ref="L67:L130" ca="1" si="1">IF(D67&lt;1,RANDBETWEEN(4,7),IF(AND(D67&lt;2,D67&gt;1),RANDBETWEEN(3,6),IF(AND(D67&lt;3,D67&gt;2),RANDBETWEEN(2,5),IF(AND(D67&lt;4,D67&gt;3),RANDBETWEEN(1,4),IF(AND(D67&lt;5,D67&gt;4),RANDBETWEEN(0,3),IF(AND(D67&lt;6,D67&gt;5),RANDBETWEEN(0,2),IF(AND(D67&lt;7,D67&gt;6),RANDBETWEEN(0,1),)))))))</f>
        <v>2</v>
      </c>
    </row>
    <row r="68" spans="1:12" x14ac:dyDescent="0.55000000000000004">
      <c r="A68" s="33">
        <v>243</v>
      </c>
      <c r="B68" s="33">
        <v>19</v>
      </c>
      <c r="C68" s="34">
        <v>12</v>
      </c>
      <c r="D68" s="35">
        <v>2.2466601957077366</v>
      </c>
      <c r="E68" s="36">
        <v>426</v>
      </c>
      <c r="F68" s="34">
        <v>550</v>
      </c>
      <c r="G68" s="34">
        <v>570</v>
      </c>
      <c r="H68" s="34" t="s">
        <v>362</v>
      </c>
      <c r="I68" s="33" t="s">
        <v>363</v>
      </c>
      <c r="J68" s="33">
        <f>SUM(Table4[[#This Row],[SAT Math]:[SAT Writing]])</f>
        <v>1546</v>
      </c>
      <c r="K68" s="33">
        <v>4</v>
      </c>
      <c r="L68">
        <f t="shared" ca="1" si="1"/>
        <v>2</v>
      </c>
    </row>
    <row r="69" spans="1:12" x14ac:dyDescent="0.55000000000000004">
      <c r="A69" s="33">
        <v>203</v>
      </c>
      <c r="B69" s="33">
        <v>8</v>
      </c>
      <c r="C69" s="34">
        <v>10</v>
      </c>
      <c r="D69" s="35">
        <v>6.1673374855315295</v>
      </c>
      <c r="E69" s="36">
        <v>635</v>
      </c>
      <c r="F69" s="34">
        <v>463</v>
      </c>
      <c r="G69" s="34">
        <v>558</v>
      </c>
      <c r="H69" s="34" t="s">
        <v>360</v>
      </c>
      <c r="I69" s="33" t="s">
        <v>363</v>
      </c>
      <c r="J69" s="33">
        <f>SUM(Table4[[#This Row],[SAT Math]:[SAT Writing]])</f>
        <v>1656</v>
      </c>
      <c r="K69" s="33">
        <v>1</v>
      </c>
      <c r="L69">
        <f t="shared" ca="1" si="1"/>
        <v>1</v>
      </c>
    </row>
    <row r="70" spans="1:12" x14ac:dyDescent="0.55000000000000004">
      <c r="A70" s="33">
        <v>204</v>
      </c>
      <c r="B70" s="33">
        <v>1</v>
      </c>
      <c r="C70" s="34">
        <v>10</v>
      </c>
      <c r="D70" s="35">
        <v>4.7472064533132219</v>
      </c>
      <c r="E70" s="36">
        <v>675</v>
      </c>
      <c r="F70" s="34">
        <v>426</v>
      </c>
      <c r="G70" s="34">
        <v>248</v>
      </c>
      <c r="H70" s="34" t="s">
        <v>362</v>
      </c>
      <c r="I70" s="33" t="s">
        <v>363</v>
      </c>
      <c r="J70" s="33">
        <f>SUM(Table4[[#This Row],[SAT Math]:[SAT Writing]])</f>
        <v>1349</v>
      </c>
      <c r="K70" s="33">
        <v>1</v>
      </c>
      <c r="L70">
        <f t="shared" ca="1" si="1"/>
        <v>3</v>
      </c>
    </row>
    <row r="71" spans="1:12" x14ac:dyDescent="0.55000000000000004">
      <c r="A71" s="33">
        <v>235</v>
      </c>
      <c r="B71" s="33">
        <v>5</v>
      </c>
      <c r="C71" s="34">
        <v>10</v>
      </c>
      <c r="D71" s="35">
        <v>4.1424567404022143</v>
      </c>
      <c r="E71" s="36">
        <v>636</v>
      </c>
      <c r="F71" s="34">
        <v>428</v>
      </c>
      <c r="G71" s="34">
        <v>533</v>
      </c>
      <c r="H71" s="34" t="s">
        <v>360</v>
      </c>
      <c r="I71" s="33" t="s">
        <v>361</v>
      </c>
      <c r="J71" s="33">
        <f>SUM(Table4[[#This Row],[SAT Math]:[SAT Writing]])</f>
        <v>1597</v>
      </c>
      <c r="K71" s="33">
        <v>0</v>
      </c>
      <c r="L71">
        <f t="shared" ca="1" si="1"/>
        <v>1</v>
      </c>
    </row>
    <row r="72" spans="1:12" x14ac:dyDescent="0.55000000000000004">
      <c r="A72" s="33">
        <v>455</v>
      </c>
      <c r="B72" s="33">
        <v>6</v>
      </c>
      <c r="C72" s="34">
        <v>10</v>
      </c>
      <c r="D72" s="35">
        <v>3.0043875887115563</v>
      </c>
      <c r="E72" s="36">
        <v>338</v>
      </c>
      <c r="F72" s="34">
        <v>567</v>
      </c>
      <c r="G72" s="34">
        <v>607</v>
      </c>
      <c r="H72" s="34" t="s">
        <v>360</v>
      </c>
      <c r="I72" s="33" t="s">
        <v>361</v>
      </c>
      <c r="J72" s="33">
        <f>SUM(Table4[[#This Row],[SAT Math]:[SAT Writing]])</f>
        <v>1512</v>
      </c>
      <c r="K72" s="33">
        <v>3</v>
      </c>
      <c r="L72">
        <f t="shared" ca="1" si="1"/>
        <v>4</v>
      </c>
    </row>
    <row r="73" spans="1:12" x14ac:dyDescent="0.55000000000000004">
      <c r="A73" s="33">
        <v>172</v>
      </c>
      <c r="B73" s="33">
        <v>21</v>
      </c>
      <c r="C73" s="34">
        <v>12</v>
      </c>
      <c r="D73" s="35">
        <v>2.8779213431889845</v>
      </c>
      <c r="E73" s="36">
        <v>508</v>
      </c>
      <c r="F73" s="34">
        <v>631</v>
      </c>
      <c r="G73" s="34">
        <v>685</v>
      </c>
      <c r="H73" s="34" t="s">
        <v>360</v>
      </c>
      <c r="I73" s="33" t="s">
        <v>361</v>
      </c>
      <c r="J73" s="33">
        <f>SUM(Table4[[#This Row],[SAT Math]:[SAT Writing]])</f>
        <v>1824</v>
      </c>
      <c r="K73" s="33">
        <v>4</v>
      </c>
      <c r="L73">
        <f t="shared" ca="1" si="1"/>
        <v>2</v>
      </c>
    </row>
    <row r="74" spans="1:12" x14ac:dyDescent="0.55000000000000004">
      <c r="A74" s="33">
        <v>329</v>
      </c>
      <c r="B74" s="33">
        <v>20</v>
      </c>
      <c r="C74" s="34">
        <v>12</v>
      </c>
      <c r="D74" s="35">
        <v>2.5369556851178943</v>
      </c>
      <c r="E74" s="36">
        <v>455</v>
      </c>
      <c r="F74" s="34">
        <v>323</v>
      </c>
      <c r="G74" s="34">
        <v>636</v>
      </c>
      <c r="H74" s="34" t="s">
        <v>360</v>
      </c>
      <c r="I74" s="33" t="s">
        <v>363</v>
      </c>
      <c r="J74" s="33">
        <f>SUM(Table4[[#This Row],[SAT Math]:[SAT Writing]])</f>
        <v>1414</v>
      </c>
      <c r="K74" s="33">
        <v>3</v>
      </c>
      <c r="L74">
        <f t="shared" ca="1" si="1"/>
        <v>3</v>
      </c>
    </row>
    <row r="75" spans="1:12" x14ac:dyDescent="0.55000000000000004">
      <c r="A75" s="33">
        <v>337</v>
      </c>
      <c r="B75" s="33">
        <v>16</v>
      </c>
      <c r="C75" s="34">
        <v>11</v>
      </c>
      <c r="D75" s="35">
        <v>4.2402533712993273</v>
      </c>
      <c r="E75" s="36">
        <v>312</v>
      </c>
      <c r="F75" s="34">
        <v>668</v>
      </c>
      <c r="G75" s="34">
        <v>437</v>
      </c>
      <c r="H75" s="34" t="s">
        <v>362</v>
      </c>
      <c r="I75" s="33" t="s">
        <v>361</v>
      </c>
      <c r="J75" s="33">
        <f>SUM(Table4[[#This Row],[SAT Math]:[SAT Writing]])</f>
        <v>1417</v>
      </c>
      <c r="K75" s="33">
        <v>0</v>
      </c>
      <c r="L75">
        <f t="shared" ca="1" si="1"/>
        <v>0</v>
      </c>
    </row>
    <row r="76" spans="1:12" x14ac:dyDescent="0.55000000000000004">
      <c r="A76" s="33">
        <v>161</v>
      </c>
      <c r="B76" s="33">
        <v>2</v>
      </c>
      <c r="C76" s="34">
        <v>10</v>
      </c>
      <c r="D76" s="35">
        <v>2.3453992741342224</v>
      </c>
      <c r="E76" s="36">
        <v>607</v>
      </c>
      <c r="F76" s="34">
        <v>550</v>
      </c>
      <c r="G76" s="34">
        <v>476</v>
      </c>
      <c r="H76" s="34" t="s">
        <v>360</v>
      </c>
      <c r="I76" s="33" t="s">
        <v>363</v>
      </c>
      <c r="J76" s="33">
        <f>SUM(Table4[[#This Row],[SAT Math]:[SAT Writing]])</f>
        <v>1633</v>
      </c>
      <c r="K76" s="33">
        <v>5</v>
      </c>
      <c r="L76">
        <f t="shared" ca="1" si="1"/>
        <v>5</v>
      </c>
    </row>
    <row r="77" spans="1:12" x14ac:dyDescent="0.55000000000000004">
      <c r="A77" s="33">
        <v>38</v>
      </c>
      <c r="B77" s="33">
        <v>20</v>
      </c>
      <c r="C77" s="34">
        <v>12</v>
      </c>
      <c r="D77" s="35">
        <v>4.2796089440693601</v>
      </c>
      <c r="E77" s="36">
        <v>406</v>
      </c>
      <c r="F77" s="34">
        <v>381</v>
      </c>
      <c r="G77" s="34">
        <v>382</v>
      </c>
      <c r="H77" s="34" t="s">
        <v>360</v>
      </c>
      <c r="I77" s="33" t="s">
        <v>363</v>
      </c>
      <c r="J77" s="33">
        <f>SUM(Table4[[#This Row],[SAT Math]:[SAT Writing]])</f>
        <v>1169</v>
      </c>
      <c r="K77" s="33">
        <v>3</v>
      </c>
      <c r="L77">
        <f t="shared" ca="1" si="1"/>
        <v>2</v>
      </c>
    </row>
    <row r="78" spans="1:12" x14ac:dyDescent="0.55000000000000004">
      <c r="A78" s="33">
        <v>209</v>
      </c>
      <c r="B78" s="33">
        <v>9</v>
      </c>
      <c r="C78" s="34">
        <v>11</v>
      </c>
      <c r="D78" s="35">
        <v>4.2336748571817351</v>
      </c>
      <c r="E78" s="36">
        <v>417</v>
      </c>
      <c r="F78" s="34">
        <v>662</v>
      </c>
      <c r="G78" s="34">
        <v>669</v>
      </c>
      <c r="H78" s="34" t="s">
        <v>360</v>
      </c>
      <c r="I78" s="33" t="s">
        <v>361</v>
      </c>
      <c r="J78" s="33">
        <f>SUM(Table4[[#This Row],[SAT Math]:[SAT Writing]])</f>
        <v>1748</v>
      </c>
      <c r="K78" s="33">
        <v>2</v>
      </c>
      <c r="L78">
        <f t="shared" ca="1" si="1"/>
        <v>1</v>
      </c>
    </row>
    <row r="79" spans="1:12" x14ac:dyDescent="0.55000000000000004">
      <c r="A79" s="33">
        <v>482</v>
      </c>
      <c r="B79" s="33">
        <v>12</v>
      </c>
      <c r="C79" s="34">
        <v>11</v>
      </c>
      <c r="D79" s="35">
        <v>5.9253798800000004</v>
      </c>
      <c r="E79" s="36">
        <v>291</v>
      </c>
      <c r="F79" s="34">
        <v>686</v>
      </c>
      <c r="G79" s="34">
        <v>603</v>
      </c>
      <c r="H79" s="34" t="s">
        <v>360</v>
      </c>
      <c r="I79" s="33" t="s">
        <v>363</v>
      </c>
      <c r="J79" s="33">
        <f>SUM(Table4[[#This Row],[SAT Math]:[SAT Writing]])</f>
        <v>1580</v>
      </c>
      <c r="K79" s="33">
        <v>0</v>
      </c>
      <c r="L79">
        <f t="shared" ca="1" si="1"/>
        <v>2</v>
      </c>
    </row>
    <row r="80" spans="1:12" x14ac:dyDescent="0.55000000000000004">
      <c r="A80" s="33">
        <v>488</v>
      </c>
      <c r="B80" s="33">
        <v>13</v>
      </c>
      <c r="C80" s="34">
        <v>11</v>
      </c>
      <c r="D80" s="35">
        <v>4.8639199689185668</v>
      </c>
      <c r="E80" s="36">
        <v>673</v>
      </c>
      <c r="F80" s="34">
        <v>540</v>
      </c>
      <c r="G80" s="34">
        <v>336</v>
      </c>
      <c r="H80" s="34" t="s">
        <v>362</v>
      </c>
      <c r="I80" s="33" t="s">
        <v>363</v>
      </c>
      <c r="J80" s="33">
        <f>SUM(Table4[[#This Row],[SAT Math]:[SAT Writing]])</f>
        <v>1549</v>
      </c>
      <c r="K80" s="33">
        <v>3</v>
      </c>
      <c r="L80">
        <f t="shared" ca="1" si="1"/>
        <v>0</v>
      </c>
    </row>
    <row r="81" spans="1:12" x14ac:dyDescent="0.55000000000000004">
      <c r="A81" s="33">
        <v>20</v>
      </c>
      <c r="B81" s="33">
        <v>11</v>
      </c>
      <c r="C81" s="34">
        <v>11</v>
      </c>
      <c r="D81" s="35">
        <v>4.1133995265395953</v>
      </c>
      <c r="E81" s="36">
        <v>476</v>
      </c>
      <c r="F81" s="34">
        <v>343</v>
      </c>
      <c r="G81" s="34">
        <v>549</v>
      </c>
      <c r="H81" s="34" t="s">
        <v>360</v>
      </c>
      <c r="I81" s="33" t="s">
        <v>363</v>
      </c>
      <c r="J81" s="33">
        <f>SUM(Table4[[#This Row],[SAT Math]:[SAT Writing]])</f>
        <v>1368</v>
      </c>
      <c r="K81" s="33">
        <v>0</v>
      </c>
      <c r="L81">
        <f t="shared" ca="1" si="1"/>
        <v>1</v>
      </c>
    </row>
    <row r="82" spans="1:12" x14ac:dyDescent="0.55000000000000004">
      <c r="A82" s="33">
        <v>290</v>
      </c>
      <c r="B82" s="33">
        <v>25</v>
      </c>
      <c r="C82" s="34">
        <v>12</v>
      </c>
      <c r="D82" s="35">
        <v>4.2377616425512672</v>
      </c>
      <c r="E82" s="36">
        <v>527</v>
      </c>
      <c r="F82" s="34">
        <v>375</v>
      </c>
      <c r="G82" s="34">
        <v>441</v>
      </c>
      <c r="H82" s="34" t="s">
        <v>362</v>
      </c>
      <c r="I82" s="33" t="s">
        <v>361</v>
      </c>
      <c r="J82" s="33">
        <f>SUM(Table4[[#This Row],[SAT Math]:[SAT Writing]])</f>
        <v>1343</v>
      </c>
      <c r="K82" s="33">
        <v>2</v>
      </c>
      <c r="L82">
        <f t="shared" ca="1" si="1"/>
        <v>3</v>
      </c>
    </row>
    <row r="83" spans="1:12" x14ac:dyDescent="0.55000000000000004">
      <c r="A83" s="33">
        <v>53</v>
      </c>
      <c r="B83" s="33">
        <v>2</v>
      </c>
      <c r="C83" s="34">
        <v>10</v>
      </c>
      <c r="D83" s="35">
        <v>4.0213042497187708</v>
      </c>
      <c r="E83" s="36">
        <v>764</v>
      </c>
      <c r="F83" s="34">
        <v>278</v>
      </c>
      <c r="G83" s="34">
        <v>168</v>
      </c>
      <c r="H83" s="34" t="s">
        <v>360</v>
      </c>
      <c r="I83" s="33" t="s">
        <v>361</v>
      </c>
      <c r="J83" s="33">
        <f>SUM(Table4[[#This Row],[SAT Math]:[SAT Writing]])</f>
        <v>1210</v>
      </c>
      <c r="K83" s="33">
        <v>2</v>
      </c>
      <c r="L83">
        <f t="shared" ca="1" si="1"/>
        <v>1</v>
      </c>
    </row>
    <row r="84" spans="1:12" x14ac:dyDescent="0.55000000000000004">
      <c r="A84" s="33">
        <v>387</v>
      </c>
      <c r="B84" s="33">
        <v>4</v>
      </c>
      <c r="C84" s="34">
        <v>10</v>
      </c>
      <c r="D84" s="35">
        <v>4.1051356884470156</v>
      </c>
      <c r="E84" s="36">
        <v>553</v>
      </c>
      <c r="F84" s="34">
        <v>613</v>
      </c>
      <c r="G84" s="34">
        <v>364</v>
      </c>
      <c r="H84" s="34" t="s">
        <v>362</v>
      </c>
      <c r="I84" s="33" t="s">
        <v>361</v>
      </c>
      <c r="J84" s="33">
        <f>SUM(Table4[[#This Row],[SAT Math]:[SAT Writing]])</f>
        <v>1530</v>
      </c>
      <c r="K84" s="33">
        <v>0</v>
      </c>
      <c r="L84">
        <f t="shared" ca="1" si="1"/>
        <v>3</v>
      </c>
    </row>
    <row r="85" spans="1:12" x14ac:dyDescent="0.55000000000000004">
      <c r="A85" s="33">
        <v>127</v>
      </c>
      <c r="B85" s="33">
        <v>16</v>
      </c>
      <c r="C85" s="34">
        <v>11</v>
      </c>
      <c r="D85" s="35">
        <v>4.0110765959469328</v>
      </c>
      <c r="E85" s="36">
        <v>530</v>
      </c>
      <c r="F85" s="34">
        <v>410</v>
      </c>
      <c r="G85" s="34">
        <v>220</v>
      </c>
      <c r="H85" s="34" t="s">
        <v>362</v>
      </c>
      <c r="I85" s="33" t="s">
        <v>361</v>
      </c>
      <c r="J85" s="33">
        <f>SUM(Table4[[#This Row],[SAT Math]:[SAT Writing]])</f>
        <v>1160</v>
      </c>
      <c r="K85" s="33">
        <v>1</v>
      </c>
      <c r="L85">
        <f t="shared" ca="1" si="1"/>
        <v>2</v>
      </c>
    </row>
    <row r="86" spans="1:12" x14ac:dyDescent="0.55000000000000004">
      <c r="A86" s="33">
        <v>259</v>
      </c>
      <c r="B86" s="33">
        <v>19</v>
      </c>
      <c r="C86" s="34">
        <v>12</v>
      </c>
      <c r="D86" s="35">
        <v>4.0772859191574904</v>
      </c>
      <c r="E86" s="36">
        <v>748</v>
      </c>
      <c r="F86" s="34">
        <v>470</v>
      </c>
      <c r="G86" s="34">
        <v>324</v>
      </c>
      <c r="H86" s="34" t="s">
        <v>362</v>
      </c>
      <c r="I86" s="33" t="s">
        <v>363</v>
      </c>
      <c r="J86" s="33">
        <f>SUM(Table4[[#This Row],[SAT Math]:[SAT Writing]])</f>
        <v>1542</v>
      </c>
      <c r="K86" s="33">
        <v>3</v>
      </c>
      <c r="L86">
        <f t="shared" ca="1" si="1"/>
        <v>0</v>
      </c>
    </row>
    <row r="87" spans="1:12" x14ac:dyDescent="0.55000000000000004">
      <c r="A87" s="33">
        <v>167</v>
      </c>
      <c r="B87" s="33">
        <v>8</v>
      </c>
      <c r="C87" s="34">
        <v>10</v>
      </c>
      <c r="D87" s="35">
        <v>3.3831176748731298</v>
      </c>
      <c r="E87" s="36">
        <v>574</v>
      </c>
      <c r="F87" s="34">
        <v>402</v>
      </c>
      <c r="G87" s="34">
        <v>790</v>
      </c>
      <c r="H87" s="34" t="s">
        <v>360</v>
      </c>
      <c r="I87" s="33" t="s">
        <v>363</v>
      </c>
      <c r="J87" s="33">
        <f>SUM(Table4[[#This Row],[SAT Math]:[SAT Writing]])</f>
        <v>1766</v>
      </c>
      <c r="K87" s="33">
        <v>3</v>
      </c>
      <c r="L87">
        <f t="shared" ca="1" si="1"/>
        <v>2</v>
      </c>
    </row>
    <row r="88" spans="1:12" x14ac:dyDescent="0.55000000000000004">
      <c r="A88" s="33">
        <v>31</v>
      </c>
      <c r="B88" s="33">
        <v>3</v>
      </c>
      <c r="C88" s="34">
        <v>10</v>
      </c>
      <c r="D88" s="35">
        <v>3.255770493830592</v>
      </c>
      <c r="E88" s="36">
        <v>600</v>
      </c>
      <c r="F88" s="34">
        <v>267</v>
      </c>
      <c r="G88" s="34">
        <v>364</v>
      </c>
      <c r="H88" s="34" t="s">
        <v>360</v>
      </c>
      <c r="I88" s="33" t="s">
        <v>361</v>
      </c>
      <c r="J88" s="33">
        <f>SUM(Table4[[#This Row],[SAT Math]:[SAT Writing]])</f>
        <v>1231</v>
      </c>
      <c r="K88" s="33">
        <v>4</v>
      </c>
      <c r="L88">
        <f t="shared" ca="1" si="1"/>
        <v>3</v>
      </c>
    </row>
    <row r="89" spans="1:12" x14ac:dyDescent="0.55000000000000004">
      <c r="A89" s="33">
        <v>457</v>
      </c>
      <c r="B89" s="33">
        <v>12</v>
      </c>
      <c r="C89" s="34">
        <v>11</v>
      </c>
      <c r="D89" s="35">
        <v>2.937445247294129</v>
      </c>
      <c r="E89" s="36">
        <v>429</v>
      </c>
      <c r="F89" s="34">
        <v>790</v>
      </c>
      <c r="G89" s="34">
        <v>304</v>
      </c>
      <c r="H89" s="34" t="s">
        <v>360</v>
      </c>
      <c r="I89" s="33" t="s">
        <v>363</v>
      </c>
      <c r="J89" s="33">
        <f>SUM(Table4[[#This Row],[SAT Math]:[SAT Writing]])</f>
        <v>1523</v>
      </c>
      <c r="K89" s="33">
        <v>4</v>
      </c>
      <c r="L89">
        <f t="shared" ca="1" si="1"/>
        <v>5</v>
      </c>
    </row>
    <row r="90" spans="1:12" x14ac:dyDescent="0.55000000000000004">
      <c r="A90" s="33">
        <v>453</v>
      </c>
      <c r="B90" s="33">
        <v>14</v>
      </c>
      <c r="C90" s="34">
        <v>11</v>
      </c>
      <c r="D90" s="35">
        <v>3.0496500023758113</v>
      </c>
      <c r="E90" s="36">
        <v>294</v>
      </c>
      <c r="F90" s="34">
        <v>637</v>
      </c>
      <c r="G90" s="34">
        <v>386</v>
      </c>
      <c r="H90" s="34" t="s">
        <v>360</v>
      </c>
      <c r="I90" s="33" t="s">
        <v>361</v>
      </c>
      <c r="J90" s="33">
        <f>SUM(Table4[[#This Row],[SAT Math]:[SAT Writing]])</f>
        <v>1317</v>
      </c>
      <c r="K90" s="33">
        <v>4</v>
      </c>
      <c r="L90">
        <f t="shared" ca="1" si="1"/>
        <v>3</v>
      </c>
    </row>
    <row r="91" spans="1:12" x14ac:dyDescent="0.55000000000000004">
      <c r="A91" s="33">
        <v>54</v>
      </c>
      <c r="B91" s="33">
        <v>11</v>
      </c>
      <c r="C91" s="34">
        <v>11</v>
      </c>
      <c r="D91" s="35">
        <v>2.9866197749534265</v>
      </c>
      <c r="E91" s="36">
        <v>781</v>
      </c>
      <c r="F91" s="34">
        <v>270</v>
      </c>
      <c r="G91" s="34">
        <v>372</v>
      </c>
      <c r="H91" s="34" t="s">
        <v>360</v>
      </c>
      <c r="I91" s="33" t="s">
        <v>363</v>
      </c>
      <c r="J91" s="33">
        <f>SUM(Table4[[#This Row],[SAT Math]:[SAT Writing]])</f>
        <v>1423</v>
      </c>
      <c r="K91" s="33">
        <v>5</v>
      </c>
      <c r="L91">
        <f t="shared" ca="1" si="1"/>
        <v>3</v>
      </c>
    </row>
    <row r="92" spans="1:12" x14ac:dyDescent="0.55000000000000004">
      <c r="A92" s="33">
        <v>100</v>
      </c>
      <c r="B92" s="33">
        <v>6</v>
      </c>
      <c r="C92" s="34">
        <v>10</v>
      </c>
      <c r="D92" s="35">
        <v>2.9413241072200798</v>
      </c>
      <c r="E92" s="36">
        <v>378</v>
      </c>
      <c r="F92" s="34">
        <v>460</v>
      </c>
      <c r="G92" s="34">
        <v>548</v>
      </c>
      <c r="H92" s="34" t="s">
        <v>360</v>
      </c>
      <c r="I92" s="33" t="s">
        <v>363</v>
      </c>
      <c r="J92" s="33">
        <f>SUM(Table4[[#This Row],[SAT Math]:[SAT Writing]])</f>
        <v>1386</v>
      </c>
      <c r="K92" s="33">
        <v>5</v>
      </c>
      <c r="L92">
        <f t="shared" ca="1" si="1"/>
        <v>2</v>
      </c>
    </row>
    <row r="93" spans="1:12" x14ac:dyDescent="0.55000000000000004">
      <c r="A93" s="33">
        <v>285</v>
      </c>
      <c r="B93" s="33">
        <v>11</v>
      </c>
      <c r="C93" s="34">
        <v>11</v>
      </c>
      <c r="D93" s="35">
        <v>2.8160631645207146</v>
      </c>
      <c r="E93" s="36">
        <v>705</v>
      </c>
      <c r="F93" s="34">
        <v>232</v>
      </c>
      <c r="G93" s="34">
        <v>433</v>
      </c>
      <c r="H93" s="34" t="s">
        <v>360</v>
      </c>
      <c r="I93" s="33" t="s">
        <v>361</v>
      </c>
      <c r="J93" s="33">
        <f>SUM(Table4[[#This Row],[SAT Math]:[SAT Writing]])</f>
        <v>1370</v>
      </c>
      <c r="K93" s="33">
        <v>2</v>
      </c>
      <c r="L93">
        <f t="shared" ca="1" si="1"/>
        <v>2</v>
      </c>
    </row>
    <row r="94" spans="1:12" x14ac:dyDescent="0.55000000000000004">
      <c r="A94" s="33">
        <v>302</v>
      </c>
      <c r="B94" s="33">
        <v>22</v>
      </c>
      <c r="C94" s="34">
        <v>12</v>
      </c>
      <c r="D94" s="35">
        <v>2.887618249402188</v>
      </c>
      <c r="E94" s="36">
        <v>526</v>
      </c>
      <c r="F94" s="34">
        <v>562</v>
      </c>
      <c r="G94" s="34">
        <v>474</v>
      </c>
      <c r="H94" s="34" t="s">
        <v>362</v>
      </c>
      <c r="I94" s="33" t="s">
        <v>361</v>
      </c>
      <c r="J94" s="33">
        <f>SUM(Table4[[#This Row],[SAT Math]:[SAT Writing]])</f>
        <v>1562</v>
      </c>
      <c r="K94" s="33">
        <v>4</v>
      </c>
      <c r="L94">
        <f t="shared" ca="1" si="1"/>
        <v>2</v>
      </c>
    </row>
    <row r="95" spans="1:12" x14ac:dyDescent="0.55000000000000004">
      <c r="A95" s="33">
        <v>111</v>
      </c>
      <c r="B95" s="33">
        <v>15</v>
      </c>
      <c r="C95" s="34">
        <v>11</v>
      </c>
      <c r="D95" s="35">
        <v>2.6218752518416215</v>
      </c>
      <c r="E95" s="36">
        <v>514</v>
      </c>
      <c r="F95" s="34">
        <v>753</v>
      </c>
      <c r="G95" s="34">
        <v>793</v>
      </c>
      <c r="H95" s="34" t="s">
        <v>360</v>
      </c>
      <c r="I95" s="33" t="s">
        <v>363</v>
      </c>
      <c r="J95" s="33">
        <f>SUM(Table4[[#This Row],[SAT Math]:[SAT Writing]])</f>
        <v>2060</v>
      </c>
      <c r="K95" s="33">
        <v>4</v>
      </c>
      <c r="L95">
        <f t="shared" ca="1" si="1"/>
        <v>2</v>
      </c>
    </row>
    <row r="96" spans="1:12" x14ac:dyDescent="0.55000000000000004">
      <c r="A96" s="33">
        <v>291</v>
      </c>
      <c r="B96" s="33">
        <v>23</v>
      </c>
      <c r="C96" s="34">
        <v>12</v>
      </c>
      <c r="D96" s="35">
        <v>2.852711318420325</v>
      </c>
      <c r="E96" s="36">
        <v>374</v>
      </c>
      <c r="F96" s="34">
        <v>565</v>
      </c>
      <c r="G96" s="34">
        <v>584</v>
      </c>
      <c r="H96" s="34" t="s">
        <v>360</v>
      </c>
      <c r="I96" s="33" t="s">
        <v>361</v>
      </c>
      <c r="J96" s="33">
        <f>SUM(Table4[[#This Row],[SAT Math]:[SAT Writing]])</f>
        <v>1523</v>
      </c>
      <c r="K96" s="33">
        <v>3</v>
      </c>
      <c r="L96">
        <f t="shared" ca="1" si="1"/>
        <v>4</v>
      </c>
    </row>
    <row r="97" spans="1:12" x14ac:dyDescent="0.55000000000000004">
      <c r="A97" s="33">
        <v>57</v>
      </c>
      <c r="B97" s="33">
        <v>3</v>
      </c>
      <c r="C97" s="34">
        <v>10</v>
      </c>
      <c r="D97" s="35">
        <v>3.2756183383151929</v>
      </c>
      <c r="E97" s="36">
        <v>374</v>
      </c>
      <c r="F97" s="34">
        <v>520</v>
      </c>
      <c r="G97" s="34">
        <v>194</v>
      </c>
      <c r="H97" s="34" t="s">
        <v>360</v>
      </c>
      <c r="I97" s="33" t="s">
        <v>361</v>
      </c>
      <c r="J97" s="33">
        <f>SUM(Table4[[#This Row],[SAT Math]:[SAT Writing]])</f>
        <v>1088</v>
      </c>
      <c r="K97" s="33">
        <v>1</v>
      </c>
      <c r="L97">
        <f t="shared" ca="1" si="1"/>
        <v>1</v>
      </c>
    </row>
    <row r="98" spans="1:12" x14ac:dyDescent="0.55000000000000004">
      <c r="A98" s="33">
        <v>19</v>
      </c>
      <c r="B98" s="33">
        <v>13</v>
      </c>
      <c r="C98" s="34">
        <v>11</v>
      </c>
      <c r="D98" s="35">
        <v>2.5882815967935926</v>
      </c>
      <c r="E98" s="36">
        <v>363</v>
      </c>
      <c r="F98" s="34">
        <v>598</v>
      </c>
      <c r="G98" s="34">
        <v>632</v>
      </c>
      <c r="H98" s="34" t="s">
        <v>362</v>
      </c>
      <c r="I98" s="33" t="s">
        <v>361</v>
      </c>
      <c r="J98" s="33">
        <f>SUM(Table4[[#This Row],[SAT Math]:[SAT Writing]])</f>
        <v>1593</v>
      </c>
      <c r="K98" s="33">
        <v>4</v>
      </c>
      <c r="L98">
        <f t="shared" ca="1" si="1"/>
        <v>2</v>
      </c>
    </row>
    <row r="99" spans="1:12" x14ac:dyDescent="0.55000000000000004">
      <c r="A99" s="33">
        <v>368</v>
      </c>
      <c r="B99" s="33">
        <v>8</v>
      </c>
      <c r="C99" s="34">
        <v>10</v>
      </c>
      <c r="D99" s="35">
        <v>4.1567637986149908</v>
      </c>
      <c r="E99" s="36">
        <v>391</v>
      </c>
      <c r="F99" s="34">
        <v>348</v>
      </c>
      <c r="G99" s="34">
        <v>389</v>
      </c>
      <c r="H99" s="34" t="s">
        <v>360</v>
      </c>
      <c r="I99" s="33" t="s">
        <v>361</v>
      </c>
      <c r="J99" s="33">
        <f>SUM(Table4[[#This Row],[SAT Math]:[SAT Writing]])</f>
        <v>1128</v>
      </c>
      <c r="K99" s="33">
        <v>0</v>
      </c>
      <c r="L99">
        <f t="shared" ca="1" si="1"/>
        <v>2</v>
      </c>
    </row>
    <row r="100" spans="1:12" x14ac:dyDescent="0.55000000000000004">
      <c r="A100" s="33">
        <v>41</v>
      </c>
      <c r="B100" s="33">
        <v>8</v>
      </c>
      <c r="C100" s="34">
        <v>10</v>
      </c>
      <c r="D100" s="35">
        <v>1.9600615321797483</v>
      </c>
      <c r="E100" s="36">
        <v>392</v>
      </c>
      <c r="F100" s="34">
        <v>359</v>
      </c>
      <c r="G100" s="34">
        <v>749</v>
      </c>
      <c r="H100" s="34" t="s">
        <v>360</v>
      </c>
      <c r="I100" s="33" t="s">
        <v>361</v>
      </c>
      <c r="J100" s="33">
        <f>SUM(Table4[[#This Row],[SAT Math]:[SAT Writing]])</f>
        <v>1500</v>
      </c>
      <c r="K100" s="33">
        <v>6</v>
      </c>
      <c r="L100">
        <f t="shared" ca="1" si="1"/>
        <v>4</v>
      </c>
    </row>
    <row r="101" spans="1:12" x14ac:dyDescent="0.55000000000000004">
      <c r="A101" s="33">
        <v>21</v>
      </c>
      <c r="B101" s="33">
        <v>25</v>
      </c>
      <c r="C101" s="34">
        <v>12</v>
      </c>
      <c r="D101" s="35">
        <v>3.8246473291526897</v>
      </c>
      <c r="E101" s="36">
        <v>304</v>
      </c>
      <c r="F101" s="34">
        <v>308</v>
      </c>
      <c r="G101" s="34">
        <v>541</v>
      </c>
      <c r="H101" s="34" t="s">
        <v>362</v>
      </c>
      <c r="I101" s="33" t="s">
        <v>363</v>
      </c>
      <c r="J101" s="33">
        <f>SUM(Table4[[#This Row],[SAT Math]:[SAT Writing]])</f>
        <v>1153</v>
      </c>
      <c r="K101" s="33">
        <v>2</v>
      </c>
      <c r="L101">
        <f t="shared" ca="1" si="1"/>
        <v>4</v>
      </c>
    </row>
    <row r="102" spans="1:12" x14ac:dyDescent="0.55000000000000004">
      <c r="A102" s="33">
        <v>311</v>
      </c>
      <c r="B102" s="33">
        <v>14</v>
      </c>
      <c r="C102" s="34">
        <v>11</v>
      </c>
      <c r="D102" s="35">
        <v>5.9253798800000004</v>
      </c>
      <c r="E102" s="36">
        <v>337</v>
      </c>
      <c r="F102" s="34">
        <v>780</v>
      </c>
      <c r="G102" s="34">
        <v>295</v>
      </c>
      <c r="H102" s="34" t="s">
        <v>360</v>
      </c>
      <c r="I102" s="33" t="s">
        <v>363</v>
      </c>
      <c r="J102" s="33">
        <f>SUM(Table4[[#This Row],[SAT Math]:[SAT Writing]])</f>
        <v>1412</v>
      </c>
      <c r="K102" s="33">
        <v>2</v>
      </c>
      <c r="L102">
        <f t="shared" ca="1" si="1"/>
        <v>1</v>
      </c>
    </row>
    <row r="103" spans="1:12" x14ac:dyDescent="0.55000000000000004">
      <c r="A103" s="33">
        <v>487</v>
      </c>
      <c r="B103" s="33">
        <v>13</v>
      </c>
      <c r="C103" s="34">
        <v>11</v>
      </c>
      <c r="D103" s="35">
        <v>5.99</v>
      </c>
      <c r="E103" s="36">
        <v>344</v>
      </c>
      <c r="F103" s="34">
        <v>239</v>
      </c>
      <c r="G103" s="34">
        <v>544</v>
      </c>
      <c r="H103" s="34" t="s">
        <v>362</v>
      </c>
      <c r="I103" s="33" t="s">
        <v>361</v>
      </c>
      <c r="J103" s="33">
        <f>SUM(Table4[[#This Row],[SAT Math]:[SAT Writing]])</f>
        <v>1127</v>
      </c>
      <c r="K103" s="33">
        <v>2</v>
      </c>
      <c r="L103">
        <f t="shared" ca="1" si="1"/>
        <v>0</v>
      </c>
    </row>
    <row r="104" spans="1:12" x14ac:dyDescent="0.55000000000000004">
      <c r="A104" s="33">
        <v>128</v>
      </c>
      <c r="B104" s="33">
        <v>20</v>
      </c>
      <c r="C104" s="34">
        <v>12</v>
      </c>
      <c r="D104" s="35">
        <v>5.9191885622714384</v>
      </c>
      <c r="E104" s="36">
        <v>684</v>
      </c>
      <c r="F104" s="34">
        <v>638</v>
      </c>
      <c r="G104" s="34">
        <v>523</v>
      </c>
      <c r="H104" s="34" t="s">
        <v>360</v>
      </c>
      <c r="I104" s="33" t="s">
        <v>363</v>
      </c>
      <c r="J104" s="33">
        <f>SUM(Table4[[#This Row],[SAT Math]:[SAT Writing]])</f>
        <v>1845</v>
      </c>
      <c r="K104" s="33">
        <v>0</v>
      </c>
      <c r="L104">
        <f t="shared" ca="1" si="1"/>
        <v>2</v>
      </c>
    </row>
    <row r="105" spans="1:12" x14ac:dyDescent="0.55000000000000004">
      <c r="A105" s="33">
        <v>444</v>
      </c>
      <c r="B105" s="33">
        <v>11</v>
      </c>
      <c r="C105" s="34">
        <v>11</v>
      </c>
      <c r="D105" s="35">
        <v>4.3776025732825081</v>
      </c>
      <c r="E105" s="36">
        <v>373</v>
      </c>
      <c r="F105" s="34">
        <v>473</v>
      </c>
      <c r="G105" s="34">
        <v>655</v>
      </c>
      <c r="H105" s="34" t="s">
        <v>360</v>
      </c>
      <c r="I105" s="33" t="s">
        <v>363</v>
      </c>
      <c r="J105" s="33">
        <f>SUM(Table4[[#This Row],[SAT Math]:[SAT Writing]])</f>
        <v>1501</v>
      </c>
      <c r="K105" s="33">
        <v>2</v>
      </c>
      <c r="L105">
        <f t="shared" ca="1" si="1"/>
        <v>2</v>
      </c>
    </row>
    <row r="106" spans="1:12" x14ac:dyDescent="0.55000000000000004">
      <c r="A106" s="33">
        <v>289</v>
      </c>
      <c r="B106" s="33">
        <v>4</v>
      </c>
      <c r="C106" s="34">
        <v>10</v>
      </c>
      <c r="D106" s="35">
        <v>4.3584608801790337</v>
      </c>
      <c r="E106" s="36">
        <v>739</v>
      </c>
      <c r="F106" s="34">
        <v>607</v>
      </c>
      <c r="G106" s="34">
        <v>256</v>
      </c>
      <c r="H106" s="34" t="s">
        <v>362</v>
      </c>
      <c r="I106" s="33" t="s">
        <v>361</v>
      </c>
      <c r="J106" s="33">
        <f>SUM(Table4[[#This Row],[SAT Math]:[SAT Writing]])</f>
        <v>1602</v>
      </c>
      <c r="K106" s="33">
        <v>3</v>
      </c>
      <c r="L106">
        <f t="shared" ca="1" si="1"/>
        <v>2</v>
      </c>
    </row>
    <row r="107" spans="1:12" x14ac:dyDescent="0.55000000000000004">
      <c r="A107" s="33">
        <v>324</v>
      </c>
      <c r="B107" s="33">
        <v>7</v>
      </c>
      <c r="C107" s="34">
        <v>10</v>
      </c>
      <c r="D107" s="35">
        <v>4.1073689482736713</v>
      </c>
      <c r="E107" s="36">
        <v>665</v>
      </c>
      <c r="F107" s="34">
        <v>293</v>
      </c>
      <c r="G107" s="34">
        <v>371</v>
      </c>
      <c r="H107" s="34" t="s">
        <v>362</v>
      </c>
      <c r="I107" s="33" t="s">
        <v>363</v>
      </c>
      <c r="J107" s="33">
        <f>SUM(Table4[[#This Row],[SAT Math]:[SAT Writing]])</f>
        <v>1329</v>
      </c>
      <c r="K107" s="33">
        <v>3</v>
      </c>
      <c r="L107">
        <f t="shared" ca="1" si="1"/>
        <v>3</v>
      </c>
    </row>
    <row r="108" spans="1:12" x14ac:dyDescent="0.55000000000000004">
      <c r="A108" s="33">
        <v>66</v>
      </c>
      <c r="B108" s="33">
        <v>10</v>
      </c>
      <c r="C108" s="34">
        <v>11</v>
      </c>
      <c r="D108" s="35">
        <v>3.8398606786140923</v>
      </c>
      <c r="E108" s="36">
        <v>347</v>
      </c>
      <c r="F108" s="34">
        <v>734</v>
      </c>
      <c r="G108" s="34">
        <v>489</v>
      </c>
      <c r="H108" s="34" t="s">
        <v>362</v>
      </c>
      <c r="I108" s="33" t="s">
        <v>363</v>
      </c>
      <c r="J108" s="33">
        <f>SUM(Table4[[#This Row],[SAT Math]:[SAT Writing]])</f>
        <v>1570</v>
      </c>
      <c r="K108" s="33">
        <v>4</v>
      </c>
      <c r="L108">
        <f t="shared" ca="1" si="1"/>
        <v>3</v>
      </c>
    </row>
    <row r="109" spans="1:12" x14ac:dyDescent="0.55000000000000004">
      <c r="A109" s="33">
        <v>361</v>
      </c>
      <c r="B109" s="33">
        <v>12</v>
      </c>
      <c r="C109" s="34">
        <v>11</v>
      </c>
      <c r="D109" s="35">
        <v>3.4892631552119249</v>
      </c>
      <c r="E109" s="36">
        <v>626</v>
      </c>
      <c r="F109" s="34">
        <v>243</v>
      </c>
      <c r="G109" s="34">
        <v>260</v>
      </c>
      <c r="H109" s="34" t="s">
        <v>360</v>
      </c>
      <c r="I109" s="33" t="s">
        <v>361</v>
      </c>
      <c r="J109" s="33">
        <f>SUM(Table4[[#This Row],[SAT Math]:[SAT Writing]])</f>
        <v>1129</v>
      </c>
      <c r="K109" s="33">
        <v>2</v>
      </c>
      <c r="L109">
        <f t="shared" ca="1" si="1"/>
        <v>1</v>
      </c>
    </row>
    <row r="110" spans="1:12" x14ac:dyDescent="0.55000000000000004">
      <c r="A110" s="33">
        <v>14</v>
      </c>
      <c r="B110" s="33">
        <v>25</v>
      </c>
      <c r="C110" s="34">
        <v>12</v>
      </c>
      <c r="D110" s="35">
        <v>3.4734629283521929</v>
      </c>
      <c r="E110" s="36">
        <v>570</v>
      </c>
      <c r="F110" s="34">
        <v>474</v>
      </c>
      <c r="G110" s="34">
        <v>741</v>
      </c>
      <c r="H110" s="34" t="s">
        <v>362</v>
      </c>
      <c r="I110" s="33" t="s">
        <v>361</v>
      </c>
      <c r="J110" s="33">
        <f>SUM(Table4[[#This Row],[SAT Math]:[SAT Writing]])</f>
        <v>1785</v>
      </c>
      <c r="K110" s="33">
        <v>4</v>
      </c>
      <c r="L110">
        <f t="shared" ca="1" si="1"/>
        <v>2</v>
      </c>
    </row>
    <row r="111" spans="1:12" x14ac:dyDescent="0.55000000000000004">
      <c r="A111" s="33">
        <v>445</v>
      </c>
      <c r="B111" s="33">
        <v>14</v>
      </c>
      <c r="C111" s="34">
        <v>11</v>
      </c>
      <c r="D111" s="35">
        <v>3.3295941808661711</v>
      </c>
      <c r="E111" s="36">
        <v>289</v>
      </c>
      <c r="F111" s="34">
        <v>543</v>
      </c>
      <c r="G111" s="34">
        <v>561</v>
      </c>
      <c r="H111" s="34" t="s">
        <v>360</v>
      </c>
      <c r="I111" s="33" t="s">
        <v>363</v>
      </c>
      <c r="J111" s="33">
        <f>SUM(Table4[[#This Row],[SAT Math]:[SAT Writing]])</f>
        <v>1393</v>
      </c>
      <c r="K111" s="33">
        <v>3</v>
      </c>
      <c r="L111">
        <f t="shared" ca="1" si="1"/>
        <v>1</v>
      </c>
    </row>
    <row r="112" spans="1:12" x14ac:dyDescent="0.55000000000000004">
      <c r="A112" s="33">
        <v>496</v>
      </c>
      <c r="B112" s="33">
        <v>17</v>
      </c>
      <c r="C112" s="34">
        <v>11</v>
      </c>
      <c r="D112" s="35">
        <v>3.1351429402945645</v>
      </c>
      <c r="E112" s="36">
        <v>313</v>
      </c>
      <c r="F112" s="34">
        <v>530</v>
      </c>
      <c r="G112" s="34">
        <v>240</v>
      </c>
      <c r="H112" s="34" t="s">
        <v>360</v>
      </c>
      <c r="I112" s="33" t="s">
        <v>361</v>
      </c>
      <c r="J112" s="33">
        <f>SUM(Table4[[#This Row],[SAT Math]:[SAT Writing]])</f>
        <v>1083</v>
      </c>
      <c r="K112" s="33">
        <v>1</v>
      </c>
      <c r="L112">
        <f t="shared" ca="1" si="1"/>
        <v>4</v>
      </c>
    </row>
    <row r="113" spans="1:12" x14ac:dyDescent="0.55000000000000004">
      <c r="A113" s="33">
        <v>287</v>
      </c>
      <c r="B113" s="33">
        <v>19</v>
      </c>
      <c r="C113" s="34">
        <v>12</v>
      </c>
      <c r="D113" s="35">
        <v>3.3617310249981252</v>
      </c>
      <c r="E113" s="36">
        <v>699</v>
      </c>
      <c r="F113" s="34">
        <v>477</v>
      </c>
      <c r="G113" s="34">
        <v>313</v>
      </c>
      <c r="H113" s="34" t="s">
        <v>362</v>
      </c>
      <c r="I113" s="33" t="s">
        <v>363</v>
      </c>
      <c r="J113" s="33">
        <f>SUM(Table4[[#This Row],[SAT Math]:[SAT Writing]])</f>
        <v>1489</v>
      </c>
      <c r="K113" s="33">
        <v>2</v>
      </c>
      <c r="L113">
        <f t="shared" ca="1" si="1"/>
        <v>2</v>
      </c>
    </row>
    <row r="114" spans="1:12" x14ac:dyDescent="0.55000000000000004">
      <c r="A114" s="33">
        <v>493</v>
      </c>
      <c r="B114" s="33">
        <v>2</v>
      </c>
      <c r="C114" s="34">
        <v>10</v>
      </c>
      <c r="D114" s="35">
        <v>2.9715484107840218</v>
      </c>
      <c r="E114" s="36">
        <v>701</v>
      </c>
      <c r="F114" s="34">
        <v>463</v>
      </c>
      <c r="G114" s="34">
        <v>206</v>
      </c>
      <c r="H114" s="34" t="s">
        <v>360</v>
      </c>
      <c r="I114" s="33" t="s">
        <v>361</v>
      </c>
      <c r="J114" s="33">
        <f>SUM(Table4[[#This Row],[SAT Math]:[SAT Writing]])</f>
        <v>1370</v>
      </c>
      <c r="K114" s="33">
        <v>5</v>
      </c>
      <c r="L114">
        <f t="shared" ca="1" si="1"/>
        <v>2</v>
      </c>
    </row>
    <row r="115" spans="1:12" x14ac:dyDescent="0.55000000000000004">
      <c r="A115" s="33">
        <v>277</v>
      </c>
      <c r="B115" s="33">
        <v>10</v>
      </c>
      <c r="C115" s="34">
        <v>11</v>
      </c>
      <c r="D115" s="35">
        <v>3.1084987718224757</v>
      </c>
      <c r="E115" s="36">
        <v>482</v>
      </c>
      <c r="F115" s="34">
        <v>239</v>
      </c>
      <c r="G115" s="34">
        <v>468</v>
      </c>
      <c r="H115" s="34" t="s">
        <v>362</v>
      </c>
      <c r="I115" s="33" t="s">
        <v>361</v>
      </c>
      <c r="J115" s="33">
        <f>SUM(Table4[[#This Row],[SAT Math]:[SAT Writing]])</f>
        <v>1189</v>
      </c>
      <c r="K115" s="33">
        <v>3</v>
      </c>
      <c r="L115">
        <f t="shared" ca="1" si="1"/>
        <v>1</v>
      </c>
    </row>
    <row r="116" spans="1:12" x14ac:dyDescent="0.55000000000000004">
      <c r="A116" s="33">
        <v>197</v>
      </c>
      <c r="B116" s="33">
        <v>18</v>
      </c>
      <c r="C116" s="34">
        <v>12</v>
      </c>
      <c r="D116" s="35">
        <v>3.1875146836174402</v>
      </c>
      <c r="E116" s="36">
        <v>466</v>
      </c>
      <c r="F116" s="34">
        <v>212</v>
      </c>
      <c r="G116" s="34">
        <v>178</v>
      </c>
      <c r="H116" s="34" t="s">
        <v>360</v>
      </c>
      <c r="I116" s="33" t="s">
        <v>363</v>
      </c>
      <c r="J116" s="33">
        <f>SUM(Table4[[#This Row],[SAT Math]:[SAT Writing]])</f>
        <v>856</v>
      </c>
      <c r="K116" s="33">
        <v>3</v>
      </c>
      <c r="L116">
        <f t="shared" ca="1" si="1"/>
        <v>4</v>
      </c>
    </row>
    <row r="117" spans="1:12" x14ac:dyDescent="0.55000000000000004">
      <c r="A117" s="33">
        <v>153</v>
      </c>
      <c r="B117" s="33">
        <v>10</v>
      </c>
      <c r="C117" s="34">
        <v>11</v>
      </c>
      <c r="D117" s="35">
        <v>2.4409071049169908</v>
      </c>
      <c r="E117" s="36">
        <v>788</v>
      </c>
      <c r="F117" s="34">
        <v>285</v>
      </c>
      <c r="G117" s="34">
        <v>577</v>
      </c>
      <c r="H117" s="34" t="s">
        <v>362</v>
      </c>
      <c r="I117" s="33" t="s">
        <v>361</v>
      </c>
      <c r="J117" s="33">
        <f>SUM(Table4[[#This Row],[SAT Math]:[SAT Writing]])</f>
        <v>1650</v>
      </c>
      <c r="K117" s="33">
        <v>5</v>
      </c>
      <c r="L117">
        <f t="shared" ca="1" si="1"/>
        <v>2</v>
      </c>
    </row>
    <row r="118" spans="1:12" x14ac:dyDescent="0.55000000000000004">
      <c r="A118" s="33">
        <v>6</v>
      </c>
      <c r="B118" s="33">
        <v>22</v>
      </c>
      <c r="C118" s="34">
        <v>12</v>
      </c>
      <c r="D118" s="35">
        <v>2.367782482535024</v>
      </c>
      <c r="E118" s="36">
        <v>660</v>
      </c>
      <c r="F118" s="34">
        <v>487</v>
      </c>
      <c r="G118" s="34">
        <v>268</v>
      </c>
      <c r="H118" s="34" t="s">
        <v>362</v>
      </c>
      <c r="I118" s="33" t="s">
        <v>361</v>
      </c>
      <c r="J118" s="33">
        <f>SUM(Table4[[#This Row],[SAT Math]:[SAT Writing]])</f>
        <v>1415</v>
      </c>
      <c r="K118" s="33">
        <v>4</v>
      </c>
      <c r="L118">
        <f t="shared" ca="1" si="1"/>
        <v>5</v>
      </c>
    </row>
    <row r="119" spans="1:12" x14ac:dyDescent="0.55000000000000004">
      <c r="A119" s="33">
        <v>342</v>
      </c>
      <c r="B119" s="33">
        <v>18</v>
      </c>
      <c r="C119" s="34">
        <v>12</v>
      </c>
      <c r="D119" s="35">
        <v>1.4647623745178346</v>
      </c>
      <c r="E119" s="36">
        <v>627</v>
      </c>
      <c r="F119" s="34">
        <v>752</v>
      </c>
      <c r="G119" s="34">
        <v>151</v>
      </c>
      <c r="H119" s="34" t="s">
        <v>360</v>
      </c>
      <c r="I119" s="33" t="s">
        <v>361</v>
      </c>
      <c r="J119" s="33">
        <f>SUM(Table4[[#This Row],[SAT Math]:[SAT Writing]])</f>
        <v>1530</v>
      </c>
      <c r="K119" s="33">
        <v>4</v>
      </c>
      <c r="L119">
        <f t="shared" ca="1" si="1"/>
        <v>4</v>
      </c>
    </row>
    <row r="120" spans="1:12" x14ac:dyDescent="0.55000000000000004">
      <c r="A120" s="33">
        <v>122</v>
      </c>
      <c r="B120" s="33">
        <v>5</v>
      </c>
      <c r="C120" s="34">
        <v>10</v>
      </c>
      <c r="D120" s="35">
        <v>3.3085688533403284</v>
      </c>
      <c r="E120" s="36">
        <v>789</v>
      </c>
      <c r="F120" s="34">
        <v>241</v>
      </c>
      <c r="G120" s="34">
        <v>737</v>
      </c>
      <c r="H120" s="34" t="s">
        <v>360</v>
      </c>
      <c r="I120" s="33" t="s">
        <v>363</v>
      </c>
      <c r="J120" s="33">
        <f>SUM(Table4[[#This Row],[SAT Math]:[SAT Writing]])</f>
        <v>1767</v>
      </c>
      <c r="K120" s="33">
        <v>3</v>
      </c>
      <c r="L120">
        <f t="shared" ca="1" si="1"/>
        <v>1</v>
      </c>
    </row>
    <row r="121" spans="1:12" x14ac:dyDescent="0.55000000000000004">
      <c r="A121" s="33">
        <v>448</v>
      </c>
      <c r="B121" s="33">
        <v>8</v>
      </c>
      <c r="C121" s="34">
        <v>10</v>
      </c>
      <c r="D121" s="35">
        <v>2.9086075123020021</v>
      </c>
      <c r="E121" s="36">
        <v>640</v>
      </c>
      <c r="F121" s="34">
        <v>634</v>
      </c>
      <c r="G121" s="34">
        <v>149</v>
      </c>
      <c r="H121" s="34" t="s">
        <v>360</v>
      </c>
      <c r="I121" s="33" t="s">
        <v>361</v>
      </c>
      <c r="J121" s="33">
        <f>SUM(Table4[[#This Row],[SAT Math]:[SAT Writing]])</f>
        <v>1423</v>
      </c>
      <c r="K121" s="33">
        <v>2</v>
      </c>
      <c r="L121">
        <f t="shared" ca="1" si="1"/>
        <v>5</v>
      </c>
    </row>
    <row r="122" spans="1:12" x14ac:dyDescent="0.55000000000000004">
      <c r="A122" s="33">
        <v>472</v>
      </c>
      <c r="B122" s="33">
        <v>3</v>
      </c>
      <c r="C122" s="34">
        <v>10</v>
      </c>
      <c r="D122" s="35">
        <v>5.9316368563098427</v>
      </c>
      <c r="E122" s="36">
        <v>300</v>
      </c>
      <c r="F122" s="34">
        <v>700</v>
      </c>
      <c r="G122" s="34">
        <v>289</v>
      </c>
      <c r="H122" s="34" t="s">
        <v>360</v>
      </c>
      <c r="I122" s="33" t="s">
        <v>361</v>
      </c>
      <c r="J122" s="33">
        <f>SUM(Table4[[#This Row],[SAT Math]:[SAT Writing]])</f>
        <v>1289</v>
      </c>
      <c r="K122" s="33">
        <v>0</v>
      </c>
      <c r="L122">
        <f t="shared" ca="1" si="1"/>
        <v>1</v>
      </c>
    </row>
    <row r="123" spans="1:12" x14ac:dyDescent="0.55000000000000004">
      <c r="A123" s="33">
        <v>304</v>
      </c>
      <c r="B123" s="33">
        <v>14</v>
      </c>
      <c r="C123" s="34">
        <v>11</v>
      </c>
      <c r="D123" s="35">
        <v>5.0056407172399</v>
      </c>
      <c r="E123" s="36">
        <v>753</v>
      </c>
      <c r="F123" s="34">
        <v>511</v>
      </c>
      <c r="G123" s="34">
        <v>559</v>
      </c>
      <c r="H123" s="34" t="s">
        <v>360</v>
      </c>
      <c r="I123" s="33" t="s">
        <v>361</v>
      </c>
      <c r="J123" s="33">
        <f>SUM(Table4[[#This Row],[SAT Math]:[SAT Writing]])</f>
        <v>1823</v>
      </c>
      <c r="K123" s="33">
        <v>2</v>
      </c>
      <c r="L123">
        <f t="shared" ca="1" si="1"/>
        <v>0</v>
      </c>
    </row>
    <row r="124" spans="1:12" x14ac:dyDescent="0.55000000000000004">
      <c r="A124" s="33">
        <v>52</v>
      </c>
      <c r="B124" s="33">
        <v>1</v>
      </c>
      <c r="C124" s="34">
        <v>10</v>
      </c>
      <c r="D124" s="35">
        <v>5.1088000000000005</v>
      </c>
      <c r="E124" s="36">
        <v>710</v>
      </c>
      <c r="F124" s="34">
        <v>422</v>
      </c>
      <c r="G124" s="34">
        <v>264</v>
      </c>
      <c r="H124" s="34" t="s">
        <v>362</v>
      </c>
      <c r="I124" s="33" t="s">
        <v>363</v>
      </c>
      <c r="J124" s="33">
        <f>SUM(Table4[[#This Row],[SAT Math]:[SAT Writing]])</f>
        <v>1396</v>
      </c>
      <c r="K124" s="33">
        <v>0</v>
      </c>
      <c r="L124">
        <f t="shared" ca="1" si="1"/>
        <v>1</v>
      </c>
    </row>
    <row r="125" spans="1:12" x14ac:dyDescent="0.55000000000000004">
      <c r="A125" s="33">
        <v>120</v>
      </c>
      <c r="B125" s="33">
        <v>24</v>
      </c>
      <c r="C125" s="34">
        <v>12</v>
      </c>
      <c r="D125" s="35">
        <v>4.4080349999849266</v>
      </c>
      <c r="E125" s="36">
        <v>678</v>
      </c>
      <c r="F125" s="34">
        <v>756</v>
      </c>
      <c r="G125" s="34">
        <v>443</v>
      </c>
      <c r="H125" s="34" t="s">
        <v>360</v>
      </c>
      <c r="I125" s="33" t="s">
        <v>361</v>
      </c>
      <c r="J125" s="33">
        <f>SUM(Table4[[#This Row],[SAT Math]:[SAT Writing]])</f>
        <v>1877</v>
      </c>
      <c r="K125" s="33">
        <v>3</v>
      </c>
      <c r="L125">
        <f t="shared" ca="1" si="1"/>
        <v>0</v>
      </c>
    </row>
    <row r="126" spans="1:12" x14ac:dyDescent="0.55000000000000004">
      <c r="A126" s="33">
        <v>258</v>
      </c>
      <c r="B126" s="33">
        <v>11</v>
      </c>
      <c r="C126" s="34">
        <v>11</v>
      </c>
      <c r="D126" s="35">
        <v>4.3147389107406795</v>
      </c>
      <c r="E126" s="36">
        <v>342</v>
      </c>
      <c r="F126" s="34">
        <v>741</v>
      </c>
      <c r="G126" s="34">
        <v>219</v>
      </c>
      <c r="H126" s="34" t="s">
        <v>360</v>
      </c>
      <c r="I126" s="33" t="s">
        <v>361</v>
      </c>
      <c r="J126" s="33">
        <f>SUM(Table4[[#This Row],[SAT Math]:[SAT Writing]])</f>
        <v>1302</v>
      </c>
      <c r="K126" s="33">
        <v>0</v>
      </c>
      <c r="L126">
        <f t="shared" ca="1" si="1"/>
        <v>3</v>
      </c>
    </row>
    <row r="127" spans="1:12" x14ac:dyDescent="0.55000000000000004">
      <c r="A127" s="33">
        <v>219</v>
      </c>
      <c r="B127" s="33">
        <v>25</v>
      </c>
      <c r="C127" s="34">
        <v>12</v>
      </c>
      <c r="D127" s="35">
        <v>3.9778558656544849</v>
      </c>
      <c r="E127" s="36">
        <v>634</v>
      </c>
      <c r="F127" s="34">
        <v>515</v>
      </c>
      <c r="G127" s="34">
        <v>133</v>
      </c>
      <c r="H127" s="34" t="s">
        <v>362</v>
      </c>
      <c r="I127" s="33" t="s">
        <v>363</v>
      </c>
      <c r="J127" s="33">
        <f>SUM(Table4[[#This Row],[SAT Math]:[SAT Writing]])</f>
        <v>1282</v>
      </c>
      <c r="K127" s="33">
        <v>1</v>
      </c>
      <c r="L127">
        <f t="shared" ca="1" si="1"/>
        <v>4</v>
      </c>
    </row>
    <row r="128" spans="1:12" x14ac:dyDescent="0.55000000000000004">
      <c r="A128" s="33">
        <v>364</v>
      </c>
      <c r="B128" s="33">
        <v>3</v>
      </c>
      <c r="C128" s="34">
        <v>10</v>
      </c>
      <c r="D128" s="35">
        <v>3.673302966353289</v>
      </c>
      <c r="E128" s="36">
        <v>412</v>
      </c>
      <c r="F128" s="34">
        <v>266</v>
      </c>
      <c r="G128" s="34">
        <v>323</v>
      </c>
      <c r="H128" s="34" t="s">
        <v>360</v>
      </c>
      <c r="I128" s="33" t="s">
        <v>363</v>
      </c>
      <c r="J128" s="33">
        <f>SUM(Table4[[#This Row],[SAT Math]:[SAT Writing]])</f>
        <v>1001</v>
      </c>
      <c r="K128" s="33">
        <v>2</v>
      </c>
      <c r="L128">
        <f t="shared" ca="1" si="1"/>
        <v>1</v>
      </c>
    </row>
    <row r="129" spans="1:12" x14ac:dyDescent="0.55000000000000004">
      <c r="A129" s="33">
        <v>430</v>
      </c>
      <c r="B129" s="33">
        <v>12</v>
      </c>
      <c r="C129" s="34">
        <v>11</v>
      </c>
      <c r="D129" s="35">
        <v>3.841342457752893</v>
      </c>
      <c r="E129" s="36">
        <v>747</v>
      </c>
      <c r="F129" s="34">
        <v>262</v>
      </c>
      <c r="G129" s="34">
        <v>604</v>
      </c>
      <c r="H129" s="34" t="s">
        <v>360</v>
      </c>
      <c r="I129" s="33" t="s">
        <v>361</v>
      </c>
      <c r="J129" s="33">
        <f>SUM(Table4[[#This Row],[SAT Math]:[SAT Writing]])</f>
        <v>1613</v>
      </c>
      <c r="K129" s="33">
        <v>1</v>
      </c>
      <c r="L129">
        <f t="shared" ca="1" si="1"/>
        <v>3</v>
      </c>
    </row>
    <row r="130" spans="1:12" x14ac:dyDescent="0.55000000000000004">
      <c r="A130" s="33">
        <v>228</v>
      </c>
      <c r="B130" s="33">
        <v>5</v>
      </c>
      <c r="C130" s="34">
        <v>10</v>
      </c>
      <c r="D130" s="35">
        <v>3.0590262642168202</v>
      </c>
      <c r="E130" s="36">
        <v>449</v>
      </c>
      <c r="F130" s="34">
        <v>198</v>
      </c>
      <c r="G130" s="34">
        <v>445</v>
      </c>
      <c r="H130" s="34" t="s">
        <v>360</v>
      </c>
      <c r="I130" s="33" t="s">
        <v>363</v>
      </c>
      <c r="J130" s="33">
        <f>SUM(Table4[[#This Row],[SAT Math]:[SAT Writing]])</f>
        <v>1092</v>
      </c>
      <c r="K130" s="33">
        <v>1</v>
      </c>
      <c r="L130">
        <f t="shared" ca="1" si="1"/>
        <v>1</v>
      </c>
    </row>
    <row r="131" spans="1:12" x14ac:dyDescent="0.55000000000000004">
      <c r="A131" s="33">
        <v>191</v>
      </c>
      <c r="B131" s="33">
        <v>4</v>
      </c>
      <c r="C131" s="34">
        <v>10</v>
      </c>
      <c r="D131" s="35">
        <v>3.0717454539897293</v>
      </c>
      <c r="E131" s="36">
        <v>649</v>
      </c>
      <c r="F131" s="34">
        <v>290</v>
      </c>
      <c r="G131" s="34">
        <v>617</v>
      </c>
      <c r="H131" s="34" t="s">
        <v>362</v>
      </c>
      <c r="I131" s="33" t="s">
        <v>361</v>
      </c>
      <c r="J131" s="33">
        <f>SUM(Table4[[#This Row],[SAT Math]:[SAT Writing]])</f>
        <v>1556</v>
      </c>
      <c r="K131" s="33">
        <v>2</v>
      </c>
      <c r="L131">
        <f t="shared" ref="L131:L194" ca="1" si="2">IF(D131&lt;1,RANDBETWEEN(4,7),IF(AND(D131&lt;2,D131&gt;1),RANDBETWEEN(3,6),IF(AND(D131&lt;3,D131&gt;2),RANDBETWEEN(2,5),IF(AND(D131&lt;4,D131&gt;3),RANDBETWEEN(1,4),IF(AND(D131&lt;5,D131&gt;4),RANDBETWEEN(0,3),IF(AND(D131&lt;6,D131&gt;5),RANDBETWEEN(0,2),IF(AND(D131&lt;7,D131&gt;6),RANDBETWEEN(0,1),)))))))</f>
        <v>3</v>
      </c>
    </row>
    <row r="132" spans="1:12" x14ac:dyDescent="0.55000000000000004">
      <c r="A132" s="33">
        <v>136</v>
      </c>
      <c r="B132" s="33">
        <v>10</v>
      </c>
      <c r="C132" s="34">
        <v>11</v>
      </c>
      <c r="D132" s="35">
        <v>2.8600652938866831</v>
      </c>
      <c r="E132" s="36">
        <v>805</v>
      </c>
      <c r="F132" s="34">
        <v>683</v>
      </c>
      <c r="G132" s="34">
        <v>377</v>
      </c>
      <c r="H132" s="34" t="s">
        <v>362</v>
      </c>
      <c r="I132" s="33" t="s">
        <v>363</v>
      </c>
      <c r="J132" s="33">
        <f>SUM(Table4[[#This Row],[SAT Math]:[SAT Writing]])</f>
        <v>1865</v>
      </c>
      <c r="K132" s="33">
        <v>4</v>
      </c>
      <c r="L132">
        <f t="shared" ca="1" si="2"/>
        <v>3</v>
      </c>
    </row>
    <row r="133" spans="1:12" x14ac:dyDescent="0.55000000000000004">
      <c r="A133" s="33">
        <v>44</v>
      </c>
      <c r="B133" s="33">
        <v>10</v>
      </c>
      <c r="C133" s="34">
        <v>11</v>
      </c>
      <c r="D133" s="35">
        <v>2.7523200245378141</v>
      </c>
      <c r="E133" s="36">
        <v>720</v>
      </c>
      <c r="F133" s="34">
        <v>698</v>
      </c>
      <c r="G133" s="34">
        <v>633</v>
      </c>
      <c r="H133" s="34" t="s">
        <v>362</v>
      </c>
      <c r="I133" s="33" t="s">
        <v>363</v>
      </c>
      <c r="J133" s="33">
        <f>SUM(Table4[[#This Row],[SAT Math]:[SAT Writing]])</f>
        <v>2051</v>
      </c>
      <c r="K133" s="33">
        <v>4</v>
      </c>
      <c r="L133">
        <f t="shared" ca="1" si="2"/>
        <v>5</v>
      </c>
    </row>
    <row r="134" spans="1:12" x14ac:dyDescent="0.55000000000000004">
      <c r="A134" s="33">
        <v>447</v>
      </c>
      <c r="B134" s="33">
        <v>19</v>
      </c>
      <c r="C134" s="34">
        <v>12</v>
      </c>
      <c r="D134" s="35">
        <v>4.8233684499775125</v>
      </c>
      <c r="E134" s="36">
        <v>391</v>
      </c>
      <c r="F134" s="34">
        <v>274</v>
      </c>
      <c r="G134" s="34">
        <v>339</v>
      </c>
      <c r="H134" s="34" t="s">
        <v>362</v>
      </c>
      <c r="I134" s="33" t="s">
        <v>361</v>
      </c>
      <c r="J134" s="33">
        <f>SUM(Table4[[#This Row],[SAT Math]:[SAT Writing]])</f>
        <v>1004</v>
      </c>
      <c r="K134" s="33">
        <v>2</v>
      </c>
      <c r="L134">
        <f t="shared" ca="1" si="2"/>
        <v>3</v>
      </c>
    </row>
    <row r="135" spans="1:12" x14ac:dyDescent="0.55000000000000004">
      <c r="A135" s="33">
        <v>274</v>
      </c>
      <c r="B135" s="33">
        <v>10</v>
      </c>
      <c r="C135" s="34">
        <v>11</v>
      </c>
      <c r="D135" s="35">
        <v>3.9929134319603024</v>
      </c>
      <c r="E135" s="36">
        <v>424</v>
      </c>
      <c r="F135" s="34">
        <v>202</v>
      </c>
      <c r="G135" s="34">
        <v>621</v>
      </c>
      <c r="H135" s="34" t="s">
        <v>362</v>
      </c>
      <c r="I135" s="33" t="s">
        <v>361</v>
      </c>
      <c r="J135" s="33">
        <f>SUM(Table4[[#This Row],[SAT Math]:[SAT Writing]])</f>
        <v>1247</v>
      </c>
      <c r="K135" s="33">
        <v>1</v>
      </c>
      <c r="L135">
        <f t="shared" ca="1" si="2"/>
        <v>2</v>
      </c>
    </row>
    <row r="136" spans="1:12" x14ac:dyDescent="0.55000000000000004">
      <c r="A136" s="33">
        <v>32</v>
      </c>
      <c r="B136" s="33">
        <v>4</v>
      </c>
      <c r="C136" s="34">
        <v>10</v>
      </c>
      <c r="D136" s="35">
        <v>3.6895146268279952</v>
      </c>
      <c r="E136" s="36">
        <v>560</v>
      </c>
      <c r="F136" s="34">
        <v>571</v>
      </c>
      <c r="G136" s="34">
        <v>739</v>
      </c>
      <c r="H136" s="34" t="s">
        <v>362</v>
      </c>
      <c r="I136" s="33" t="s">
        <v>363</v>
      </c>
      <c r="J136" s="33">
        <f>SUM(Table4[[#This Row],[SAT Math]:[SAT Writing]])</f>
        <v>1870</v>
      </c>
      <c r="K136" s="33">
        <v>3</v>
      </c>
      <c r="L136">
        <f t="shared" ca="1" si="2"/>
        <v>1</v>
      </c>
    </row>
    <row r="137" spans="1:12" x14ac:dyDescent="0.55000000000000004">
      <c r="A137" s="33">
        <v>378</v>
      </c>
      <c r="B137" s="33">
        <v>13</v>
      </c>
      <c r="C137" s="34">
        <v>11</v>
      </c>
      <c r="D137" s="35">
        <v>4.84</v>
      </c>
      <c r="E137" s="36">
        <v>636</v>
      </c>
      <c r="F137" s="34">
        <v>627</v>
      </c>
      <c r="G137" s="34">
        <v>781</v>
      </c>
      <c r="H137" s="34" t="s">
        <v>362</v>
      </c>
      <c r="I137" s="33" t="s">
        <v>361</v>
      </c>
      <c r="J137" s="33">
        <f>SUM(Table4[[#This Row],[SAT Math]:[SAT Writing]])</f>
        <v>2044</v>
      </c>
      <c r="K137" s="33">
        <v>1</v>
      </c>
      <c r="L137">
        <f t="shared" ca="1" si="2"/>
        <v>3</v>
      </c>
    </row>
    <row r="138" spans="1:12" x14ac:dyDescent="0.55000000000000004">
      <c r="A138" s="33">
        <v>443</v>
      </c>
      <c r="B138" s="33">
        <v>7</v>
      </c>
      <c r="C138" s="34">
        <v>10</v>
      </c>
      <c r="D138" s="35">
        <v>3.8224450748623342</v>
      </c>
      <c r="E138" s="36">
        <v>798</v>
      </c>
      <c r="F138" s="34">
        <v>662</v>
      </c>
      <c r="G138" s="34">
        <v>188</v>
      </c>
      <c r="H138" s="34" t="s">
        <v>362</v>
      </c>
      <c r="I138" s="33" t="s">
        <v>361</v>
      </c>
      <c r="J138" s="33">
        <f>SUM(Table4[[#This Row],[SAT Math]:[SAT Writing]])</f>
        <v>1648</v>
      </c>
      <c r="K138" s="33">
        <v>3</v>
      </c>
      <c r="L138">
        <f t="shared" ca="1" si="2"/>
        <v>3</v>
      </c>
    </row>
    <row r="139" spans="1:12" x14ac:dyDescent="0.55000000000000004">
      <c r="A139" s="33">
        <v>73</v>
      </c>
      <c r="B139" s="33">
        <v>15</v>
      </c>
      <c r="C139" s="34">
        <v>11</v>
      </c>
      <c r="D139" s="35">
        <v>3.7178100071923459</v>
      </c>
      <c r="E139" s="36">
        <v>574</v>
      </c>
      <c r="F139" s="34">
        <v>295</v>
      </c>
      <c r="G139" s="34">
        <v>220</v>
      </c>
      <c r="H139" s="34" t="s">
        <v>360</v>
      </c>
      <c r="I139" s="33" t="s">
        <v>363</v>
      </c>
      <c r="J139" s="33">
        <f>SUM(Table4[[#This Row],[SAT Math]:[SAT Writing]])</f>
        <v>1089</v>
      </c>
      <c r="K139" s="33">
        <v>1</v>
      </c>
      <c r="L139">
        <f t="shared" ca="1" si="2"/>
        <v>1</v>
      </c>
    </row>
    <row r="140" spans="1:12" x14ac:dyDescent="0.55000000000000004">
      <c r="A140" s="33">
        <v>74</v>
      </c>
      <c r="B140" s="33">
        <v>1</v>
      </c>
      <c r="C140" s="34">
        <v>10</v>
      </c>
      <c r="D140" s="35">
        <v>3.8896973183522712</v>
      </c>
      <c r="E140" s="36">
        <v>803</v>
      </c>
      <c r="F140" s="34">
        <v>547</v>
      </c>
      <c r="G140" s="34">
        <v>128</v>
      </c>
      <c r="H140" s="34" t="s">
        <v>362</v>
      </c>
      <c r="I140" s="33" t="s">
        <v>363</v>
      </c>
      <c r="J140" s="33">
        <f>SUM(Table4[[#This Row],[SAT Math]:[SAT Writing]])</f>
        <v>1478</v>
      </c>
      <c r="K140" s="33">
        <v>1</v>
      </c>
      <c r="L140">
        <f t="shared" ca="1" si="2"/>
        <v>4</v>
      </c>
    </row>
    <row r="141" spans="1:12" x14ac:dyDescent="0.55000000000000004">
      <c r="A141" s="33">
        <v>186</v>
      </c>
      <c r="B141" s="33">
        <v>1</v>
      </c>
      <c r="C141" s="34">
        <v>10</v>
      </c>
      <c r="D141" s="35">
        <v>5.8927231601053531</v>
      </c>
      <c r="E141" s="36">
        <v>682</v>
      </c>
      <c r="F141" s="34">
        <v>753</v>
      </c>
      <c r="G141" s="34">
        <v>701</v>
      </c>
      <c r="H141" s="34" t="s">
        <v>362</v>
      </c>
      <c r="I141" s="33" t="s">
        <v>361</v>
      </c>
      <c r="J141" s="33">
        <f>SUM(Table4[[#This Row],[SAT Math]:[SAT Writing]])</f>
        <v>2136</v>
      </c>
      <c r="K141" s="33">
        <v>1</v>
      </c>
      <c r="L141">
        <f t="shared" ca="1" si="2"/>
        <v>0</v>
      </c>
    </row>
    <row r="142" spans="1:12" x14ac:dyDescent="0.55000000000000004">
      <c r="A142" s="33">
        <v>366</v>
      </c>
      <c r="B142" s="33">
        <v>12</v>
      </c>
      <c r="C142" s="34">
        <v>11</v>
      </c>
      <c r="D142" s="35">
        <v>5.2835372612047191</v>
      </c>
      <c r="E142" s="36">
        <v>746</v>
      </c>
      <c r="F142" s="34">
        <v>543</v>
      </c>
      <c r="G142" s="34">
        <v>792</v>
      </c>
      <c r="H142" s="34" t="s">
        <v>360</v>
      </c>
      <c r="I142" s="33" t="s">
        <v>361</v>
      </c>
      <c r="J142" s="33">
        <f>SUM(Table4[[#This Row],[SAT Math]:[SAT Writing]])</f>
        <v>2081</v>
      </c>
      <c r="K142" s="33">
        <v>1</v>
      </c>
      <c r="L142">
        <f t="shared" ca="1" si="2"/>
        <v>0</v>
      </c>
    </row>
    <row r="143" spans="1:12" x14ac:dyDescent="0.55000000000000004">
      <c r="A143" s="33">
        <v>183</v>
      </c>
      <c r="B143" s="33">
        <v>1</v>
      </c>
      <c r="C143" s="34">
        <v>10</v>
      </c>
      <c r="D143" s="35">
        <v>4.7769036688498305</v>
      </c>
      <c r="E143" s="36">
        <v>592</v>
      </c>
      <c r="F143" s="34">
        <v>261</v>
      </c>
      <c r="G143" s="34">
        <v>708</v>
      </c>
      <c r="H143" s="34" t="s">
        <v>362</v>
      </c>
      <c r="I143" s="33" t="s">
        <v>363</v>
      </c>
      <c r="J143" s="33">
        <f>SUM(Table4[[#This Row],[SAT Math]:[SAT Writing]])</f>
        <v>1561</v>
      </c>
      <c r="K143" s="33">
        <v>2</v>
      </c>
      <c r="L143">
        <f t="shared" ca="1" si="2"/>
        <v>3</v>
      </c>
    </row>
    <row r="144" spans="1:12" x14ac:dyDescent="0.55000000000000004">
      <c r="A144" s="33">
        <v>325</v>
      </c>
      <c r="B144" s="33">
        <v>11</v>
      </c>
      <c r="C144" s="34">
        <v>11</v>
      </c>
      <c r="D144" s="35">
        <v>4.420456831709755</v>
      </c>
      <c r="E144" s="36">
        <v>456</v>
      </c>
      <c r="F144" s="34">
        <v>665</v>
      </c>
      <c r="G144" s="34">
        <v>145</v>
      </c>
      <c r="H144" s="34" t="s">
        <v>360</v>
      </c>
      <c r="I144" s="33" t="s">
        <v>363</v>
      </c>
      <c r="J144" s="33">
        <f>SUM(Table4[[#This Row],[SAT Math]:[SAT Writing]])</f>
        <v>1266</v>
      </c>
      <c r="K144" s="33">
        <v>0</v>
      </c>
      <c r="L144">
        <f t="shared" ca="1" si="2"/>
        <v>1</v>
      </c>
    </row>
    <row r="145" spans="1:12" x14ac:dyDescent="0.55000000000000004">
      <c r="A145" s="33">
        <v>327</v>
      </c>
      <c r="B145" s="33">
        <v>19</v>
      </c>
      <c r="C145" s="34">
        <v>12</v>
      </c>
      <c r="D145" s="35">
        <v>4.4592448145130872</v>
      </c>
      <c r="E145" s="36">
        <v>683</v>
      </c>
      <c r="F145" s="34">
        <v>602</v>
      </c>
      <c r="G145" s="34">
        <v>475</v>
      </c>
      <c r="H145" s="34" t="s">
        <v>362</v>
      </c>
      <c r="I145" s="33" t="s">
        <v>361</v>
      </c>
      <c r="J145" s="33">
        <f>SUM(Table4[[#This Row],[SAT Math]:[SAT Writing]])</f>
        <v>1760</v>
      </c>
      <c r="K145" s="33">
        <v>1</v>
      </c>
      <c r="L145">
        <f t="shared" ca="1" si="2"/>
        <v>3</v>
      </c>
    </row>
    <row r="146" spans="1:12" x14ac:dyDescent="0.55000000000000004">
      <c r="A146" s="33">
        <v>96</v>
      </c>
      <c r="B146" s="33">
        <v>6</v>
      </c>
      <c r="C146" s="34">
        <v>10</v>
      </c>
      <c r="D146" s="35">
        <v>4.1277652556347162</v>
      </c>
      <c r="E146" s="36">
        <v>725</v>
      </c>
      <c r="F146" s="34">
        <v>338</v>
      </c>
      <c r="G146" s="34">
        <v>668</v>
      </c>
      <c r="H146" s="34" t="s">
        <v>360</v>
      </c>
      <c r="I146" s="33" t="s">
        <v>361</v>
      </c>
      <c r="J146" s="33">
        <f>SUM(Table4[[#This Row],[SAT Math]:[SAT Writing]])</f>
        <v>1731</v>
      </c>
      <c r="K146" s="33">
        <v>3</v>
      </c>
      <c r="L146">
        <f t="shared" ca="1" si="2"/>
        <v>2</v>
      </c>
    </row>
    <row r="147" spans="1:12" x14ac:dyDescent="0.55000000000000004">
      <c r="A147" s="33">
        <v>133</v>
      </c>
      <c r="B147" s="33">
        <v>1</v>
      </c>
      <c r="C147" s="34">
        <v>10</v>
      </c>
      <c r="D147" s="35">
        <v>3.9452646297140226</v>
      </c>
      <c r="E147" s="36">
        <v>344</v>
      </c>
      <c r="F147" s="34">
        <v>641</v>
      </c>
      <c r="G147" s="34">
        <v>634</v>
      </c>
      <c r="H147" s="34" t="s">
        <v>362</v>
      </c>
      <c r="I147" s="33" t="s">
        <v>361</v>
      </c>
      <c r="J147" s="33">
        <f>SUM(Table4[[#This Row],[SAT Math]:[SAT Writing]])</f>
        <v>1619</v>
      </c>
      <c r="K147" s="33">
        <v>3</v>
      </c>
      <c r="L147">
        <f t="shared" ca="1" si="2"/>
        <v>4</v>
      </c>
    </row>
    <row r="148" spans="1:12" x14ac:dyDescent="0.55000000000000004">
      <c r="A148" s="33">
        <v>486</v>
      </c>
      <c r="B148" s="33">
        <v>4</v>
      </c>
      <c r="C148" s="34">
        <v>10</v>
      </c>
      <c r="D148" s="35">
        <v>3.8054653317807388</v>
      </c>
      <c r="E148" s="36">
        <v>579</v>
      </c>
      <c r="F148" s="34">
        <v>720</v>
      </c>
      <c r="G148" s="34">
        <v>679</v>
      </c>
      <c r="H148" s="34" t="s">
        <v>362</v>
      </c>
      <c r="I148" s="33" t="s">
        <v>361</v>
      </c>
      <c r="J148" s="33">
        <f>SUM(Table4[[#This Row],[SAT Math]:[SAT Writing]])</f>
        <v>1978</v>
      </c>
      <c r="K148" s="33">
        <v>1</v>
      </c>
      <c r="L148">
        <f t="shared" ca="1" si="2"/>
        <v>3</v>
      </c>
    </row>
    <row r="149" spans="1:12" x14ac:dyDescent="0.55000000000000004">
      <c r="A149" s="33">
        <v>239</v>
      </c>
      <c r="B149" s="33">
        <v>1</v>
      </c>
      <c r="C149" s="34">
        <v>10</v>
      </c>
      <c r="D149" s="35">
        <v>3.6082942034031853</v>
      </c>
      <c r="E149" s="36">
        <v>779</v>
      </c>
      <c r="F149" s="34">
        <v>478</v>
      </c>
      <c r="G149" s="34">
        <v>721</v>
      </c>
      <c r="H149" s="34" t="s">
        <v>362</v>
      </c>
      <c r="I149" s="33" t="s">
        <v>361</v>
      </c>
      <c r="J149" s="33">
        <f>SUM(Table4[[#This Row],[SAT Math]:[SAT Writing]])</f>
        <v>1978</v>
      </c>
      <c r="K149" s="33">
        <v>4</v>
      </c>
      <c r="L149">
        <f t="shared" ca="1" si="2"/>
        <v>2</v>
      </c>
    </row>
    <row r="150" spans="1:12" x14ac:dyDescent="0.55000000000000004">
      <c r="A150" s="33">
        <v>182</v>
      </c>
      <c r="B150" s="33">
        <v>10</v>
      </c>
      <c r="C150" s="34">
        <v>11</v>
      </c>
      <c r="D150" s="35">
        <v>3.8593023657474688</v>
      </c>
      <c r="E150" s="36">
        <v>342</v>
      </c>
      <c r="F150" s="34">
        <v>493</v>
      </c>
      <c r="G150" s="34">
        <v>728</v>
      </c>
      <c r="H150" s="34" t="s">
        <v>362</v>
      </c>
      <c r="I150" s="33" t="s">
        <v>363</v>
      </c>
      <c r="J150" s="33">
        <f>SUM(Table4[[#This Row],[SAT Math]:[SAT Writing]])</f>
        <v>1563</v>
      </c>
      <c r="K150" s="33">
        <v>2</v>
      </c>
      <c r="L150">
        <f t="shared" ca="1" si="2"/>
        <v>2</v>
      </c>
    </row>
    <row r="151" spans="1:12" x14ac:dyDescent="0.55000000000000004">
      <c r="A151" s="33">
        <v>119</v>
      </c>
      <c r="B151" s="33">
        <v>19</v>
      </c>
      <c r="C151" s="34">
        <v>12</v>
      </c>
      <c r="D151" s="35">
        <v>3.6162269484098499</v>
      </c>
      <c r="E151" s="36">
        <v>772</v>
      </c>
      <c r="F151" s="34">
        <v>659</v>
      </c>
      <c r="G151" s="34">
        <v>560</v>
      </c>
      <c r="H151" s="34" t="s">
        <v>362</v>
      </c>
      <c r="I151" s="33" t="s">
        <v>361</v>
      </c>
      <c r="J151" s="33">
        <f>SUM(Table4[[#This Row],[SAT Math]:[SAT Writing]])</f>
        <v>1991</v>
      </c>
      <c r="K151" s="33">
        <v>1</v>
      </c>
      <c r="L151">
        <f t="shared" ca="1" si="2"/>
        <v>3</v>
      </c>
    </row>
    <row r="152" spans="1:12" x14ac:dyDescent="0.55000000000000004">
      <c r="A152" s="33">
        <v>433</v>
      </c>
      <c r="B152" s="33">
        <v>14</v>
      </c>
      <c r="C152" s="34">
        <v>11</v>
      </c>
      <c r="D152" s="35">
        <v>3.4263495511965907</v>
      </c>
      <c r="E152" s="36">
        <v>422</v>
      </c>
      <c r="F152" s="34">
        <v>525</v>
      </c>
      <c r="G152" s="34">
        <v>327</v>
      </c>
      <c r="H152" s="34" t="s">
        <v>360</v>
      </c>
      <c r="I152" s="33" t="s">
        <v>361</v>
      </c>
      <c r="J152" s="33">
        <f>SUM(Table4[[#This Row],[SAT Math]:[SAT Writing]])</f>
        <v>1274</v>
      </c>
      <c r="K152" s="33">
        <v>2</v>
      </c>
      <c r="L152">
        <f t="shared" ca="1" si="2"/>
        <v>3</v>
      </c>
    </row>
    <row r="153" spans="1:12" x14ac:dyDescent="0.55000000000000004">
      <c r="A153" s="33">
        <v>187</v>
      </c>
      <c r="B153" s="33">
        <v>5</v>
      </c>
      <c r="C153" s="34">
        <v>10</v>
      </c>
      <c r="D153" s="35">
        <v>3.1983750594353162</v>
      </c>
      <c r="E153" s="36">
        <v>396</v>
      </c>
      <c r="F153" s="34">
        <v>588</v>
      </c>
      <c r="G153" s="34">
        <v>442</v>
      </c>
      <c r="H153" s="34" t="s">
        <v>360</v>
      </c>
      <c r="I153" s="33" t="s">
        <v>361</v>
      </c>
      <c r="J153" s="33">
        <f>SUM(Table4[[#This Row],[SAT Math]:[SAT Writing]])</f>
        <v>1426</v>
      </c>
      <c r="K153" s="33">
        <v>4</v>
      </c>
      <c r="L153">
        <f t="shared" ca="1" si="2"/>
        <v>2</v>
      </c>
    </row>
    <row r="154" spans="1:12" x14ac:dyDescent="0.55000000000000004">
      <c r="A154" s="33">
        <v>205</v>
      </c>
      <c r="B154" s="33">
        <v>23</v>
      </c>
      <c r="C154" s="34">
        <v>12</v>
      </c>
      <c r="D154" s="35">
        <v>3.3731035506107885</v>
      </c>
      <c r="E154" s="36">
        <v>366</v>
      </c>
      <c r="F154" s="34">
        <v>711</v>
      </c>
      <c r="G154" s="34">
        <v>441</v>
      </c>
      <c r="H154" s="34" t="s">
        <v>360</v>
      </c>
      <c r="I154" s="33" t="s">
        <v>361</v>
      </c>
      <c r="J154" s="33">
        <f>SUM(Table4[[#This Row],[SAT Math]:[SAT Writing]])</f>
        <v>1518</v>
      </c>
      <c r="K154" s="33">
        <v>2</v>
      </c>
      <c r="L154">
        <f t="shared" ca="1" si="2"/>
        <v>3</v>
      </c>
    </row>
    <row r="155" spans="1:12" x14ac:dyDescent="0.55000000000000004">
      <c r="A155" s="33">
        <v>130</v>
      </c>
      <c r="B155" s="33">
        <v>6</v>
      </c>
      <c r="C155" s="34">
        <v>10</v>
      </c>
      <c r="D155" s="35">
        <v>3.1731155629192771</v>
      </c>
      <c r="E155" s="36">
        <v>740</v>
      </c>
      <c r="F155" s="34">
        <v>316</v>
      </c>
      <c r="G155" s="34">
        <v>450</v>
      </c>
      <c r="H155" s="34" t="s">
        <v>360</v>
      </c>
      <c r="I155" s="33" t="s">
        <v>363</v>
      </c>
      <c r="J155" s="33">
        <f>SUM(Table4[[#This Row],[SAT Math]:[SAT Writing]])</f>
        <v>1506</v>
      </c>
      <c r="K155" s="33">
        <v>1</v>
      </c>
      <c r="L155">
        <f t="shared" ca="1" si="2"/>
        <v>1</v>
      </c>
    </row>
    <row r="156" spans="1:12" x14ac:dyDescent="0.55000000000000004">
      <c r="A156" s="33">
        <v>379</v>
      </c>
      <c r="B156" s="33">
        <v>18</v>
      </c>
      <c r="C156" s="34">
        <v>12</v>
      </c>
      <c r="D156" s="35">
        <v>2.9457744203783349</v>
      </c>
      <c r="E156" s="36">
        <v>347</v>
      </c>
      <c r="F156" s="34">
        <v>439</v>
      </c>
      <c r="G156" s="34">
        <v>785</v>
      </c>
      <c r="H156" s="34" t="s">
        <v>360</v>
      </c>
      <c r="I156" s="33" t="s">
        <v>363</v>
      </c>
      <c r="J156" s="33">
        <f>SUM(Table4[[#This Row],[SAT Math]:[SAT Writing]])</f>
        <v>1571</v>
      </c>
      <c r="K156" s="33">
        <v>4</v>
      </c>
      <c r="L156">
        <f t="shared" ca="1" si="2"/>
        <v>2</v>
      </c>
    </row>
    <row r="157" spans="1:12" x14ac:dyDescent="0.55000000000000004">
      <c r="A157" s="33">
        <v>278</v>
      </c>
      <c r="B157" s="33">
        <v>6</v>
      </c>
      <c r="C157" s="34">
        <v>10</v>
      </c>
      <c r="D157" s="35">
        <v>2.8228943486720222</v>
      </c>
      <c r="E157" s="36">
        <v>684</v>
      </c>
      <c r="F157" s="34">
        <v>533</v>
      </c>
      <c r="G157" s="34">
        <v>526</v>
      </c>
      <c r="H157" s="34" t="s">
        <v>360</v>
      </c>
      <c r="I157" s="33" t="s">
        <v>361</v>
      </c>
      <c r="J157" s="33">
        <f>SUM(Table4[[#This Row],[SAT Math]:[SAT Writing]])</f>
        <v>1743</v>
      </c>
      <c r="K157" s="33">
        <v>5</v>
      </c>
      <c r="L157">
        <f t="shared" ca="1" si="2"/>
        <v>5</v>
      </c>
    </row>
    <row r="158" spans="1:12" x14ac:dyDescent="0.55000000000000004">
      <c r="A158" s="33">
        <v>404</v>
      </c>
      <c r="B158" s="33">
        <v>5</v>
      </c>
      <c r="C158" s="34">
        <v>10</v>
      </c>
      <c r="D158" s="35">
        <v>3.6899232307019765</v>
      </c>
      <c r="E158" s="36">
        <v>571</v>
      </c>
      <c r="F158" s="34">
        <v>347</v>
      </c>
      <c r="G158" s="34">
        <v>299</v>
      </c>
      <c r="H158" s="34" t="s">
        <v>360</v>
      </c>
      <c r="I158" s="33" t="s">
        <v>361</v>
      </c>
      <c r="J158" s="33">
        <f>SUM(Table4[[#This Row],[SAT Math]:[SAT Writing]])</f>
        <v>1217</v>
      </c>
      <c r="K158" s="33">
        <v>3</v>
      </c>
      <c r="L158">
        <f t="shared" ca="1" si="2"/>
        <v>3</v>
      </c>
    </row>
    <row r="159" spans="1:12" x14ac:dyDescent="0.55000000000000004">
      <c r="A159" s="33">
        <v>42</v>
      </c>
      <c r="B159" s="33">
        <v>13</v>
      </c>
      <c r="C159" s="34">
        <v>11</v>
      </c>
      <c r="D159" s="35">
        <v>2.6086857198873967</v>
      </c>
      <c r="E159" s="36">
        <v>297</v>
      </c>
      <c r="F159" s="34">
        <v>259</v>
      </c>
      <c r="G159" s="34">
        <v>650</v>
      </c>
      <c r="H159" s="34" t="s">
        <v>362</v>
      </c>
      <c r="I159" s="33" t="s">
        <v>363</v>
      </c>
      <c r="J159" s="33">
        <f>SUM(Table4[[#This Row],[SAT Math]:[SAT Writing]])</f>
        <v>1206</v>
      </c>
      <c r="K159" s="33">
        <v>4</v>
      </c>
      <c r="L159">
        <f t="shared" ca="1" si="2"/>
        <v>2</v>
      </c>
    </row>
    <row r="160" spans="1:12" x14ac:dyDescent="0.55000000000000004">
      <c r="A160" s="33">
        <v>477</v>
      </c>
      <c r="B160" s="33">
        <v>10</v>
      </c>
      <c r="C160" s="34">
        <v>11</v>
      </c>
      <c r="D160" s="35">
        <v>2.3388562714201355</v>
      </c>
      <c r="E160" s="36">
        <v>476</v>
      </c>
      <c r="F160" s="34">
        <v>374</v>
      </c>
      <c r="G160" s="34">
        <v>394</v>
      </c>
      <c r="H160" s="34" t="s">
        <v>362</v>
      </c>
      <c r="I160" s="33" t="s">
        <v>363</v>
      </c>
      <c r="J160" s="33">
        <f>SUM(Table4[[#This Row],[SAT Math]:[SAT Writing]])</f>
        <v>1244</v>
      </c>
      <c r="K160" s="33">
        <v>2</v>
      </c>
      <c r="L160">
        <f t="shared" ca="1" si="2"/>
        <v>2</v>
      </c>
    </row>
    <row r="161" spans="1:12" x14ac:dyDescent="0.55000000000000004">
      <c r="A161" s="33">
        <v>87</v>
      </c>
      <c r="B161" s="33">
        <v>5</v>
      </c>
      <c r="C161" s="34">
        <v>10</v>
      </c>
      <c r="D161" s="35">
        <v>4.2753483938616359</v>
      </c>
      <c r="E161" s="36">
        <v>437</v>
      </c>
      <c r="F161" s="34">
        <v>660</v>
      </c>
      <c r="G161" s="34">
        <v>595</v>
      </c>
      <c r="H161" s="34" t="s">
        <v>360</v>
      </c>
      <c r="I161" s="33" t="s">
        <v>361</v>
      </c>
      <c r="J161" s="33">
        <f>SUM(Table4[[#This Row],[SAT Math]:[SAT Writing]])</f>
        <v>1692</v>
      </c>
      <c r="K161" s="33">
        <v>3</v>
      </c>
      <c r="L161">
        <f t="shared" ca="1" si="2"/>
        <v>0</v>
      </c>
    </row>
    <row r="162" spans="1:12" x14ac:dyDescent="0.55000000000000004">
      <c r="A162" s="33">
        <v>46</v>
      </c>
      <c r="B162" s="33">
        <v>9</v>
      </c>
      <c r="C162" s="34">
        <v>11</v>
      </c>
      <c r="D162" s="35">
        <v>1.565470212882498</v>
      </c>
      <c r="E162" s="36">
        <v>508</v>
      </c>
      <c r="F162" s="34">
        <v>647</v>
      </c>
      <c r="G162" s="34">
        <v>604</v>
      </c>
      <c r="H162" s="34" t="s">
        <v>360</v>
      </c>
      <c r="I162" s="33" t="s">
        <v>361</v>
      </c>
      <c r="J162" s="33">
        <f>SUM(Table4[[#This Row],[SAT Math]:[SAT Writing]])</f>
        <v>1759</v>
      </c>
      <c r="K162" s="33">
        <v>4</v>
      </c>
      <c r="L162">
        <f t="shared" ca="1" si="2"/>
        <v>3</v>
      </c>
    </row>
    <row r="163" spans="1:12" x14ac:dyDescent="0.55000000000000004">
      <c r="A163" s="33">
        <v>396</v>
      </c>
      <c r="B163" s="33">
        <v>10</v>
      </c>
      <c r="C163" s="34">
        <v>11</v>
      </c>
      <c r="D163" s="35">
        <v>6.2100422312309922</v>
      </c>
      <c r="E163" s="36">
        <v>511</v>
      </c>
      <c r="F163" s="34">
        <v>238</v>
      </c>
      <c r="G163" s="34">
        <v>143</v>
      </c>
      <c r="H163" s="34" t="s">
        <v>362</v>
      </c>
      <c r="I163" s="33" t="s">
        <v>363</v>
      </c>
      <c r="J163" s="33">
        <f>SUM(Table4[[#This Row],[SAT Math]:[SAT Writing]])</f>
        <v>892</v>
      </c>
      <c r="K163" s="33">
        <v>0</v>
      </c>
      <c r="L163">
        <f t="shared" ca="1" si="2"/>
        <v>0</v>
      </c>
    </row>
    <row r="164" spans="1:12" x14ac:dyDescent="0.55000000000000004">
      <c r="A164" s="33">
        <v>218</v>
      </c>
      <c r="B164" s="33">
        <v>1</v>
      </c>
      <c r="C164" s="34">
        <v>10</v>
      </c>
      <c r="D164" s="35">
        <v>5.72</v>
      </c>
      <c r="E164" s="36">
        <v>748</v>
      </c>
      <c r="F164" s="34">
        <v>638</v>
      </c>
      <c r="G164" s="34">
        <v>365</v>
      </c>
      <c r="H164" s="34" t="s">
        <v>362</v>
      </c>
      <c r="I164" s="33" t="s">
        <v>361</v>
      </c>
      <c r="J164" s="33">
        <f>SUM(Table4[[#This Row],[SAT Math]:[SAT Writing]])</f>
        <v>1751</v>
      </c>
      <c r="K164" s="33">
        <v>1</v>
      </c>
      <c r="L164">
        <f t="shared" ca="1" si="2"/>
        <v>2</v>
      </c>
    </row>
    <row r="165" spans="1:12" x14ac:dyDescent="0.55000000000000004">
      <c r="A165" s="33">
        <v>196</v>
      </c>
      <c r="B165" s="33">
        <v>3</v>
      </c>
      <c r="C165" s="34">
        <v>10</v>
      </c>
      <c r="D165" s="35">
        <v>5.8312769232048396</v>
      </c>
      <c r="E165" s="36">
        <v>695</v>
      </c>
      <c r="F165" s="34">
        <v>696</v>
      </c>
      <c r="G165" s="34">
        <v>770</v>
      </c>
      <c r="H165" s="34" t="s">
        <v>360</v>
      </c>
      <c r="I165" s="33" t="s">
        <v>363</v>
      </c>
      <c r="J165" s="33">
        <f>SUM(Table4[[#This Row],[SAT Math]:[SAT Writing]])</f>
        <v>2161</v>
      </c>
      <c r="K165" s="33">
        <v>0</v>
      </c>
      <c r="L165">
        <f t="shared" ca="1" si="2"/>
        <v>0</v>
      </c>
    </row>
    <row r="166" spans="1:12" x14ac:dyDescent="0.55000000000000004">
      <c r="A166" s="33">
        <v>497</v>
      </c>
      <c r="B166" s="33">
        <v>13</v>
      </c>
      <c r="C166" s="34">
        <v>11</v>
      </c>
      <c r="D166" s="35">
        <v>5.32</v>
      </c>
      <c r="E166" s="36">
        <v>633</v>
      </c>
      <c r="F166" s="34">
        <v>415</v>
      </c>
      <c r="G166" s="34">
        <v>191</v>
      </c>
      <c r="H166" s="34" t="s">
        <v>362</v>
      </c>
      <c r="I166" s="33" t="s">
        <v>361</v>
      </c>
      <c r="J166" s="33">
        <f>SUM(Table4[[#This Row],[SAT Math]:[SAT Writing]])</f>
        <v>1239</v>
      </c>
      <c r="K166" s="33">
        <v>2</v>
      </c>
      <c r="L166">
        <f t="shared" ca="1" si="2"/>
        <v>2</v>
      </c>
    </row>
    <row r="167" spans="1:12" x14ac:dyDescent="0.55000000000000004">
      <c r="A167" s="33">
        <v>244</v>
      </c>
      <c r="B167" s="33">
        <v>24</v>
      </c>
      <c r="C167" s="34">
        <v>12</v>
      </c>
      <c r="D167" s="35">
        <v>4.9845320487039588</v>
      </c>
      <c r="E167" s="36">
        <v>307</v>
      </c>
      <c r="F167" s="34">
        <v>624</v>
      </c>
      <c r="G167" s="34">
        <v>704</v>
      </c>
      <c r="H167" s="34" t="s">
        <v>360</v>
      </c>
      <c r="I167" s="33" t="s">
        <v>361</v>
      </c>
      <c r="J167" s="33">
        <f>SUM(Table4[[#This Row],[SAT Math]:[SAT Writing]])</f>
        <v>1635</v>
      </c>
      <c r="K167" s="33">
        <v>3</v>
      </c>
      <c r="L167">
        <f t="shared" ca="1" si="2"/>
        <v>1</v>
      </c>
    </row>
    <row r="168" spans="1:12" x14ac:dyDescent="0.55000000000000004">
      <c r="A168" s="33">
        <v>470</v>
      </c>
      <c r="B168" s="33">
        <v>4</v>
      </c>
      <c r="C168" s="34">
        <v>10</v>
      </c>
      <c r="D168" s="35">
        <v>5.0867460195998166</v>
      </c>
      <c r="E168" s="36">
        <v>571</v>
      </c>
      <c r="F168" s="34">
        <v>773</v>
      </c>
      <c r="G168" s="34">
        <v>553</v>
      </c>
      <c r="H168" s="34" t="s">
        <v>362</v>
      </c>
      <c r="I168" s="33" t="s">
        <v>361</v>
      </c>
      <c r="J168" s="33">
        <f>SUM(Table4[[#This Row],[SAT Math]:[SAT Writing]])</f>
        <v>1897</v>
      </c>
      <c r="K168" s="33">
        <v>1</v>
      </c>
      <c r="L168">
        <f t="shared" ca="1" si="2"/>
        <v>2</v>
      </c>
    </row>
    <row r="169" spans="1:12" x14ac:dyDescent="0.55000000000000004">
      <c r="A169" s="33">
        <v>376</v>
      </c>
      <c r="B169" s="33">
        <v>13</v>
      </c>
      <c r="C169" s="34">
        <v>11</v>
      </c>
      <c r="D169" s="35">
        <v>4.9071440151761259</v>
      </c>
      <c r="E169" s="36">
        <v>348</v>
      </c>
      <c r="F169" s="34">
        <v>297</v>
      </c>
      <c r="G169" s="34">
        <v>533</v>
      </c>
      <c r="H169" s="34" t="s">
        <v>362</v>
      </c>
      <c r="I169" s="33" t="s">
        <v>363</v>
      </c>
      <c r="J169" s="33">
        <f>SUM(Table4[[#This Row],[SAT Math]:[SAT Writing]])</f>
        <v>1178</v>
      </c>
      <c r="K169" s="33">
        <v>1</v>
      </c>
      <c r="L169">
        <f t="shared" ca="1" si="2"/>
        <v>1</v>
      </c>
    </row>
    <row r="170" spans="1:12" x14ac:dyDescent="0.55000000000000004">
      <c r="A170" s="33">
        <v>279</v>
      </c>
      <c r="B170" s="33">
        <v>13</v>
      </c>
      <c r="C170" s="34">
        <v>11</v>
      </c>
      <c r="D170" s="35">
        <v>5.0263999999999998</v>
      </c>
      <c r="E170" s="36">
        <v>688</v>
      </c>
      <c r="F170" s="34">
        <v>463</v>
      </c>
      <c r="G170" s="34">
        <v>579</v>
      </c>
      <c r="H170" s="34" t="s">
        <v>362</v>
      </c>
      <c r="I170" s="33" t="s">
        <v>363</v>
      </c>
      <c r="J170" s="33">
        <f>SUM(Table4[[#This Row],[SAT Math]:[SAT Writing]])</f>
        <v>1730</v>
      </c>
      <c r="K170" s="33">
        <v>2</v>
      </c>
      <c r="L170">
        <f t="shared" ca="1" si="2"/>
        <v>0</v>
      </c>
    </row>
    <row r="171" spans="1:12" x14ac:dyDescent="0.55000000000000004">
      <c r="A171" s="33">
        <v>266</v>
      </c>
      <c r="B171" s="33">
        <v>6</v>
      </c>
      <c r="C171" s="34">
        <v>10</v>
      </c>
      <c r="D171" s="35">
        <v>4.4360230132457943</v>
      </c>
      <c r="E171" s="36">
        <v>661</v>
      </c>
      <c r="F171" s="34">
        <v>246</v>
      </c>
      <c r="G171" s="34">
        <v>722</v>
      </c>
      <c r="H171" s="34" t="s">
        <v>360</v>
      </c>
      <c r="I171" s="33" t="s">
        <v>361</v>
      </c>
      <c r="J171" s="33">
        <f>SUM(Table4[[#This Row],[SAT Math]:[SAT Writing]])</f>
        <v>1629</v>
      </c>
      <c r="K171" s="33">
        <v>3</v>
      </c>
      <c r="L171">
        <f t="shared" ca="1" si="2"/>
        <v>0</v>
      </c>
    </row>
    <row r="172" spans="1:12" x14ac:dyDescent="0.55000000000000004">
      <c r="A172" s="33">
        <v>492</v>
      </c>
      <c r="B172" s="33">
        <v>8</v>
      </c>
      <c r="C172" s="34">
        <v>10</v>
      </c>
      <c r="D172" s="35">
        <v>4.4613834064582605</v>
      </c>
      <c r="E172" s="36">
        <v>593</v>
      </c>
      <c r="F172" s="34">
        <v>224</v>
      </c>
      <c r="G172" s="34">
        <v>654</v>
      </c>
      <c r="H172" s="34" t="s">
        <v>360</v>
      </c>
      <c r="I172" s="33" t="s">
        <v>363</v>
      </c>
      <c r="J172" s="33">
        <f>SUM(Table4[[#This Row],[SAT Math]:[SAT Writing]])</f>
        <v>1471</v>
      </c>
      <c r="K172" s="33">
        <v>3</v>
      </c>
      <c r="L172">
        <f t="shared" ca="1" si="2"/>
        <v>3</v>
      </c>
    </row>
    <row r="173" spans="1:12" x14ac:dyDescent="0.55000000000000004">
      <c r="A173" s="33">
        <v>310</v>
      </c>
      <c r="B173" s="33">
        <v>7</v>
      </c>
      <c r="C173" s="34">
        <v>10</v>
      </c>
      <c r="D173" s="35">
        <v>4.6853611063176999</v>
      </c>
      <c r="E173" s="36">
        <v>343</v>
      </c>
      <c r="F173" s="34">
        <v>316</v>
      </c>
      <c r="G173" s="34">
        <v>125</v>
      </c>
      <c r="H173" s="34" t="s">
        <v>362</v>
      </c>
      <c r="I173" s="33" t="s">
        <v>363</v>
      </c>
      <c r="J173" s="33">
        <f>SUM(Table4[[#This Row],[SAT Math]:[SAT Writing]])</f>
        <v>784</v>
      </c>
      <c r="K173" s="33">
        <v>2</v>
      </c>
      <c r="L173">
        <f t="shared" ca="1" si="2"/>
        <v>2</v>
      </c>
    </row>
    <row r="174" spans="1:12" x14ac:dyDescent="0.55000000000000004">
      <c r="A174" s="33">
        <v>308</v>
      </c>
      <c r="B174" s="33">
        <v>25</v>
      </c>
      <c r="C174" s="34">
        <v>12</v>
      </c>
      <c r="D174" s="35">
        <v>4.2708408088795098</v>
      </c>
      <c r="E174" s="36">
        <v>748</v>
      </c>
      <c r="F174" s="34">
        <v>534</v>
      </c>
      <c r="G174" s="34">
        <v>669</v>
      </c>
      <c r="H174" s="34" t="s">
        <v>362</v>
      </c>
      <c r="I174" s="33" t="s">
        <v>361</v>
      </c>
      <c r="J174" s="33">
        <f>SUM(Table4[[#This Row],[SAT Math]:[SAT Writing]])</f>
        <v>1951</v>
      </c>
      <c r="K174" s="33">
        <v>3</v>
      </c>
      <c r="L174">
        <f t="shared" ca="1" si="2"/>
        <v>0</v>
      </c>
    </row>
    <row r="175" spans="1:12" x14ac:dyDescent="0.55000000000000004">
      <c r="A175" s="33">
        <v>198</v>
      </c>
      <c r="B175" s="33">
        <v>23</v>
      </c>
      <c r="C175" s="34">
        <v>12</v>
      </c>
      <c r="D175" s="35">
        <v>4.4731454676453808</v>
      </c>
      <c r="E175" s="36">
        <v>806</v>
      </c>
      <c r="F175" s="34">
        <v>546</v>
      </c>
      <c r="G175" s="34">
        <v>756</v>
      </c>
      <c r="H175" s="34" t="s">
        <v>360</v>
      </c>
      <c r="I175" s="33" t="s">
        <v>363</v>
      </c>
      <c r="J175" s="33">
        <f>SUM(Table4[[#This Row],[SAT Math]:[SAT Writing]])</f>
        <v>2108</v>
      </c>
      <c r="K175" s="33">
        <v>2</v>
      </c>
      <c r="L175">
        <f t="shared" ca="1" si="2"/>
        <v>0</v>
      </c>
    </row>
    <row r="176" spans="1:12" x14ac:dyDescent="0.55000000000000004">
      <c r="A176" s="33">
        <v>223</v>
      </c>
      <c r="B176" s="33">
        <v>20</v>
      </c>
      <c r="C176" s="34">
        <v>12</v>
      </c>
      <c r="D176" s="35">
        <v>4.149031356205751</v>
      </c>
      <c r="E176" s="36">
        <v>806</v>
      </c>
      <c r="F176" s="37">
        <v>249</v>
      </c>
      <c r="G176" s="34">
        <v>709</v>
      </c>
      <c r="H176" s="34" t="s">
        <v>360</v>
      </c>
      <c r="I176" s="33" t="s">
        <v>361</v>
      </c>
      <c r="J176" s="33">
        <f>SUM(Table4[[#This Row],[SAT Math]:[SAT Writing]])</f>
        <v>1764</v>
      </c>
      <c r="K176" s="33">
        <v>2</v>
      </c>
      <c r="L176">
        <f t="shared" ca="1" si="2"/>
        <v>2</v>
      </c>
    </row>
    <row r="177" spans="1:12" x14ac:dyDescent="0.55000000000000004">
      <c r="A177" s="33">
        <v>468</v>
      </c>
      <c r="B177" s="33">
        <v>4</v>
      </c>
      <c r="C177" s="34">
        <v>10</v>
      </c>
      <c r="D177" s="35">
        <v>4.6226326020938542</v>
      </c>
      <c r="E177" s="36">
        <v>605</v>
      </c>
      <c r="F177" s="34">
        <v>414</v>
      </c>
      <c r="G177" s="34">
        <v>171</v>
      </c>
      <c r="H177" s="34" t="s">
        <v>362</v>
      </c>
      <c r="I177" s="33" t="s">
        <v>361</v>
      </c>
      <c r="J177" s="33">
        <f>SUM(Table4[[#This Row],[SAT Math]:[SAT Writing]])</f>
        <v>1190</v>
      </c>
      <c r="K177" s="33">
        <v>1</v>
      </c>
      <c r="L177">
        <f t="shared" ca="1" si="2"/>
        <v>1</v>
      </c>
    </row>
    <row r="178" spans="1:12" x14ac:dyDescent="0.55000000000000004">
      <c r="A178" s="33">
        <v>479</v>
      </c>
      <c r="B178" s="33">
        <v>5</v>
      </c>
      <c r="C178" s="34">
        <v>10</v>
      </c>
      <c r="D178" s="35">
        <v>4.4441965150011145</v>
      </c>
      <c r="E178" s="36">
        <v>370</v>
      </c>
      <c r="F178" s="34">
        <v>422</v>
      </c>
      <c r="G178" s="34">
        <v>339</v>
      </c>
      <c r="H178" s="34" t="s">
        <v>360</v>
      </c>
      <c r="I178" s="33" t="s">
        <v>363</v>
      </c>
      <c r="J178" s="33">
        <f>SUM(Table4[[#This Row],[SAT Math]:[SAT Writing]])</f>
        <v>1131</v>
      </c>
      <c r="K178" s="33">
        <v>2</v>
      </c>
      <c r="L178">
        <f t="shared" ca="1" si="2"/>
        <v>1</v>
      </c>
    </row>
    <row r="179" spans="1:12" x14ac:dyDescent="0.55000000000000004">
      <c r="A179" s="33">
        <v>371</v>
      </c>
      <c r="B179" s="33">
        <v>25</v>
      </c>
      <c r="C179" s="34">
        <v>12</v>
      </c>
      <c r="D179" s="35">
        <v>4.8986488179829166</v>
      </c>
      <c r="E179" s="36">
        <v>742</v>
      </c>
      <c r="F179" s="34">
        <v>674</v>
      </c>
      <c r="G179" s="34">
        <v>340</v>
      </c>
      <c r="H179" s="34" t="s">
        <v>362</v>
      </c>
      <c r="I179" s="33" t="s">
        <v>363</v>
      </c>
      <c r="J179" s="33">
        <f>SUM(Table4[[#This Row],[SAT Math]:[SAT Writing]])</f>
        <v>1756</v>
      </c>
      <c r="K179" s="33">
        <v>3</v>
      </c>
      <c r="L179">
        <f t="shared" ca="1" si="2"/>
        <v>1</v>
      </c>
    </row>
    <row r="180" spans="1:12" x14ac:dyDescent="0.55000000000000004">
      <c r="A180" s="33">
        <v>434</v>
      </c>
      <c r="B180" s="33">
        <v>11</v>
      </c>
      <c r="C180" s="34">
        <v>11</v>
      </c>
      <c r="D180" s="35">
        <v>4.2588147975636517</v>
      </c>
      <c r="E180" s="36">
        <v>553</v>
      </c>
      <c r="F180" s="34">
        <v>717</v>
      </c>
      <c r="G180" s="34">
        <v>179</v>
      </c>
      <c r="H180" s="34" t="s">
        <v>360</v>
      </c>
      <c r="I180" s="33" t="s">
        <v>361</v>
      </c>
      <c r="J180" s="33">
        <f>SUM(Table4[[#This Row],[SAT Math]:[SAT Writing]])</f>
        <v>1449</v>
      </c>
      <c r="K180" s="33">
        <v>0</v>
      </c>
      <c r="L180">
        <f t="shared" ca="1" si="2"/>
        <v>2</v>
      </c>
    </row>
    <row r="181" spans="1:12" x14ac:dyDescent="0.55000000000000004">
      <c r="A181" s="33">
        <v>261</v>
      </c>
      <c r="B181" s="33">
        <v>22</v>
      </c>
      <c r="C181" s="34">
        <v>12</v>
      </c>
      <c r="D181" s="35">
        <v>4.4075173647598458</v>
      </c>
      <c r="E181" s="36">
        <v>724</v>
      </c>
      <c r="F181" s="34">
        <v>338</v>
      </c>
      <c r="G181" s="34">
        <v>460</v>
      </c>
      <c r="H181" s="34" t="s">
        <v>362</v>
      </c>
      <c r="I181" s="33" t="s">
        <v>361</v>
      </c>
      <c r="J181" s="33">
        <f>SUM(Table4[[#This Row],[SAT Math]:[SAT Writing]])</f>
        <v>1522</v>
      </c>
      <c r="K181" s="33">
        <v>2</v>
      </c>
      <c r="L181">
        <f t="shared" ca="1" si="2"/>
        <v>2</v>
      </c>
    </row>
    <row r="182" spans="1:12" x14ac:dyDescent="0.55000000000000004">
      <c r="A182" s="33">
        <v>180</v>
      </c>
      <c r="B182" s="33">
        <v>11</v>
      </c>
      <c r="C182" s="34">
        <v>11</v>
      </c>
      <c r="D182" s="35">
        <v>4.3644855267858125</v>
      </c>
      <c r="E182" s="36">
        <v>530</v>
      </c>
      <c r="F182" s="34">
        <v>780</v>
      </c>
      <c r="G182" s="34">
        <v>508</v>
      </c>
      <c r="H182" s="34" t="s">
        <v>360</v>
      </c>
      <c r="I182" s="33" t="s">
        <v>363</v>
      </c>
      <c r="J182" s="33">
        <f>SUM(Table4[[#This Row],[SAT Math]:[SAT Writing]])</f>
        <v>1818</v>
      </c>
      <c r="K182" s="33">
        <v>0</v>
      </c>
      <c r="L182">
        <f t="shared" ca="1" si="2"/>
        <v>0</v>
      </c>
    </row>
    <row r="183" spans="1:12" x14ac:dyDescent="0.55000000000000004">
      <c r="A183" s="33">
        <v>176</v>
      </c>
      <c r="B183" s="33">
        <v>11</v>
      </c>
      <c r="C183" s="34">
        <v>11</v>
      </c>
      <c r="D183" s="35">
        <v>4.3610752531531745</v>
      </c>
      <c r="E183" s="36">
        <v>555</v>
      </c>
      <c r="F183" s="34">
        <v>511</v>
      </c>
      <c r="G183" s="34">
        <v>437</v>
      </c>
      <c r="H183" s="34" t="s">
        <v>360</v>
      </c>
      <c r="I183" s="33" t="s">
        <v>363</v>
      </c>
      <c r="J183" s="33">
        <f>SUM(Table4[[#This Row],[SAT Math]:[SAT Writing]])</f>
        <v>1503</v>
      </c>
      <c r="K183" s="33">
        <v>3</v>
      </c>
      <c r="L183">
        <f t="shared" ca="1" si="2"/>
        <v>3</v>
      </c>
    </row>
    <row r="184" spans="1:12" x14ac:dyDescent="0.55000000000000004">
      <c r="A184" s="33">
        <v>483</v>
      </c>
      <c r="B184" s="33">
        <v>16</v>
      </c>
      <c r="C184" s="34">
        <v>11</v>
      </c>
      <c r="D184" s="35">
        <v>4.5009472695275532</v>
      </c>
      <c r="E184" s="36">
        <v>552</v>
      </c>
      <c r="F184" s="34">
        <v>517</v>
      </c>
      <c r="G184" s="34">
        <v>557</v>
      </c>
      <c r="H184" s="34" t="s">
        <v>362</v>
      </c>
      <c r="I184" s="33" t="s">
        <v>363</v>
      </c>
      <c r="J184" s="33">
        <f>SUM(Table4[[#This Row],[SAT Math]:[SAT Writing]])</f>
        <v>1626</v>
      </c>
      <c r="K184" s="33">
        <v>1</v>
      </c>
      <c r="L184">
        <f t="shared" ca="1" si="2"/>
        <v>2</v>
      </c>
    </row>
    <row r="185" spans="1:12" x14ac:dyDescent="0.55000000000000004">
      <c r="A185" s="33">
        <v>185</v>
      </c>
      <c r="B185" s="33">
        <v>17</v>
      </c>
      <c r="C185" s="34">
        <v>11</v>
      </c>
      <c r="D185" s="35">
        <v>4.2190313828997112</v>
      </c>
      <c r="E185" s="36">
        <v>728</v>
      </c>
      <c r="F185" s="34">
        <v>248</v>
      </c>
      <c r="G185" s="34">
        <v>321</v>
      </c>
      <c r="H185" s="34" t="s">
        <v>360</v>
      </c>
      <c r="I185" s="33" t="s">
        <v>363</v>
      </c>
      <c r="J185" s="33">
        <f>SUM(Table4[[#This Row],[SAT Math]:[SAT Writing]])</f>
        <v>1297</v>
      </c>
      <c r="K185" s="33">
        <v>1</v>
      </c>
      <c r="L185">
        <f t="shared" ca="1" si="2"/>
        <v>0</v>
      </c>
    </row>
    <row r="186" spans="1:12" x14ac:dyDescent="0.55000000000000004">
      <c r="A186" s="33">
        <v>320</v>
      </c>
      <c r="B186" s="33">
        <v>16</v>
      </c>
      <c r="C186" s="34">
        <v>11</v>
      </c>
      <c r="D186" s="35">
        <v>4.3636476982450016</v>
      </c>
      <c r="E186" s="36">
        <v>394</v>
      </c>
      <c r="F186" s="34">
        <v>230</v>
      </c>
      <c r="G186" s="34">
        <v>150</v>
      </c>
      <c r="H186" s="34" t="s">
        <v>362</v>
      </c>
      <c r="I186" s="33" t="s">
        <v>361</v>
      </c>
      <c r="J186" s="33">
        <f>SUM(Table4[[#This Row],[SAT Math]:[SAT Writing]])</f>
        <v>774</v>
      </c>
      <c r="K186" s="33">
        <v>2</v>
      </c>
      <c r="L186">
        <f t="shared" ca="1" si="2"/>
        <v>0</v>
      </c>
    </row>
    <row r="187" spans="1:12" x14ac:dyDescent="0.55000000000000004">
      <c r="A187" s="33">
        <v>386</v>
      </c>
      <c r="B187" s="33">
        <v>3</v>
      </c>
      <c r="C187" s="34">
        <v>10</v>
      </c>
      <c r="D187" s="35">
        <v>4.1397898318317328</v>
      </c>
      <c r="E187" s="36">
        <v>323</v>
      </c>
      <c r="F187" s="34">
        <v>480</v>
      </c>
      <c r="G187" s="34">
        <v>208</v>
      </c>
      <c r="H187" s="34" t="s">
        <v>360</v>
      </c>
      <c r="I187" s="33" t="s">
        <v>361</v>
      </c>
      <c r="J187" s="33">
        <f>SUM(Table4[[#This Row],[SAT Math]:[SAT Writing]])</f>
        <v>1011</v>
      </c>
      <c r="K187" s="33">
        <v>2</v>
      </c>
      <c r="L187">
        <f t="shared" ca="1" si="2"/>
        <v>1</v>
      </c>
    </row>
    <row r="188" spans="1:12" x14ac:dyDescent="0.55000000000000004">
      <c r="A188" s="33">
        <v>113</v>
      </c>
      <c r="B188" s="33">
        <v>2</v>
      </c>
      <c r="C188" s="34">
        <v>10</v>
      </c>
      <c r="D188" s="35">
        <v>4.24198361286712</v>
      </c>
      <c r="E188" s="36">
        <v>623</v>
      </c>
      <c r="F188" s="34">
        <v>324</v>
      </c>
      <c r="G188" s="34">
        <v>237</v>
      </c>
      <c r="H188" s="34" t="s">
        <v>360</v>
      </c>
      <c r="I188" s="33" t="s">
        <v>363</v>
      </c>
      <c r="J188" s="33">
        <f>SUM(Table4[[#This Row],[SAT Math]:[SAT Writing]])</f>
        <v>1184</v>
      </c>
      <c r="K188" s="33">
        <v>0</v>
      </c>
      <c r="L188">
        <f t="shared" ca="1" si="2"/>
        <v>1</v>
      </c>
    </row>
    <row r="189" spans="1:12" x14ac:dyDescent="0.55000000000000004">
      <c r="A189" s="33">
        <v>251</v>
      </c>
      <c r="B189" s="33">
        <v>12</v>
      </c>
      <c r="C189" s="34">
        <v>11</v>
      </c>
      <c r="D189" s="35">
        <v>3.9595514402171785</v>
      </c>
      <c r="E189" s="36">
        <v>327</v>
      </c>
      <c r="F189" s="34">
        <v>672</v>
      </c>
      <c r="G189" s="34">
        <v>496</v>
      </c>
      <c r="H189" s="34" t="s">
        <v>360</v>
      </c>
      <c r="I189" s="33" t="s">
        <v>363</v>
      </c>
      <c r="J189" s="33">
        <f>SUM(Table4[[#This Row],[SAT Math]:[SAT Writing]])</f>
        <v>1495</v>
      </c>
      <c r="K189" s="33">
        <v>4</v>
      </c>
      <c r="L189">
        <f t="shared" ca="1" si="2"/>
        <v>1</v>
      </c>
    </row>
    <row r="190" spans="1:12" x14ac:dyDescent="0.55000000000000004">
      <c r="A190" s="33">
        <v>137</v>
      </c>
      <c r="B190" s="33">
        <v>6</v>
      </c>
      <c r="C190" s="34">
        <v>10</v>
      </c>
      <c r="D190" s="35">
        <v>4.3833111953634036</v>
      </c>
      <c r="E190" s="36">
        <v>474</v>
      </c>
      <c r="F190" s="34">
        <v>528</v>
      </c>
      <c r="G190" s="34">
        <v>377</v>
      </c>
      <c r="H190" s="34" t="s">
        <v>360</v>
      </c>
      <c r="I190" s="33" t="s">
        <v>363</v>
      </c>
      <c r="J190" s="33">
        <f>SUM(Table4[[#This Row],[SAT Math]:[SAT Writing]])</f>
        <v>1379</v>
      </c>
      <c r="K190" s="33">
        <v>0</v>
      </c>
      <c r="L190">
        <f t="shared" ca="1" si="2"/>
        <v>1</v>
      </c>
    </row>
    <row r="191" spans="1:12" x14ac:dyDescent="0.55000000000000004">
      <c r="A191" s="33">
        <v>214</v>
      </c>
      <c r="B191" s="33">
        <v>3</v>
      </c>
      <c r="C191" s="34">
        <v>10</v>
      </c>
      <c r="D191" s="35">
        <v>4.0701576635401358</v>
      </c>
      <c r="E191" s="36">
        <v>349</v>
      </c>
      <c r="F191" s="34">
        <v>724</v>
      </c>
      <c r="G191" s="34">
        <v>470</v>
      </c>
      <c r="H191" s="34" t="s">
        <v>360</v>
      </c>
      <c r="I191" s="33" t="s">
        <v>361</v>
      </c>
      <c r="J191" s="33">
        <f>SUM(Table4[[#This Row],[SAT Math]:[SAT Writing]])</f>
        <v>1543</v>
      </c>
      <c r="K191" s="33">
        <v>2</v>
      </c>
      <c r="L191">
        <f t="shared" ca="1" si="2"/>
        <v>0</v>
      </c>
    </row>
    <row r="192" spans="1:12" x14ac:dyDescent="0.55000000000000004">
      <c r="A192" s="33">
        <v>346</v>
      </c>
      <c r="B192" s="33">
        <v>16</v>
      </c>
      <c r="C192" s="34">
        <v>11</v>
      </c>
      <c r="D192" s="35">
        <v>4.2008316063708167</v>
      </c>
      <c r="E192" s="36">
        <v>572</v>
      </c>
      <c r="F192" s="34">
        <v>553</v>
      </c>
      <c r="G192" s="34">
        <v>661</v>
      </c>
      <c r="H192" s="34" t="s">
        <v>362</v>
      </c>
      <c r="I192" s="33" t="s">
        <v>361</v>
      </c>
      <c r="J192" s="33">
        <f>SUM(Table4[[#This Row],[SAT Math]:[SAT Writing]])</f>
        <v>1786</v>
      </c>
      <c r="K192" s="33">
        <v>0</v>
      </c>
      <c r="L192">
        <f t="shared" ca="1" si="2"/>
        <v>3</v>
      </c>
    </row>
    <row r="193" spans="1:12" x14ac:dyDescent="0.55000000000000004">
      <c r="A193" s="33">
        <v>108</v>
      </c>
      <c r="B193" s="33">
        <v>10</v>
      </c>
      <c r="C193" s="34">
        <v>11</v>
      </c>
      <c r="D193" s="35">
        <v>4.3368466652284647</v>
      </c>
      <c r="E193" s="36">
        <v>657</v>
      </c>
      <c r="F193" s="34">
        <v>671</v>
      </c>
      <c r="G193" s="34">
        <v>210</v>
      </c>
      <c r="H193" s="34" t="s">
        <v>362</v>
      </c>
      <c r="I193" s="33" t="s">
        <v>361</v>
      </c>
      <c r="J193" s="33">
        <f>SUM(Table4[[#This Row],[SAT Math]:[SAT Writing]])</f>
        <v>1538</v>
      </c>
      <c r="K193" s="33">
        <v>1</v>
      </c>
      <c r="L193">
        <f t="shared" ca="1" si="2"/>
        <v>3</v>
      </c>
    </row>
    <row r="194" spans="1:12" x14ac:dyDescent="0.55000000000000004">
      <c r="A194" s="33">
        <v>43</v>
      </c>
      <c r="B194" s="33">
        <v>4</v>
      </c>
      <c r="C194" s="34">
        <v>10</v>
      </c>
      <c r="D194" s="35">
        <v>4.3047851081095949</v>
      </c>
      <c r="E194" s="36">
        <v>628</v>
      </c>
      <c r="F194" s="34">
        <v>752</v>
      </c>
      <c r="G194" s="34">
        <v>359</v>
      </c>
      <c r="H194" s="34" t="s">
        <v>362</v>
      </c>
      <c r="I194" s="33" t="s">
        <v>363</v>
      </c>
      <c r="J194" s="33">
        <f>SUM(Table4[[#This Row],[SAT Math]:[SAT Writing]])</f>
        <v>1739</v>
      </c>
      <c r="K194" s="33">
        <v>3</v>
      </c>
      <c r="L194">
        <f t="shared" ca="1" si="2"/>
        <v>1</v>
      </c>
    </row>
    <row r="195" spans="1:12" x14ac:dyDescent="0.55000000000000004">
      <c r="A195" s="33">
        <v>173</v>
      </c>
      <c r="B195" s="33">
        <v>6</v>
      </c>
      <c r="C195" s="34">
        <v>10</v>
      </c>
      <c r="D195" s="35">
        <v>4.1231729291034807</v>
      </c>
      <c r="E195" s="36">
        <v>326</v>
      </c>
      <c r="F195" s="34">
        <v>651</v>
      </c>
      <c r="G195" s="34">
        <v>787</v>
      </c>
      <c r="H195" s="34" t="s">
        <v>360</v>
      </c>
      <c r="I195" s="33" t="s">
        <v>363</v>
      </c>
      <c r="J195" s="33">
        <f>SUM(Table4[[#This Row],[SAT Math]:[SAT Writing]])</f>
        <v>1764</v>
      </c>
      <c r="K195" s="33">
        <v>2</v>
      </c>
      <c r="L195">
        <f t="shared" ref="L195:L258" ca="1" si="3">IF(D195&lt;1,RANDBETWEEN(4,7),IF(AND(D195&lt;2,D195&gt;1),RANDBETWEEN(3,6),IF(AND(D195&lt;3,D195&gt;2),RANDBETWEEN(2,5),IF(AND(D195&lt;4,D195&gt;3),RANDBETWEEN(1,4),IF(AND(D195&lt;5,D195&gt;4),RANDBETWEEN(0,3),IF(AND(D195&lt;6,D195&gt;5),RANDBETWEEN(0,2),IF(AND(D195&lt;7,D195&gt;6),RANDBETWEEN(0,1),)))))))</f>
        <v>1</v>
      </c>
    </row>
    <row r="196" spans="1:12" x14ac:dyDescent="0.55000000000000004">
      <c r="A196" s="33">
        <v>446</v>
      </c>
      <c r="B196" s="33">
        <v>14</v>
      </c>
      <c r="C196" s="34">
        <v>11</v>
      </c>
      <c r="D196" s="35">
        <v>3.8026445386764967</v>
      </c>
      <c r="E196" s="36">
        <v>752</v>
      </c>
      <c r="F196" s="34">
        <v>479</v>
      </c>
      <c r="G196" s="34">
        <v>702</v>
      </c>
      <c r="H196" s="34" t="s">
        <v>360</v>
      </c>
      <c r="I196" s="33" t="s">
        <v>363</v>
      </c>
      <c r="J196" s="33">
        <f>SUM(Table4[[#This Row],[SAT Math]:[SAT Writing]])</f>
        <v>1933</v>
      </c>
      <c r="K196" s="33">
        <v>3</v>
      </c>
      <c r="L196">
        <f t="shared" ca="1" si="3"/>
        <v>2</v>
      </c>
    </row>
    <row r="197" spans="1:12" x14ac:dyDescent="0.55000000000000004">
      <c r="A197" s="33">
        <v>84</v>
      </c>
      <c r="B197" s="33">
        <v>15</v>
      </c>
      <c r="C197" s="34">
        <v>11</v>
      </c>
      <c r="D197" s="35">
        <v>3.9535357079021818</v>
      </c>
      <c r="E197" s="36">
        <v>808</v>
      </c>
      <c r="F197" s="34">
        <v>393</v>
      </c>
      <c r="G197" s="34">
        <v>307</v>
      </c>
      <c r="H197" s="34" t="s">
        <v>360</v>
      </c>
      <c r="I197" s="33" t="s">
        <v>361</v>
      </c>
      <c r="J197" s="33">
        <f>SUM(Table4[[#This Row],[SAT Math]:[SAT Writing]])</f>
        <v>1508</v>
      </c>
      <c r="K197" s="33">
        <v>2</v>
      </c>
      <c r="L197">
        <f t="shared" ca="1" si="3"/>
        <v>4</v>
      </c>
    </row>
    <row r="198" spans="1:12" x14ac:dyDescent="0.55000000000000004">
      <c r="A198" s="33">
        <v>345</v>
      </c>
      <c r="B198" s="33">
        <v>11</v>
      </c>
      <c r="C198" s="34">
        <v>11</v>
      </c>
      <c r="D198" s="35">
        <v>3.8873537006634615</v>
      </c>
      <c r="E198" s="36">
        <v>682</v>
      </c>
      <c r="F198" s="34">
        <v>434</v>
      </c>
      <c r="G198" s="34">
        <v>683</v>
      </c>
      <c r="H198" s="34" t="s">
        <v>360</v>
      </c>
      <c r="I198" s="33" t="s">
        <v>361</v>
      </c>
      <c r="J198" s="33">
        <f>SUM(Table4[[#This Row],[SAT Math]:[SAT Writing]])</f>
        <v>1799</v>
      </c>
      <c r="K198" s="33">
        <v>2</v>
      </c>
      <c r="L198">
        <f t="shared" ca="1" si="3"/>
        <v>3</v>
      </c>
    </row>
    <row r="199" spans="1:12" x14ac:dyDescent="0.55000000000000004">
      <c r="A199" s="33">
        <v>403</v>
      </c>
      <c r="B199" s="33">
        <v>15</v>
      </c>
      <c r="C199" s="34">
        <v>11</v>
      </c>
      <c r="D199" s="35">
        <v>3.9597377780842291</v>
      </c>
      <c r="E199" s="36">
        <v>768</v>
      </c>
      <c r="F199" s="34">
        <v>687</v>
      </c>
      <c r="G199" s="34">
        <v>327</v>
      </c>
      <c r="H199" s="34" t="s">
        <v>360</v>
      </c>
      <c r="I199" s="33" t="s">
        <v>361</v>
      </c>
      <c r="J199" s="33">
        <f>SUM(Table4[[#This Row],[SAT Math]:[SAT Writing]])</f>
        <v>1782</v>
      </c>
      <c r="K199" s="33">
        <v>4</v>
      </c>
      <c r="L199">
        <f t="shared" ca="1" si="3"/>
        <v>3</v>
      </c>
    </row>
    <row r="200" spans="1:12" x14ac:dyDescent="0.55000000000000004">
      <c r="A200" s="33">
        <v>262</v>
      </c>
      <c r="B200" s="33">
        <v>15</v>
      </c>
      <c r="C200" s="34">
        <v>11</v>
      </c>
      <c r="D200" s="35">
        <v>3.8833696569157121</v>
      </c>
      <c r="E200" s="36">
        <v>563</v>
      </c>
      <c r="F200" s="34">
        <v>770</v>
      </c>
      <c r="G200" s="34">
        <v>166</v>
      </c>
      <c r="H200" s="34" t="s">
        <v>360</v>
      </c>
      <c r="I200" s="33" t="s">
        <v>361</v>
      </c>
      <c r="J200" s="33">
        <f>SUM(Table4[[#This Row],[SAT Math]:[SAT Writing]])</f>
        <v>1499</v>
      </c>
      <c r="K200" s="33">
        <v>3</v>
      </c>
      <c r="L200">
        <f t="shared" ca="1" si="3"/>
        <v>4</v>
      </c>
    </row>
    <row r="201" spans="1:12" x14ac:dyDescent="0.55000000000000004">
      <c r="A201" s="33">
        <v>250</v>
      </c>
      <c r="B201" s="33">
        <v>19</v>
      </c>
      <c r="C201" s="34">
        <v>12</v>
      </c>
      <c r="D201" s="35">
        <v>4.1276221266825237</v>
      </c>
      <c r="E201" s="36">
        <v>555</v>
      </c>
      <c r="F201" s="34">
        <v>717</v>
      </c>
      <c r="G201" s="34">
        <v>785</v>
      </c>
      <c r="H201" s="34" t="s">
        <v>362</v>
      </c>
      <c r="I201" s="33" t="s">
        <v>363</v>
      </c>
      <c r="J201" s="33">
        <f>SUM(Table4[[#This Row],[SAT Math]:[SAT Writing]])</f>
        <v>2057</v>
      </c>
      <c r="K201" s="33">
        <v>0</v>
      </c>
      <c r="L201">
        <f t="shared" ca="1" si="3"/>
        <v>2</v>
      </c>
    </row>
    <row r="202" spans="1:12" x14ac:dyDescent="0.55000000000000004">
      <c r="A202" s="33">
        <v>10</v>
      </c>
      <c r="B202" s="33">
        <v>10</v>
      </c>
      <c r="C202" s="34">
        <v>11</v>
      </c>
      <c r="D202" s="35">
        <v>4.0014164402436618</v>
      </c>
      <c r="E202" s="36">
        <v>367</v>
      </c>
      <c r="F202" s="34">
        <v>639</v>
      </c>
      <c r="G202" s="34">
        <v>404</v>
      </c>
      <c r="H202" s="34" t="s">
        <v>362</v>
      </c>
      <c r="I202" s="33" t="s">
        <v>361</v>
      </c>
      <c r="J202" s="33">
        <f>SUM(Table4[[#This Row],[SAT Math]:[SAT Writing]])</f>
        <v>1410</v>
      </c>
      <c r="K202" s="33">
        <v>0</v>
      </c>
      <c r="L202">
        <f t="shared" ca="1" si="3"/>
        <v>0</v>
      </c>
    </row>
    <row r="203" spans="1:12" x14ac:dyDescent="0.55000000000000004">
      <c r="A203" s="33">
        <v>288</v>
      </c>
      <c r="B203" s="33">
        <v>13</v>
      </c>
      <c r="C203" s="34">
        <v>11</v>
      </c>
      <c r="D203" s="35">
        <v>3.9854528730481333</v>
      </c>
      <c r="E203" s="36">
        <v>487</v>
      </c>
      <c r="F203" s="34">
        <v>650</v>
      </c>
      <c r="G203" s="34">
        <v>739</v>
      </c>
      <c r="H203" s="34" t="s">
        <v>362</v>
      </c>
      <c r="I203" s="33" t="s">
        <v>361</v>
      </c>
      <c r="J203" s="33">
        <f>SUM(Table4[[#This Row],[SAT Math]:[SAT Writing]])</f>
        <v>1876</v>
      </c>
      <c r="K203" s="33">
        <v>4</v>
      </c>
      <c r="L203">
        <f t="shared" ca="1" si="3"/>
        <v>2</v>
      </c>
    </row>
    <row r="204" spans="1:12" x14ac:dyDescent="0.55000000000000004">
      <c r="A204" s="33">
        <v>264</v>
      </c>
      <c r="B204" s="33">
        <v>22</v>
      </c>
      <c r="C204" s="34">
        <v>12</v>
      </c>
      <c r="D204" s="35">
        <v>3.9662145691398982</v>
      </c>
      <c r="E204" s="36">
        <v>581</v>
      </c>
      <c r="F204" s="34">
        <v>194</v>
      </c>
      <c r="G204" s="34">
        <v>381</v>
      </c>
      <c r="H204" s="34" t="s">
        <v>362</v>
      </c>
      <c r="I204" s="33" t="s">
        <v>361</v>
      </c>
      <c r="J204" s="33">
        <f>SUM(Table4[[#This Row],[SAT Math]:[SAT Writing]])</f>
        <v>1156</v>
      </c>
      <c r="K204" s="33">
        <v>1</v>
      </c>
      <c r="L204">
        <f t="shared" ca="1" si="3"/>
        <v>2</v>
      </c>
    </row>
    <row r="205" spans="1:12" x14ac:dyDescent="0.55000000000000004">
      <c r="A205" s="33">
        <v>158</v>
      </c>
      <c r="B205" s="33">
        <v>20</v>
      </c>
      <c r="C205" s="34">
        <v>12</v>
      </c>
      <c r="D205" s="35">
        <v>3.9154680977683332</v>
      </c>
      <c r="E205" s="36">
        <v>772</v>
      </c>
      <c r="F205" s="34">
        <v>237</v>
      </c>
      <c r="G205" s="34">
        <v>168</v>
      </c>
      <c r="H205" s="34" t="s">
        <v>360</v>
      </c>
      <c r="I205" s="33" t="s">
        <v>363</v>
      </c>
      <c r="J205" s="33">
        <f>SUM(Table4[[#This Row],[SAT Math]:[SAT Writing]])</f>
        <v>1177</v>
      </c>
      <c r="K205" s="33">
        <v>4</v>
      </c>
      <c r="L205">
        <f t="shared" ca="1" si="3"/>
        <v>4</v>
      </c>
    </row>
    <row r="206" spans="1:12" x14ac:dyDescent="0.55000000000000004">
      <c r="A206" s="33">
        <v>163</v>
      </c>
      <c r="B206" s="33">
        <v>22</v>
      </c>
      <c r="C206" s="34">
        <v>12</v>
      </c>
      <c r="D206" s="35">
        <v>4.0301156764913948</v>
      </c>
      <c r="E206" s="36">
        <v>374</v>
      </c>
      <c r="F206" s="34">
        <v>492</v>
      </c>
      <c r="G206" s="34">
        <v>545</v>
      </c>
      <c r="H206" s="34" t="s">
        <v>362</v>
      </c>
      <c r="I206" s="33" t="s">
        <v>363</v>
      </c>
      <c r="J206" s="33">
        <f>SUM(Table4[[#This Row],[SAT Math]:[SAT Writing]])</f>
        <v>1411</v>
      </c>
      <c r="K206" s="33">
        <v>2</v>
      </c>
      <c r="L206">
        <f t="shared" ca="1" si="3"/>
        <v>3</v>
      </c>
    </row>
    <row r="207" spans="1:12" x14ac:dyDescent="0.55000000000000004">
      <c r="A207" s="33">
        <v>56</v>
      </c>
      <c r="B207" s="33">
        <v>19</v>
      </c>
      <c r="C207" s="34">
        <v>12</v>
      </c>
      <c r="D207" s="35">
        <v>3.8909396552332098</v>
      </c>
      <c r="E207" s="36">
        <v>383</v>
      </c>
      <c r="F207" s="34">
        <v>449</v>
      </c>
      <c r="G207" s="34">
        <v>402</v>
      </c>
      <c r="H207" s="34" t="s">
        <v>362</v>
      </c>
      <c r="I207" s="33" t="s">
        <v>361</v>
      </c>
      <c r="J207" s="33">
        <f>SUM(Table4[[#This Row],[SAT Math]:[SAT Writing]])</f>
        <v>1234</v>
      </c>
      <c r="K207" s="33">
        <v>1</v>
      </c>
      <c r="L207">
        <f t="shared" ca="1" si="3"/>
        <v>1</v>
      </c>
    </row>
    <row r="208" spans="1:12" x14ac:dyDescent="0.55000000000000004">
      <c r="A208" s="33">
        <v>240</v>
      </c>
      <c r="B208" s="33">
        <v>4</v>
      </c>
      <c r="C208" s="34">
        <v>10</v>
      </c>
      <c r="D208" s="35">
        <v>3.8498147118157622</v>
      </c>
      <c r="E208" s="36">
        <v>538</v>
      </c>
      <c r="F208" s="34">
        <v>337</v>
      </c>
      <c r="G208" s="34">
        <v>467</v>
      </c>
      <c r="H208" s="34" t="s">
        <v>362</v>
      </c>
      <c r="I208" s="33" t="s">
        <v>361</v>
      </c>
      <c r="J208" s="33">
        <f>SUM(Table4[[#This Row],[SAT Math]:[SAT Writing]])</f>
        <v>1342</v>
      </c>
      <c r="K208" s="33">
        <v>4</v>
      </c>
      <c r="L208">
        <f t="shared" ca="1" si="3"/>
        <v>2</v>
      </c>
    </row>
    <row r="209" spans="1:12" x14ac:dyDescent="0.55000000000000004">
      <c r="A209" s="33">
        <v>26</v>
      </c>
      <c r="B209" s="33">
        <v>2</v>
      </c>
      <c r="C209" s="34">
        <v>10</v>
      </c>
      <c r="D209" s="35">
        <v>3.665905653989491</v>
      </c>
      <c r="E209" s="36">
        <v>657</v>
      </c>
      <c r="F209" s="34">
        <v>600</v>
      </c>
      <c r="G209" s="34">
        <v>740</v>
      </c>
      <c r="H209" s="34" t="s">
        <v>360</v>
      </c>
      <c r="I209" s="33" t="s">
        <v>363</v>
      </c>
      <c r="J209" s="33">
        <f>SUM(Table4[[#This Row],[SAT Math]:[SAT Writing]])</f>
        <v>1997</v>
      </c>
      <c r="K209" s="33">
        <v>3</v>
      </c>
      <c r="L209">
        <f t="shared" ca="1" si="3"/>
        <v>2</v>
      </c>
    </row>
    <row r="210" spans="1:12" x14ac:dyDescent="0.55000000000000004">
      <c r="A210" s="33">
        <v>184</v>
      </c>
      <c r="B210" s="33">
        <v>9</v>
      </c>
      <c r="C210" s="34">
        <v>11</v>
      </c>
      <c r="D210" s="35">
        <v>3.6690551734793488</v>
      </c>
      <c r="E210" s="36">
        <v>343</v>
      </c>
      <c r="F210" s="34">
        <v>572</v>
      </c>
      <c r="G210" s="34">
        <v>307</v>
      </c>
      <c r="H210" s="34" t="s">
        <v>360</v>
      </c>
      <c r="I210" s="33" t="s">
        <v>363</v>
      </c>
      <c r="J210" s="33">
        <f>SUM(Table4[[#This Row],[SAT Math]:[SAT Writing]])</f>
        <v>1222</v>
      </c>
      <c r="K210" s="33">
        <v>4</v>
      </c>
      <c r="L210">
        <f t="shared" ca="1" si="3"/>
        <v>3</v>
      </c>
    </row>
    <row r="211" spans="1:12" x14ac:dyDescent="0.55000000000000004">
      <c r="A211" s="33">
        <v>34</v>
      </c>
      <c r="B211" s="33">
        <v>20</v>
      </c>
      <c r="C211" s="34">
        <v>12</v>
      </c>
      <c r="D211" s="35">
        <v>3.3667141276933821</v>
      </c>
      <c r="E211" s="36">
        <v>415</v>
      </c>
      <c r="F211" s="34">
        <v>751</v>
      </c>
      <c r="G211" s="34">
        <v>782</v>
      </c>
      <c r="H211" s="34" t="s">
        <v>360</v>
      </c>
      <c r="I211" s="33" t="s">
        <v>361</v>
      </c>
      <c r="J211" s="33">
        <f>SUM(Table4[[#This Row],[SAT Math]:[SAT Writing]])</f>
        <v>1948</v>
      </c>
      <c r="K211" s="33">
        <v>1</v>
      </c>
      <c r="L211">
        <f t="shared" ca="1" si="3"/>
        <v>2</v>
      </c>
    </row>
    <row r="212" spans="1:12" x14ac:dyDescent="0.55000000000000004">
      <c r="A212" s="33">
        <v>280</v>
      </c>
      <c r="B212" s="33">
        <v>18</v>
      </c>
      <c r="C212" s="34">
        <v>12</v>
      </c>
      <c r="D212" s="35">
        <v>3.3464748480326518</v>
      </c>
      <c r="E212" s="36">
        <v>527</v>
      </c>
      <c r="F212" s="34">
        <v>527</v>
      </c>
      <c r="G212" s="34">
        <v>707</v>
      </c>
      <c r="H212" s="34" t="s">
        <v>360</v>
      </c>
      <c r="I212" s="33" t="s">
        <v>361</v>
      </c>
      <c r="J212" s="33">
        <f>SUM(Table4[[#This Row],[SAT Math]:[SAT Writing]])</f>
        <v>1761</v>
      </c>
      <c r="K212" s="33">
        <v>1</v>
      </c>
      <c r="L212">
        <f t="shared" ca="1" si="3"/>
        <v>2</v>
      </c>
    </row>
    <row r="213" spans="1:12" x14ac:dyDescent="0.55000000000000004">
      <c r="A213" s="33">
        <v>300</v>
      </c>
      <c r="B213" s="33">
        <v>6</v>
      </c>
      <c r="C213" s="34">
        <v>10</v>
      </c>
      <c r="D213" s="35">
        <v>3.5953316824950328</v>
      </c>
      <c r="E213" s="36">
        <v>445</v>
      </c>
      <c r="F213" s="34">
        <v>529</v>
      </c>
      <c r="G213" s="34">
        <v>182</v>
      </c>
      <c r="H213" s="34" t="s">
        <v>360</v>
      </c>
      <c r="I213" s="33" t="s">
        <v>361</v>
      </c>
      <c r="J213" s="33">
        <f>SUM(Table4[[#This Row],[SAT Math]:[SAT Writing]])</f>
        <v>1156</v>
      </c>
      <c r="K213" s="33">
        <v>3</v>
      </c>
      <c r="L213">
        <f t="shared" ca="1" si="3"/>
        <v>3</v>
      </c>
    </row>
    <row r="214" spans="1:12" x14ac:dyDescent="0.55000000000000004">
      <c r="A214" s="33">
        <v>193</v>
      </c>
      <c r="B214" s="33">
        <v>18</v>
      </c>
      <c r="C214" s="34">
        <v>12</v>
      </c>
      <c r="D214" s="35">
        <v>3.6906152015005893</v>
      </c>
      <c r="E214" s="36">
        <v>703</v>
      </c>
      <c r="F214" s="34">
        <v>642</v>
      </c>
      <c r="G214" s="34">
        <v>408</v>
      </c>
      <c r="H214" s="34" t="s">
        <v>360</v>
      </c>
      <c r="I214" s="33" t="s">
        <v>363</v>
      </c>
      <c r="J214" s="33">
        <f>SUM(Table4[[#This Row],[SAT Math]:[SAT Writing]])</f>
        <v>1753</v>
      </c>
      <c r="K214" s="33">
        <v>4</v>
      </c>
      <c r="L214">
        <f t="shared" ca="1" si="3"/>
        <v>3</v>
      </c>
    </row>
    <row r="215" spans="1:12" x14ac:dyDescent="0.55000000000000004">
      <c r="A215" s="33">
        <v>489</v>
      </c>
      <c r="B215" s="33">
        <v>17</v>
      </c>
      <c r="C215" s="34">
        <v>11</v>
      </c>
      <c r="D215" s="35">
        <v>3.5277332803017765</v>
      </c>
      <c r="E215" s="36">
        <v>419</v>
      </c>
      <c r="F215" s="34">
        <v>272</v>
      </c>
      <c r="G215" s="34">
        <v>588</v>
      </c>
      <c r="H215" s="34" t="s">
        <v>360</v>
      </c>
      <c r="I215" s="33" t="s">
        <v>361</v>
      </c>
      <c r="J215" s="33">
        <f>SUM(Table4[[#This Row],[SAT Math]:[SAT Writing]])</f>
        <v>1279</v>
      </c>
      <c r="K215" s="33">
        <v>3</v>
      </c>
      <c r="L215">
        <f t="shared" ca="1" si="3"/>
        <v>1</v>
      </c>
    </row>
    <row r="216" spans="1:12" x14ac:dyDescent="0.55000000000000004">
      <c r="A216" s="33">
        <v>28</v>
      </c>
      <c r="B216" s="33">
        <v>4</v>
      </c>
      <c r="C216" s="34">
        <v>10</v>
      </c>
      <c r="D216" s="35">
        <v>3.6108110108293081</v>
      </c>
      <c r="E216" s="36">
        <v>307</v>
      </c>
      <c r="F216" s="34">
        <v>567</v>
      </c>
      <c r="G216" s="34">
        <v>617</v>
      </c>
      <c r="H216" s="34" t="s">
        <v>362</v>
      </c>
      <c r="I216" s="33" t="s">
        <v>361</v>
      </c>
      <c r="J216" s="33">
        <f>SUM(Table4[[#This Row],[SAT Math]:[SAT Writing]])</f>
        <v>1491</v>
      </c>
      <c r="K216" s="33">
        <v>3</v>
      </c>
      <c r="L216">
        <f t="shared" ca="1" si="3"/>
        <v>4</v>
      </c>
    </row>
    <row r="217" spans="1:12" x14ac:dyDescent="0.55000000000000004">
      <c r="A217" s="33">
        <v>233</v>
      </c>
      <c r="B217" s="33">
        <v>13</v>
      </c>
      <c r="C217" s="34">
        <v>11</v>
      </c>
      <c r="D217" s="35">
        <v>3.7934914047842874</v>
      </c>
      <c r="E217" s="36">
        <v>436</v>
      </c>
      <c r="F217" s="34">
        <v>298</v>
      </c>
      <c r="G217" s="34">
        <v>716</v>
      </c>
      <c r="H217" s="34" t="s">
        <v>362</v>
      </c>
      <c r="I217" s="33" t="s">
        <v>363</v>
      </c>
      <c r="J217" s="33">
        <f>SUM(Table4[[#This Row],[SAT Math]:[SAT Writing]])</f>
        <v>1450</v>
      </c>
      <c r="K217" s="33">
        <v>4</v>
      </c>
      <c r="L217">
        <f t="shared" ca="1" si="3"/>
        <v>2</v>
      </c>
    </row>
    <row r="218" spans="1:12" x14ac:dyDescent="0.55000000000000004">
      <c r="A218" s="33">
        <v>171</v>
      </c>
      <c r="B218" s="33">
        <v>5</v>
      </c>
      <c r="C218" s="34">
        <v>10</v>
      </c>
      <c r="D218" s="35">
        <v>3.4530479544894206</v>
      </c>
      <c r="E218" s="36">
        <v>421</v>
      </c>
      <c r="F218" s="34">
        <v>228</v>
      </c>
      <c r="G218" s="34">
        <v>483</v>
      </c>
      <c r="H218" s="34" t="s">
        <v>360</v>
      </c>
      <c r="I218" s="33" t="s">
        <v>361</v>
      </c>
      <c r="J218" s="33">
        <f>SUM(Table4[[#This Row],[SAT Math]:[SAT Writing]])</f>
        <v>1132</v>
      </c>
      <c r="K218" s="33">
        <v>1</v>
      </c>
      <c r="L218">
        <f t="shared" ca="1" si="3"/>
        <v>4</v>
      </c>
    </row>
    <row r="219" spans="1:12" x14ac:dyDescent="0.55000000000000004">
      <c r="A219" s="33">
        <v>109</v>
      </c>
      <c r="B219" s="33">
        <v>25</v>
      </c>
      <c r="C219" s="34">
        <v>12</v>
      </c>
      <c r="D219" s="35">
        <v>3.7387080361093807</v>
      </c>
      <c r="E219" s="36">
        <v>360</v>
      </c>
      <c r="F219" s="34">
        <v>762</v>
      </c>
      <c r="G219" s="34">
        <v>543</v>
      </c>
      <c r="H219" s="34" t="s">
        <v>362</v>
      </c>
      <c r="I219" s="33" t="s">
        <v>363</v>
      </c>
      <c r="J219" s="33">
        <f>SUM(Table4[[#This Row],[SAT Math]:[SAT Writing]])</f>
        <v>1665</v>
      </c>
      <c r="K219" s="33">
        <v>2</v>
      </c>
      <c r="L219">
        <f t="shared" ca="1" si="3"/>
        <v>3</v>
      </c>
    </row>
    <row r="220" spans="1:12" x14ac:dyDescent="0.55000000000000004">
      <c r="A220" s="33">
        <v>238</v>
      </c>
      <c r="B220" s="33">
        <v>5</v>
      </c>
      <c r="C220" s="34">
        <v>10</v>
      </c>
      <c r="D220" s="35">
        <v>3.322320022163932</v>
      </c>
      <c r="E220" s="36">
        <v>702</v>
      </c>
      <c r="F220" s="34">
        <v>683</v>
      </c>
      <c r="G220" s="34">
        <v>152</v>
      </c>
      <c r="H220" s="34" t="s">
        <v>360</v>
      </c>
      <c r="I220" s="33" t="s">
        <v>363</v>
      </c>
      <c r="J220" s="33">
        <f>SUM(Table4[[#This Row],[SAT Math]:[SAT Writing]])</f>
        <v>1537</v>
      </c>
      <c r="K220" s="33">
        <v>3</v>
      </c>
      <c r="L220">
        <f t="shared" ca="1" si="3"/>
        <v>3</v>
      </c>
    </row>
    <row r="221" spans="1:12" x14ac:dyDescent="0.55000000000000004">
      <c r="A221" s="33">
        <v>95</v>
      </c>
      <c r="B221" s="33">
        <v>4</v>
      </c>
      <c r="C221" s="34">
        <v>10</v>
      </c>
      <c r="D221" s="35">
        <v>3.5617735259727086</v>
      </c>
      <c r="E221" s="36">
        <v>804</v>
      </c>
      <c r="F221" s="34">
        <v>698</v>
      </c>
      <c r="G221" s="34">
        <v>391</v>
      </c>
      <c r="H221" s="34" t="s">
        <v>362</v>
      </c>
      <c r="I221" s="33" t="s">
        <v>361</v>
      </c>
      <c r="J221" s="33">
        <f>SUM(Table4[[#This Row],[SAT Math]:[SAT Writing]])</f>
        <v>1893</v>
      </c>
      <c r="K221" s="33">
        <v>4</v>
      </c>
      <c r="L221">
        <f t="shared" ca="1" si="3"/>
        <v>1</v>
      </c>
    </row>
    <row r="222" spans="1:12" x14ac:dyDescent="0.55000000000000004">
      <c r="A222" s="33">
        <v>373</v>
      </c>
      <c r="B222" s="33">
        <v>12</v>
      </c>
      <c r="C222" s="34">
        <v>11</v>
      </c>
      <c r="D222" s="35">
        <v>3.4071449473740554</v>
      </c>
      <c r="E222" s="36">
        <v>499</v>
      </c>
      <c r="F222" s="34">
        <v>609</v>
      </c>
      <c r="G222" s="34">
        <v>163</v>
      </c>
      <c r="H222" s="34" t="s">
        <v>360</v>
      </c>
      <c r="I222" s="33" t="s">
        <v>363</v>
      </c>
      <c r="J222" s="33">
        <f>SUM(Table4[[#This Row],[SAT Math]:[SAT Writing]])</f>
        <v>1271</v>
      </c>
      <c r="K222" s="33">
        <v>3</v>
      </c>
      <c r="L222">
        <f t="shared" ca="1" si="3"/>
        <v>1</v>
      </c>
    </row>
    <row r="223" spans="1:12" x14ac:dyDescent="0.55000000000000004">
      <c r="A223" s="33">
        <v>221</v>
      </c>
      <c r="B223" s="33">
        <v>15</v>
      </c>
      <c r="C223" s="34">
        <v>11</v>
      </c>
      <c r="D223" s="35">
        <v>3.4853199294102208</v>
      </c>
      <c r="E223" s="36">
        <v>613</v>
      </c>
      <c r="F223" s="34">
        <v>324</v>
      </c>
      <c r="G223" s="34">
        <v>466</v>
      </c>
      <c r="H223" s="34" t="s">
        <v>360</v>
      </c>
      <c r="I223" s="33" t="s">
        <v>363</v>
      </c>
      <c r="J223" s="33">
        <f>SUM(Table4[[#This Row],[SAT Math]:[SAT Writing]])</f>
        <v>1403</v>
      </c>
      <c r="K223" s="33">
        <v>4</v>
      </c>
      <c r="L223">
        <f t="shared" ca="1" si="3"/>
        <v>1</v>
      </c>
    </row>
    <row r="224" spans="1:12" x14ac:dyDescent="0.55000000000000004">
      <c r="A224" s="33">
        <v>75</v>
      </c>
      <c r="B224" s="33">
        <v>6</v>
      </c>
      <c r="C224" s="34">
        <v>10</v>
      </c>
      <c r="D224" s="35">
        <v>3.3730331625374985</v>
      </c>
      <c r="E224" s="36">
        <v>454</v>
      </c>
      <c r="F224" s="34">
        <v>546</v>
      </c>
      <c r="G224" s="34">
        <v>482</v>
      </c>
      <c r="H224" s="34" t="s">
        <v>360</v>
      </c>
      <c r="I224" s="33" t="s">
        <v>361</v>
      </c>
      <c r="J224" s="33">
        <f>SUM(Table4[[#This Row],[SAT Math]:[SAT Writing]])</f>
        <v>1482</v>
      </c>
      <c r="K224" s="33">
        <v>3</v>
      </c>
      <c r="L224">
        <f t="shared" ca="1" si="3"/>
        <v>2</v>
      </c>
    </row>
    <row r="225" spans="1:12" x14ac:dyDescent="0.55000000000000004">
      <c r="A225" s="33">
        <v>91</v>
      </c>
      <c r="B225" s="33">
        <v>15</v>
      </c>
      <c r="C225" s="34">
        <v>11</v>
      </c>
      <c r="D225" s="35">
        <v>3.3627479816159704</v>
      </c>
      <c r="E225" s="36">
        <v>764</v>
      </c>
      <c r="F225" s="34">
        <v>222</v>
      </c>
      <c r="G225" s="34">
        <v>263</v>
      </c>
      <c r="H225" s="34" t="s">
        <v>360</v>
      </c>
      <c r="I225" s="33" t="s">
        <v>361</v>
      </c>
      <c r="J225" s="33">
        <f>SUM(Table4[[#This Row],[SAT Math]:[SAT Writing]])</f>
        <v>1249</v>
      </c>
      <c r="K225" s="33">
        <v>3</v>
      </c>
      <c r="L225">
        <f t="shared" ca="1" si="3"/>
        <v>1</v>
      </c>
    </row>
    <row r="226" spans="1:12" x14ac:dyDescent="0.55000000000000004">
      <c r="A226" s="33">
        <v>315</v>
      </c>
      <c r="B226" s="33">
        <v>5</v>
      </c>
      <c r="C226" s="34">
        <v>10</v>
      </c>
      <c r="D226" s="35">
        <v>3.5679280833335265</v>
      </c>
      <c r="E226" s="36">
        <v>597</v>
      </c>
      <c r="F226" s="34">
        <v>256</v>
      </c>
      <c r="G226" s="34">
        <v>294</v>
      </c>
      <c r="H226" s="34" t="s">
        <v>360</v>
      </c>
      <c r="I226" s="33" t="s">
        <v>361</v>
      </c>
      <c r="J226" s="33">
        <f>SUM(Table4[[#This Row],[SAT Math]:[SAT Writing]])</f>
        <v>1147</v>
      </c>
      <c r="K226" s="33">
        <v>4</v>
      </c>
      <c r="L226">
        <f t="shared" ca="1" si="3"/>
        <v>3</v>
      </c>
    </row>
    <row r="227" spans="1:12" x14ac:dyDescent="0.55000000000000004">
      <c r="A227" s="33">
        <v>331</v>
      </c>
      <c r="B227" s="33">
        <v>12</v>
      </c>
      <c r="C227" s="34">
        <v>11</v>
      </c>
      <c r="D227" s="35">
        <v>3.308774817478239</v>
      </c>
      <c r="E227" s="36">
        <v>592</v>
      </c>
      <c r="F227" s="34">
        <v>572</v>
      </c>
      <c r="G227" s="34">
        <v>577</v>
      </c>
      <c r="H227" s="34" t="s">
        <v>360</v>
      </c>
      <c r="I227" s="33" t="s">
        <v>361</v>
      </c>
      <c r="J227" s="33">
        <f>SUM(Table4[[#This Row],[SAT Math]:[SAT Writing]])</f>
        <v>1741</v>
      </c>
      <c r="K227" s="33">
        <v>1</v>
      </c>
      <c r="L227">
        <f t="shared" ca="1" si="3"/>
        <v>3</v>
      </c>
    </row>
    <row r="228" spans="1:12" x14ac:dyDescent="0.55000000000000004">
      <c r="A228" s="33">
        <v>359</v>
      </c>
      <c r="B228" s="33">
        <v>6</v>
      </c>
      <c r="C228" s="34">
        <v>10</v>
      </c>
      <c r="D228" s="35">
        <v>3.2910243148543015</v>
      </c>
      <c r="E228" s="36">
        <v>597</v>
      </c>
      <c r="F228" s="34">
        <v>658</v>
      </c>
      <c r="G228" s="34">
        <v>140</v>
      </c>
      <c r="H228" s="34" t="s">
        <v>360</v>
      </c>
      <c r="I228" s="33" t="s">
        <v>361</v>
      </c>
      <c r="J228" s="33">
        <f>SUM(Table4[[#This Row],[SAT Math]:[SAT Writing]])</f>
        <v>1395</v>
      </c>
      <c r="K228" s="33">
        <v>3</v>
      </c>
      <c r="L228">
        <f t="shared" ca="1" si="3"/>
        <v>4</v>
      </c>
    </row>
    <row r="229" spans="1:12" x14ac:dyDescent="0.55000000000000004">
      <c r="A229" s="33">
        <v>407</v>
      </c>
      <c r="B229" s="33">
        <v>2</v>
      </c>
      <c r="C229" s="34">
        <v>10</v>
      </c>
      <c r="D229" s="35">
        <v>3.2713519818652723</v>
      </c>
      <c r="E229" s="36">
        <v>450</v>
      </c>
      <c r="F229" s="34">
        <v>581</v>
      </c>
      <c r="G229" s="34">
        <v>162</v>
      </c>
      <c r="H229" s="34" t="s">
        <v>360</v>
      </c>
      <c r="I229" s="33" t="s">
        <v>361</v>
      </c>
      <c r="J229" s="33">
        <f>SUM(Table4[[#This Row],[SAT Math]:[SAT Writing]])</f>
        <v>1193</v>
      </c>
      <c r="K229" s="33">
        <v>4</v>
      </c>
      <c r="L229">
        <f t="shared" ca="1" si="3"/>
        <v>4</v>
      </c>
    </row>
    <row r="230" spans="1:12" x14ac:dyDescent="0.55000000000000004">
      <c r="A230" s="33">
        <v>450</v>
      </c>
      <c r="B230" s="33">
        <v>7</v>
      </c>
      <c r="C230" s="34">
        <v>10</v>
      </c>
      <c r="D230" s="35">
        <v>3.4637587304567266</v>
      </c>
      <c r="E230" s="36">
        <v>504</v>
      </c>
      <c r="F230" s="34">
        <v>485</v>
      </c>
      <c r="G230" s="34">
        <v>690</v>
      </c>
      <c r="H230" s="34" t="s">
        <v>362</v>
      </c>
      <c r="I230" s="33" t="s">
        <v>361</v>
      </c>
      <c r="J230" s="33">
        <f>SUM(Table4[[#This Row],[SAT Math]:[SAT Writing]])</f>
        <v>1679</v>
      </c>
      <c r="K230" s="33">
        <v>3</v>
      </c>
      <c r="L230">
        <f t="shared" ca="1" si="3"/>
        <v>2</v>
      </c>
    </row>
    <row r="231" spans="1:12" x14ac:dyDescent="0.55000000000000004">
      <c r="A231" s="33">
        <v>79</v>
      </c>
      <c r="B231" s="33">
        <v>11</v>
      </c>
      <c r="C231" s="34">
        <v>11</v>
      </c>
      <c r="D231" s="35">
        <v>3.3559454851811803</v>
      </c>
      <c r="E231" s="36">
        <v>702</v>
      </c>
      <c r="F231" s="34">
        <v>627</v>
      </c>
      <c r="G231" s="34">
        <v>413</v>
      </c>
      <c r="H231" s="34" t="s">
        <v>360</v>
      </c>
      <c r="I231" s="33" t="s">
        <v>363</v>
      </c>
      <c r="J231" s="33">
        <f>SUM(Table4[[#This Row],[SAT Math]:[SAT Writing]])</f>
        <v>1742</v>
      </c>
      <c r="K231" s="33">
        <v>3</v>
      </c>
      <c r="L231">
        <f t="shared" ca="1" si="3"/>
        <v>4</v>
      </c>
    </row>
    <row r="232" spans="1:12" x14ac:dyDescent="0.55000000000000004">
      <c r="A232" s="33">
        <v>397</v>
      </c>
      <c r="B232" s="33">
        <v>19</v>
      </c>
      <c r="C232" s="34">
        <v>12</v>
      </c>
      <c r="D232" s="35">
        <v>3.3438616997823045</v>
      </c>
      <c r="E232" s="36">
        <v>389</v>
      </c>
      <c r="F232" s="34">
        <v>244</v>
      </c>
      <c r="G232" s="34">
        <v>649</v>
      </c>
      <c r="H232" s="34" t="s">
        <v>362</v>
      </c>
      <c r="I232" s="33" t="s">
        <v>361</v>
      </c>
      <c r="J232" s="33">
        <f>SUM(Table4[[#This Row],[SAT Math]:[SAT Writing]])</f>
        <v>1282</v>
      </c>
      <c r="K232" s="33">
        <v>1</v>
      </c>
      <c r="L232">
        <f t="shared" ca="1" si="3"/>
        <v>2</v>
      </c>
    </row>
    <row r="233" spans="1:12" x14ac:dyDescent="0.55000000000000004">
      <c r="A233" s="33">
        <v>377</v>
      </c>
      <c r="B233" s="33">
        <v>2</v>
      </c>
      <c r="C233" s="34">
        <v>10</v>
      </c>
      <c r="D233" s="35">
        <v>3.1532859759692169</v>
      </c>
      <c r="E233" s="36">
        <v>590</v>
      </c>
      <c r="F233" s="34">
        <v>687</v>
      </c>
      <c r="G233" s="34">
        <v>144</v>
      </c>
      <c r="H233" s="34" t="s">
        <v>360</v>
      </c>
      <c r="I233" s="33" t="s">
        <v>361</v>
      </c>
      <c r="J233" s="33">
        <f>SUM(Table4[[#This Row],[SAT Math]:[SAT Writing]])</f>
        <v>1421</v>
      </c>
      <c r="K233" s="33">
        <v>2</v>
      </c>
      <c r="L233">
        <f t="shared" ca="1" si="3"/>
        <v>4</v>
      </c>
    </row>
    <row r="234" spans="1:12" x14ac:dyDescent="0.55000000000000004">
      <c r="A234" s="33">
        <v>124</v>
      </c>
      <c r="B234" s="33">
        <v>23</v>
      </c>
      <c r="C234" s="34">
        <v>12</v>
      </c>
      <c r="D234" s="35">
        <v>3.1606750678357769</v>
      </c>
      <c r="E234" s="36">
        <v>311</v>
      </c>
      <c r="F234" s="34">
        <v>214</v>
      </c>
      <c r="G234" s="34">
        <v>785</v>
      </c>
      <c r="H234" s="34" t="s">
        <v>360</v>
      </c>
      <c r="I234" s="33" t="s">
        <v>363</v>
      </c>
      <c r="J234" s="33">
        <f>SUM(Table4[[#This Row],[SAT Math]:[SAT Writing]])</f>
        <v>1310</v>
      </c>
      <c r="K234" s="33">
        <v>2</v>
      </c>
      <c r="L234">
        <f t="shared" ca="1" si="3"/>
        <v>1</v>
      </c>
    </row>
    <row r="235" spans="1:12" x14ac:dyDescent="0.55000000000000004">
      <c r="A235" s="33">
        <v>215</v>
      </c>
      <c r="B235" s="33">
        <v>19</v>
      </c>
      <c r="C235" s="34">
        <v>12</v>
      </c>
      <c r="D235" s="35">
        <v>3.3608717388962601</v>
      </c>
      <c r="E235" s="36">
        <v>797</v>
      </c>
      <c r="F235" s="34">
        <v>445</v>
      </c>
      <c r="G235" s="34">
        <v>487</v>
      </c>
      <c r="H235" s="34" t="s">
        <v>362</v>
      </c>
      <c r="I235" s="33" t="s">
        <v>363</v>
      </c>
      <c r="J235" s="33">
        <f>SUM(Table4[[#This Row],[SAT Math]:[SAT Writing]])</f>
        <v>1729</v>
      </c>
      <c r="K235" s="33">
        <v>1</v>
      </c>
      <c r="L235">
        <f t="shared" ca="1" si="3"/>
        <v>3</v>
      </c>
    </row>
    <row r="236" spans="1:12" x14ac:dyDescent="0.55000000000000004">
      <c r="A236" s="33">
        <v>206</v>
      </c>
      <c r="B236" s="33">
        <v>12</v>
      </c>
      <c r="C236" s="34">
        <v>11</v>
      </c>
      <c r="D236" s="35">
        <v>3.0848827840392161</v>
      </c>
      <c r="E236" s="36">
        <v>776</v>
      </c>
      <c r="F236" s="34">
        <v>631</v>
      </c>
      <c r="G236" s="34">
        <v>794</v>
      </c>
      <c r="H236" s="34" t="s">
        <v>360</v>
      </c>
      <c r="I236" s="33" t="s">
        <v>363</v>
      </c>
      <c r="J236" s="33">
        <f>SUM(Table4[[#This Row],[SAT Math]:[SAT Writing]])</f>
        <v>2201</v>
      </c>
      <c r="K236" s="33">
        <v>4</v>
      </c>
      <c r="L236">
        <f t="shared" ca="1" si="3"/>
        <v>4</v>
      </c>
    </row>
    <row r="237" spans="1:12" x14ac:dyDescent="0.55000000000000004">
      <c r="A237" s="33">
        <v>438</v>
      </c>
      <c r="B237" s="33">
        <v>14</v>
      </c>
      <c r="C237" s="34">
        <v>11</v>
      </c>
      <c r="D237" s="35">
        <v>3.0751093147563786</v>
      </c>
      <c r="E237" s="36">
        <v>512</v>
      </c>
      <c r="F237" s="34">
        <v>633</v>
      </c>
      <c r="G237" s="34">
        <v>567</v>
      </c>
      <c r="H237" s="34" t="s">
        <v>360</v>
      </c>
      <c r="I237" s="33" t="s">
        <v>363</v>
      </c>
      <c r="J237" s="33">
        <f>SUM(Table4[[#This Row],[SAT Math]:[SAT Writing]])</f>
        <v>1712</v>
      </c>
      <c r="K237" s="33">
        <v>2</v>
      </c>
      <c r="L237">
        <f t="shared" ca="1" si="3"/>
        <v>1</v>
      </c>
    </row>
    <row r="238" spans="1:12" x14ac:dyDescent="0.55000000000000004">
      <c r="A238" s="33">
        <v>253</v>
      </c>
      <c r="B238" s="33">
        <v>12</v>
      </c>
      <c r="C238" s="34">
        <v>11</v>
      </c>
      <c r="D238" s="35">
        <v>3.0392333137548588</v>
      </c>
      <c r="E238" s="36">
        <v>490</v>
      </c>
      <c r="F238" s="34">
        <v>350</v>
      </c>
      <c r="G238" s="34">
        <v>770</v>
      </c>
      <c r="H238" s="34" t="s">
        <v>360</v>
      </c>
      <c r="I238" s="33" t="s">
        <v>363</v>
      </c>
      <c r="J238" s="33">
        <f>SUM(Table4[[#This Row],[SAT Math]:[SAT Writing]])</f>
        <v>1610</v>
      </c>
      <c r="K238" s="33">
        <v>1</v>
      </c>
      <c r="L238">
        <f t="shared" ca="1" si="3"/>
        <v>4</v>
      </c>
    </row>
    <row r="239" spans="1:12" x14ac:dyDescent="0.55000000000000004">
      <c r="A239" s="33">
        <v>112</v>
      </c>
      <c r="B239" s="33">
        <v>20</v>
      </c>
      <c r="C239" s="34">
        <v>12</v>
      </c>
      <c r="D239" s="35">
        <v>2.9441621623209384</v>
      </c>
      <c r="E239" s="36">
        <v>739</v>
      </c>
      <c r="F239" s="34">
        <v>514</v>
      </c>
      <c r="G239" s="34">
        <v>275</v>
      </c>
      <c r="H239" s="34" t="s">
        <v>360</v>
      </c>
      <c r="I239" s="33" t="s">
        <v>361</v>
      </c>
      <c r="J239" s="33">
        <f>SUM(Table4[[#This Row],[SAT Math]:[SAT Writing]])</f>
        <v>1528</v>
      </c>
      <c r="K239" s="33">
        <v>2</v>
      </c>
      <c r="L239">
        <f t="shared" ca="1" si="3"/>
        <v>2</v>
      </c>
    </row>
    <row r="240" spans="1:12" x14ac:dyDescent="0.55000000000000004">
      <c r="A240" s="33">
        <v>202</v>
      </c>
      <c r="B240" s="33">
        <v>16</v>
      </c>
      <c r="C240" s="34">
        <v>11</v>
      </c>
      <c r="D240" s="35">
        <v>2.9678166835631155</v>
      </c>
      <c r="E240" s="36">
        <v>623</v>
      </c>
      <c r="F240" s="34">
        <v>775</v>
      </c>
      <c r="G240" s="34">
        <v>319</v>
      </c>
      <c r="H240" s="34" t="s">
        <v>362</v>
      </c>
      <c r="I240" s="33" t="s">
        <v>361</v>
      </c>
      <c r="J240" s="33">
        <f>SUM(Table4[[#This Row],[SAT Math]:[SAT Writing]])</f>
        <v>1717</v>
      </c>
      <c r="K240" s="33">
        <v>4</v>
      </c>
      <c r="L240">
        <f t="shared" ca="1" si="3"/>
        <v>5</v>
      </c>
    </row>
    <row r="241" spans="1:12" x14ac:dyDescent="0.55000000000000004">
      <c r="A241" s="33">
        <v>282</v>
      </c>
      <c r="B241" s="33">
        <v>7</v>
      </c>
      <c r="C241" s="34">
        <v>10</v>
      </c>
      <c r="D241" s="35">
        <v>3.0390117304369841</v>
      </c>
      <c r="E241" s="36">
        <v>338</v>
      </c>
      <c r="F241" s="34">
        <v>579</v>
      </c>
      <c r="G241" s="34">
        <v>676</v>
      </c>
      <c r="H241" s="34" t="s">
        <v>362</v>
      </c>
      <c r="I241" s="33" t="s">
        <v>361</v>
      </c>
      <c r="J241" s="33">
        <f>SUM(Table4[[#This Row],[SAT Math]:[SAT Writing]])</f>
        <v>1593</v>
      </c>
      <c r="K241" s="33">
        <v>4</v>
      </c>
      <c r="L241">
        <f t="shared" ca="1" si="3"/>
        <v>1</v>
      </c>
    </row>
    <row r="242" spans="1:12" x14ac:dyDescent="0.55000000000000004">
      <c r="A242" s="33">
        <v>339</v>
      </c>
      <c r="B242" s="33">
        <v>8</v>
      </c>
      <c r="C242" s="34">
        <v>10</v>
      </c>
      <c r="D242" s="35">
        <v>2.7616454633297729</v>
      </c>
      <c r="E242" s="36">
        <v>678</v>
      </c>
      <c r="F242" s="34">
        <v>385</v>
      </c>
      <c r="G242" s="34">
        <v>667</v>
      </c>
      <c r="H242" s="34" t="s">
        <v>360</v>
      </c>
      <c r="I242" s="33" t="s">
        <v>361</v>
      </c>
      <c r="J242" s="33">
        <f>SUM(Table4[[#This Row],[SAT Math]:[SAT Writing]])</f>
        <v>1730</v>
      </c>
      <c r="K242" s="33">
        <v>3</v>
      </c>
      <c r="L242">
        <f t="shared" ca="1" si="3"/>
        <v>2</v>
      </c>
    </row>
    <row r="243" spans="1:12" x14ac:dyDescent="0.55000000000000004">
      <c r="A243" s="33">
        <v>142</v>
      </c>
      <c r="B243" s="33">
        <v>13</v>
      </c>
      <c r="C243" s="34">
        <v>11</v>
      </c>
      <c r="D243" s="35">
        <v>2.8632174945116895</v>
      </c>
      <c r="E243" s="36">
        <v>479</v>
      </c>
      <c r="F243" s="34">
        <v>392</v>
      </c>
      <c r="G243" s="34">
        <v>686</v>
      </c>
      <c r="H243" s="34" t="s">
        <v>362</v>
      </c>
      <c r="I243" s="33" t="s">
        <v>363</v>
      </c>
      <c r="J243" s="33">
        <f>SUM(Table4[[#This Row],[SAT Math]:[SAT Writing]])</f>
        <v>1557</v>
      </c>
      <c r="K243" s="33">
        <v>5</v>
      </c>
      <c r="L243">
        <f t="shared" ca="1" si="3"/>
        <v>3</v>
      </c>
    </row>
    <row r="244" spans="1:12" x14ac:dyDescent="0.55000000000000004">
      <c r="A244" s="33">
        <v>370</v>
      </c>
      <c r="B244" s="33">
        <v>8</v>
      </c>
      <c r="C244" s="34">
        <v>10</v>
      </c>
      <c r="D244" s="35">
        <v>2.871830653017172</v>
      </c>
      <c r="E244" s="36">
        <v>344</v>
      </c>
      <c r="F244" s="34">
        <v>373</v>
      </c>
      <c r="G244" s="34">
        <v>741</v>
      </c>
      <c r="H244" s="34" t="s">
        <v>360</v>
      </c>
      <c r="I244" s="33" t="s">
        <v>363</v>
      </c>
      <c r="J244" s="33">
        <f>SUM(Table4[[#This Row],[SAT Math]:[SAT Writing]])</f>
        <v>1458</v>
      </c>
      <c r="K244" s="33">
        <v>3</v>
      </c>
      <c r="L244">
        <f t="shared" ca="1" si="3"/>
        <v>2</v>
      </c>
    </row>
    <row r="245" spans="1:12" x14ac:dyDescent="0.55000000000000004">
      <c r="A245" s="33">
        <v>37</v>
      </c>
      <c r="B245" s="33">
        <v>11</v>
      </c>
      <c r="C245" s="34">
        <v>11</v>
      </c>
      <c r="D245" s="35">
        <v>2.8271309540036906</v>
      </c>
      <c r="E245" s="36">
        <v>800</v>
      </c>
      <c r="F245" s="34">
        <v>310</v>
      </c>
      <c r="G245" s="34">
        <v>187</v>
      </c>
      <c r="H245" s="34" t="s">
        <v>360</v>
      </c>
      <c r="I245" s="33" t="s">
        <v>363</v>
      </c>
      <c r="J245" s="33">
        <f>SUM(Table4[[#This Row],[SAT Math]:[SAT Writing]])</f>
        <v>1297</v>
      </c>
      <c r="K245" s="33">
        <v>5</v>
      </c>
      <c r="L245">
        <f t="shared" ca="1" si="3"/>
        <v>2</v>
      </c>
    </row>
    <row r="246" spans="1:12" x14ac:dyDescent="0.55000000000000004">
      <c r="A246" s="33">
        <v>3</v>
      </c>
      <c r="B246" s="33">
        <v>14</v>
      </c>
      <c r="C246" s="34">
        <v>11</v>
      </c>
      <c r="D246" s="35">
        <v>2.8157498292399663</v>
      </c>
      <c r="E246" s="36">
        <v>580</v>
      </c>
      <c r="F246" s="34">
        <v>243</v>
      </c>
      <c r="G246" s="34">
        <v>358</v>
      </c>
      <c r="H246" s="34" t="s">
        <v>360</v>
      </c>
      <c r="I246" s="33" t="s">
        <v>363</v>
      </c>
      <c r="J246" s="33">
        <f>SUM(Table4[[#This Row],[SAT Math]:[SAT Writing]])</f>
        <v>1181</v>
      </c>
      <c r="K246" s="33">
        <v>3</v>
      </c>
      <c r="L246">
        <f t="shared" ca="1" si="3"/>
        <v>5</v>
      </c>
    </row>
    <row r="247" spans="1:12" x14ac:dyDescent="0.55000000000000004">
      <c r="A247" s="33">
        <v>146</v>
      </c>
      <c r="B247" s="33">
        <v>12</v>
      </c>
      <c r="C247" s="34">
        <v>11</v>
      </c>
      <c r="D247" s="35">
        <v>2.8196498415466911</v>
      </c>
      <c r="E247" s="36">
        <v>741</v>
      </c>
      <c r="F247" s="34">
        <v>774</v>
      </c>
      <c r="G247" s="34">
        <v>363</v>
      </c>
      <c r="H247" s="34" t="s">
        <v>360</v>
      </c>
      <c r="I247" s="33" t="s">
        <v>363</v>
      </c>
      <c r="J247" s="33">
        <f>SUM(Table4[[#This Row],[SAT Math]:[SAT Writing]])</f>
        <v>1878</v>
      </c>
      <c r="K247" s="33">
        <v>2</v>
      </c>
      <c r="L247">
        <f t="shared" ca="1" si="3"/>
        <v>3</v>
      </c>
    </row>
    <row r="248" spans="1:12" x14ac:dyDescent="0.55000000000000004">
      <c r="A248" s="33">
        <v>213</v>
      </c>
      <c r="B248" s="33">
        <v>11</v>
      </c>
      <c r="C248" s="34">
        <v>11</v>
      </c>
      <c r="D248" s="35">
        <v>2.77035687606684</v>
      </c>
      <c r="E248" s="36">
        <v>388</v>
      </c>
      <c r="F248" s="34">
        <v>552</v>
      </c>
      <c r="G248" s="34">
        <v>647</v>
      </c>
      <c r="H248" s="34" t="s">
        <v>360</v>
      </c>
      <c r="I248" s="33" t="s">
        <v>363</v>
      </c>
      <c r="J248" s="33">
        <f>SUM(Table4[[#This Row],[SAT Math]:[SAT Writing]])</f>
        <v>1587</v>
      </c>
      <c r="K248" s="33">
        <v>5</v>
      </c>
      <c r="L248">
        <f t="shared" ca="1" si="3"/>
        <v>4</v>
      </c>
    </row>
    <row r="249" spans="1:12" x14ac:dyDescent="0.55000000000000004">
      <c r="A249" s="33">
        <v>29</v>
      </c>
      <c r="B249" s="33">
        <v>9</v>
      </c>
      <c r="C249" s="34">
        <v>11</v>
      </c>
      <c r="D249" s="35">
        <v>2.7173166075874935</v>
      </c>
      <c r="E249" s="36">
        <v>502</v>
      </c>
      <c r="F249" s="34">
        <v>674</v>
      </c>
      <c r="G249" s="34">
        <v>482</v>
      </c>
      <c r="H249" s="34" t="s">
        <v>360</v>
      </c>
      <c r="I249" s="33" t="s">
        <v>361</v>
      </c>
      <c r="J249" s="33">
        <f>SUM(Table4[[#This Row],[SAT Math]:[SAT Writing]])</f>
        <v>1658</v>
      </c>
      <c r="K249" s="33">
        <v>2</v>
      </c>
      <c r="L249">
        <f t="shared" ca="1" si="3"/>
        <v>2</v>
      </c>
    </row>
    <row r="250" spans="1:12" x14ac:dyDescent="0.55000000000000004">
      <c r="A250" s="33">
        <v>347</v>
      </c>
      <c r="B250" s="33">
        <v>1</v>
      </c>
      <c r="C250" s="34">
        <v>10</v>
      </c>
      <c r="D250" s="35">
        <v>2.788587319516898</v>
      </c>
      <c r="E250" s="36">
        <v>724</v>
      </c>
      <c r="F250" s="34">
        <v>247</v>
      </c>
      <c r="G250" s="34">
        <v>570</v>
      </c>
      <c r="H250" s="34" t="s">
        <v>362</v>
      </c>
      <c r="I250" s="33" t="s">
        <v>361</v>
      </c>
      <c r="J250" s="33">
        <f>SUM(Table4[[#This Row],[SAT Math]:[SAT Writing]])</f>
        <v>1541</v>
      </c>
      <c r="K250" s="33">
        <v>2</v>
      </c>
      <c r="L250">
        <f t="shared" ca="1" si="3"/>
        <v>4</v>
      </c>
    </row>
    <row r="251" spans="1:12" x14ac:dyDescent="0.55000000000000004">
      <c r="A251" s="33">
        <v>348</v>
      </c>
      <c r="B251" s="33">
        <v>25</v>
      </c>
      <c r="C251" s="34">
        <v>12</v>
      </c>
      <c r="D251" s="35">
        <v>2.2958128978244621</v>
      </c>
      <c r="E251" s="36">
        <v>508</v>
      </c>
      <c r="F251" s="34">
        <v>601</v>
      </c>
      <c r="G251" s="34">
        <v>240</v>
      </c>
      <c r="H251" s="34" t="s">
        <v>362</v>
      </c>
      <c r="I251" s="33" t="s">
        <v>363</v>
      </c>
      <c r="J251" s="33">
        <f>SUM(Table4[[#This Row],[SAT Math]:[SAT Writing]])</f>
        <v>1349</v>
      </c>
      <c r="K251" s="33">
        <v>3</v>
      </c>
      <c r="L251">
        <f t="shared" ca="1" si="3"/>
        <v>4</v>
      </c>
    </row>
    <row r="252" spans="1:12" x14ac:dyDescent="0.55000000000000004">
      <c r="A252" s="33">
        <v>389</v>
      </c>
      <c r="B252" s="33">
        <v>21</v>
      </c>
      <c r="C252" s="34">
        <v>12</v>
      </c>
      <c r="D252" s="35">
        <v>2.537940934335321</v>
      </c>
      <c r="E252" s="36">
        <v>493</v>
      </c>
      <c r="F252" s="34">
        <v>723</v>
      </c>
      <c r="G252" s="34">
        <v>274</v>
      </c>
      <c r="H252" s="34" t="s">
        <v>360</v>
      </c>
      <c r="I252" s="33" t="s">
        <v>363</v>
      </c>
      <c r="J252" s="33">
        <f>SUM(Table4[[#This Row],[SAT Math]:[SAT Writing]])</f>
        <v>1490</v>
      </c>
      <c r="K252" s="33">
        <v>3</v>
      </c>
      <c r="L252">
        <f t="shared" ca="1" si="3"/>
        <v>3</v>
      </c>
    </row>
    <row r="253" spans="1:12" x14ac:dyDescent="0.55000000000000004">
      <c r="A253" s="33">
        <v>294</v>
      </c>
      <c r="B253" s="33">
        <v>22</v>
      </c>
      <c r="C253" s="34">
        <v>12</v>
      </c>
      <c r="D253" s="35">
        <v>2.6101718618281375</v>
      </c>
      <c r="E253" s="36">
        <v>582</v>
      </c>
      <c r="F253" s="34">
        <v>446</v>
      </c>
      <c r="G253" s="34">
        <v>591</v>
      </c>
      <c r="H253" s="34" t="s">
        <v>362</v>
      </c>
      <c r="I253" s="33" t="s">
        <v>363</v>
      </c>
      <c r="J253" s="33">
        <f>SUM(Table4[[#This Row],[SAT Math]:[SAT Writing]])</f>
        <v>1619</v>
      </c>
      <c r="K253" s="33">
        <v>2</v>
      </c>
      <c r="L253">
        <f t="shared" ca="1" si="3"/>
        <v>3</v>
      </c>
    </row>
    <row r="254" spans="1:12" x14ac:dyDescent="0.55000000000000004">
      <c r="A254" s="33">
        <v>47</v>
      </c>
      <c r="B254" s="33">
        <v>4</v>
      </c>
      <c r="C254" s="34">
        <v>10</v>
      </c>
      <c r="D254" s="35">
        <v>2.3944218907797516</v>
      </c>
      <c r="E254" s="36">
        <v>692</v>
      </c>
      <c r="F254" s="34">
        <v>435</v>
      </c>
      <c r="G254" s="34">
        <v>740</v>
      </c>
      <c r="H254" s="34" t="s">
        <v>362</v>
      </c>
      <c r="I254" s="33" t="s">
        <v>363</v>
      </c>
      <c r="J254" s="33">
        <f>SUM(Table4[[#This Row],[SAT Math]:[SAT Writing]])</f>
        <v>1867</v>
      </c>
      <c r="K254" s="33">
        <v>3</v>
      </c>
      <c r="L254">
        <f t="shared" ca="1" si="3"/>
        <v>5</v>
      </c>
    </row>
    <row r="255" spans="1:12" x14ac:dyDescent="0.55000000000000004">
      <c r="A255" s="33">
        <v>338</v>
      </c>
      <c r="B255" s="33">
        <v>19</v>
      </c>
      <c r="C255" s="34">
        <v>12</v>
      </c>
      <c r="D255" s="35">
        <v>2.284917454440611</v>
      </c>
      <c r="E255" s="36">
        <v>733</v>
      </c>
      <c r="F255" s="34">
        <v>559</v>
      </c>
      <c r="G255" s="34">
        <v>757</v>
      </c>
      <c r="H255" s="34" t="s">
        <v>362</v>
      </c>
      <c r="I255" s="33" t="s">
        <v>361</v>
      </c>
      <c r="J255" s="33">
        <f>SUM(Table4[[#This Row],[SAT Math]:[SAT Writing]])</f>
        <v>2049</v>
      </c>
      <c r="K255" s="33">
        <v>2</v>
      </c>
      <c r="L255">
        <f t="shared" ca="1" si="3"/>
        <v>2</v>
      </c>
    </row>
    <row r="256" spans="1:12" x14ac:dyDescent="0.55000000000000004">
      <c r="A256" s="33">
        <v>81</v>
      </c>
      <c r="B256" s="33">
        <v>7</v>
      </c>
      <c r="C256" s="34">
        <v>10</v>
      </c>
      <c r="D256" s="35">
        <v>2.3182816818815577</v>
      </c>
      <c r="E256" s="36">
        <v>405</v>
      </c>
      <c r="F256" s="34">
        <v>389</v>
      </c>
      <c r="G256" s="34">
        <v>699</v>
      </c>
      <c r="H256" s="34" t="s">
        <v>362</v>
      </c>
      <c r="I256" s="33" t="s">
        <v>363</v>
      </c>
      <c r="J256" s="33">
        <f>SUM(Table4[[#This Row],[SAT Math]:[SAT Writing]])</f>
        <v>1493</v>
      </c>
      <c r="K256" s="33">
        <v>3</v>
      </c>
      <c r="L256">
        <f t="shared" ca="1" si="3"/>
        <v>4</v>
      </c>
    </row>
    <row r="257" spans="1:12" x14ac:dyDescent="0.55000000000000004">
      <c r="A257" s="33">
        <v>175</v>
      </c>
      <c r="B257" s="33">
        <v>22</v>
      </c>
      <c r="C257" s="34">
        <v>12</v>
      </c>
      <c r="D257" s="35">
        <v>2.3424694582664713</v>
      </c>
      <c r="E257" s="36">
        <v>469</v>
      </c>
      <c r="F257" s="34">
        <v>550</v>
      </c>
      <c r="G257" s="34">
        <v>495</v>
      </c>
      <c r="H257" s="34" t="s">
        <v>362</v>
      </c>
      <c r="I257" s="33" t="s">
        <v>363</v>
      </c>
      <c r="J257" s="33">
        <f>SUM(Table4[[#This Row],[SAT Math]:[SAT Writing]])</f>
        <v>1514</v>
      </c>
      <c r="K257" s="33">
        <v>2</v>
      </c>
      <c r="L257">
        <f t="shared" ca="1" si="3"/>
        <v>2</v>
      </c>
    </row>
    <row r="258" spans="1:12" x14ac:dyDescent="0.55000000000000004">
      <c r="A258" s="33">
        <v>49</v>
      </c>
      <c r="B258" s="33">
        <v>22</v>
      </c>
      <c r="C258" s="34">
        <v>12</v>
      </c>
      <c r="D258" s="35">
        <v>2.1389572263406396</v>
      </c>
      <c r="E258" s="36">
        <v>591</v>
      </c>
      <c r="F258" s="34">
        <v>506</v>
      </c>
      <c r="G258" s="34">
        <v>734</v>
      </c>
      <c r="H258" s="34" t="s">
        <v>362</v>
      </c>
      <c r="I258" s="33" t="s">
        <v>363</v>
      </c>
      <c r="J258" s="33">
        <f>SUM(Table4[[#This Row],[SAT Math]:[SAT Writing]])</f>
        <v>1831</v>
      </c>
      <c r="K258" s="33">
        <v>3</v>
      </c>
      <c r="L258">
        <f t="shared" ca="1" si="3"/>
        <v>5</v>
      </c>
    </row>
    <row r="259" spans="1:12" x14ac:dyDescent="0.55000000000000004">
      <c r="A259" s="33">
        <v>485</v>
      </c>
      <c r="B259" s="33">
        <v>1</v>
      </c>
      <c r="C259" s="34">
        <v>10</v>
      </c>
      <c r="D259" s="35">
        <v>2.4190391037440793</v>
      </c>
      <c r="E259" s="36">
        <v>474</v>
      </c>
      <c r="F259" s="34">
        <v>555</v>
      </c>
      <c r="G259" s="34">
        <v>303</v>
      </c>
      <c r="H259" s="34" t="s">
        <v>362</v>
      </c>
      <c r="I259" s="33" t="s">
        <v>361</v>
      </c>
      <c r="J259" s="33">
        <f>SUM(Table4[[#This Row],[SAT Math]:[SAT Writing]])</f>
        <v>1332</v>
      </c>
      <c r="K259" s="33">
        <v>3</v>
      </c>
      <c r="L259">
        <f t="shared" ref="L259:L322" ca="1" si="4">IF(D259&lt;1,RANDBETWEEN(4,7),IF(AND(D259&lt;2,D259&gt;1),RANDBETWEEN(3,6),IF(AND(D259&lt;3,D259&gt;2),RANDBETWEEN(2,5),IF(AND(D259&lt;4,D259&gt;3),RANDBETWEEN(1,4),IF(AND(D259&lt;5,D259&gt;4),RANDBETWEEN(0,3),IF(AND(D259&lt;6,D259&gt;5),RANDBETWEEN(0,2),IF(AND(D259&lt;7,D259&gt;6),RANDBETWEEN(0,1),)))))))</f>
        <v>4</v>
      </c>
    </row>
    <row r="260" spans="1:12" x14ac:dyDescent="0.55000000000000004">
      <c r="A260" s="33">
        <v>117</v>
      </c>
      <c r="B260" s="33">
        <v>21</v>
      </c>
      <c r="C260" s="34">
        <v>12</v>
      </c>
      <c r="D260" s="35">
        <v>2.1190814970878717</v>
      </c>
      <c r="E260" s="36">
        <v>397</v>
      </c>
      <c r="F260" s="34">
        <v>488</v>
      </c>
      <c r="G260" s="34">
        <v>272</v>
      </c>
      <c r="H260" s="34" t="s">
        <v>360</v>
      </c>
      <c r="I260" s="33" t="s">
        <v>363</v>
      </c>
      <c r="J260" s="33">
        <f>SUM(Table4[[#This Row],[SAT Math]:[SAT Writing]])</f>
        <v>1157</v>
      </c>
      <c r="K260" s="33">
        <v>5</v>
      </c>
      <c r="L260">
        <f t="shared" ca="1" si="4"/>
        <v>2</v>
      </c>
    </row>
    <row r="261" spans="1:12" x14ac:dyDescent="0.55000000000000004">
      <c r="A261" s="33">
        <v>362</v>
      </c>
      <c r="B261" s="33">
        <v>16</v>
      </c>
      <c r="C261" s="34">
        <v>11</v>
      </c>
      <c r="D261" s="35">
        <v>2.1777508786242907</v>
      </c>
      <c r="E261" s="36">
        <v>404</v>
      </c>
      <c r="F261" s="34">
        <v>297</v>
      </c>
      <c r="G261" s="34">
        <v>310</v>
      </c>
      <c r="H261" s="34" t="s">
        <v>362</v>
      </c>
      <c r="I261" s="33" t="s">
        <v>363</v>
      </c>
      <c r="J261" s="33">
        <f>SUM(Table4[[#This Row],[SAT Math]:[SAT Writing]])</f>
        <v>1011</v>
      </c>
      <c r="K261" s="33">
        <v>5</v>
      </c>
      <c r="L261">
        <f t="shared" ca="1" si="4"/>
        <v>4</v>
      </c>
    </row>
    <row r="262" spans="1:12" x14ac:dyDescent="0.55000000000000004">
      <c r="A262" s="33">
        <v>384</v>
      </c>
      <c r="B262" s="33">
        <v>25</v>
      </c>
      <c r="C262" s="34">
        <v>12</v>
      </c>
      <c r="D262" s="35">
        <v>2.1465331058448416</v>
      </c>
      <c r="E262" s="36">
        <v>298</v>
      </c>
      <c r="F262" s="34">
        <v>579</v>
      </c>
      <c r="G262" s="34">
        <v>775</v>
      </c>
      <c r="H262" s="34" t="s">
        <v>362</v>
      </c>
      <c r="I262" s="33" t="s">
        <v>363</v>
      </c>
      <c r="J262" s="33">
        <f>SUM(Table4[[#This Row],[SAT Math]:[SAT Writing]])</f>
        <v>1652</v>
      </c>
      <c r="K262" s="33">
        <v>4</v>
      </c>
      <c r="L262">
        <f t="shared" ca="1" si="4"/>
        <v>2</v>
      </c>
    </row>
    <row r="263" spans="1:12" x14ac:dyDescent="0.55000000000000004">
      <c r="A263" s="33">
        <v>257</v>
      </c>
      <c r="B263" s="33">
        <v>1</v>
      </c>
      <c r="C263" s="34">
        <v>10</v>
      </c>
      <c r="D263" s="35">
        <v>1.8487706641438784</v>
      </c>
      <c r="E263" s="36">
        <v>702</v>
      </c>
      <c r="F263" s="34">
        <v>292</v>
      </c>
      <c r="G263" s="34">
        <v>351</v>
      </c>
      <c r="H263" s="34" t="s">
        <v>362</v>
      </c>
      <c r="I263" s="33" t="s">
        <v>363</v>
      </c>
      <c r="J263" s="33">
        <f>SUM(Table4[[#This Row],[SAT Math]:[SAT Writing]])</f>
        <v>1345</v>
      </c>
      <c r="K263" s="33">
        <v>4</v>
      </c>
      <c r="L263">
        <f t="shared" ca="1" si="4"/>
        <v>4</v>
      </c>
    </row>
    <row r="264" spans="1:12" x14ac:dyDescent="0.55000000000000004">
      <c r="A264" s="33">
        <v>123</v>
      </c>
      <c r="B264" s="33">
        <v>19</v>
      </c>
      <c r="C264" s="34">
        <v>12</v>
      </c>
      <c r="D264" s="35">
        <v>1.6615449215405118</v>
      </c>
      <c r="E264" s="36">
        <v>519</v>
      </c>
      <c r="F264" s="34">
        <v>311</v>
      </c>
      <c r="G264" s="34">
        <v>336</v>
      </c>
      <c r="H264" s="34" t="s">
        <v>362</v>
      </c>
      <c r="I264" s="33" t="s">
        <v>363</v>
      </c>
      <c r="J264" s="33">
        <f>SUM(Table4[[#This Row],[SAT Math]:[SAT Writing]])</f>
        <v>1166</v>
      </c>
      <c r="K264" s="33">
        <v>4</v>
      </c>
      <c r="L264">
        <f t="shared" ca="1" si="4"/>
        <v>4</v>
      </c>
    </row>
    <row r="265" spans="1:12" x14ac:dyDescent="0.55000000000000004">
      <c r="A265" s="33">
        <v>166</v>
      </c>
      <c r="B265" s="33">
        <v>7</v>
      </c>
      <c r="C265" s="34">
        <v>10</v>
      </c>
      <c r="D265" s="35">
        <v>1.2640294203521247</v>
      </c>
      <c r="E265" s="36">
        <v>423</v>
      </c>
      <c r="F265" s="34">
        <v>464</v>
      </c>
      <c r="G265" s="34">
        <v>646</v>
      </c>
      <c r="H265" s="34" t="s">
        <v>362</v>
      </c>
      <c r="I265" s="33" t="s">
        <v>363</v>
      </c>
      <c r="J265" s="33">
        <f>SUM(Table4[[#This Row],[SAT Math]:[SAT Writing]])</f>
        <v>1533</v>
      </c>
      <c r="K265" s="33">
        <v>6</v>
      </c>
      <c r="L265">
        <f t="shared" ca="1" si="4"/>
        <v>4</v>
      </c>
    </row>
    <row r="266" spans="1:12" x14ac:dyDescent="0.55000000000000004">
      <c r="A266" s="33">
        <v>333</v>
      </c>
      <c r="B266" s="33">
        <v>3</v>
      </c>
      <c r="C266" s="34">
        <v>10</v>
      </c>
      <c r="D266" s="35">
        <v>1.2306232224556783</v>
      </c>
      <c r="E266" s="36">
        <v>400</v>
      </c>
      <c r="F266" s="34">
        <v>794</v>
      </c>
      <c r="G266" s="34">
        <v>648</v>
      </c>
      <c r="H266" s="34" t="s">
        <v>360</v>
      </c>
      <c r="I266" s="33" t="s">
        <v>361</v>
      </c>
      <c r="J266" s="33">
        <f>SUM(Table4[[#This Row],[SAT Math]:[SAT Writing]])</f>
        <v>1842</v>
      </c>
      <c r="K266" s="33">
        <v>6</v>
      </c>
      <c r="L266">
        <f t="shared" ca="1" si="4"/>
        <v>6</v>
      </c>
    </row>
    <row r="267" spans="1:12" x14ac:dyDescent="0.55000000000000004">
      <c r="A267" s="33">
        <v>89</v>
      </c>
      <c r="B267" s="33">
        <v>15</v>
      </c>
      <c r="C267" s="34">
        <v>11</v>
      </c>
      <c r="D267" s="35">
        <v>1.0415985706848643</v>
      </c>
      <c r="E267" s="36">
        <v>700</v>
      </c>
      <c r="F267" s="34">
        <v>445</v>
      </c>
      <c r="G267" s="34">
        <v>517</v>
      </c>
      <c r="H267" s="34" t="s">
        <v>360</v>
      </c>
      <c r="I267" s="33" t="s">
        <v>361</v>
      </c>
      <c r="J267" s="33">
        <f>SUM(Table4[[#This Row],[SAT Math]:[SAT Writing]])</f>
        <v>1662</v>
      </c>
      <c r="K267" s="33">
        <v>5</v>
      </c>
      <c r="L267">
        <f t="shared" ca="1" si="4"/>
        <v>3</v>
      </c>
    </row>
    <row r="268" spans="1:12" x14ac:dyDescent="0.55000000000000004">
      <c r="A268" s="33">
        <v>478</v>
      </c>
      <c r="B268" s="33">
        <v>13</v>
      </c>
      <c r="C268" s="34">
        <v>11</v>
      </c>
      <c r="D268" s="35">
        <v>5.3972000000000007</v>
      </c>
      <c r="E268" s="36">
        <v>578</v>
      </c>
      <c r="F268" s="34">
        <v>471</v>
      </c>
      <c r="G268" s="34">
        <v>356</v>
      </c>
      <c r="H268" s="34" t="s">
        <v>362</v>
      </c>
      <c r="I268" s="33" t="s">
        <v>363</v>
      </c>
      <c r="J268" s="33">
        <f>SUM(Table4[[#This Row],[SAT Math]:[SAT Writing]])</f>
        <v>1405</v>
      </c>
      <c r="K268" s="33">
        <v>1</v>
      </c>
      <c r="L268">
        <f t="shared" ca="1" si="4"/>
        <v>0</v>
      </c>
    </row>
    <row r="269" spans="1:12" x14ac:dyDescent="0.55000000000000004">
      <c r="A269" s="33">
        <v>68</v>
      </c>
      <c r="B269" s="33">
        <v>17</v>
      </c>
      <c r="C269" s="34">
        <v>11</v>
      </c>
      <c r="D269" s="35">
        <v>4.1843044365284205</v>
      </c>
      <c r="E269" s="36">
        <v>774</v>
      </c>
      <c r="F269" s="34">
        <v>676</v>
      </c>
      <c r="G269" s="34">
        <v>638</v>
      </c>
      <c r="H269" s="34" t="s">
        <v>360</v>
      </c>
      <c r="I269" s="33" t="s">
        <v>361</v>
      </c>
      <c r="J269" s="33">
        <f>SUM(Table4[[#This Row],[SAT Math]:[SAT Writing]])</f>
        <v>2088</v>
      </c>
      <c r="K269" s="33">
        <v>2</v>
      </c>
      <c r="L269">
        <f t="shared" ca="1" si="4"/>
        <v>1</v>
      </c>
    </row>
    <row r="270" spans="1:12" x14ac:dyDescent="0.55000000000000004">
      <c r="A270" s="33">
        <v>462</v>
      </c>
      <c r="B270" s="33">
        <v>14</v>
      </c>
      <c r="C270" s="34">
        <v>11</v>
      </c>
      <c r="D270" s="35">
        <v>4.2010793784597302</v>
      </c>
      <c r="E270" s="36">
        <v>675</v>
      </c>
      <c r="F270" s="34">
        <v>348</v>
      </c>
      <c r="G270" s="34">
        <v>408</v>
      </c>
      <c r="H270" s="34" t="s">
        <v>360</v>
      </c>
      <c r="I270" s="33" t="s">
        <v>361</v>
      </c>
      <c r="J270" s="33">
        <f>SUM(Table4[[#This Row],[SAT Math]:[SAT Writing]])</f>
        <v>1431</v>
      </c>
      <c r="K270" s="33">
        <v>0</v>
      </c>
      <c r="L270">
        <f t="shared" ca="1" si="4"/>
        <v>1</v>
      </c>
    </row>
    <row r="271" spans="1:12" x14ac:dyDescent="0.55000000000000004">
      <c r="A271" s="33">
        <v>39</v>
      </c>
      <c r="B271" s="33">
        <v>17</v>
      </c>
      <c r="C271" s="34">
        <v>11</v>
      </c>
      <c r="D271" s="35">
        <v>4.2325801046646276</v>
      </c>
      <c r="E271" s="36">
        <v>770</v>
      </c>
      <c r="F271" s="34">
        <v>524</v>
      </c>
      <c r="G271" s="34">
        <v>229</v>
      </c>
      <c r="H271" s="34" t="s">
        <v>360</v>
      </c>
      <c r="I271" s="33" t="s">
        <v>363</v>
      </c>
      <c r="J271" s="33">
        <f>SUM(Table4[[#This Row],[SAT Math]:[SAT Writing]])</f>
        <v>1523</v>
      </c>
      <c r="K271" s="33">
        <v>3</v>
      </c>
      <c r="L271">
        <f t="shared" ca="1" si="4"/>
        <v>3</v>
      </c>
    </row>
    <row r="272" spans="1:12" x14ac:dyDescent="0.55000000000000004">
      <c r="A272" s="33">
        <v>177</v>
      </c>
      <c r="B272" s="33">
        <v>5</v>
      </c>
      <c r="C272" s="34">
        <v>10</v>
      </c>
      <c r="D272" s="35">
        <v>4.0854825897373948</v>
      </c>
      <c r="E272" s="36">
        <v>760</v>
      </c>
      <c r="F272" s="34">
        <v>342</v>
      </c>
      <c r="G272" s="34">
        <v>490</v>
      </c>
      <c r="H272" s="34" t="s">
        <v>360</v>
      </c>
      <c r="I272" s="33" t="s">
        <v>363</v>
      </c>
      <c r="J272" s="33">
        <f>SUM(Table4[[#This Row],[SAT Math]:[SAT Writing]])</f>
        <v>1592</v>
      </c>
      <c r="K272" s="33">
        <v>0</v>
      </c>
      <c r="L272">
        <f t="shared" ca="1" si="4"/>
        <v>2</v>
      </c>
    </row>
    <row r="273" spans="1:12" x14ac:dyDescent="0.55000000000000004">
      <c r="A273" s="33">
        <v>12</v>
      </c>
      <c r="B273" s="33">
        <v>12</v>
      </c>
      <c r="C273" s="34">
        <v>11</v>
      </c>
      <c r="D273" s="35">
        <v>4.0418665403089316</v>
      </c>
      <c r="E273" s="36">
        <v>314</v>
      </c>
      <c r="F273" s="34">
        <v>204</v>
      </c>
      <c r="G273" s="34">
        <v>191</v>
      </c>
      <c r="H273" s="34" t="s">
        <v>360</v>
      </c>
      <c r="I273" s="33" t="s">
        <v>363</v>
      </c>
      <c r="J273" s="33">
        <f>SUM(Table4[[#This Row],[SAT Math]:[SAT Writing]])</f>
        <v>709</v>
      </c>
      <c r="K273" s="33">
        <v>1</v>
      </c>
      <c r="L273">
        <f t="shared" ca="1" si="4"/>
        <v>2</v>
      </c>
    </row>
    <row r="274" spans="1:12" x14ac:dyDescent="0.55000000000000004">
      <c r="A274" s="33">
        <v>226</v>
      </c>
      <c r="B274" s="33">
        <v>19</v>
      </c>
      <c r="C274" s="34">
        <v>12</v>
      </c>
      <c r="D274" s="35">
        <v>4.0660830174740052</v>
      </c>
      <c r="E274" s="36">
        <v>451</v>
      </c>
      <c r="F274" s="34">
        <v>319</v>
      </c>
      <c r="G274" s="34">
        <v>796</v>
      </c>
      <c r="H274" s="34" t="s">
        <v>362</v>
      </c>
      <c r="I274" s="33" t="s">
        <v>361</v>
      </c>
      <c r="J274" s="33">
        <f>SUM(Table4[[#This Row],[SAT Math]:[SAT Writing]])</f>
        <v>1566</v>
      </c>
      <c r="K274" s="33">
        <v>0</v>
      </c>
      <c r="L274">
        <f t="shared" ca="1" si="4"/>
        <v>0</v>
      </c>
    </row>
    <row r="275" spans="1:12" x14ac:dyDescent="0.55000000000000004">
      <c r="A275" s="33">
        <v>454</v>
      </c>
      <c r="B275" s="33">
        <v>4</v>
      </c>
      <c r="C275" s="34">
        <v>10</v>
      </c>
      <c r="D275" s="35">
        <v>3.7766615891077686</v>
      </c>
      <c r="E275" s="36">
        <v>519</v>
      </c>
      <c r="F275" s="34">
        <v>737</v>
      </c>
      <c r="G275" s="34">
        <v>535</v>
      </c>
      <c r="H275" s="34" t="s">
        <v>362</v>
      </c>
      <c r="I275" s="33" t="s">
        <v>361</v>
      </c>
      <c r="J275" s="33">
        <f>SUM(Table4[[#This Row],[SAT Math]:[SAT Writing]])</f>
        <v>1791</v>
      </c>
      <c r="K275" s="33">
        <v>2</v>
      </c>
      <c r="L275">
        <f t="shared" ca="1" si="4"/>
        <v>4</v>
      </c>
    </row>
    <row r="276" spans="1:12" x14ac:dyDescent="0.55000000000000004">
      <c r="A276" s="33">
        <v>188</v>
      </c>
      <c r="B276" s="33">
        <v>14</v>
      </c>
      <c r="C276" s="34">
        <v>11</v>
      </c>
      <c r="D276" s="35">
        <v>3.4355875268323866</v>
      </c>
      <c r="E276" s="36">
        <v>428</v>
      </c>
      <c r="F276" s="34">
        <v>655</v>
      </c>
      <c r="G276" s="34">
        <v>661</v>
      </c>
      <c r="H276" s="34" t="s">
        <v>360</v>
      </c>
      <c r="I276" s="33" t="s">
        <v>361</v>
      </c>
      <c r="J276" s="33">
        <f>SUM(Table4[[#This Row],[SAT Math]:[SAT Writing]])</f>
        <v>1744</v>
      </c>
      <c r="K276" s="33">
        <v>3</v>
      </c>
      <c r="L276">
        <f t="shared" ca="1" si="4"/>
        <v>4</v>
      </c>
    </row>
    <row r="277" spans="1:12" x14ac:dyDescent="0.55000000000000004">
      <c r="A277" s="33">
        <v>23</v>
      </c>
      <c r="B277" s="33">
        <v>15</v>
      </c>
      <c r="C277" s="34">
        <v>11</v>
      </c>
      <c r="D277" s="35">
        <v>3.5297432740081933</v>
      </c>
      <c r="E277" s="36">
        <v>495</v>
      </c>
      <c r="F277" s="34">
        <v>688</v>
      </c>
      <c r="G277" s="34">
        <v>504</v>
      </c>
      <c r="H277" s="34" t="s">
        <v>360</v>
      </c>
      <c r="I277" s="33" t="s">
        <v>363</v>
      </c>
      <c r="J277" s="33">
        <f>SUM(Table4[[#This Row],[SAT Math]:[SAT Writing]])</f>
        <v>1687</v>
      </c>
      <c r="K277" s="33">
        <v>3</v>
      </c>
      <c r="L277">
        <f t="shared" ca="1" si="4"/>
        <v>2</v>
      </c>
    </row>
    <row r="278" spans="1:12" x14ac:dyDescent="0.55000000000000004">
      <c r="A278" s="33">
        <v>476</v>
      </c>
      <c r="B278" s="33">
        <v>11</v>
      </c>
      <c r="C278" s="34">
        <v>11</v>
      </c>
      <c r="D278" s="35">
        <v>3.0676223197570991</v>
      </c>
      <c r="E278" s="36">
        <v>647</v>
      </c>
      <c r="F278" s="34">
        <v>746</v>
      </c>
      <c r="G278" s="34">
        <v>679</v>
      </c>
      <c r="H278" s="34" t="s">
        <v>360</v>
      </c>
      <c r="I278" s="33" t="s">
        <v>363</v>
      </c>
      <c r="J278" s="33">
        <f>SUM(Table4[[#This Row],[SAT Math]:[SAT Writing]])</f>
        <v>2072</v>
      </c>
      <c r="K278" s="33">
        <v>4</v>
      </c>
      <c r="L278">
        <f t="shared" ca="1" si="4"/>
        <v>1</v>
      </c>
    </row>
    <row r="279" spans="1:12" x14ac:dyDescent="0.55000000000000004">
      <c r="A279" s="33">
        <v>139</v>
      </c>
      <c r="B279" s="33">
        <v>9</v>
      </c>
      <c r="C279" s="34">
        <v>11</v>
      </c>
      <c r="D279" s="35">
        <v>2.7929614365764053</v>
      </c>
      <c r="E279" s="36">
        <v>295</v>
      </c>
      <c r="F279" s="34">
        <v>246</v>
      </c>
      <c r="G279" s="34">
        <v>321</v>
      </c>
      <c r="H279" s="34" t="s">
        <v>360</v>
      </c>
      <c r="I279" s="33" t="s">
        <v>361</v>
      </c>
      <c r="J279" s="33">
        <f>SUM(Table4[[#This Row],[SAT Math]:[SAT Writing]])</f>
        <v>862</v>
      </c>
      <c r="K279" s="33">
        <v>4</v>
      </c>
      <c r="L279">
        <f t="shared" ca="1" si="4"/>
        <v>3</v>
      </c>
    </row>
    <row r="280" spans="1:12" x14ac:dyDescent="0.55000000000000004">
      <c r="A280" s="33">
        <v>82</v>
      </c>
      <c r="B280" s="33">
        <v>20</v>
      </c>
      <c r="C280" s="34">
        <v>12</v>
      </c>
      <c r="D280" s="35">
        <v>2.6047504842618583</v>
      </c>
      <c r="E280" s="36">
        <v>403</v>
      </c>
      <c r="F280" s="34">
        <v>652</v>
      </c>
      <c r="G280" s="34">
        <v>696</v>
      </c>
      <c r="H280" s="34" t="s">
        <v>360</v>
      </c>
      <c r="I280" s="33" t="s">
        <v>363</v>
      </c>
      <c r="J280" s="33">
        <f>SUM(Table4[[#This Row],[SAT Math]:[SAT Writing]])</f>
        <v>1751</v>
      </c>
      <c r="K280" s="33">
        <v>3</v>
      </c>
      <c r="L280">
        <f t="shared" ca="1" si="4"/>
        <v>3</v>
      </c>
    </row>
    <row r="281" spans="1:12" x14ac:dyDescent="0.55000000000000004">
      <c r="A281" s="33">
        <v>88</v>
      </c>
      <c r="B281" s="33">
        <v>13</v>
      </c>
      <c r="C281" s="34">
        <v>11</v>
      </c>
      <c r="D281" s="35">
        <v>5.9764471961351502</v>
      </c>
      <c r="E281" s="36">
        <v>605</v>
      </c>
      <c r="F281" s="34">
        <v>728</v>
      </c>
      <c r="G281" s="34">
        <v>388</v>
      </c>
      <c r="H281" s="34" t="s">
        <v>362</v>
      </c>
      <c r="I281" s="33" t="s">
        <v>361</v>
      </c>
      <c r="J281" s="33">
        <f>SUM(Table4[[#This Row],[SAT Math]:[SAT Writing]])</f>
        <v>1721</v>
      </c>
      <c r="K281" s="33">
        <v>1</v>
      </c>
      <c r="L281">
        <f t="shared" ca="1" si="4"/>
        <v>1</v>
      </c>
    </row>
    <row r="282" spans="1:12" x14ac:dyDescent="0.55000000000000004">
      <c r="A282" s="33">
        <v>442</v>
      </c>
      <c r="B282" s="33">
        <v>17</v>
      </c>
      <c r="C282" s="34">
        <v>11</v>
      </c>
      <c r="D282" s="35">
        <v>4.267133689354015</v>
      </c>
      <c r="E282" s="36">
        <v>545</v>
      </c>
      <c r="F282" s="34">
        <v>600</v>
      </c>
      <c r="G282" s="34">
        <v>151</v>
      </c>
      <c r="H282" s="34" t="s">
        <v>360</v>
      </c>
      <c r="I282" s="33" t="s">
        <v>361</v>
      </c>
      <c r="J282" s="33">
        <f>SUM(Table4[[#This Row],[SAT Math]:[SAT Writing]])</f>
        <v>1296</v>
      </c>
      <c r="K282" s="33">
        <v>3</v>
      </c>
      <c r="L282">
        <f t="shared" ca="1" si="4"/>
        <v>0</v>
      </c>
    </row>
    <row r="283" spans="1:12" x14ac:dyDescent="0.55000000000000004">
      <c r="A283" s="33">
        <v>440</v>
      </c>
      <c r="B283" s="33">
        <v>1</v>
      </c>
      <c r="C283" s="34">
        <v>10</v>
      </c>
      <c r="D283" s="35">
        <v>4.5578921221262227</v>
      </c>
      <c r="E283" s="36">
        <v>341</v>
      </c>
      <c r="F283" s="34">
        <v>296</v>
      </c>
      <c r="G283" s="34">
        <v>762</v>
      </c>
      <c r="H283" s="34" t="s">
        <v>362</v>
      </c>
      <c r="I283" s="33" t="s">
        <v>363</v>
      </c>
      <c r="J283" s="33">
        <f>SUM(Table4[[#This Row],[SAT Math]:[SAT Writing]])</f>
        <v>1399</v>
      </c>
      <c r="K283" s="33">
        <v>2</v>
      </c>
      <c r="L283">
        <f t="shared" ca="1" si="4"/>
        <v>1</v>
      </c>
    </row>
    <row r="284" spans="1:12" x14ac:dyDescent="0.55000000000000004">
      <c r="A284" s="33">
        <v>413</v>
      </c>
      <c r="B284" s="33">
        <v>3</v>
      </c>
      <c r="C284" s="34">
        <v>10</v>
      </c>
      <c r="D284" s="35">
        <v>4.2169914814262306</v>
      </c>
      <c r="E284" s="36">
        <v>325</v>
      </c>
      <c r="F284" s="34">
        <v>583</v>
      </c>
      <c r="G284" s="34">
        <v>188</v>
      </c>
      <c r="H284" s="34" t="s">
        <v>360</v>
      </c>
      <c r="I284" s="33" t="s">
        <v>363</v>
      </c>
      <c r="J284" s="33">
        <f>SUM(Table4[[#This Row],[SAT Math]:[SAT Writing]])</f>
        <v>1096</v>
      </c>
      <c r="K284" s="33">
        <v>0</v>
      </c>
      <c r="L284">
        <f t="shared" ca="1" si="4"/>
        <v>3</v>
      </c>
    </row>
    <row r="285" spans="1:12" x14ac:dyDescent="0.55000000000000004">
      <c r="A285" s="33">
        <v>354</v>
      </c>
      <c r="B285" s="33">
        <v>10</v>
      </c>
      <c r="C285" s="34">
        <v>11</v>
      </c>
      <c r="D285" s="35">
        <v>4.0815903630828707</v>
      </c>
      <c r="E285" s="36">
        <v>446</v>
      </c>
      <c r="F285" s="34">
        <v>254</v>
      </c>
      <c r="G285" s="34">
        <v>652</v>
      </c>
      <c r="H285" s="34" t="s">
        <v>362</v>
      </c>
      <c r="I285" s="33" t="s">
        <v>361</v>
      </c>
      <c r="J285" s="33">
        <f>SUM(Table4[[#This Row],[SAT Math]:[SAT Writing]])</f>
        <v>1352</v>
      </c>
      <c r="K285" s="33">
        <v>3</v>
      </c>
      <c r="L285">
        <f t="shared" ca="1" si="4"/>
        <v>2</v>
      </c>
    </row>
    <row r="286" spans="1:12" x14ac:dyDescent="0.55000000000000004">
      <c r="A286" s="33">
        <v>77</v>
      </c>
      <c r="B286" s="33">
        <v>21</v>
      </c>
      <c r="C286" s="34">
        <v>12</v>
      </c>
      <c r="D286" s="35">
        <v>3.9081678294442672</v>
      </c>
      <c r="E286" s="36">
        <v>756</v>
      </c>
      <c r="F286" s="34">
        <v>537</v>
      </c>
      <c r="G286" s="34">
        <v>148</v>
      </c>
      <c r="H286" s="34" t="s">
        <v>360</v>
      </c>
      <c r="I286" s="33" t="s">
        <v>361</v>
      </c>
      <c r="J286" s="33">
        <f>SUM(Table4[[#This Row],[SAT Math]:[SAT Writing]])</f>
        <v>1441</v>
      </c>
      <c r="K286" s="33">
        <v>4</v>
      </c>
      <c r="L286">
        <f t="shared" ca="1" si="4"/>
        <v>4</v>
      </c>
    </row>
    <row r="287" spans="1:12" x14ac:dyDescent="0.55000000000000004">
      <c r="A287" s="33">
        <v>55</v>
      </c>
      <c r="B287" s="33">
        <v>14</v>
      </c>
      <c r="C287" s="34">
        <v>11</v>
      </c>
      <c r="D287" s="35">
        <v>3.7144131195357901</v>
      </c>
      <c r="E287" s="36">
        <v>465</v>
      </c>
      <c r="F287" s="34">
        <v>760</v>
      </c>
      <c r="G287" s="34">
        <v>424</v>
      </c>
      <c r="H287" s="34" t="s">
        <v>360</v>
      </c>
      <c r="I287" s="33" t="s">
        <v>363</v>
      </c>
      <c r="J287" s="33">
        <f>SUM(Table4[[#This Row],[SAT Math]:[SAT Writing]])</f>
        <v>1649</v>
      </c>
      <c r="K287" s="33">
        <v>3</v>
      </c>
      <c r="L287">
        <f t="shared" ca="1" si="4"/>
        <v>4</v>
      </c>
    </row>
    <row r="288" spans="1:12" x14ac:dyDescent="0.55000000000000004">
      <c r="A288" s="33">
        <v>159</v>
      </c>
      <c r="B288" s="33">
        <v>24</v>
      </c>
      <c r="C288" s="34">
        <v>12</v>
      </c>
      <c r="D288" s="35">
        <v>3.5465420432172605</v>
      </c>
      <c r="E288" s="36">
        <v>452</v>
      </c>
      <c r="F288" s="34">
        <v>216</v>
      </c>
      <c r="G288" s="34">
        <v>561</v>
      </c>
      <c r="H288" s="34" t="s">
        <v>360</v>
      </c>
      <c r="I288" s="33" t="s">
        <v>363</v>
      </c>
      <c r="J288" s="33">
        <f>SUM(Table4[[#This Row],[SAT Math]:[SAT Writing]])</f>
        <v>1229</v>
      </c>
      <c r="K288" s="33">
        <v>3</v>
      </c>
      <c r="L288">
        <f t="shared" ca="1" si="4"/>
        <v>3</v>
      </c>
    </row>
    <row r="289" spans="1:12" x14ac:dyDescent="0.55000000000000004">
      <c r="A289" s="33">
        <v>150</v>
      </c>
      <c r="B289" s="33">
        <v>17</v>
      </c>
      <c r="C289" s="34">
        <v>11</v>
      </c>
      <c r="D289" s="35">
        <v>3.1648272667239699</v>
      </c>
      <c r="E289" s="36">
        <v>292</v>
      </c>
      <c r="F289" s="34">
        <v>700</v>
      </c>
      <c r="G289" s="34">
        <v>366</v>
      </c>
      <c r="H289" s="34" t="s">
        <v>360</v>
      </c>
      <c r="I289" s="33" t="s">
        <v>361</v>
      </c>
      <c r="J289" s="33">
        <f>SUM(Table4[[#This Row],[SAT Math]:[SAT Writing]])</f>
        <v>1358</v>
      </c>
      <c r="K289" s="33">
        <v>1</v>
      </c>
      <c r="L289">
        <f t="shared" ca="1" si="4"/>
        <v>1</v>
      </c>
    </row>
    <row r="290" spans="1:12" x14ac:dyDescent="0.55000000000000004">
      <c r="A290" s="33">
        <v>58</v>
      </c>
      <c r="B290" s="33">
        <v>13</v>
      </c>
      <c r="C290" s="34">
        <v>11</v>
      </c>
      <c r="D290" s="35">
        <v>3.5269006954675906</v>
      </c>
      <c r="E290" s="36">
        <v>730</v>
      </c>
      <c r="F290" s="34">
        <v>501</v>
      </c>
      <c r="G290" s="34">
        <v>495</v>
      </c>
      <c r="H290" s="34" t="s">
        <v>362</v>
      </c>
      <c r="I290" s="33" t="s">
        <v>363</v>
      </c>
      <c r="J290" s="33">
        <f>SUM(Table4[[#This Row],[SAT Math]:[SAT Writing]])</f>
        <v>1726</v>
      </c>
      <c r="K290" s="33">
        <v>4</v>
      </c>
      <c r="L290">
        <f t="shared" ca="1" si="4"/>
        <v>2</v>
      </c>
    </row>
    <row r="291" spans="1:12" x14ac:dyDescent="0.55000000000000004">
      <c r="A291" s="33">
        <v>199</v>
      </c>
      <c r="B291" s="33">
        <v>15</v>
      </c>
      <c r="C291" s="34">
        <v>11</v>
      </c>
      <c r="D291" s="35">
        <v>2.7782310972570037</v>
      </c>
      <c r="E291" s="36">
        <v>731</v>
      </c>
      <c r="F291" s="34">
        <v>316</v>
      </c>
      <c r="G291" s="34">
        <v>151</v>
      </c>
      <c r="H291" s="34" t="s">
        <v>360</v>
      </c>
      <c r="I291" s="33" t="s">
        <v>363</v>
      </c>
      <c r="J291" s="33">
        <f>SUM(Table4[[#This Row],[SAT Math]:[SAT Writing]])</f>
        <v>1198</v>
      </c>
      <c r="K291" s="33">
        <v>3</v>
      </c>
      <c r="L291">
        <f t="shared" ca="1" si="4"/>
        <v>2</v>
      </c>
    </row>
    <row r="292" spans="1:12" x14ac:dyDescent="0.55000000000000004">
      <c r="A292" s="33">
        <v>431</v>
      </c>
      <c r="B292" s="33">
        <v>16</v>
      </c>
      <c r="C292" s="34">
        <v>11</v>
      </c>
      <c r="D292" s="35">
        <v>2.7215211139283229</v>
      </c>
      <c r="E292" s="36">
        <v>726</v>
      </c>
      <c r="F292" s="34">
        <v>203</v>
      </c>
      <c r="G292" s="34">
        <v>242</v>
      </c>
      <c r="H292" s="34" t="s">
        <v>362</v>
      </c>
      <c r="I292" s="33" t="s">
        <v>361</v>
      </c>
      <c r="J292" s="33">
        <f>SUM(Table4[[#This Row],[SAT Math]:[SAT Writing]])</f>
        <v>1171</v>
      </c>
      <c r="K292" s="33">
        <v>4</v>
      </c>
      <c r="L292">
        <f t="shared" ca="1" si="4"/>
        <v>3</v>
      </c>
    </row>
    <row r="293" spans="1:12" x14ac:dyDescent="0.55000000000000004">
      <c r="A293" s="33">
        <v>385</v>
      </c>
      <c r="B293" s="33">
        <v>16</v>
      </c>
      <c r="C293" s="34">
        <v>11</v>
      </c>
      <c r="D293" s="35">
        <v>2.7156168116602006</v>
      </c>
      <c r="E293" s="36">
        <v>401</v>
      </c>
      <c r="F293" s="34">
        <v>730</v>
      </c>
      <c r="G293" s="34">
        <v>434</v>
      </c>
      <c r="H293" s="34" t="s">
        <v>362</v>
      </c>
      <c r="I293" s="33" t="s">
        <v>363</v>
      </c>
      <c r="J293" s="33">
        <f>SUM(Table4[[#This Row],[SAT Math]:[SAT Writing]])</f>
        <v>1565</v>
      </c>
      <c r="K293" s="33">
        <v>3</v>
      </c>
      <c r="L293">
        <f t="shared" ca="1" si="4"/>
        <v>2</v>
      </c>
    </row>
    <row r="294" spans="1:12" x14ac:dyDescent="0.55000000000000004">
      <c r="A294" s="33">
        <v>441</v>
      </c>
      <c r="B294" s="33">
        <v>19</v>
      </c>
      <c r="C294" s="34">
        <v>12</v>
      </c>
      <c r="D294" s="35">
        <v>4.8615683824683167</v>
      </c>
      <c r="E294" s="36">
        <v>412</v>
      </c>
      <c r="F294" s="34">
        <v>240</v>
      </c>
      <c r="G294" s="34">
        <v>610</v>
      </c>
      <c r="H294" s="34" t="s">
        <v>362</v>
      </c>
      <c r="I294" s="33" t="s">
        <v>363</v>
      </c>
      <c r="J294" s="33">
        <f>SUM(Table4[[#This Row],[SAT Math]:[SAT Writing]])</f>
        <v>1262</v>
      </c>
      <c r="K294" s="33">
        <v>1</v>
      </c>
      <c r="L294">
        <f t="shared" ca="1" si="4"/>
        <v>0</v>
      </c>
    </row>
    <row r="295" spans="1:12" x14ac:dyDescent="0.55000000000000004">
      <c r="A295" s="33">
        <v>121</v>
      </c>
      <c r="B295" s="33">
        <v>21</v>
      </c>
      <c r="C295" s="34">
        <v>12</v>
      </c>
      <c r="D295" s="35">
        <v>4.1513835487093074</v>
      </c>
      <c r="E295" s="36">
        <v>660</v>
      </c>
      <c r="F295" s="34">
        <v>389</v>
      </c>
      <c r="G295" s="34">
        <v>355</v>
      </c>
      <c r="H295" s="34" t="s">
        <v>360</v>
      </c>
      <c r="I295" s="33" t="s">
        <v>363</v>
      </c>
      <c r="J295" s="33">
        <f>SUM(Table4[[#This Row],[SAT Math]:[SAT Writing]])</f>
        <v>1404</v>
      </c>
      <c r="K295" s="33">
        <v>2</v>
      </c>
      <c r="L295">
        <f t="shared" ca="1" si="4"/>
        <v>3</v>
      </c>
    </row>
    <row r="296" spans="1:12" x14ac:dyDescent="0.55000000000000004">
      <c r="A296" s="33">
        <v>402</v>
      </c>
      <c r="B296" s="33">
        <v>3</v>
      </c>
      <c r="C296" s="34">
        <v>10</v>
      </c>
      <c r="D296" s="35">
        <v>3.9984406014268066</v>
      </c>
      <c r="E296" s="36">
        <v>415</v>
      </c>
      <c r="F296" s="34">
        <v>641</v>
      </c>
      <c r="G296" s="34">
        <v>522</v>
      </c>
      <c r="H296" s="34" t="s">
        <v>360</v>
      </c>
      <c r="I296" s="33" t="s">
        <v>361</v>
      </c>
      <c r="J296" s="33">
        <f>SUM(Table4[[#This Row],[SAT Math]:[SAT Writing]])</f>
        <v>1578</v>
      </c>
      <c r="K296" s="33">
        <v>2</v>
      </c>
      <c r="L296">
        <f t="shared" ca="1" si="4"/>
        <v>1</v>
      </c>
    </row>
    <row r="297" spans="1:12" x14ac:dyDescent="0.55000000000000004">
      <c r="A297" s="33">
        <v>131</v>
      </c>
      <c r="B297" s="33">
        <v>11</v>
      </c>
      <c r="C297" s="34">
        <v>11</v>
      </c>
      <c r="D297" s="35">
        <v>3.8787316714899163</v>
      </c>
      <c r="E297" s="36">
        <v>306</v>
      </c>
      <c r="F297" s="34">
        <v>623</v>
      </c>
      <c r="G297" s="34">
        <v>608</v>
      </c>
      <c r="H297" s="34" t="s">
        <v>360</v>
      </c>
      <c r="I297" s="33" t="s">
        <v>361</v>
      </c>
      <c r="J297" s="33">
        <f>SUM(Table4[[#This Row],[SAT Math]:[SAT Writing]])</f>
        <v>1537</v>
      </c>
      <c r="K297" s="33">
        <v>3</v>
      </c>
      <c r="L297">
        <f t="shared" ca="1" si="4"/>
        <v>2</v>
      </c>
    </row>
    <row r="298" spans="1:12" x14ac:dyDescent="0.55000000000000004">
      <c r="A298" s="33">
        <v>143</v>
      </c>
      <c r="B298" s="33">
        <v>21</v>
      </c>
      <c r="C298" s="34">
        <v>12</v>
      </c>
      <c r="D298" s="35">
        <v>3.7786732240986569</v>
      </c>
      <c r="E298" s="36">
        <v>343</v>
      </c>
      <c r="F298" s="34">
        <v>553</v>
      </c>
      <c r="G298" s="34">
        <v>387</v>
      </c>
      <c r="H298" s="34" t="s">
        <v>360</v>
      </c>
      <c r="I298" s="33" t="s">
        <v>361</v>
      </c>
      <c r="J298" s="33">
        <f>SUM(Table4[[#This Row],[SAT Math]:[SAT Writing]])</f>
        <v>1283</v>
      </c>
      <c r="K298" s="33">
        <v>2</v>
      </c>
      <c r="L298">
        <f t="shared" ca="1" si="4"/>
        <v>2</v>
      </c>
    </row>
    <row r="299" spans="1:12" x14ac:dyDescent="0.55000000000000004">
      <c r="A299" s="33">
        <v>323</v>
      </c>
      <c r="B299" s="33">
        <v>20</v>
      </c>
      <c r="C299" s="34">
        <v>12</v>
      </c>
      <c r="D299" s="35">
        <v>3.8770327454719071</v>
      </c>
      <c r="E299" s="36">
        <v>589</v>
      </c>
      <c r="F299" s="34">
        <v>223</v>
      </c>
      <c r="G299" s="34">
        <v>410</v>
      </c>
      <c r="H299" s="34" t="s">
        <v>360</v>
      </c>
      <c r="I299" s="33" t="s">
        <v>363</v>
      </c>
      <c r="J299" s="33">
        <f>SUM(Table4[[#This Row],[SAT Math]:[SAT Writing]])</f>
        <v>1222</v>
      </c>
      <c r="K299" s="33">
        <v>1</v>
      </c>
      <c r="L299">
        <f t="shared" ca="1" si="4"/>
        <v>1</v>
      </c>
    </row>
    <row r="300" spans="1:12" x14ac:dyDescent="0.55000000000000004">
      <c r="A300" s="33">
        <v>8</v>
      </c>
      <c r="B300" s="33">
        <v>10</v>
      </c>
      <c r="C300" s="34">
        <v>11</v>
      </c>
      <c r="D300" s="35">
        <v>3.2672286042999419</v>
      </c>
      <c r="E300" s="36">
        <v>467</v>
      </c>
      <c r="F300" s="34">
        <v>251</v>
      </c>
      <c r="G300" s="34">
        <v>611</v>
      </c>
      <c r="H300" s="34" t="s">
        <v>362</v>
      </c>
      <c r="I300" s="33" t="s">
        <v>361</v>
      </c>
      <c r="J300" s="33">
        <f>SUM(Table4[[#This Row],[SAT Math]:[SAT Writing]])</f>
        <v>1329</v>
      </c>
      <c r="K300" s="33">
        <v>1</v>
      </c>
      <c r="L300">
        <f t="shared" ca="1" si="4"/>
        <v>4</v>
      </c>
    </row>
    <row r="301" spans="1:12" x14ac:dyDescent="0.55000000000000004">
      <c r="A301" s="33">
        <v>85</v>
      </c>
      <c r="B301" s="33">
        <v>24</v>
      </c>
      <c r="C301" s="34">
        <v>12</v>
      </c>
      <c r="D301" s="35">
        <v>3.0795398448277416</v>
      </c>
      <c r="E301" s="36">
        <v>394</v>
      </c>
      <c r="F301" s="34">
        <v>542</v>
      </c>
      <c r="G301" s="34">
        <v>550</v>
      </c>
      <c r="H301" s="34" t="s">
        <v>360</v>
      </c>
      <c r="I301" s="33" t="s">
        <v>361</v>
      </c>
      <c r="J301" s="33">
        <f>SUM(Table4[[#This Row],[SAT Math]:[SAT Writing]])</f>
        <v>1486</v>
      </c>
      <c r="K301" s="33">
        <v>4</v>
      </c>
      <c r="L301">
        <f t="shared" ca="1" si="4"/>
        <v>3</v>
      </c>
    </row>
    <row r="302" spans="1:12" x14ac:dyDescent="0.55000000000000004">
      <c r="A302" s="33">
        <v>382</v>
      </c>
      <c r="B302" s="33">
        <v>17</v>
      </c>
      <c r="C302" s="34">
        <v>11</v>
      </c>
      <c r="D302" s="35">
        <v>3.0498573345810338</v>
      </c>
      <c r="E302" s="36">
        <v>690</v>
      </c>
      <c r="F302" s="34">
        <v>668</v>
      </c>
      <c r="G302" s="34">
        <v>494</v>
      </c>
      <c r="H302" s="34" t="s">
        <v>360</v>
      </c>
      <c r="I302" s="33" t="s">
        <v>363</v>
      </c>
      <c r="J302" s="33">
        <f>SUM(Table4[[#This Row],[SAT Math]:[SAT Writing]])</f>
        <v>1852</v>
      </c>
      <c r="K302" s="33">
        <v>1</v>
      </c>
      <c r="L302">
        <f t="shared" ca="1" si="4"/>
        <v>3</v>
      </c>
    </row>
    <row r="303" spans="1:12" x14ac:dyDescent="0.55000000000000004">
      <c r="A303" s="33">
        <v>155</v>
      </c>
      <c r="B303" s="33">
        <v>18</v>
      </c>
      <c r="C303" s="34">
        <v>12</v>
      </c>
      <c r="D303" s="35">
        <v>2.9327481627302756</v>
      </c>
      <c r="E303" s="36">
        <v>795</v>
      </c>
      <c r="F303" s="34">
        <v>620</v>
      </c>
      <c r="G303" s="34">
        <v>330</v>
      </c>
      <c r="H303" s="34" t="s">
        <v>360</v>
      </c>
      <c r="I303" s="33" t="s">
        <v>363</v>
      </c>
      <c r="J303" s="33">
        <f>SUM(Table4[[#This Row],[SAT Math]:[SAT Writing]])</f>
        <v>1745</v>
      </c>
      <c r="K303" s="33">
        <v>2</v>
      </c>
      <c r="L303">
        <f t="shared" ca="1" si="4"/>
        <v>4</v>
      </c>
    </row>
    <row r="304" spans="1:12" x14ac:dyDescent="0.55000000000000004">
      <c r="A304" s="33">
        <v>322</v>
      </c>
      <c r="B304" s="33">
        <v>13</v>
      </c>
      <c r="C304" s="34">
        <v>11</v>
      </c>
      <c r="D304" s="35">
        <v>2.7406959395072406</v>
      </c>
      <c r="E304" s="36">
        <v>418</v>
      </c>
      <c r="F304" s="34">
        <v>663</v>
      </c>
      <c r="G304" s="34">
        <v>663</v>
      </c>
      <c r="H304" s="34" t="s">
        <v>362</v>
      </c>
      <c r="I304" s="33" t="s">
        <v>361</v>
      </c>
      <c r="J304" s="33">
        <f>SUM(Table4[[#This Row],[SAT Math]:[SAT Writing]])</f>
        <v>1744</v>
      </c>
      <c r="K304" s="33">
        <v>3</v>
      </c>
      <c r="L304">
        <f t="shared" ca="1" si="4"/>
        <v>3</v>
      </c>
    </row>
    <row r="305" spans="1:12" x14ac:dyDescent="0.55000000000000004">
      <c r="A305" s="33">
        <v>343</v>
      </c>
      <c r="B305" s="33">
        <v>7</v>
      </c>
      <c r="C305" s="34">
        <v>10</v>
      </c>
      <c r="D305" s="35">
        <v>2.5001035235657652</v>
      </c>
      <c r="E305" s="36">
        <v>647</v>
      </c>
      <c r="F305" s="34">
        <v>555</v>
      </c>
      <c r="G305" s="34">
        <v>348</v>
      </c>
      <c r="H305" s="34" t="s">
        <v>362</v>
      </c>
      <c r="I305" s="33" t="s">
        <v>361</v>
      </c>
      <c r="J305" s="33">
        <f>SUM(Table4[[#This Row],[SAT Math]:[SAT Writing]])</f>
        <v>1550</v>
      </c>
      <c r="K305" s="33">
        <v>5</v>
      </c>
      <c r="L305">
        <f t="shared" ca="1" si="4"/>
        <v>5</v>
      </c>
    </row>
    <row r="306" spans="1:12" x14ac:dyDescent="0.55000000000000004">
      <c r="A306" s="33">
        <v>51</v>
      </c>
      <c r="B306" s="33">
        <v>24</v>
      </c>
      <c r="C306" s="34">
        <v>12</v>
      </c>
      <c r="D306" s="35">
        <v>2.1081056906204951</v>
      </c>
      <c r="E306" s="36">
        <v>726</v>
      </c>
      <c r="F306" s="34">
        <v>699</v>
      </c>
      <c r="G306" s="34">
        <v>366</v>
      </c>
      <c r="H306" s="34" t="s">
        <v>360</v>
      </c>
      <c r="I306" s="33" t="s">
        <v>361</v>
      </c>
      <c r="J306" s="33">
        <f>SUM(Table4[[#This Row],[SAT Math]:[SAT Writing]])</f>
        <v>1791</v>
      </c>
      <c r="K306" s="33">
        <v>5</v>
      </c>
      <c r="L306">
        <f t="shared" ca="1" si="4"/>
        <v>4</v>
      </c>
    </row>
    <row r="307" spans="1:12" x14ac:dyDescent="0.55000000000000004">
      <c r="A307" s="33">
        <v>419</v>
      </c>
      <c r="B307" s="33">
        <v>24</v>
      </c>
      <c r="C307" s="34">
        <v>12</v>
      </c>
      <c r="D307" s="35">
        <v>2.7675795486160748</v>
      </c>
      <c r="E307" s="36">
        <v>510</v>
      </c>
      <c r="F307" s="34">
        <v>239</v>
      </c>
      <c r="G307" s="34">
        <v>535</v>
      </c>
      <c r="H307" s="34" t="s">
        <v>360</v>
      </c>
      <c r="I307" s="33" t="s">
        <v>363</v>
      </c>
      <c r="J307" s="33">
        <f>SUM(Table4[[#This Row],[SAT Math]:[SAT Writing]])</f>
        <v>1284</v>
      </c>
      <c r="K307" s="33">
        <v>3</v>
      </c>
      <c r="L307">
        <f t="shared" ca="1" si="4"/>
        <v>2</v>
      </c>
    </row>
    <row r="308" spans="1:12" x14ac:dyDescent="0.55000000000000004">
      <c r="A308" s="33">
        <v>469</v>
      </c>
      <c r="B308" s="33">
        <v>21</v>
      </c>
      <c r="C308" s="34">
        <v>12</v>
      </c>
      <c r="D308" s="35">
        <v>3.4772509083809013</v>
      </c>
      <c r="E308" s="36">
        <v>713</v>
      </c>
      <c r="F308" s="34">
        <v>368</v>
      </c>
      <c r="G308" s="34">
        <v>479</v>
      </c>
      <c r="H308" s="34" t="s">
        <v>360</v>
      </c>
      <c r="I308" s="33" t="s">
        <v>363</v>
      </c>
      <c r="J308" s="33">
        <f>SUM(Table4[[#This Row],[SAT Math]:[SAT Writing]])</f>
        <v>1560</v>
      </c>
      <c r="K308" s="33">
        <v>3</v>
      </c>
      <c r="L308">
        <f t="shared" ca="1" si="4"/>
        <v>4</v>
      </c>
    </row>
    <row r="309" spans="1:12" x14ac:dyDescent="0.55000000000000004">
      <c r="A309" s="33">
        <v>263</v>
      </c>
      <c r="B309" s="33">
        <v>14</v>
      </c>
      <c r="C309" s="34">
        <v>11</v>
      </c>
      <c r="D309" s="35">
        <v>1.740720859970351</v>
      </c>
      <c r="E309" s="36">
        <v>597</v>
      </c>
      <c r="F309" s="34">
        <v>334</v>
      </c>
      <c r="G309" s="34">
        <v>257</v>
      </c>
      <c r="H309" s="34" t="s">
        <v>360</v>
      </c>
      <c r="I309" s="33" t="s">
        <v>361</v>
      </c>
      <c r="J309" s="33">
        <f>SUM(Table4[[#This Row],[SAT Math]:[SAT Writing]])</f>
        <v>1188</v>
      </c>
      <c r="K309" s="33">
        <v>3</v>
      </c>
      <c r="L309">
        <f t="shared" ca="1" si="4"/>
        <v>5</v>
      </c>
    </row>
    <row r="310" spans="1:12" x14ac:dyDescent="0.55000000000000004">
      <c r="A310" s="33">
        <v>355</v>
      </c>
      <c r="B310" s="33">
        <v>6</v>
      </c>
      <c r="C310" s="34">
        <v>10</v>
      </c>
      <c r="D310" s="35">
        <v>2.4124368790538799</v>
      </c>
      <c r="E310" s="36">
        <v>457</v>
      </c>
      <c r="F310" s="34">
        <v>770</v>
      </c>
      <c r="G310" s="34">
        <v>645</v>
      </c>
      <c r="H310" s="34" t="s">
        <v>360</v>
      </c>
      <c r="I310" s="33" t="s">
        <v>361</v>
      </c>
      <c r="J310" s="33">
        <f>SUM(Table4[[#This Row],[SAT Math]:[SAT Writing]])</f>
        <v>1872</v>
      </c>
      <c r="K310" s="33">
        <v>5</v>
      </c>
      <c r="L310">
        <f t="shared" ca="1" si="4"/>
        <v>4</v>
      </c>
    </row>
    <row r="311" spans="1:12" x14ac:dyDescent="0.55000000000000004">
      <c r="A311" s="33">
        <v>105</v>
      </c>
      <c r="B311" s="33">
        <v>25</v>
      </c>
      <c r="C311" s="34">
        <v>12</v>
      </c>
      <c r="D311" s="35">
        <v>3.0165340742122178</v>
      </c>
      <c r="E311" s="36">
        <v>775</v>
      </c>
      <c r="F311" s="34">
        <v>794</v>
      </c>
      <c r="G311" s="34">
        <v>543</v>
      </c>
      <c r="H311" s="34" t="s">
        <v>362</v>
      </c>
      <c r="I311" s="33" t="s">
        <v>361</v>
      </c>
      <c r="J311" s="33">
        <f>SUM(Table4[[#This Row],[SAT Math]:[SAT Writing]])</f>
        <v>2112</v>
      </c>
      <c r="K311" s="33">
        <v>1</v>
      </c>
      <c r="L311">
        <f t="shared" ca="1" si="4"/>
        <v>3</v>
      </c>
    </row>
    <row r="312" spans="1:12" x14ac:dyDescent="0.55000000000000004">
      <c r="A312" s="33">
        <v>374</v>
      </c>
      <c r="B312" s="33">
        <v>22</v>
      </c>
      <c r="C312" s="34">
        <v>12</v>
      </c>
      <c r="D312" s="35">
        <v>4.4452039235262069</v>
      </c>
      <c r="E312" s="36">
        <v>313</v>
      </c>
      <c r="F312" s="34">
        <v>577</v>
      </c>
      <c r="G312" s="34">
        <v>548</v>
      </c>
      <c r="H312" s="34" t="s">
        <v>362</v>
      </c>
      <c r="I312" s="33" t="s">
        <v>363</v>
      </c>
      <c r="J312" s="33">
        <f>SUM(Table4[[#This Row],[SAT Math]:[SAT Writing]])</f>
        <v>1438</v>
      </c>
      <c r="K312" s="33">
        <v>3</v>
      </c>
      <c r="L312">
        <f t="shared" ca="1" si="4"/>
        <v>2</v>
      </c>
    </row>
    <row r="313" spans="1:12" x14ac:dyDescent="0.55000000000000004">
      <c r="A313" s="33">
        <v>363</v>
      </c>
      <c r="B313" s="33">
        <v>2</v>
      </c>
      <c r="C313" s="34">
        <v>10</v>
      </c>
      <c r="D313" s="35">
        <v>4.4910224799999998</v>
      </c>
      <c r="E313" s="36">
        <v>377</v>
      </c>
      <c r="F313" s="34">
        <v>470</v>
      </c>
      <c r="G313" s="34">
        <v>146</v>
      </c>
      <c r="H313" s="34" t="s">
        <v>360</v>
      </c>
      <c r="I313" s="33" t="s">
        <v>363</v>
      </c>
      <c r="J313" s="33">
        <f>SUM(Table4[[#This Row],[SAT Math]:[SAT Writing]])</f>
        <v>993</v>
      </c>
      <c r="K313" s="33">
        <v>2</v>
      </c>
      <c r="L313">
        <f t="shared" ca="1" si="4"/>
        <v>3</v>
      </c>
    </row>
    <row r="314" spans="1:12" x14ac:dyDescent="0.55000000000000004">
      <c r="A314" s="33">
        <v>392</v>
      </c>
      <c r="B314" s="33">
        <v>2</v>
      </c>
      <c r="C314" s="34">
        <v>10</v>
      </c>
      <c r="D314" s="35">
        <v>2.3516789352742897</v>
      </c>
      <c r="E314" s="36">
        <v>353</v>
      </c>
      <c r="F314" s="34">
        <v>219</v>
      </c>
      <c r="G314" s="34">
        <v>478</v>
      </c>
      <c r="H314" s="34" t="s">
        <v>360</v>
      </c>
      <c r="I314" s="33" t="s">
        <v>361</v>
      </c>
      <c r="J314" s="33">
        <f>SUM(Table4[[#This Row],[SAT Math]:[SAT Writing]])</f>
        <v>1050</v>
      </c>
      <c r="K314" s="33">
        <v>4</v>
      </c>
      <c r="L314">
        <f t="shared" ca="1" si="4"/>
        <v>5</v>
      </c>
    </row>
    <row r="315" spans="1:12" x14ac:dyDescent="0.55000000000000004">
      <c r="A315" s="33">
        <v>78</v>
      </c>
      <c r="B315" s="33">
        <v>3</v>
      </c>
      <c r="C315" s="34">
        <v>10</v>
      </c>
      <c r="D315" s="35">
        <v>1.9747639027333121</v>
      </c>
      <c r="E315" s="36">
        <v>560</v>
      </c>
      <c r="F315" s="34">
        <v>733</v>
      </c>
      <c r="G315" s="34">
        <v>353</v>
      </c>
      <c r="H315" s="34" t="s">
        <v>360</v>
      </c>
      <c r="I315" s="33" t="s">
        <v>363</v>
      </c>
      <c r="J315" s="33">
        <f>SUM(Table4[[#This Row],[SAT Math]:[SAT Writing]])</f>
        <v>1646</v>
      </c>
      <c r="K315" s="33">
        <v>3</v>
      </c>
      <c r="L315">
        <f t="shared" ca="1" si="4"/>
        <v>6</v>
      </c>
    </row>
    <row r="316" spans="1:12" x14ac:dyDescent="0.55000000000000004">
      <c r="A316" s="33">
        <v>380</v>
      </c>
      <c r="B316" s="33">
        <v>9</v>
      </c>
      <c r="C316" s="34">
        <v>11</v>
      </c>
      <c r="D316" s="35">
        <v>1.728310919365583</v>
      </c>
      <c r="E316" s="36">
        <v>334</v>
      </c>
      <c r="F316" s="34">
        <v>254</v>
      </c>
      <c r="G316" s="34">
        <v>138</v>
      </c>
      <c r="H316" s="34" t="s">
        <v>360</v>
      </c>
      <c r="I316" s="33" t="s">
        <v>363</v>
      </c>
      <c r="J316" s="33">
        <f>SUM(Table4[[#This Row],[SAT Math]:[SAT Writing]])</f>
        <v>726</v>
      </c>
      <c r="K316" s="33">
        <v>3</v>
      </c>
      <c r="L316">
        <f t="shared" ca="1" si="4"/>
        <v>6</v>
      </c>
    </row>
    <row r="317" spans="1:12" x14ac:dyDescent="0.55000000000000004">
      <c r="A317" s="33">
        <v>460</v>
      </c>
      <c r="B317" s="33">
        <v>21</v>
      </c>
      <c r="C317" s="34">
        <v>12</v>
      </c>
      <c r="D317" s="35">
        <v>3.1314136468340137</v>
      </c>
      <c r="E317" s="36">
        <v>720</v>
      </c>
      <c r="F317" s="34">
        <v>699</v>
      </c>
      <c r="G317" s="34">
        <v>692</v>
      </c>
      <c r="H317" s="34" t="s">
        <v>360</v>
      </c>
      <c r="I317" s="33" t="s">
        <v>361</v>
      </c>
      <c r="J317" s="33">
        <f>SUM(Table4[[#This Row],[SAT Math]:[SAT Writing]])</f>
        <v>2111</v>
      </c>
      <c r="K317" s="33">
        <v>4</v>
      </c>
      <c r="L317">
        <f t="shared" ca="1" si="4"/>
        <v>3</v>
      </c>
    </row>
    <row r="318" spans="1:12" x14ac:dyDescent="0.55000000000000004">
      <c r="A318" s="33">
        <v>220</v>
      </c>
      <c r="B318" s="33">
        <v>16</v>
      </c>
      <c r="C318" s="34">
        <v>11</v>
      </c>
      <c r="D318" s="35">
        <v>4.7788223898986049</v>
      </c>
      <c r="E318" s="36">
        <v>497</v>
      </c>
      <c r="F318" s="34">
        <v>785</v>
      </c>
      <c r="G318" s="34">
        <v>251</v>
      </c>
      <c r="H318" s="34" t="s">
        <v>362</v>
      </c>
      <c r="I318" s="33" t="s">
        <v>361</v>
      </c>
      <c r="J318" s="33">
        <f>SUM(Table4[[#This Row],[SAT Math]:[SAT Writing]])</f>
        <v>1533</v>
      </c>
      <c r="K318" s="33">
        <v>2</v>
      </c>
      <c r="L318">
        <f t="shared" ca="1" si="4"/>
        <v>3</v>
      </c>
    </row>
    <row r="319" spans="1:12" x14ac:dyDescent="0.55000000000000004">
      <c r="A319" s="33">
        <v>471</v>
      </c>
      <c r="B319" s="33">
        <v>24</v>
      </c>
      <c r="C319" s="34">
        <v>12</v>
      </c>
      <c r="D319" s="35">
        <v>2.7849585990503085</v>
      </c>
      <c r="E319" s="36">
        <v>494</v>
      </c>
      <c r="F319" s="34">
        <v>480</v>
      </c>
      <c r="G319" s="34">
        <v>739</v>
      </c>
      <c r="H319" s="34" t="s">
        <v>360</v>
      </c>
      <c r="I319" s="33" t="s">
        <v>361</v>
      </c>
      <c r="J319" s="33">
        <f>SUM(Table4[[#This Row],[SAT Math]:[SAT Writing]])</f>
        <v>1713</v>
      </c>
      <c r="K319" s="33">
        <v>3</v>
      </c>
      <c r="L319">
        <f t="shared" ca="1" si="4"/>
        <v>5</v>
      </c>
    </row>
    <row r="320" spans="1:12" x14ac:dyDescent="0.55000000000000004">
      <c r="A320" s="33">
        <v>356</v>
      </c>
      <c r="B320" s="33">
        <v>8</v>
      </c>
      <c r="C320" s="34">
        <v>10</v>
      </c>
      <c r="D320" s="35">
        <v>2.1247174192181784</v>
      </c>
      <c r="E320" s="36">
        <v>714</v>
      </c>
      <c r="F320" s="34">
        <v>698</v>
      </c>
      <c r="G320" s="34">
        <v>350</v>
      </c>
      <c r="H320" s="34" t="s">
        <v>360</v>
      </c>
      <c r="I320" s="33" t="s">
        <v>361</v>
      </c>
      <c r="J320" s="33">
        <f>SUM(Table4[[#This Row],[SAT Math]:[SAT Writing]])</f>
        <v>1762</v>
      </c>
      <c r="K320" s="33">
        <v>4</v>
      </c>
      <c r="L320">
        <f t="shared" ca="1" si="4"/>
        <v>2</v>
      </c>
    </row>
    <row r="321" spans="1:12" x14ac:dyDescent="0.55000000000000004">
      <c r="A321" s="33">
        <v>189</v>
      </c>
      <c r="B321" s="33">
        <v>5</v>
      </c>
      <c r="C321" s="34">
        <v>10</v>
      </c>
      <c r="D321" s="35">
        <v>2.4670717639591579</v>
      </c>
      <c r="E321" s="36">
        <v>749</v>
      </c>
      <c r="F321" s="34">
        <v>692</v>
      </c>
      <c r="G321" s="34">
        <v>312</v>
      </c>
      <c r="H321" s="34" t="s">
        <v>360</v>
      </c>
      <c r="I321" s="33" t="s">
        <v>363</v>
      </c>
      <c r="J321" s="33">
        <f>SUM(Table4[[#This Row],[SAT Math]:[SAT Writing]])</f>
        <v>1753</v>
      </c>
      <c r="K321" s="33">
        <v>4</v>
      </c>
      <c r="L321">
        <f t="shared" ca="1" si="4"/>
        <v>5</v>
      </c>
    </row>
    <row r="322" spans="1:12" x14ac:dyDescent="0.55000000000000004">
      <c r="A322" s="33">
        <v>276</v>
      </c>
      <c r="B322" s="33">
        <v>1</v>
      </c>
      <c r="C322" s="34">
        <v>10</v>
      </c>
      <c r="D322" s="35">
        <v>3.3415138320402979</v>
      </c>
      <c r="E322" s="36">
        <v>445</v>
      </c>
      <c r="F322" s="34">
        <v>392</v>
      </c>
      <c r="G322" s="34">
        <v>288</v>
      </c>
      <c r="H322" s="34" t="s">
        <v>362</v>
      </c>
      <c r="I322" s="33" t="s">
        <v>363</v>
      </c>
      <c r="J322" s="33">
        <f>SUM(Table4[[#This Row],[SAT Math]:[SAT Writing]])</f>
        <v>1125</v>
      </c>
      <c r="K322" s="33">
        <v>1</v>
      </c>
      <c r="L322">
        <f t="shared" ca="1" si="4"/>
        <v>4</v>
      </c>
    </row>
    <row r="323" spans="1:12" x14ac:dyDescent="0.55000000000000004">
      <c r="A323" s="33">
        <v>391</v>
      </c>
      <c r="B323" s="33">
        <v>18</v>
      </c>
      <c r="C323" s="34">
        <v>12</v>
      </c>
      <c r="D323" s="35">
        <v>4.5799837125439771</v>
      </c>
      <c r="E323" s="36">
        <v>801</v>
      </c>
      <c r="F323" s="34">
        <v>707</v>
      </c>
      <c r="G323" s="34">
        <v>317</v>
      </c>
      <c r="H323" s="34" t="s">
        <v>360</v>
      </c>
      <c r="I323" s="33" t="s">
        <v>363</v>
      </c>
      <c r="J323" s="33">
        <f>SUM(Table4[[#This Row],[SAT Math]:[SAT Writing]])</f>
        <v>1825</v>
      </c>
      <c r="K323" s="33">
        <v>1</v>
      </c>
      <c r="L323">
        <f t="shared" ref="L323:L386" ca="1" si="5">IF(D323&lt;1,RANDBETWEEN(4,7),IF(AND(D323&lt;2,D323&gt;1),RANDBETWEEN(3,6),IF(AND(D323&lt;3,D323&gt;2),RANDBETWEEN(2,5),IF(AND(D323&lt;4,D323&gt;3),RANDBETWEEN(1,4),IF(AND(D323&lt;5,D323&gt;4),RANDBETWEEN(0,3),IF(AND(D323&lt;6,D323&gt;5),RANDBETWEEN(0,2),IF(AND(D323&lt;7,D323&gt;6),RANDBETWEEN(0,1),)))))))</f>
        <v>1</v>
      </c>
    </row>
    <row r="324" spans="1:12" x14ac:dyDescent="0.55000000000000004">
      <c r="A324" s="33">
        <v>125</v>
      </c>
      <c r="B324" s="33">
        <v>22</v>
      </c>
      <c r="C324" s="34">
        <v>12</v>
      </c>
      <c r="D324" s="35">
        <v>3.2634807129119641</v>
      </c>
      <c r="E324" s="36">
        <v>589</v>
      </c>
      <c r="F324" s="34">
        <v>524</v>
      </c>
      <c r="G324" s="34">
        <v>502</v>
      </c>
      <c r="H324" s="34" t="s">
        <v>362</v>
      </c>
      <c r="I324" s="33" t="s">
        <v>363</v>
      </c>
      <c r="J324" s="33">
        <f>SUM(Table4[[#This Row],[SAT Math]:[SAT Writing]])</f>
        <v>1615</v>
      </c>
      <c r="K324" s="33">
        <v>3</v>
      </c>
      <c r="L324">
        <f t="shared" ca="1" si="5"/>
        <v>4</v>
      </c>
    </row>
    <row r="325" spans="1:12" x14ac:dyDescent="0.55000000000000004">
      <c r="A325" s="33">
        <v>335</v>
      </c>
      <c r="B325" s="33">
        <v>12</v>
      </c>
      <c r="C325" s="34">
        <v>11</v>
      </c>
      <c r="D325" s="35">
        <v>5.9253798800000004</v>
      </c>
      <c r="E325" s="36">
        <v>464</v>
      </c>
      <c r="F325" s="34">
        <v>343</v>
      </c>
      <c r="G325" s="34">
        <v>592</v>
      </c>
      <c r="H325" s="34" t="s">
        <v>360</v>
      </c>
      <c r="I325" s="33" t="s">
        <v>363</v>
      </c>
      <c r="J325" s="33">
        <f>SUM(Table4[[#This Row],[SAT Math]:[SAT Writing]])</f>
        <v>1399</v>
      </c>
      <c r="K325" s="33">
        <v>2</v>
      </c>
      <c r="L325">
        <f t="shared" ca="1" si="5"/>
        <v>2</v>
      </c>
    </row>
    <row r="326" spans="1:12" x14ac:dyDescent="0.55000000000000004">
      <c r="A326" s="33">
        <v>458</v>
      </c>
      <c r="B326" s="33">
        <v>14</v>
      </c>
      <c r="C326" s="34">
        <v>11</v>
      </c>
      <c r="D326" s="35">
        <v>3.365462502909927</v>
      </c>
      <c r="E326" s="36">
        <v>561</v>
      </c>
      <c r="F326" s="34">
        <v>777</v>
      </c>
      <c r="G326" s="34">
        <v>315</v>
      </c>
      <c r="H326" s="34" t="s">
        <v>360</v>
      </c>
      <c r="I326" s="33" t="s">
        <v>361</v>
      </c>
      <c r="J326" s="33">
        <f>SUM(Table4[[#This Row],[SAT Math]:[SAT Writing]])</f>
        <v>1653</v>
      </c>
      <c r="K326" s="33">
        <v>4</v>
      </c>
      <c r="L326">
        <f t="shared" ca="1" si="5"/>
        <v>1</v>
      </c>
    </row>
    <row r="327" spans="1:12" x14ac:dyDescent="0.55000000000000004">
      <c r="A327" s="33">
        <v>423</v>
      </c>
      <c r="B327" s="33">
        <v>3</v>
      </c>
      <c r="C327" s="34">
        <v>10</v>
      </c>
      <c r="D327" s="35">
        <v>4.2761628334849897</v>
      </c>
      <c r="E327" s="36">
        <v>492</v>
      </c>
      <c r="F327" s="34">
        <v>336</v>
      </c>
      <c r="G327" s="34">
        <v>482</v>
      </c>
      <c r="H327" s="34" t="s">
        <v>360</v>
      </c>
      <c r="I327" s="33" t="s">
        <v>361</v>
      </c>
      <c r="J327" s="33">
        <f>SUM(Table4[[#This Row],[SAT Math]:[SAT Writing]])</f>
        <v>1310</v>
      </c>
      <c r="K327" s="33">
        <v>2</v>
      </c>
      <c r="L327">
        <f t="shared" ca="1" si="5"/>
        <v>3</v>
      </c>
    </row>
    <row r="328" spans="1:12" x14ac:dyDescent="0.55000000000000004">
      <c r="A328" s="33">
        <v>76</v>
      </c>
      <c r="B328" s="33">
        <v>25</v>
      </c>
      <c r="C328" s="34">
        <v>12</v>
      </c>
      <c r="D328" s="35">
        <v>4.3999999999999897</v>
      </c>
      <c r="E328" s="36">
        <v>603</v>
      </c>
      <c r="F328" s="34">
        <v>689</v>
      </c>
      <c r="G328" s="34">
        <v>498</v>
      </c>
      <c r="H328" s="34" t="s">
        <v>362</v>
      </c>
      <c r="I328" s="33" t="s">
        <v>361</v>
      </c>
      <c r="J328" s="33">
        <f>SUM(Table4[[#This Row],[SAT Math]:[SAT Writing]])</f>
        <v>1790</v>
      </c>
      <c r="K328" s="33">
        <v>1</v>
      </c>
      <c r="L328">
        <f t="shared" ca="1" si="5"/>
        <v>2</v>
      </c>
    </row>
    <row r="329" spans="1:12" x14ac:dyDescent="0.55000000000000004">
      <c r="A329" s="33">
        <v>271</v>
      </c>
      <c r="B329" s="33">
        <v>23</v>
      </c>
      <c r="C329" s="34">
        <v>12</v>
      </c>
      <c r="D329" s="35">
        <v>4.288698702160854</v>
      </c>
      <c r="E329" s="36">
        <v>488</v>
      </c>
      <c r="F329" s="34">
        <v>681</v>
      </c>
      <c r="G329" s="34">
        <v>667</v>
      </c>
      <c r="H329" s="34" t="s">
        <v>360</v>
      </c>
      <c r="I329" s="33" t="s">
        <v>363</v>
      </c>
      <c r="J329" s="33">
        <f>SUM(Table4[[#This Row],[SAT Math]:[SAT Writing]])</f>
        <v>1836</v>
      </c>
      <c r="K329" s="33">
        <v>2</v>
      </c>
      <c r="L329">
        <f t="shared" ca="1" si="5"/>
        <v>2</v>
      </c>
    </row>
    <row r="330" spans="1:12" x14ac:dyDescent="0.55000000000000004">
      <c r="A330" s="33">
        <v>480</v>
      </c>
      <c r="B330" s="33">
        <v>6</v>
      </c>
      <c r="C330" s="34">
        <v>10</v>
      </c>
      <c r="D330" s="35">
        <v>3.477829495364321</v>
      </c>
      <c r="E330" s="36">
        <v>729</v>
      </c>
      <c r="F330" s="34">
        <v>200</v>
      </c>
      <c r="G330" s="34">
        <v>420</v>
      </c>
      <c r="H330" s="34" t="s">
        <v>360</v>
      </c>
      <c r="I330" s="33" t="s">
        <v>363</v>
      </c>
      <c r="J330" s="33">
        <f>SUM(Table4[[#This Row],[SAT Math]:[SAT Writing]])</f>
        <v>1349</v>
      </c>
      <c r="K330" s="33">
        <v>2</v>
      </c>
      <c r="L330">
        <f t="shared" ca="1" si="5"/>
        <v>2</v>
      </c>
    </row>
    <row r="331" spans="1:12" x14ac:dyDescent="0.55000000000000004">
      <c r="A331" s="33">
        <v>394</v>
      </c>
      <c r="B331" s="33">
        <v>20</v>
      </c>
      <c r="C331" s="34">
        <v>12</v>
      </c>
      <c r="D331" s="35">
        <v>4.2291883992442854</v>
      </c>
      <c r="E331" s="36">
        <v>538</v>
      </c>
      <c r="F331" s="34">
        <v>493</v>
      </c>
      <c r="G331" s="34">
        <v>389</v>
      </c>
      <c r="H331" s="34" t="s">
        <v>360</v>
      </c>
      <c r="I331" s="33" t="s">
        <v>361</v>
      </c>
      <c r="J331" s="33">
        <f>SUM(Table4[[#This Row],[SAT Math]:[SAT Writing]])</f>
        <v>1420</v>
      </c>
      <c r="K331" s="33">
        <v>2</v>
      </c>
      <c r="L331">
        <f t="shared" ca="1" si="5"/>
        <v>3</v>
      </c>
    </row>
    <row r="332" spans="1:12" x14ac:dyDescent="0.55000000000000004">
      <c r="A332" s="33">
        <v>350</v>
      </c>
      <c r="B332" s="33">
        <v>2</v>
      </c>
      <c r="C332" s="34">
        <v>10</v>
      </c>
      <c r="D332" s="35">
        <v>2.7893816752472889</v>
      </c>
      <c r="E332" s="36">
        <v>339</v>
      </c>
      <c r="F332" s="34">
        <v>223</v>
      </c>
      <c r="G332" s="34">
        <v>443</v>
      </c>
      <c r="H332" s="34" t="s">
        <v>360</v>
      </c>
      <c r="I332" s="33" t="s">
        <v>361</v>
      </c>
      <c r="J332" s="33">
        <f>SUM(Table4[[#This Row],[SAT Math]:[SAT Writing]])</f>
        <v>1005</v>
      </c>
      <c r="K332" s="33">
        <v>5</v>
      </c>
      <c r="L332">
        <f t="shared" ca="1" si="5"/>
        <v>3</v>
      </c>
    </row>
    <row r="333" spans="1:12" x14ac:dyDescent="0.55000000000000004">
      <c r="A333" s="33">
        <v>255</v>
      </c>
      <c r="B333" s="33">
        <v>17</v>
      </c>
      <c r="C333" s="34">
        <v>11</v>
      </c>
      <c r="D333" s="35">
        <v>3.4739234619157258</v>
      </c>
      <c r="E333" s="36">
        <v>779</v>
      </c>
      <c r="F333" s="34">
        <v>433</v>
      </c>
      <c r="G333" s="34">
        <v>349</v>
      </c>
      <c r="H333" s="34" t="s">
        <v>360</v>
      </c>
      <c r="I333" s="33" t="s">
        <v>363</v>
      </c>
      <c r="J333" s="33">
        <f>SUM(Table4[[#This Row],[SAT Math]:[SAT Writing]])</f>
        <v>1561</v>
      </c>
      <c r="K333" s="33">
        <v>2</v>
      </c>
      <c r="L333">
        <f t="shared" ca="1" si="5"/>
        <v>4</v>
      </c>
    </row>
    <row r="334" spans="1:12" x14ac:dyDescent="0.55000000000000004">
      <c r="A334" s="33">
        <v>92</v>
      </c>
      <c r="B334" s="33">
        <v>25</v>
      </c>
      <c r="C334" s="34">
        <v>12</v>
      </c>
      <c r="D334" s="35">
        <v>1.913501796690674</v>
      </c>
      <c r="E334" s="36">
        <v>382</v>
      </c>
      <c r="F334" s="34">
        <v>551</v>
      </c>
      <c r="G334" s="34">
        <v>124</v>
      </c>
      <c r="H334" s="34" t="s">
        <v>362</v>
      </c>
      <c r="I334" s="33" t="s">
        <v>363</v>
      </c>
      <c r="J334" s="33">
        <f>SUM(Table4[[#This Row],[SAT Math]:[SAT Writing]])</f>
        <v>1057</v>
      </c>
      <c r="K334" s="33">
        <v>6</v>
      </c>
      <c r="L334">
        <f t="shared" ca="1" si="5"/>
        <v>5</v>
      </c>
    </row>
    <row r="335" spans="1:12" x14ac:dyDescent="0.55000000000000004">
      <c r="A335" s="33">
        <v>195</v>
      </c>
      <c r="B335" s="33">
        <v>1</v>
      </c>
      <c r="C335" s="34">
        <v>10</v>
      </c>
      <c r="D335" s="35">
        <v>5.28</v>
      </c>
      <c r="E335" s="36">
        <v>500</v>
      </c>
      <c r="F335" s="34">
        <v>574</v>
      </c>
      <c r="G335" s="34">
        <v>484</v>
      </c>
      <c r="H335" s="34" t="s">
        <v>362</v>
      </c>
      <c r="I335" s="33" t="s">
        <v>361</v>
      </c>
      <c r="J335" s="33">
        <f>SUM(Table4[[#This Row],[SAT Math]:[SAT Writing]])</f>
        <v>1558</v>
      </c>
      <c r="K335" s="33">
        <v>0</v>
      </c>
      <c r="L335">
        <f t="shared" ca="1" si="5"/>
        <v>2</v>
      </c>
    </row>
    <row r="336" spans="1:12" x14ac:dyDescent="0.55000000000000004">
      <c r="A336" s="33">
        <v>17</v>
      </c>
      <c r="B336" s="33">
        <v>11</v>
      </c>
      <c r="C336" s="34">
        <v>11</v>
      </c>
      <c r="D336" s="35">
        <v>3.2099938261423793</v>
      </c>
      <c r="E336" s="36">
        <v>623</v>
      </c>
      <c r="F336" s="34">
        <v>596</v>
      </c>
      <c r="G336" s="34">
        <v>620</v>
      </c>
      <c r="H336" s="34" t="s">
        <v>360</v>
      </c>
      <c r="I336" s="33" t="s">
        <v>361</v>
      </c>
      <c r="J336" s="33">
        <f>SUM(Table4[[#This Row],[SAT Math]:[SAT Writing]])</f>
        <v>1839</v>
      </c>
      <c r="K336" s="33">
        <v>2</v>
      </c>
      <c r="L336">
        <f t="shared" ca="1" si="5"/>
        <v>2</v>
      </c>
    </row>
    <row r="337" spans="1:12" x14ac:dyDescent="0.55000000000000004">
      <c r="A337" s="33">
        <v>192</v>
      </c>
      <c r="B337" s="33">
        <v>8</v>
      </c>
      <c r="C337" s="34">
        <v>10</v>
      </c>
      <c r="D337" s="35">
        <v>1.8267151433646953</v>
      </c>
      <c r="E337" s="36">
        <v>644</v>
      </c>
      <c r="F337" s="34">
        <v>202</v>
      </c>
      <c r="G337" s="34">
        <v>466</v>
      </c>
      <c r="H337" s="34" t="s">
        <v>360</v>
      </c>
      <c r="I337" s="33" t="s">
        <v>361</v>
      </c>
      <c r="J337" s="33">
        <f>SUM(Table4[[#This Row],[SAT Math]:[SAT Writing]])</f>
        <v>1312</v>
      </c>
      <c r="K337" s="33">
        <v>5</v>
      </c>
      <c r="L337">
        <f t="shared" ca="1" si="5"/>
        <v>5</v>
      </c>
    </row>
    <row r="338" spans="1:12" x14ac:dyDescent="0.55000000000000004">
      <c r="A338" s="33">
        <v>309</v>
      </c>
      <c r="B338" s="33">
        <v>22</v>
      </c>
      <c r="C338" s="34">
        <v>12</v>
      </c>
      <c r="D338" s="35">
        <v>4.6462360142426444</v>
      </c>
      <c r="E338" s="36">
        <v>794</v>
      </c>
      <c r="F338" s="34">
        <v>389</v>
      </c>
      <c r="G338" s="34">
        <v>683</v>
      </c>
      <c r="H338" s="34" t="s">
        <v>362</v>
      </c>
      <c r="I338" s="33" t="s">
        <v>363</v>
      </c>
      <c r="J338" s="33">
        <f>SUM(Table4[[#This Row],[SAT Math]:[SAT Writing]])</f>
        <v>1866</v>
      </c>
      <c r="K338" s="33">
        <v>2</v>
      </c>
      <c r="L338">
        <f t="shared" ca="1" si="5"/>
        <v>3</v>
      </c>
    </row>
    <row r="339" spans="1:12" x14ac:dyDescent="0.55000000000000004">
      <c r="A339" s="33">
        <v>201</v>
      </c>
      <c r="B339" s="33">
        <v>10</v>
      </c>
      <c r="C339" s="34">
        <v>11</v>
      </c>
      <c r="D339" s="35">
        <v>4.2686199439653087</v>
      </c>
      <c r="E339" s="36">
        <v>677</v>
      </c>
      <c r="F339" s="34">
        <v>767</v>
      </c>
      <c r="G339" s="34">
        <v>293</v>
      </c>
      <c r="H339" s="34" t="s">
        <v>362</v>
      </c>
      <c r="I339" s="33" t="s">
        <v>363</v>
      </c>
      <c r="J339" s="33">
        <f>SUM(Table4[[#This Row],[SAT Math]:[SAT Writing]])</f>
        <v>1737</v>
      </c>
      <c r="K339" s="33">
        <v>3</v>
      </c>
      <c r="L339">
        <f t="shared" ca="1" si="5"/>
        <v>0</v>
      </c>
    </row>
    <row r="340" spans="1:12" x14ac:dyDescent="0.55000000000000004">
      <c r="A340" s="33">
        <v>134</v>
      </c>
      <c r="B340" s="33">
        <v>6</v>
      </c>
      <c r="C340" s="34">
        <v>10</v>
      </c>
      <c r="D340" s="35">
        <v>4.2851951194641611</v>
      </c>
      <c r="E340" s="36">
        <v>306</v>
      </c>
      <c r="F340" s="34">
        <v>464</v>
      </c>
      <c r="G340" s="34">
        <v>307</v>
      </c>
      <c r="H340" s="34" t="s">
        <v>360</v>
      </c>
      <c r="I340" s="33" t="s">
        <v>361</v>
      </c>
      <c r="J340" s="33">
        <f>SUM(Table4[[#This Row],[SAT Math]:[SAT Writing]])</f>
        <v>1077</v>
      </c>
      <c r="K340" s="33">
        <v>0</v>
      </c>
      <c r="L340">
        <f t="shared" ca="1" si="5"/>
        <v>3</v>
      </c>
    </row>
    <row r="341" spans="1:12" x14ac:dyDescent="0.55000000000000004">
      <c r="A341" s="33">
        <v>7</v>
      </c>
      <c r="B341" s="33">
        <v>12</v>
      </c>
      <c r="C341" s="34">
        <v>11</v>
      </c>
      <c r="D341" s="35">
        <v>4.4525017605165047</v>
      </c>
      <c r="E341" s="36">
        <v>747</v>
      </c>
      <c r="F341" s="34">
        <v>548</v>
      </c>
      <c r="G341" s="34">
        <v>677</v>
      </c>
      <c r="H341" s="34" t="s">
        <v>360</v>
      </c>
      <c r="I341" s="33" t="s">
        <v>363</v>
      </c>
      <c r="J341" s="33">
        <f>SUM(Table4[[#This Row],[SAT Math]:[SAT Writing]])</f>
        <v>1972</v>
      </c>
      <c r="K341" s="33">
        <v>3</v>
      </c>
      <c r="L341">
        <f t="shared" ca="1" si="5"/>
        <v>2</v>
      </c>
    </row>
    <row r="342" spans="1:12" x14ac:dyDescent="0.55000000000000004">
      <c r="A342" s="33">
        <v>270</v>
      </c>
      <c r="B342" s="33">
        <v>12</v>
      </c>
      <c r="C342" s="34">
        <v>11</v>
      </c>
      <c r="D342" s="35">
        <v>4.3640166393874322</v>
      </c>
      <c r="E342" s="36">
        <v>734</v>
      </c>
      <c r="F342" s="34">
        <v>656</v>
      </c>
      <c r="G342" s="34">
        <v>130</v>
      </c>
      <c r="H342" s="34" t="s">
        <v>360</v>
      </c>
      <c r="I342" s="33" t="s">
        <v>363</v>
      </c>
      <c r="J342" s="33">
        <f>SUM(Table4[[#This Row],[SAT Math]:[SAT Writing]])</f>
        <v>1520</v>
      </c>
      <c r="K342" s="33">
        <v>1</v>
      </c>
      <c r="L342">
        <f t="shared" ca="1" si="5"/>
        <v>1</v>
      </c>
    </row>
    <row r="343" spans="1:12" x14ac:dyDescent="0.55000000000000004">
      <c r="A343" s="33">
        <v>499</v>
      </c>
      <c r="B343" s="33">
        <v>7</v>
      </c>
      <c r="C343" s="34">
        <v>10</v>
      </c>
      <c r="D343" s="35">
        <v>4.151573619335144</v>
      </c>
      <c r="E343" s="36">
        <v>761</v>
      </c>
      <c r="F343" s="34">
        <v>270</v>
      </c>
      <c r="G343" s="34">
        <v>258</v>
      </c>
      <c r="H343" s="34" t="s">
        <v>362</v>
      </c>
      <c r="I343" s="33" t="s">
        <v>363</v>
      </c>
      <c r="J343" s="33">
        <f>SUM(Table4[[#This Row],[SAT Math]:[SAT Writing]])</f>
        <v>1289</v>
      </c>
      <c r="K343" s="33">
        <v>1</v>
      </c>
      <c r="L343">
        <f t="shared" ca="1" si="5"/>
        <v>2</v>
      </c>
    </row>
    <row r="344" spans="1:12" x14ac:dyDescent="0.55000000000000004">
      <c r="A344" s="33">
        <v>417</v>
      </c>
      <c r="B344" s="33">
        <v>4</v>
      </c>
      <c r="C344" s="34">
        <v>10</v>
      </c>
      <c r="D344" s="35">
        <v>4.2301433930104588</v>
      </c>
      <c r="E344" s="36">
        <v>525</v>
      </c>
      <c r="F344" s="34">
        <v>271</v>
      </c>
      <c r="G344" s="34">
        <v>794</v>
      </c>
      <c r="H344" s="34" t="s">
        <v>362</v>
      </c>
      <c r="I344" s="33" t="s">
        <v>361</v>
      </c>
      <c r="J344" s="33">
        <f>SUM(Table4[[#This Row],[SAT Math]:[SAT Writing]])</f>
        <v>1590</v>
      </c>
      <c r="K344" s="33">
        <v>1</v>
      </c>
      <c r="L344">
        <f t="shared" ca="1" si="5"/>
        <v>2</v>
      </c>
    </row>
    <row r="345" spans="1:12" x14ac:dyDescent="0.55000000000000004">
      <c r="A345" s="33">
        <v>301</v>
      </c>
      <c r="B345" s="33">
        <v>5</v>
      </c>
      <c r="C345" s="34">
        <v>10</v>
      </c>
      <c r="D345" s="35">
        <v>4.1441180269215234</v>
      </c>
      <c r="E345" s="36">
        <v>383</v>
      </c>
      <c r="F345" s="34">
        <v>742</v>
      </c>
      <c r="G345" s="34">
        <v>129</v>
      </c>
      <c r="H345" s="34" t="s">
        <v>360</v>
      </c>
      <c r="I345" s="33" t="s">
        <v>363</v>
      </c>
      <c r="J345" s="33">
        <f>SUM(Table4[[#This Row],[SAT Math]:[SAT Writing]])</f>
        <v>1254</v>
      </c>
      <c r="K345" s="33">
        <v>1</v>
      </c>
      <c r="L345">
        <f t="shared" ca="1" si="5"/>
        <v>3</v>
      </c>
    </row>
    <row r="346" spans="1:12" x14ac:dyDescent="0.55000000000000004">
      <c r="A346" s="33">
        <v>313</v>
      </c>
      <c r="B346" s="33">
        <v>19</v>
      </c>
      <c r="C346" s="34">
        <v>12</v>
      </c>
      <c r="D346" s="35">
        <v>4.2599680532180955</v>
      </c>
      <c r="E346" s="36">
        <v>315</v>
      </c>
      <c r="F346" s="34">
        <v>353</v>
      </c>
      <c r="G346" s="34">
        <v>638</v>
      </c>
      <c r="H346" s="34" t="s">
        <v>362</v>
      </c>
      <c r="I346" s="33" t="s">
        <v>363</v>
      </c>
      <c r="J346" s="33">
        <f>SUM(Table4[[#This Row],[SAT Math]:[SAT Writing]])</f>
        <v>1306</v>
      </c>
      <c r="K346" s="33">
        <v>1</v>
      </c>
      <c r="L346">
        <f t="shared" ca="1" si="5"/>
        <v>2</v>
      </c>
    </row>
    <row r="347" spans="1:12" x14ac:dyDescent="0.55000000000000004">
      <c r="A347" s="33">
        <v>15</v>
      </c>
      <c r="B347" s="33">
        <v>7</v>
      </c>
      <c r="C347" s="34">
        <v>10</v>
      </c>
      <c r="D347" s="35">
        <v>3.8173340725520348</v>
      </c>
      <c r="E347" s="36">
        <v>390</v>
      </c>
      <c r="F347" s="34">
        <v>486</v>
      </c>
      <c r="G347" s="34">
        <v>178</v>
      </c>
      <c r="H347" s="34" t="s">
        <v>362</v>
      </c>
      <c r="I347" s="33" t="s">
        <v>361</v>
      </c>
      <c r="J347" s="33">
        <f>SUM(Table4[[#This Row],[SAT Math]:[SAT Writing]])</f>
        <v>1054</v>
      </c>
      <c r="K347" s="33">
        <v>4</v>
      </c>
      <c r="L347">
        <f t="shared" ca="1" si="5"/>
        <v>3</v>
      </c>
    </row>
    <row r="348" spans="1:12" x14ac:dyDescent="0.55000000000000004">
      <c r="A348" s="33">
        <v>145</v>
      </c>
      <c r="B348" s="33">
        <v>9</v>
      </c>
      <c r="C348" s="34">
        <v>11</v>
      </c>
      <c r="D348" s="35">
        <v>3.5567932408079548</v>
      </c>
      <c r="E348" s="36">
        <v>728</v>
      </c>
      <c r="F348" s="34">
        <v>266</v>
      </c>
      <c r="G348" s="34">
        <v>510</v>
      </c>
      <c r="H348" s="34" t="s">
        <v>360</v>
      </c>
      <c r="I348" s="33" t="s">
        <v>361</v>
      </c>
      <c r="J348" s="33">
        <f>SUM(Table4[[#This Row],[SAT Math]:[SAT Writing]])</f>
        <v>1504</v>
      </c>
      <c r="K348" s="33">
        <v>1</v>
      </c>
      <c r="L348">
        <f t="shared" ca="1" si="5"/>
        <v>3</v>
      </c>
    </row>
    <row r="349" spans="1:12" x14ac:dyDescent="0.55000000000000004">
      <c r="A349" s="33">
        <v>436</v>
      </c>
      <c r="B349" s="33">
        <v>6</v>
      </c>
      <c r="C349" s="34">
        <v>10</v>
      </c>
      <c r="D349" s="35">
        <v>3.5887030566849956</v>
      </c>
      <c r="E349" s="36">
        <v>677</v>
      </c>
      <c r="F349" s="34">
        <v>234</v>
      </c>
      <c r="G349" s="34">
        <v>549</v>
      </c>
      <c r="H349" s="34" t="s">
        <v>360</v>
      </c>
      <c r="I349" s="33" t="s">
        <v>363</v>
      </c>
      <c r="J349" s="33">
        <f>SUM(Table4[[#This Row],[SAT Math]:[SAT Writing]])</f>
        <v>1460</v>
      </c>
      <c r="K349" s="33">
        <v>4</v>
      </c>
      <c r="L349">
        <f t="shared" ca="1" si="5"/>
        <v>3</v>
      </c>
    </row>
    <row r="350" spans="1:12" x14ac:dyDescent="0.55000000000000004">
      <c r="A350" s="33">
        <v>149</v>
      </c>
      <c r="B350" s="33">
        <v>21</v>
      </c>
      <c r="C350" s="34">
        <v>12</v>
      </c>
      <c r="D350" s="35">
        <v>3.0969199840843324</v>
      </c>
      <c r="E350" s="36">
        <v>433</v>
      </c>
      <c r="F350" s="34">
        <v>591</v>
      </c>
      <c r="G350" s="34">
        <v>518</v>
      </c>
      <c r="H350" s="34" t="s">
        <v>360</v>
      </c>
      <c r="I350" s="33" t="s">
        <v>361</v>
      </c>
      <c r="J350" s="33">
        <f>SUM(Table4[[#This Row],[SAT Math]:[SAT Writing]])</f>
        <v>1542</v>
      </c>
      <c r="K350" s="33">
        <v>4</v>
      </c>
      <c r="L350">
        <f t="shared" ca="1" si="5"/>
        <v>4</v>
      </c>
    </row>
    <row r="351" spans="1:12" x14ac:dyDescent="0.55000000000000004">
      <c r="A351" s="33">
        <v>222</v>
      </c>
      <c r="B351" s="33">
        <v>16</v>
      </c>
      <c r="C351" s="34">
        <v>11</v>
      </c>
      <c r="D351" s="35">
        <v>3.0605654129061359</v>
      </c>
      <c r="E351" s="36">
        <v>668</v>
      </c>
      <c r="F351" s="34">
        <v>703</v>
      </c>
      <c r="G351" s="34">
        <v>393</v>
      </c>
      <c r="H351" s="34" t="s">
        <v>362</v>
      </c>
      <c r="I351" s="33" t="s">
        <v>361</v>
      </c>
      <c r="J351" s="33">
        <f>SUM(Table4[[#This Row],[SAT Math]:[SAT Writing]])</f>
        <v>1764</v>
      </c>
      <c r="K351" s="33">
        <v>3</v>
      </c>
      <c r="L351">
        <f t="shared" ca="1" si="5"/>
        <v>1</v>
      </c>
    </row>
    <row r="352" spans="1:12" x14ac:dyDescent="0.55000000000000004">
      <c r="A352" s="33">
        <v>399</v>
      </c>
      <c r="B352" s="33">
        <v>9</v>
      </c>
      <c r="C352" s="34">
        <v>11</v>
      </c>
      <c r="D352" s="35">
        <v>2.7639595210419183</v>
      </c>
      <c r="E352" s="36">
        <v>457</v>
      </c>
      <c r="F352" s="34">
        <v>213</v>
      </c>
      <c r="G352" s="34">
        <v>405</v>
      </c>
      <c r="H352" s="34" t="s">
        <v>360</v>
      </c>
      <c r="I352" s="33" t="s">
        <v>361</v>
      </c>
      <c r="J352" s="33">
        <f>SUM(Table4[[#This Row],[SAT Math]:[SAT Writing]])</f>
        <v>1075</v>
      </c>
      <c r="K352" s="33">
        <v>4</v>
      </c>
      <c r="L352">
        <f t="shared" ca="1" si="5"/>
        <v>5</v>
      </c>
    </row>
    <row r="353" spans="1:12" x14ac:dyDescent="0.55000000000000004">
      <c r="A353" s="33">
        <v>293</v>
      </c>
      <c r="B353" s="33">
        <v>18</v>
      </c>
      <c r="C353" s="34">
        <v>12</v>
      </c>
      <c r="D353" s="35">
        <v>2.7205167623958628</v>
      </c>
      <c r="E353" s="36">
        <v>518</v>
      </c>
      <c r="F353" s="34">
        <v>382</v>
      </c>
      <c r="G353" s="34">
        <v>742</v>
      </c>
      <c r="H353" s="34" t="s">
        <v>360</v>
      </c>
      <c r="I353" s="33" t="s">
        <v>363</v>
      </c>
      <c r="J353" s="33">
        <f>SUM(Table4[[#This Row],[SAT Math]:[SAT Writing]])</f>
        <v>1642</v>
      </c>
      <c r="K353" s="33">
        <v>5</v>
      </c>
      <c r="L353">
        <f t="shared" ca="1" si="5"/>
        <v>4</v>
      </c>
    </row>
    <row r="354" spans="1:12" x14ac:dyDescent="0.55000000000000004">
      <c r="A354" s="33">
        <v>48</v>
      </c>
      <c r="B354" s="33">
        <v>9</v>
      </c>
      <c r="C354" s="34">
        <v>11</v>
      </c>
      <c r="D354" s="35">
        <v>2.2807517092063021</v>
      </c>
      <c r="E354" s="36">
        <v>801</v>
      </c>
      <c r="F354" s="34">
        <v>589</v>
      </c>
      <c r="G354" s="34">
        <v>177</v>
      </c>
      <c r="H354" s="34" t="s">
        <v>360</v>
      </c>
      <c r="I354" s="33" t="s">
        <v>361</v>
      </c>
      <c r="J354" s="33">
        <f>SUM(Table4[[#This Row],[SAT Math]:[SAT Writing]])</f>
        <v>1567</v>
      </c>
      <c r="K354" s="33">
        <v>3</v>
      </c>
      <c r="L354">
        <f t="shared" ca="1" si="5"/>
        <v>2</v>
      </c>
    </row>
    <row r="355" spans="1:12" x14ac:dyDescent="0.55000000000000004">
      <c r="A355" s="33">
        <v>452</v>
      </c>
      <c r="B355" s="33">
        <v>19</v>
      </c>
      <c r="C355" s="34">
        <v>12</v>
      </c>
      <c r="D355" s="35">
        <v>5.4720060251808649</v>
      </c>
      <c r="E355" s="36">
        <v>571</v>
      </c>
      <c r="F355" s="34">
        <v>364</v>
      </c>
      <c r="G355" s="34">
        <v>489</v>
      </c>
      <c r="H355" s="34" t="s">
        <v>362</v>
      </c>
      <c r="I355" s="33" t="s">
        <v>361</v>
      </c>
      <c r="J355" s="33">
        <f>SUM(Table4[[#This Row],[SAT Math]:[SAT Writing]])</f>
        <v>1424</v>
      </c>
      <c r="K355" s="33">
        <v>2</v>
      </c>
      <c r="L355">
        <f t="shared" ca="1" si="5"/>
        <v>2</v>
      </c>
    </row>
    <row r="356" spans="1:12" x14ac:dyDescent="0.55000000000000004">
      <c r="A356" s="33">
        <v>83</v>
      </c>
      <c r="B356" s="33">
        <v>9</v>
      </c>
      <c r="C356" s="34">
        <v>11</v>
      </c>
      <c r="D356" s="35">
        <v>3.6536864010536032</v>
      </c>
      <c r="E356" s="36">
        <v>809</v>
      </c>
      <c r="F356" s="34">
        <v>637</v>
      </c>
      <c r="G356" s="34">
        <v>277</v>
      </c>
      <c r="H356" s="34" t="s">
        <v>360</v>
      </c>
      <c r="I356" s="33" t="s">
        <v>361</v>
      </c>
      <c r="J356" s="33">
        <f>SUM(Table4[[#This Row],[SAT Math]:[SAT Writing]])</f>
        <v>1723</v>
      </c>
      <c r="K356" s="33">
        <v>3</v>
      </c>
      <c r="L356">
        <f t="shared" ca="1" si="5"/>
        <v>4</v>
      </c>
    </row>
    <row r="357" spans="1:12" x14ac:dyDescent="0.55000000000000004">
      <c r="A357" s="33">
        <v>94</v>
      </c>
      <c r="B357" s="33">
        <v>4</v>
      </c>
      <c r="C357" s="34">
        <v>10</v>
      </c>
      <c r="D357" s="35">
        <v>3.2694291288107138</v>
      </c>
      <c r="E357" s="36">
        <v>525</v>
      </c>
      <c r="F357" s="34">
        <v>525</v>
      </c>
      <c r="G357" s="34">
        <v>747</v>
      </c>
      <c r="H357" s="34" t="s">
        <v>362</v>
      </c>
      <c r="I357" s="33" t="s">
        <v>361</v>
      </c>
      <c r="J357" s="33">
        <f>SUM(Table4[[#This Row],[SAT Math]:[SAT Writing]])</f>
        <v>1797</v>
      </c>
      <c r="K357" s="33">
        <v>3</v>
      </c>
      <c r="L357">
        <f t="shared" ca="1" si="5"/>
        <v>3</v>
      </c>
    </row>
    <row r="358" spans="1:12" x14ac:dyDescent="0.55000000000000004">
      <c r="A358" s="33">
        <v>118</v>
      </c>
      <c r="B358" s="33">
        <v>17</v>
      </c>
      <c r="C358" s="34">
        <v>11</v>
      </c>
      <c r="D358" s="35">
        <v>2.8559603277631567</v>
      </c>
      <c r="E358" s="36">
        <v>466</v>
      </c>
      <c r="F358" s="34">
        <v>340</v>
      </c>
      <c r="G358" s="34">
        <v>716</v>
      </c>
      <c r="H358" s="34" t="s">
        <v>360</v>
      </c>
      <c r="I358" s="33" t="s">
        <v>363</v>
      </c>
      <c r="J358" s="33">
        <f>SUM(Table4[[#This Row],[SAT Math]:[SAT Writing]])</f>
        <v>1522</v>
      </c>
      <c r="K358" s="33">
        <v>5</v>
      </c>
      <c r="L358">
        <f t="shared" ca="1" si="5"/>
        <v>5</v>
      </c>
    </row>
    <row r="359" spans="1:12" x14ac:dyDescent="0.55000000000000004">
      <c r="A359" s="33">
        <v>303</v>
      </c>
      <c r="B359" s="33">
        <v>2</v>
      </c>
      <c r="C359" s="34">
        <v>10</v>
      </c>
      <c r="D359" s="35">
        <v>4.5899436799999993</v>
      </c>
      <c r="E359" s="36">
        <v>753</v>
      </c>
      <c r="F359" s="34">
        <v>497</v>
      </c>
      <c r="G359" s="34">
        <v>122</v>
      </c>
      <c r="H359" s="34" t="s">
        <v>360</v>
      </c>
      <c r="I359" s="33" t="s">
        <v>363</v>
      </c>
      <c r="J359" s="33">
        <f>SUM(Table4[[#This Row],[SAT Math]:[SAT Writing]])</f>
        <v>1372</v>
      </c>
      <c r="K359" s="33">
        <v>0</v>
      </c>
      <c r="L359">
        <f t="shared" ca="1" si="5"/>
        <v>0</v>
      </c>
    </row>
    <row r="360" spans="1:12" x14ac:dyDescent="0.55000000000000004">
      <c r="A360" s="33">
        <v>252</v>
      </c>
      <c r="B360" s="33">
        <v>21</v>
      </c>
      <c r="C360" s="34">
        <v>12</v>
      </c>
      <c r="D360" s="35">
        <v>4.4930163654096944</v>
      </c>
      <c r="E360" s="36">
        <v>320</v>
      </c>
      <c r="F360" s="34">
        <v>285</v>
      </c>
      <c r="G360" s="34">
        <v>457</v>
      </c>
      <c r="H360" s="34" t="s">
        <v>360</v>
      </c>
      <c r="I360" s="33" t="s">
        <v>361</v>
      </c>
      <c r="J360" s="33">
        <f>SUM(Table4[[#This Row],[SAT Math]:[SAT Writing]])</f>
        <v>1062</v>
      </c>
      <c r="K360" s="33">
        <v>1</v>
      </c>
      <c r="L360">
        <f t="shared" ca="1" si="5"/>
        <v>1</v>
      </c>
    </row>
    <row r="361" spans="1:12" x14ac:dyDescent="0.55000000000000004">
      <c r="A361" s="33">
        <v>406</v>
      </c>
      <c r="B361" s="33">
        <v>11</v>
      </c>
      <c r="C361" s="34">
        <v>11</v>
      </c>
      <c r="D361" s="35">
        <v>1.4464955888394371</v>
      </c>
      <c r="E361" s="36">
        <v>449</v>
      </c>
      <c r="F361" s="34">
        <v>604</v>
      </c>
      <c r="G361" s="34">
        <v>122</v>
      </c>
      <c r="H361" s="34" t="s">
        <v>360</v>
      </c>
      <c r="I361" s="33" t="s">
        <v>363</v>
      </c>
      <c r="J361" s="33">
        <f>SUM(Table4[[#This Row],[SAT Math]:[SAT Writing]])</f>
        <v>1175</v>
      </c>
      <c r="K361" s="33">
        <v>3</v>
      </c>
      <c r="L361">
        <f t="shared" ca="1" si="5"/>
        <v>3</v>
      </c>
    </row>
    <row r="362" spans="1:12" x14ac:dyDescent="0.55000000000000004">
      <c r="A362" s="33">
        <v>321</v>
      </c>
      <c r="B362" s="33">
        <v>6</v>
      </c>
      <c r="C362" s="34">
        <v>10</v>
      </c>
      <c r="D362" s="35">
        <v>4.7176110857936431</v>
      </c>
      <c r="E362" s="36">
        <v>376</v>
      </c>
      <c r="F362" s="34">
        <v>200</v>
      </c>
      <c r="G362" s="34">
        <v>579</v>
      </c>
      <c r="H362" s="34" t="s">
        <v>360</v>
      </c>
      <c r="I362" s="33" t="s">
        <v>361</v>
      </c>
      <c r="J362" s="33">
        <f>SUM(Table4[[#This Row],[SAT Math]:[SAT Writing]])</f>
        <v>1155</v>
      </c>
      <c r="K362" s="33">
        <v>0</v>
      </c>
      <c r="L362">
        <f t="shared" ca="1" si="5"/>
        <v>2</v>
      </c>
    </row>
    <row r="363" spans="1:12" x14ac:dyDescent="0.55000000000000004">
      <c r="A363" s="33">
        <v>412</v>
      </c>
      <c r="B363" s="33">
        <v>19</v>
      </c>
      <c r="C363" s="34">
        <v>12</v>
      </c>
      <c r="D363" s="35">
        <v>4.4706799015457026</v>
      </c>
      <c r="E363" s="36">
        <v>479</v>
      </c>
      <c r="F363" s="34">
        <v>735</v>
      </c>
      <c r="G363" s="34">
        <v>741</v>
      </c>
      <c r="H363" s="34" t="s">
        <v>362</v>
      </c>
      <c r="I363" s="33" t="s">
        <v>361</v>
      </c>
      <c r="J363" s="33">
        <f>SUM(Table4[[#This Row],[SAT Math]:[SAT Writing]])</f>
        <v>1955</v>
      </c>
      <c r="K363" s="33">
        <v>3</v>
      </c>
      <c r="L363">
        <f t="shared" ca="1" si="5"/>
        <v>2</v>
      </c>
    </row>
    <row r="364" spans="1:12" x14ac:dyDescent="0.55000000000000004">
      <c r="A364" s="33">
        <v>349</v>
      </c>
      <c r="B364" s="33">
        <v>25</v>
      </c>
      <c r="C364" s="34">
        <v>12</v>
      </c>
      <c r="D364" s="35">
        <v>4.3502355270029875</v>
      </c>
      <c r="E364" s="36">
        <v>798</v>
      </c>
      <c r="F364" s="34">
        <v>500</v>
      </c>
      <c r="G364" s="34">
        <v>162</v>
      </c>
      <c r="H364" s="34" t="s">
        <v>362</v>
      </c>
      <c r="I364" s="33" t="s">
        <v>361</v>
      </c>
      <c r="J364" s="33">
        <f>SUM(Table4[[#This Row],[SAT Math]:[SAT Writing]])</f>
        <v>1460</v>
      </c>
      <c r="K364" s="33">
        <v>0</v>
      </c>
      <c r="L364">
        <f t="shared" ca="1" si="5"/>
        <v>2</v>
      </c>
    </row>
    <row r="365" spans="1:12" x14ac:dyDescent="0.55000000000000004">
      <c r="A365" s="33">
        <v>36</v>
      </c>
      <c r="B365" s="33">
        <v>14</v>
      </c>
      <c r="C365" s="34">
        <v>11</v>
      </c>
      <c r="D365" s="35">
        <v>2.3322160195864514</v>
      </c>
      <c r="E365" s="36">
        <v>490</v>
      </c>
      <c r="F365" s="34">
        <v>284</v>
      </c>
      <c r="G365" s="34">
        <v>403</v>
      </c>
      <c r="H365" s="34" t="s">
        <v>360</v>
      </c>
      <c r="I365" s="33" t="s">
        <v>361</v>
      </c>
      <c r="J365" s="33">
        <f>SUM(Table4[[#This Row],[SAT Math]:[SAT Writing]])</f>
        <v>1177</v>
      </c>
      <c r="K365" s="33">
        <v>2</v>
      </c>
      <c r="L365">
        <f t="shared" ca="1" si="5"/>
        <v>5</v>
      </c>
    </row>
    <row r="366" spans="1:12" x14ac:dyDescent="0.55000000000000004">
      <c r="A366" s="33">
        <v>427</v>
      </c>
      <c r="B366" s="33">
        <v>20</v>
      </c>
      <c r="C366" s="34">
        <v>12</v>
      </c>
      <c r="D366" s="35">
        <v>2.9245815734174849</v>
      </c>
      <c r="E366" s="36">
        <v>752</v>
      </c>
      <c r="F366" s="34">
        <v>265</v>
      </c>
      <c r="G366" s="34">
        <v>152</v>
      </c>
      <c r="H366" s="34" t="s">
        <v>360</v>
      </c>
      <c r="I366" s="33" t="s">
        <v>363</v>
      </c>
      <c r="J366" s="33">
        <f>SUM(Table4[[#This Row],[SAT Math]:[SAT Writing]])</f>
        <v>1169</v>
      </c>
      <c r="K366" s="33">
        <v>2</v>
      </c>
      <c r="L366">
        <f t="shared" ca="1" si="5"/>
        <v>5</v>
      </c>
    </row>
    <row r="367" spans="1:12" x14ac:dyDescent="0.55000000000000004">
      <c r="A367" s="33">
        <v>4</v>
      </c>
      <c r="B367" s="33">
        <v>6</v>
      </c>
      <c r="C367" s="34">
        <v>10</v>
      </c>
      <c r="D367" s="35">
        <v>4.4946719999999996</v>
      </c>
      <c r="E367" s="36">
        <v>640</v>
      </c>
      <c r="F367" s="34">
        <v>407</v>
      </c>
      <c r="G367" s="34">
        <v>353</v>
      </c>
      <c r="H367" s="34" t="s">
        <v>360</v>
      </c>
      <c r="I367" s="33" t="s">
        <v>361</v>
      </c>
      <c r="J367" s="33">
        <f>SUM(Table4[[#This Row],[SAT Math]:[SAT Writing]])</f>
        <v>1400</v>
      </c>
      <c r="K367" s="33">
        <v>0</v>
      </c>
      <c r="L367">
        <f t="shared" ca="1" si="5"/>
        <v>3</v>
      </c>
    </row>
    <row r="368" spans="1:12" x14ac:dyDescent="0.55000000000000004">
      <c r="A368" s="33">
        <v>340</v>
      </c>
      <c r="B368" s="33">
        <v>14</v>
      </c>
      <c r="C368" s="34">
        <v>11</v>
      </c>
      <c r="D368" s="35">
        <v>2.9570022398019415</v>
      </c>
      <c r="E368" s="36">
        <v>603</v>
      </c>
      <c r="F368" s="34">
        <v>557</v>
      </c>
      <c r="G368" s="34">
        <v>627</v>
      </c>
      <c r="H368" s="34" t="s">
        <v>360</v>
      </c>
      <c r="I368" s="33" t="s">
        <v>361</v>
      </c>
      <c r="J368" s="33">
        <f>SUM(Table4[[#This Row],[SAT Math]:[SAT Writing]])</f>
        <v>1787</v>
      </c>
      <c r="K368" s="33">
        <v>4</v>
      </c>
      <c r="L368">
        <f t="shared" ca="1" si="5"/>
        <v>5</v>
      </c>
    </row>
    <row r="369" spans="1:12" x14ac:dyDescent="0.55000000000000004">
      <c r="A369" s="33">
        <v>475</v>
      </c>
      <c r="B369" s="33">
        <v>16</v>
      </c>
      <c r="C369" s="34">
        <v>11</v>
      </c>
      <c r="D369" s="35">
        <v>3.3141248895399769</v>
      </c>
      <c r="E369" s="36">
        <v>494</v>
      </c>
      <c r="F369" s="34">
        <v>723</v>
      </c>
      <c r="G369" s="34">
        <v>564</v>
      </c>
      <c r="H369" s="34" t="s">
        <v>362</v>
      </c>
      <c r="I369" s="33" t="s">
        <v>363</v>
      </c>
      <c r="J369" s="33">
        <f>SUM(Table4[[#This Row],[SAT Math]:[SAT Writing]])</f>
        <v>1781</v>
      </c>
      <c r="K369" s="33">
        <v>4</v>
      </c>
      <c r="L369">
        <f t="shared" ca="1" si="5"/>
        <v>3</v>
      </c>
    </row>
    <row r="370" spans="1:12" x14ac:dyDescent="0.55000000000000004">
      <c r="A370" s="33">
        <v>357</v>
      </c>
      <c r="B370" s="33">
        <v>6</v>
      </c>
      <c r="C370" s="34">
        <v>10</v>
      </c>
      <c r="D370" s="35">
        <v>3.7594811135021153</v>
      </c>
      <c r="E370" s="36">
        <v>463</v>
      </c>
      <c r="F370" s="34">
        <v>602</v>
      </c>
      <c r="G370" s="34">
        <v>351</v>
      </c>
      <c r="H370" s="34" t="s">
        <v>360</v>
      </c>
      <c r="I370" s="33" t="s">
        <v>361</v>
      </c>
      <c r="J370" s="33">
        <f>SUM(Table4[[#This Row],[SAT Math]:[SAT Writing]])</f>
        <v>1416</v>
      </c>
      <c r="K370" s="33">
        <v>1</v>
      </c>
      <c r="L370">
        <f t="shared" ca="1" si="5"/>
        <v>2</v>
      </c>
    </row>
    <row r="371" spans="1:12" x14ac:dyDescent="0.55000000000000004">
      <c r="A371" s="33">
        <v>491</v>
      </c>
      <c r="B371" s="33">
        <v>15</v>
      </c>
      <c r="C371" s="34">
        <v>11</v>
      </c>
      <c r="D371" s="35">
        <v>2.8162408431559869</v>
      </c>
      <c r="E371" s="36">
        <v>381</v>
      </c>
      <c r="F371" s="34">
        <v>460</v>
      </c>
      <c r="G371" s="34">
        <v>485</v>
      </c>
      <c r="H371" s="34" t="s">
        <v>360</v>
      </c>
      <c r="I371" s="33" t="s">
        <v>361</v>
      </c>
      <c r="J371" s="33">
        <f>SUM(Table4[[#This Row],[SAT Math]:[SAT Writing]])</f>
        <v>1326</v>
      </c>
      <c r="K371" s="33">
        <v>4</v>
      </c>
      <c r="L371">
        <f t="shared" ca="1" si="5"/>
        <v>5</v>
      </c>
    </row>
    <row r="372" spans="1:12" x14ac:dyDescent="0.55000000000000004">
      <c r="A372" s="33">
        <v>260</v>
      </c>
      <c r="B372" s="33">
        <v>25</v>
      </c>
      <c r="C372" s="34">
        <v>12</v>
      </c>
      <c r="D372" s="35">
        <v>2.2463744415534928</v>
      </c>
      <c r="E372" s="36">
        <v>661</v>
      </c>
      <c r="F372" s="34">
        <v>400</v>
      </c>
      <c r="G372" s="34">
        <v>494</v>
      </c>
      <c r="H372" s="34" t="s">
        <v>362</v>
      </c>
      <c r="I372" s="33" t="s">
        <v>363</v>
      </c>
      <c r="J372" s="33">
        <f>SUM(Table4[[#This Row],[SAT Math]:[SAT Writing]])</f>
        <v>1555</v>
      </c>
      <c r="K372" s="33">
        <v>3</v>
      </c>
      <c r="L372">
        <f t="shared" ca="1" si="5"/>
        <v>4</v>
      </c>
    </row>
    <row r="373" spans="1:12" x14ac:dyDescent="0.55000000000000004">
      <c r="A373" s="33">
        <v>156</v>
      </c>
      <c r="B373" s="33">
        <v>10</v>
      </c>
      <c r="C373" s="34">
        <v>11</v>
      </c>
      <c r="D373" s="35">
        <v>3.8985998458376123</v>
      </c>
      <c r="E373" s="36">
        <v>591</v>
      </c>
      <c r="F373" s="34">
        <v>607</v>
      </c>
      <c r="G373" s="34">
        <v>457</v>
      </c>
      <c r="H373" s="34" t="s">
        <v>362</v>
      </c>
      <c r="I373" s="33" t="s">
        <v>361</v>
      </c>
      <c r="J373" s="33">
        <f>SUM(Table4[[#This Row],[SAT Math]:[SAT Writing]])</f>
        <v>1655</v>
      </c>
      <c r="K373" s="33">
        <v>2</v>
      </c>
      <c r="L373">
        <f t="shared" ca="1" si="5"/>
        <v>4</v>
      </c>
    </row>
    <row r="374" spans="1:12" x14ac:dyDescent="0.55000000000000004">
      <c r="A374" s="33">
        <v>141</v>
      </c>
      <c r="B374" s="33">
        <v>15</v>
      </c>
      <c r="C374" s="34">
        <v>11</v>
      </c>
      <c r="D374" s="35">
        <v>4.1883165100793489</v>
      </c>
      <c r="E374" s="36">
        <v>301</v>
      </c>
      <c r="F374" s="34">
        <v>347</v>
      </c>
      <c r="G374" s="34">
        <v>387</v>
      </c>
      <c r="H374" s="34" t="s">
        <v>360</v>
      </c>
      <c r="I374" s="33" t="s">
        <v>361</v>
      </c>
      <c r="J374" s="33">
        <f>SUM(Table4[[#This Row],[SAT Math]:[SAT Writing]])</f>
        <v>1035</v>
      </c>
      <c r="K374" s="33">
        <v>2</v>
      </c>
      <c r="L374">
        <f t="shared" ca="1" si="5"/>
        <v>1</v>
      </c>
    </row>
    <row r="375" spans="1:12" x14ac:dyDescent="0.55000000000000004">
      <c r="A375" s="33">
        <v>110</v>
      </c>
      <c r="B375" s="33">
        <v>10</v>
      </c>
      <c r="C375" s="34">
        <v>11</v>
      </c>
      <c r="D375" s="35">
        <v>4.3331119934253284</v>
      </c>
      <c r="E375" s="36">
        <v>709</v>
      </c>
      <c r="F375" s="34">
        <v>425</v>
      </c>
      <c r="G375" s="34">
        <v>665</v>
      </c>
      <c r="H375" s="34" t="s">
        <v>362</v>
      </c>
      <c r="I375" s="33" t="s">
        <v>361</v>
      </c>
      <c r="J375" s="33">
        <f>SUM(Table4[[#This Row],[SAT Math]:[SAT Writing]])</f>
        <v>1799</v>
      </c>
      <c r="K375" s="33">
        <v>2</v>
      </c>
      <c r="L375">
        <f t="shared" ca="1" si="5"/>
        <v>2</v>
      </c>
    </row>
    <row r="376" spans="1:12" x14ac:dyDescent="0.55000000000000004">
      <c r="A376" s="33">
        <v>138</v>
      </c>
      <c r="B376" s="33">
        <v>6</v>
      </c>
      <c r="C376" s="34">
        <v>10</v>
      </c>
      <c r="D376" s="35">
        <v>3.082786000787014</v>
      </c>
      <c r="E376" s="36">
        <v>729</v>
      </c>
      <c r="F376" s="34">
        <v>683</v>
      </c>
      <c r="G376" s="34">
        <v>156</v>
      </c>
      <c r="H376" s="34" t="s">
        <v>360</v>
      </c>
      <c r="I376" s="33" t="s">
        <v>361</v>
      </c>
      <c r="J376" s="33">
        <f>SUM(Table4[[#This Row],[SAT Math]:[SAT Writing]])</f>
        <v>1568</v>
      </c>
      <c r="K376" s="33">
        <v>4</v>
      </c>
      <c r="L376">
        <f t="shared" ca="1" si="5"/>
        <v>3</v>
      </c>
    </row>
    <row r="377" spans="1:12" x14ac:dyDescent="0.55000000000000004">
      <c r="A377" s="33">
        <v>13</v>
      </c>
      <c r="B377" s="33">
        <v>2</v>
      </c>
      <c r="C377" s="34">
        <v>10</v>
      </c>
      <c r="D377" s="35">
        <v>2.8599197740824223</v>
      </c>
      <c r="E377" s="36">
        <v>538</v>
      </c>
      <c r="F377" s="34">
        <v>613</v>
      </c>
      <c r="G377" s="34">
        <v>669</v>
      </c>
      <c r="H377" s="34" t="s">
        <v>360</v>
      </c>
      <c r="I377" s="33" t="s">
        <v>361</v>
      </c>
      <c r="J377" s="33">
        <f>SUM(Table4[[#This Row],[SAT Math]:[SAT Writing]])</f>
        <v>1820</v>
      </c>
      <c r="K377" s="33">
        <v>2</v>
      </c>
      <c r="L377">
        <f t="shared" ca="1" si="5"/>
        <v>2</v>
      </c>
    </row>
    <row r="378" spans="1:12" x14ac:dyDescent="0.55000000000000004">
      <c r="A378" s="33">
        <v>393</v>
      </c>
      <c r="B378" s="33">
        <v>14</v>
      </c>
      <c r="C378" s="34">
        <v>11</v>
      </c>
      <c r="D378" s="35">
        <v>3.4781993322003726</v>
      </c>
      <c r="E378" s="36">
        <v>317</v>
      </c>
      <c r="F378" s="34">
        <v>607</v>
      </c>
      <c r="G378" s="34">
        <v>558</v>
      </c>
      <c r="H378" s="34" t="s">
        <v>360</v>
      </c>
      <c r="I378" s="33" t="s">
        <v>361</v>
      </c>
      <c r="J378" s="33">
        <f>SUM(Table4[[#This Row],[SAT Math]:[SAT Writing]])</f>
        <v>1482</v>
      </c>
      <c r="K378" s="33">
        <v>1</v>
      </c>
      <c r="L378">
        <f t="shared" ca="1" si="5"/>
        <v>4</v>
      </c>
    </row>
    <row r="379" spans="1:12" x14ac:dyDescent="0.55000000000000004">
      <c r="A379" s="33">
        <v>178</v>
      </c>
      <c r="B379" s="33">
        <v>25</v>
      </c>
      <c r="C379" s="34">
        <v>12</v>
      </c>
      <c r="D379" s="35">
        <v>2.5454648865695413</v>
      </c>
      <c r="E379" s="36">
        <v>563</v>
      </c>
      <c r="F379" s="34">
        <v>700</v>
      </c>
      <c r="G379" s="34">
        <v>494</v>
      </c>
      <c r="H379" s="34" t="s">
        <v>362</v>
      </c>
      <c r="I379" s="33" t="s">
        <v>363</v>
      </c>
      <c r="J379" s="33">
        <f>SUM(Table4[[#This Row],[SAT Math]:[SAT Writing]])</f>
        <v>1757</v>
      </c>
      <c r="K379" s="33">
        <v>4</v>
      </c>
      <c r="L379">
        <f t="shared" ca="1" si="5"/>
        <v>4</v>
      </c>
    </row>
    <row r="380" spans="1:12" x14ac:dyDescent="0.55000000000000004">
      <c r="A380" s="33">
        <v>65</v>
      </c>
      <c r="B380" s="33">
        <v>6</v>
      </c>
      <c r="C380" s="34">
        <v>10</v>
      </c>
      <c r="D380" s="35">
        <v>2.4225829019817704</v>
      </c>
      <c r="E380" s="36">
        <v>787</v>
      </c>
      <c r="F380" s="34">
        <v>307</v>
      </c>
      <c r="G380" s="34">
        <v>377</v>
      </c>
      <c r="H380" s="34" t="s">
        <v>360</v>
      </c>
      <c r="I380" s="33" t="s">
        <v>361</v>
      </c>
      <c r="J380" s="33">
        <f>SUM(Table4[[#This Row],[SAT Math]:[SAT Writing]])</f>
        <v>1471</v>
      </c>
      <c r="K380" s="33">
        <v>3</v>
      </c>
      <c r="L380">
        <f t="shared" ca="1" si="5"/>
        <v>4</v>
      </c>
    </row>
    <row r="381" spans="1:12" x14ac:dyDescent="0.55000000000000004">
      <c r="A381" s="33">
        <v>295</v>
      </c>
      <c r="B381" s="33">
        <v>14</v>
      </c>
      <c r="C381" s="34">
        <v>11</v>
      </c>
      <c r="D381" s="35">
        <v>4.3567481187916233</v>
      </c>
      <c r="E381" s="36">
        <v>383</v>
      </c>
      <c r="F381" s="34">
        <v>626</v>
      </c>
      <c r="G381" s="34">
        <v>181</v>
      </c>
      <c r="H381" s="34" t="s">
        <v>360</v>
      </c>
      <c r="I381" s="33" t="s">
        <v>361</v>
      </c>
      <c r="J381" s="33">
        <f>SUM(Table4[[#This Row],[SAT Math]:[SAT Writing]])</f>
        <v>1190</v>
      </c>
      <c r="K381" s="33">
        <v>0</v>
      </c>
      <c r="L381">
        <f t="shared" ca="1" si="5"/>
        <v>0</v>
      </c>
    </row>
    <row r="382" spans="1:12" x14ac:dyDescent="0.55000000000000004">
      <c r="A382" s="33">
        <v>420</v>
      </c>
      <c r="B382" s="33">
        <v>25</v>
      </c>
      <c r="C382" s="34">
        <v>12</v>
      </c>
      <c r="D382" s="35">
        <v>4.0415802124342388</v>
      </c>
      <c r="E382" s="36">
        <v>585</v>
      </c>
      <c r="F382" s="34">
        <v>625</v>
      </c>
      <c r="G382" s="34">
        <v>286</v>
      </c>
      <c r="H382" s="34" t="s">
        <v>362</v>
      </c>
      <c r="I382" s="33" t="s">
        <v>363</v>
      </c>
      <c r="J382" s="33">
        <f>SUM(Table4[[#This Row],[SAT Math]:[SAT Writing]])</f>
        <v>1496</v>
      </c>
      <c r="K382" s="33">
        <v>3</v>
      </c>
      <c r="L382">
        <f t="shared" ca="1" si="5"/>
        <v>3</v>
      </c>
    </row>
    <row r="383" spans="1:12" x14ac:dyDescent="0.55000000000000004">
      <c r="A383" s="33">
        <v>242</v>
      </c>
      <c r="B383" s="33">
        <v>18</v>
      </c>
      <c r="C383" s="34">
        <v>12</v>
      </c>
      <c r="D383" s="35">
        <v>4.8404159999999994</v>
      </c>
      <c r="E383" s="36">
        <v>581</v>
      </c>
      <c r="F383" s="34">
        <v>431</v>
      </c>
      <c r="G383" s="34">
        <v>595</v>
      </c>
      <c r="H383" s="34" t="s">
        <v>360</v>
      </c>
      <c r="I383" s="33" t="s">
        <v>361</v>
      </c>
      <c r="J383" s="33">
        <f>SUM(Table4[[#This Row],[SAT Math]:[SAT Writing]])</f>
        <v>1607</v>
      </c>
      <c r="K383" s="33">
        <v>0</v>
      </c>
      <c r="L383">
        <f t="shared" ca="1" si="5"/>
        <v>2</v>
      </c>
    </row>
    <row r="384" spans="1:12" x14ac:dyDescent="0.55000000000000004">
      <c r="A384" s="33">
        <v>1</v>
      </c>
      <c r="B384" s="33">
        <v>24</v>
      </c>
      <c r="C384" s="34">
        <v>12</v>
      </c>
      <c r="D384" s="35">
        <v>4.2600641949323261</v>
      </c>
      <c r="E384" s="36">
        <v>686</v>
      </c>
      <c r="F384" s="34">
        <v>442</v>
      </c>
      <c r="G384" s="34">
        <v>474</v>
      </c>
      <c r="H384" s="34" t="s">
        <v>360</v>
      </c>
      <c r="I384" s="33" t="s">
        <v>361</v>
      </c>
      <c r="J384" s="33">
        <f>SUM(Table4[[#This Row],[SAT Math]:[SAT Writing]])</f>
        <v>1602</v>
      </c>
      <c r="K384" s="33">
        <v>2</v>
      </c>
      <c r="L384">
        <f t="shared" ca="1" si="5"/>
        <v>3</v>
      </c>
    </row>
    <row r="385" spans="1:12" x14ac:dyDescent="0.55000000000000004">
      <c r="A385" s="33">
        <v>473</v>
      </c>
      <c r="B385" s="33">
        <v>13</v>
      </c>
      <c r="C385" s="34">
        <v>11</v>
      </c>
      <c r="D385" s="35">
        <v>3.9986681871399514</v>
      </c>
      <c r="E385" s="36">
        <v>424</v>
      </c>
      <c r="F385" s="34">
        <v>611</v>
      </c>
      <c r="G385" s="34">
        <v>160</v>
      </c>
      <c r="H385" s="34" t="s">
        <v>362</v>
      </c>
      <c r="I385" s="33" t="s">
        <v>363</v>
      </c>
      <c r="J385" s="33">
        <f>SUM(Table4[[#This Row],[SAT Math]:[SAT Writing]])</f>
        <v>1195</v>
      </c>
      <c r="K385" s="33">
        <v>2</v>
      </c>
      <c r="L385">
        <f t="shared" ca="1" si="5"/>
        <v>2</v>
      </c>
    </row>
    <row r="386" spans="1:12" x14ac:dyDescent="0.55000000000000004">
      <c r="A386" s="33">
        <v>97</v>
      </c>
      <c r="B386" s="33">
        <v>23</v>
      </c>
      <c r="C386" s="34">
        <v>12</v>
      </c>
      <c r="D386" s="35">
        <v>4.4364761063363387</v>
      </c>
      <c r="E386" s="36">
        <v>514</v>
      </c>
      <c r="F386" s="34">
        <v>241</v>
      </c>
      <c r="G386" s="34">
        <v>154</v>
      </c>
      <c r="H386" s="34" t="s">
        <v>360</v>
      </c>
      <c r="I386" s="33" t="s">
        <v>363</v>
      </c>
      <c r="J386" s="33">
        <f>SUM(Table4[[#This Row],[SAT Math]:[SAT Writing]])</f>
        <v>909</v>
      </c>
      <c r="K386" s="33">
        <v>0</v>
      </c>
      <c r="L386">
        <f t="shared" ca="1" si="5"/>
        <v>0</v>
      </c>
    </row>
    <row r="387" spans="1:12" x14ac:dyDescent="0.55000000000000004">
      <c r="A387" s="33">
        <v>306</v>
      </c>
      <c r="B387" s="33">
        <v>10</v>
      </c>
      <c r="C387" s="34">
        <v>11</v>
      </c>
      <c r="D387" s="35">
        <v>3.7801549654278572</v>
      </c>
      <c r="E387" s="36">
        <v>764</v>
      </c>
      <c r="F387" s="34">
        <v>199</v>
      </c>
      <c r="G387" s="34">
        <v>659</v>
      </c>
      <c r="H387" s="34" t="s">
        <v>362</v>
      </c>
      <c r="I387" s="33" t="s">
        <v>363</v>
      </c>
      <c r="J387" s="33">
        <f>SUM(Table4[[#This Row],[SAT Math]:[SAT Writing]])</f>
        <v>1622</v>
      </c>
      <c r="K387" s="33">
        <v>4</v>
      </c>
      <c r="L387">
        <f t="shared" ref="L387:L450" ca="1" si="6">IF(D387&lt;1,RANDBETWEEN(4,7),IF(AND(D387&lt;2,D387&gt;1),RANDBETWEEN(3,6),IF(AND(D387&lt;3,D387&gt;2),RANDBETWEEN(2,5),IF(AND(D387&lt;4,D387&gt;3),RANDBETWEEN(1,4),IF(AND(D387&lt;5,D387&gt;4),RANDBETWEEN(0,3),IF(AND(D387&lt;6,D387&gt;5),RANDBETWEEN(0,2),IF(AND(D387&lt;7,D387&gt;6),RANDBETWEEN(0,1),)))))))</f>
        <v>1</v>
      </c>
    </row>
    <row r="388" spans="1:12" x14ac:dyDescent="0.55000000000000004">
      <c r="A388" s="33">
        <v>481</v>
      </c>
      <c r="B388" s="33">
        <v>4</v>
      </c>
      <c r="C388" s="34">
        <v>10</v>
      </c>
      <c r="D388" s="35">
        <v>3.7622111256739275</v>
      </c>
      <c r="E388" s="36">
        <v>440</v>
      </c>
      <c r="F388" s="34">
        <v>316</v>
      </c>
      <c r="G388" s="34">
        <v>340</v>
      </c>
      <c r="H388" s="34" t="s">
        <v>362</v>
      </c>
      <c r="I388" s="33" t="s">
        <v>363</v>
      </c>
      <c r="J388" s="33">
        <f>SUM(Table4[[#This Row],[SAT Math]:[SAT Writing]])</f>
        <v>1096</v>
      </c>
      <c r="K388" s="33">
        <v>4</v>
      </c>
      <c r="L388">
        <f t="shared" ca="1" si="6"/>
        <v>1</v>
      </c>
    </row>
    <row r="389" spans="1:12" x14ac:dyDescent="0.55000000000000004">
      <c r="A389" s="33">
        <v>9</v>
      </c>
      <c r="B389" s="33">
        <v>5</v>
      </c>
      <c r="C389" s="34">
        <v>10</v>
      </c>
      <c r="D389" s="35">
        <v>4.0939783973352784</v>
      </c>
      <c r="E389" s="36">
        <v>450</v>
      </c>
      <c r="F389" s="34">
        <v>529</v>
      </c>
      <c r="G389" s="34">
        <v>455</v>
      </c>
      <c r="H389" s="34" t="s">
        <v>360</v>
      </c>
      <c r="I389" s="33" t="s">
        <v>361</v>
      </c>
      <c r="J389" s="33">
        <f>SUM(Table4[[#This Row],[SAT Math]:[SAT Writing]])</f>
        <v>1434</v>
      </c>
      <c r="K389" s="33">
        <v>0</v>
      </c>
      <c r="L389">
        <f t="shared" ca="1" si="6"/>
        <v>0</v>
      </c>
    </row>
    <row r="390" spans="1:12" x14ac:dyDescent="0.55000000000000004">
      <c r="A390" s="33">
        <v>358</v>
      </c>
      <c r="B390" s="33">
        <v>13</v>
      </c>
      <c r="C390" s="34">
        <v>11</v>
      </c>
      <c r="D390" s="35">
        <v>2.5598925678314828</v>
      </c>
      <c r="E390" s="36">
        <v>288</v>
      </c>
      <c r="F390" s="34">
        <v>296</v>
      </c>
      <c r="G390" s="34">
        <v>739</v>
      </c>
      <c r="H390" s="34" t="s">
        <v>362</v>
      </c>
      <c r="I390" s="33" t="s">
        <v>361</v>
      </c>
      <c r="J390" s="33">
        <f>SUM(Table4[[#This Row],[SAT Math]:[SAT Writing]])</f>
        <v>1323</v>
      </c>
      <c r="K390" s="33">
        <v>5</v>
      </c>
      <c r="L390">
        <f t="shared" ca="1" si="6"/>
        <v>4</v>
      </c>
    </row>
    <row r="391" spans="1:12" x14ac:dyDescent="0.55000000000000004">
      <c r="A391" s="33">
        <v>421</v>
      </c>
      <c r="B391" s="33">
        <v>12</v>
      </c>
      <c r="C391" s="34">
        <v>11</v>
      </c>
      <c r="D391" s="35">
        <v>5.7453272852720492</v>
      </c>
      <c r="E391" s="36">
        <v>682</v>
      </c>
      <c r="F391" s="34">
        <v>527</v>
      </c>
      <c r="G391" s="34">
        <v>535</v>
      </c>
      <c r="H391" s="34" t="s">
        <v>360</v>
      </c>
      <c r="I391" s="33" t="s">
        <v>361</v>
      </c>
      <c r="J391" s="33">
        <f>SUM(Table4[[#This Row],[SAT Math]:[SAT Writing]])</f>
        <v>1744</v>
      </c>
      <c r="K391" s="33">
        <v>0</v>
      </c>
      <c r="L391">
        <f t="shared" ca="1" si="6"/>
        <v>2</v>
      </c>
    </row>
    <row r="392" spans="1:12" x14ac:dyDescent="0.55000000000000004">
      <c r="A392" s="33">
        <v>405</v>
      </c>
      <c r="B392" s="33">
        <v>1</v>
      </c>
      <c r="C392" s="34">
        <v>10</v>
      </c>
      <c r="D392" s="35">
        <v>4.4923762050421363</v>
      </c>
      <c r="E392" s="36">
        <v>539</v>
      </c>
      <c r="F392" s="34">
        <v>693</v>
      </c>
      <c r="G392" s="34">
        <v>542</v>
      </c>
      <c r="H392" s="34" t="s">
        <v>362</v>
      </c>
      <c r="I392" s="33" t="s">
        <v>363</v>
      </c>
      <c r="J392" s="33">
        <f>SUM(Table4[[#This Row],[SAT Math]:[SAT Writing]])</f>
        <v>1774</v>
      </c>
      <c r="K392" s="33">
        <v>1</v>
      </c>
      <c r="L392">
        <f t="shared" ca="1" si="6"/>
        <v>0</v>
      </c>
    </row>
    <row r="393" spans="1:12" x14ac:dyDescent="0.55000000000000004">
      <c r="A393" s="33">
        <v>69</v>
      </c>
      <c r="B393" s="33">
        <v>13</v>
      </c>
      <c r="C393" s="34">
        <v>11</v>
      </c>
      <c r="D393" s="35">
        <v>4.4059996918970121</v>
      </c>
      <c r="E393" s="36">
        <v>765</v>
      </c>
      <c r="F393" s="34">
        <v>315</v>
      </c>
      <c r="G393" s="34">
        <v>507</v>
      </c>
      <c r="H393" s="34" t="s">
        <v>362</v>
      </c>
      <c r="I393" s="33" t="s">
        <v>363</v>
      </c>
      <c r="J393" s="33">
        <f>SUM(Table4[[#This Row],[SAT Math]:[SAT Writing]])</f>
        <v>1587</v>
      </c>
      <c r="K393" s="33">
        <v>3</v>
      </c>
      <c r="L393">
        <f t="shared" ca="1" si="6"/>
        <v>1</v>
      </c>
    </row>
    <row r="394" spans="1:12" x14ac:dyDescent="0.55000000000000004">
      <c r="A394" s="33">
        <v>249</v>
      </c>
      <c r="B394" s="33">
        <v>23</v>
      </c>
      <c r="C394" s="34">
        <v>12</v>
      </c>
      <c r="D394" s="35">
        <v>3.7117862386214431</v>
      </c>
      <c r="E394" s="36">
        <v>702</v>
      </c>
      <c r="F394" s="34">
        <v>475</v>
      </c>
      <c r="G394" s="34">
        <v>474</v>
      </c>
      <c r="H394" s="34" t="s">
        <v>360</v>
      </c>
      <c r="I394" s="33" t="s">
        <v>363</v>
      </c>
      <c r="J394" s="33">
        <f>SUM(Table4[[#This Row],[SAT Math]:[SAT Writing]])</f>
        <v>1651</v>
      </c>
      <c r="K394" s="33">
        <v>4</v>
      </c>
      <c r="L394">
        <f t="shared" ca="1" si="6"/>
        <v>4</v>
      </c>
    </row>
    <row r="395" spans="1:12" x14ac:dyDescent="0.55000000000000004">
      <c r="A395" s="33">
        <v>414</v>
      </c>
      <c r="B395" s="33">
        <v>17</v>
      </c>
      <c r="C395" s="34">
        <v>11</v>
      </c>
      <c r="D395" s="35">
        <v>3.6286874493542216</v>
      </c>
      <c r="E395" s="36">
        <v>706</v>
      </c>
      <c r="F395" s="34">
        <v>533</v>
      </c>
      <c r="G395" s="34">
        <v>591</v>
      </c>
      <c r="H395" s="34" t="s">
        <v>360</v>
      </c>
      <c r="I395" s="33" t="s">
        <v>361</v>
      </c>
      <c r="J395" s="33">
        <f>SUM(Table4[[#This Row],[SAT Math]:[SAT Writing]])</f>
        <v>1830</v>
      </c>
      <c r="K395" s="33">
        <v>1</v>
      </c>
      <c r="L395">
        <f t="shared" ca="1" si="6"/>
        <v>1</v>
      </c>
    </row>
    <row r="396" spans="1:12" x14ac:dyDescent="0.55000000000000004">
      <c r="A396" s="33">
        <v>90</v>
      </c>
      <c r="B396" s="33">
        <v>15</v>
      </c>
      <c r="C396" s="34">
        <v>11</v>
      </c>
      <c r="D396" s="35">
        <v>5.0541297371253604</v>
      </c>
      <c r="E396" s="36">
        <v>449</v>
      </c>
      <c r="F396" s="34">
        <v>549</v>
      </c>
      <c r="G396" s="34">
        <v>508</v>
      </c>
      <c r="H396" s="34" t="s">
        <v>360</v>
      </c>
      <c r="I396" s="33" t="s">
        <v>361</v>
      </c>
      <c r="J396" s="33">
        <f>SUM(Table4[[#This Row],[SAT Math]:[SAT Writing]])</f>
        <v>1506</v>
      </c>
      <c r="K396" s="33">
        <v>1</v>
      </c>
      <c r="L396">
        <f t="shared" ca="1" si="6"/>
        <v>2</v>
      </c>
    </row>
    <row r="397" spans="1:12" x14ac:dyDescent="0.55000000000000004">
      <c r="A397" s="33">
        <v>298</v>
      </c>
      <c r="B397" s="33">
        <v>1</v>
      </c>
      <c r="C397" s="34">
        <v>10</v>
      </c>
      <c r="D397" s="35">
        <v>5.3566994599526483</v>
      </c>
      <c r="E397" s="36">
        <v>376</v>
      </c>
      <c r="F397" s="34">
        <v>262</v>
      </c>
      <c r="G397" s="34">
        <v>578</v>
      </c>
      <c r="H397" s="34" t="s">
        <v>362</v>
      </c>
      <c r="I397" s="33" t="s">
        <v>361</v>
      </c>
      <c r="J397" s="33">
        <f>SUM(Table4[[#This Row],[SAT Math]:[SAT Writing]])</f>
        <v>1216</v>
      </c>
      <c r="K397" s="33">
        <v>0</v>
      </c>
      <c r="L397">
        <f t="shared" ca="1" si="6"/>
        <v>1</v>
      </c>
    </row>
    <row r="398" spans="1:12" x14ac:dyDescent="0.55000000000000004">
      <c r="A398" s="33">
        <v>319</v>
      </c>
      <c r="B398" s="33">
        <v>7</v>
      </c>
      <c r="C398" s="34">
        <v>10</v>
      </c>
      <c r="D398" s="35">
        <v>4.3439754328371434</v>
      </c>
      <c r="E398" s="36">
        <v>578</v>
      </c>
      <c r="F398" s="34">
        <v>510</v>
      </c>
      <c r="G398" s="34">
        <v>393</v>
      </c>
      <c r="H398" s="34" t="s">
        <v>362</v>
      </c>
      <c r="I398" s="33" t="s">
        <v>361</v>
      </c>
      <c r="J398" s="33">
        <f>SUM(Table4[[#This Row],[SAT Math]:[SAT Writing]])</f>
        <v>1481</v>
      </c>
      <c r="K398" s="33">
        <v>2</v>
      </c>
      <c r="L398">
        <f t="shared" ca="1" si="6"/>
        <v>2</v>
      </c>
    </row>
    <row r="399" spans="1:12" x14ac:dyDescent="0.55000000000000004">
      <c r="A399" s="33">
        <v>410</v>
      </c>
      <c r="B399" s="33">
        <v>16</v>
      </c>
      <c r="C399" s="34">
        <v>11</v>
      </c>
      <c r="D399" s="35">
        <v>4.3447594724291445</v>
      </c>
      <c r="E399" s="36">
        <v>443</v>
      </c>
      <c r="F399" s="34">
        <v>486</v>
      </c>
      <c r="G399" s="34">
        <v>470</v>
      </c>
      <c r="H399" s="34" t="s">
        <v>362</v>
      </c>
      <c r="I399" s="33" t="s">
        <v>361</v>
      </c>
      <c r="J399" s="33">
        <f>SUM(Table4[[#This Row],[SAT Math]:[SAT Writing]])</f>
        <v>1399</v>
      </c>
      <c r="K399" s="33">
        <v>1</v>
      </c>
      <c r="L399">
        <f t="shared" ca="1" si="6"/>
        <v>1</v>
      </c>
    </row>
    <row r="400" spans="1:12" x14ac:dyDescent="0.55000000000000004">
      <c r="A400" s="33">
        <v>281</v>
      </c>
      <c r="B400" s="33">
        <v>23</v>
      </c>
      <c r="C400" s="34">
        <v>12</v>
      </c>
      <c r="D400" s="35">
        <v>3.8239022530409725</v>
      </c>
      <c r="E400" s="36">
        <v>469</v>
      </c>
      <c r="F400" s="34">
        <v>210</v>
      </c>
      <c r="G400" s="34">
        <v>350</v>
      </c>
      <c r="H400" s="34" t="s">
        <v>360</v>
      </c>
      <c r="I400" s="33" t="s">
        <v>361</v>
      </c>
      <c r="J400" s="33">
        <f>SUM(Table4[[#This Row],[SAT Math]:[SAT Writing]])</f>
        <v>1029</v>
      </c>
      <c r="K400" s="33">
        <v>4</v>
      </c>
      <c r="L400">
        <f t="shared" ca="1" si="6"/>
        <v>2</v>
      </c>
    </row>
    <row r="401" spans="1:12" x14ac:dyDescent="0.55000000000000004">
      <c r="A401" s="33">
        <v>71</v>
      </c>
      <c r="B401" s="33">
        <v>19</v>
      </c>
      <c r="C401" s="34">
        <v>12</v>
      </c>
      <c r="D401" s="35">
        <v>3.6547848442351292</v>
      </c>
      <c r="E401" s="36">
        <v>606</v>
      </c>
      <c r="F401" s="34">
        <v>674</v>
      </c>
      <c r="G401" s="34">
        <v>314</v>
      </c>
      <c r="H401" s="34" t="s">
        <v>362</v>
      </c>
      <c r="I401" s="33" t="s">
        <v>361</v>
      </c>
      <c r="J401" s="33">
        <f>SUM(Table4[[#This Row],[SAT Math]:[SAT Writing]])</f>
        <v>1594</v>
      </c>
      <c r="K401" s="33">
        <v>1</v>
      </c>
      <c r="L401">
        <f t="shared" ca="1" si="6"/>
        <v>4</v>
      </c>
    </row>
    <row r="402" spans="1:12" x14ac:dyDescent="0.55000000000000004">
      <c r="A402" s="33">
        <v>372</v>
      </c>
      <c r="B402" s="33">
        <v>20</v>
      </c>
      <c r="C402" s="34">
        <v>12</v>
      </c>
      <c r="D402" s="35">
        <v>3.328128576271363</v>
      </c>
      <c r="E402" s="36">
        <v>358</v>
      </c>
      <c r="F402" s="34">
        <v>488</v>
      </c>
      <c r="G402" s="34">
        <v>746</v>
      </c>
      <c r="H402" s="34" t="s">
        <v>360</v>
      </c>
      <c r="I402" s="33" t="s">
        <v>361</v>
      </c>
      <c r="J402" s="33">
        <f>SUM(Table4[[#This Row],[SAT Math]:[SAT Writing]])</f>
        <v>1592</v>
      </c>
      <c r="K402" s="33">
        <v>2</v>
      </c>
      <c r="L402">
        <f t="shared" ca="1" si="6"/>
        <v>4</v>
      </c>
    </row>
    <row r="403" spans="1:12" x14ac:dyDescent="0.55000000000000004">
      <c r="A403" s="33">
        <v>409</v>
      </c>
      <c r="B403" s="33">
        <v>7</v>
      </c>
      <c r="C403" s="34">
        <v>10</v>
      </c>
      <c r="D403" s="35">
        <v>3.521712513784407</v>
      </c>
      <c r="E403" s="36">
        <v>312</v>
      </c>
      <c r="F403" s="34">
        <v>654</v>
      </c>
      <c r="G403" s="34">
        <v>315</v>
      </c>
      <c r="H403" s="34" t="s">
        <v>362</v>
      </c>
      <c r="I403" s="33" t="s">
        <v>363</v>
      </c>
      <c r="J403" s="33">
        <f>SUM(Table4[[#This Row],[SAT Math]:[SAT Writing]])</f>
        <v>1281</v>
      </c>
      <c r="K403" s="33">
        <v>2</v>
      </c>
      <c r="L403">
        <f t="shared" ca="1" si="6"/>
        <v>3</v>
      </c>
    </row>
    <row r="404" spans="1:12" x14ac:dyDescent="0.55000000000000004">
      <c r="A404" s="33">
        <v>190</v>
      </c>
      <c r="B404" s="33">
        <v>4</v>
      </c>
      <c r="C404" s="34">
        <v>10</v>
      </c>
      <c r="D404" s="35">
        <v>3.4914164777612422</v>
      </c>
      <c r="E404" s="36">
        <v>664</v>
      </c>
      <c r="F404" s="34">
        <v>781</v>
      </c>
      <c r="G404" s="34">
        <v>751</v>
      </c>
      <c r="H404" s="34" t="s">
        <v>362</v>
      </c>
      <c r="I404" s="33" t="s">
        <v>361</v>
      </c>
      <c r="J404" s="33">
        <f>SUM(Table4[[#This Row],[SAT Math]:[SAT Writing]])</f>
        <v>2196</v>
      </c>
      <c r="K404" s="33">
        <v>3</v>
      </c>
      <c r="L404">
        <f t="shared" ca="1" si="6"/>
        <v>4</v>
      </c>
    </row>
    <row r="405" spans="1:12" x14ac:dyDescent="0.55000000000000004">
      <c r="A405" s="33">
        <v>200</v>
      </c>
      <c r="B405" s="33">
        <v>18</v>
      </c>
      <c r="C405" s="34">
        <v>12</v>
      </c>
      <c r="D405" s="35">
        <v>3.652532175516134</v>
      </c>
      <c r="E405" s="36">
        <v>372</v>
      </c>
      <c r="F405" s="34">
        <v>430</v>
      </c>
      <c r="G405" s="34">
        <v>604</v>
      </c>
      <c r="H405" s="34" t="s">
        <v>360</v>
      </c>
      <c r="I405" s="33" t="s">
        <v>363</v>
      </c>
      <c r="J405" s="33">
        <f>SUM(Table4[[#This Row],[SAT Math]:[SAT Writing]])</f>
        <v>1406</v>
      </c>
      <c r="K405" s="33">
        <v>1</v>
      </c>
      <c r="L405">
        <f t="shared" ca="1" si="6"/>
        <v>3</v>
      </c>
    </row>
    <row r="406" spans="1:12" x14ac:dyDescent="0.55000000000000004">
      <c r="A406" s="33">
        <v>296</v>
      </c>
      <c r="B406" s="33">
        <v>19</v>
      </c>
      <c r="C406" s="34">
        <v>12</v>
      </c>
      <c r="D406" s="35">
        <v>3.3429481974236799</v>
      </c>
      <c r="E406" s="36">
        <v>317</v>
      </c>
      <c r="F406" s="34">
        <v>710</v>
      </c>
      <c r="G406" s="34">
        <v>669</v>
      </c>
      <c r="H406" s="34" t="s">
        <v>362</v>
      </c>
      <c r="I406" s="33" t="s">
        <v>361</v>
      </c>
      <c r="J406" s="33">
        <f>SUM(Table4[[#This Row],[SAT Math]:[SAT Writing]])</f>
        <v>1696</v>
      </c>
      <c r="K406" s="33">
        <v>2</v>
      </c>
      <c r="L406">
        <f t="shared" ca="1" si="6"/>
        <v>3</v>
      </c>
    </row>
    <row r="407" spans="1:12" x14ac:dyDescent="0.55000000000000004">
      <c r="A407" s="33">
        <v>40</v>
      </c>
      <c r="B407" s="33">
        <v>22</v>
      </c>
      <c r="C407" s="34">
        <v>12</v>
      </c>
      <c r="D407" s="35">
        <v>3.328292953173162</v>
      </c>
      <c r="E407" s="36">
        <v>760</v>
      </c>
      <c r="F407" s="34">
        <v>230</v>
      </c>
      <c r="G407" s="34">
        <v>188</v>
      </c>
      <c r="H407" s="34" t="s">
        <v>362</v>
      </c>
      <c r="I407" s="33" t="s">
        <v>361</v>
      </c>
      <c r="J407" s="33">
        <f>SUM(Table4[[#This Row],[SAT Math]:[SAT Writing]])</f>
        <v>1178</v>
      </c>
      <c r="K407" s="33">
        <v>4</v>
      </c>
      <c r="L407">
        <f t="shared" ca="1" si="6"/>
        <v>3</v>
      </c>
    </row>
    <row r="408" spans="1:12" x14ac:dyDescent="0.55000000000000004">
      <c r="A408" s="33">
        <v>381</v>
      </c>
      <c r="B408" s="33">
        <v>19</v>
      </c>
      <c r="C408" s="34">
        <v>12</v>
      </c>
      <c r="D408" s="35">
        <v>3.09814307567189</v>
      </c>
      <c r="E408" s="36">
        <v>534</v>
      </c>
      <c r="F408" s="34">
        <v>604</v>
      </c>
      <c r="G408" s="34">
        <v>239</v>
      </c>
      <c r="H408" s="34" t="s">
        <v>362</v>
      </c>
      <c r="I408" s="33" t="s">
        <v>361</v>
      </c>
      <c r="J408" s="33">
        <f>SUM(Table4[[#This Row],[SAT Math]:[SAT Writing]])</f>
        <v>1377</v>
      </c>
      <c r="K408" s="33">
        <v>3</v>
      </c>
      <c r="L408">
        <f t="shared" ca="1" si="6"/>
        <v>2</v>
      </c>
    </row>
    <row r="409" spans="1:12" x14ac:dyDescent="0.55000000000000004">
      <c r="A409" s="33">
        <v>439</v>
      </c>
      <c r="B409" s="33">
        <v>12</v>
      </c>
      <c r="C409" s="34">
        <v>11</v>
      </c>
      <c r="D409" s="35">
        <v>2.8468475746133279</v>
      </c>
      <c r="E409" s="36">
        <v>394</v>
      </c>
      <c r="F409" s="34">
        <v>532</v>
      </c>
      <c r="G409" s="34">
        <v>748</v>
      </c>
      <c r="H409" s="34" t="s">
        <v>360</v>
      </c>
      <c r="I409" s="33" t="s">
        <v>363</v>
      </c>
      <c r="J409" s="33">
        <f>SUM(Table4[[#This Row],[SAT Math]:[SAT Writing]])</f>
        <v>1674</v>
      </c>
      <c r="K409" s="33">
        <v>2</v>
      </c>
      <c r="L409">
        <f t="shared" ca="1" si="6"/>
        <v>3</v>
      </c>
    </row>
    <row r="410" spans="1:12" x14ac:dyDescent="0.55000000000000004">
      <c r="A410" s="33">
        <v>86</v>
      </c>
      <c r="B410" s="33">
        <v>4</v>
      </c>
      <c r="C410" s="34">
        <v>10</v>
      </c>
      <c r="D410" s="35">
        <v>2.258345912526754</v>
      </c>
      <c r="E410" s="36">
        <v>640</v>
      </c>
      <c r="F410" s="34">
        <v>455</v>
      </c>
      <c r="G410" s="34">
        <v>372</v>
      </c>
      <c r="H410" s="34" t="s">
        <v>362</v>
      </c>
      <c r="I410" s="33" t="s">
        <v>361</v>
      </c>
      <c r="J410" s="33">
        <f>SUM(Table4[[#This Row],[SAT Math]:[SAT Writing]])</f>
        <v>1467</v>
      </c>
      <c r="K410" s="33">
        <v>2</v>
      </c>
      <c r="L410">
        <f t="shared" ca="1" si="6"/>
        <v>3</v>
      </c>
    </row>
    <row r="411" spans="1:12" x14ac:dyDescent="0.55000000000000004">
      <c r="A411" s="33">
        <v>160</v>
      </c>
      <c r="B411" s="33">
        <v>13</v>
      </c>
      <c r="C411" s="34">
        <v>11</v>
      </c>
      <c r="D411" s="35">
        <v>5.1833528374270834</v>
      </c>
      <c r="E411" s="36">
        <v>770</v>
      </c>
      <c r="F411" s="34">
        <v>232</v>
      </c>
      <c r="G411" s="34">
        <v>566</v>
      </c>
      <c r="H411" s="34" t="s">
        <v>362</v>
      </c>
      <c r="I411" s="33" t="s">
        <v>363</v>
      </c>
      <c r="J411" s="33">
        <f>SUM(Table4[[#This Row],[SAT Math]:[SAT Writing]])</f>
        <v>1568</v>
      </c>
      <c r="K411" s="33">
        <v>2</v>
      </c>
      <c r="L411">
        <f t="shared" ca="1" si="6"/>
        <v>2</v>
      </c>
    </row>
    <row r="412" spans="1:12" x14ac:dyDescent="0.55000000000000004">
      <c r="A412" s="33">
        <v>33</v>
      </c>
      <c r="B412" s="33">
        <v>25</v>
      </c>
      <c r="C412" s="34">
        <v>12</v>
      </c>
      <c r="D412" s="35">
        <v>4.6967999999999996</v>
      </c>
      <c r="E412" s="36">
        <v>549</v>
      </c>
      <c r="F412" s="34">
        <v>415</v>
      </c>
      <c r="G412" s="34">
        <v>706</v>
      </c>
      <c r="H412" s="34" t="s">
        <v>362</v>
      </c>
      <c r="I412" s="33" t="s">
        <v>363</v>
      </c>
      <c r="J412" s="33">
        <f>SUM(Table4[[#This Row],[SAT Math]:[SAT Writing]])</f>
        <v>1670</v>
      </c>
      <c r="K412" s="33">
        <v>1</v>
      </c>
      <c r="L412">
        <f t="shared" ca="1" si="6"/>
        <v>1</v>
      </c>
    </row>
    <row r="413" spans="1:12" x14ac:dyDescent="0.55000000000000004">
      <c r="A413" s="33">
        <v>456</v>
      </c>
      <c r="B413" s="33">
        <v>13</v>
      </c>
      <c r="C413" s="34">
        <v>11</v>
      </c>
      <c r="D413" s="35">
        <v>3.9690522086170676</v>
      </c>
      <c r="E413" s="36">
        <v>318</v>
      </c>
      <c r="F413" s="34">
        <v>667</v>
      </c>
      <c r="G413" s="34">
        <v>740</v>
      </c>
      <c r="H413" s="34" t="s">
        <v>362</v>
      </c>
      <c r="I413" s="33" t="s">
        <v>361</v>
      </c>
      <c r="J413" s="33">
        <f>SUM(Table4[[#This Row],[SAT Math]:[SAT Writing]])</f>
        <v>1725</v>
      </c>
      <c r="K413" s="33">
        <v>2</v>
      </c>
      <c r="L413">
        <f t="shared" ca="1" si="6"/>
        <v>2</v>
      </c>
    </row>
    <row r="414" spans="1:12" x14ac:dyDescent="0.55000000000000004">
      <c r="A414" s="33">
        <v>286</v>
      </c>
      <c r="B414" s="33">
        <v>8</v>
      </c>
      <c r="C414" s="34">
        <v>10</v>
      </c>
      <c r="D414" s="35">
        <v>4.0907474436826678</v>
      </c>
      <c r="E414" s="36">
        <v>735</v>
      </c>
      <c r="F414" s="34">
        <v>248</v>
      </c>
      <c r="G414" s="34">
        <v>206</v>
      </c>
      <c r="H414" s="34" t="s">
        <v>360</v>
      </c>
      <c r="I414" s="33" t="s">
        <v>363</v>
      </c>
      <c r="J414" s="33">
        <f>SUM(Table4[[#This Row],[SAT Math]:[SAT Writing]])</f>
        <v>1189</v>
      </c>
      <c r="K414" s="33">
        <v>2</v>
      </c>
      <c r="L414">
        <f t="shared" ca="1" si="6"/>
        <v>1</v>
      </c>
    </row>
    <row r="415" spans="1:12" x14ac:dyDescent="0.55000000000000004">
      <c r="A415" s="33">
        <v>459</v>
      </c>
      <c r="B415" s="33">
        <v>12</v>
      </c>
      <c r="C415" s="34">
        <v>11</v>
      </c>
      <c r="D415" s="35">
        <v>2.1487967980470493</v>
      </c>
      <c r="E415" s="36">
        <v>648</v>
      </c>
      <c r="F415" s="34">
        <v>591</v>
      </c>
      <c r="G415" s="34">
        <v>149</v>
      </c>
      <c r="H415" s="34" t="s">
        <v>360</v>
      </c>
      <c r="I415" s="33" t="s">
        <v>361</v>
      </c>
      <c r="J415" s="33">
        <f>SUM(Table4[[#This Row],[SAT Math]:[SAT Writing]])</f>
        <v>1388</v>
      </c>
      <c r="K415" s="33">
        <v>3</v>
      </c>
      <c r="L415">
        <f t="shared" ca="1" si="6"/>
        <v>5</v>
      </c>
    </row>
    <row r="416" spans="1:12" x14ac:dyDescent="0.55000000000000004">
      <c r="A416" s="33">
        <v>351</v>
      </c>
      <c r="B416" s="33">
        <v>22</v>
      </c>
      <c r="C416" s="34">
        <v>12</v>
      </c>
      <c r="D416" s="35">
        <v>4.6967999999999996</v>
      </c>
      <c r="E416" s="36">
        <v>319</v>
      </c>
      <c r="F416" s="34">
        <v>302</v>
      </c>
      <c r="G416" s="34">
        <v>328</v>
      </c>
      <c r="H416" s="34" t="s">
        <v>362</v>
      </c>
      <c r="I416" s="33" t="s">
        <v>363</v>
      </c>
      <c r="J416" s="33">
        <f>SUM(Table4[[#This Row],[SAT Math]:[SAT Writing]])</f>
        <v>949</v>
      </c>
      <c r="K416" s="33">
        <v>3</v>
      </c>
      <c r="L416">
        <f t="shared" ca="1" si="6"/>
        <v>1</v>
      </c>
    </row>
    <row r="417" spans="1:12" x14ac:dyDescent="0.55000000000000004">
      <c r="A417" s="33">
        <v>63</v>
      </c>
      <c r="B417" s="33">
        <v>12</v>
      </c>
      <c r="C417" s="34">
        <v>11</v>
      </c>
      <c r="D417" s="35">
        <v>4.4712382399999999</v>
      </c>
      <c r="E417" s="36">
        <v>597</v>
      </c>
      <c r="F417" s="34">
        <v>733</v>
      </c>
      <c r="G417" s="34">
        <v>311</v>
      </c>
      <c r="H417" s="34" t="s">
        <v>360</v>
      </c>
      <c r="I417" s="33" t="s">
        <v>363</v>
      </c>
      <c r="J417" s="33">
        <f>SUM(Table4[[#This Row],[SAT Math]:[SAT Writing]])</f>
        <v>1641</v>
      </c>
      <c r="K417" s="33">
        <v>3</v>
      </c>
      <c r="L417">
        <f t="shared" ca="1" si="6"/>
        <v>1</v>
      </c>
    </row>
    <row r="418" spans="1:12" x14ac:dyDescent="0.55000000000000004">
      <c r="A418" s="33">
        <v>498</v>
      </c>
      <c r="B418" s="33">
        <v>24</v>
      </c>
      <c r="C418" s="34">
        <v>12</v>
      </c>
      <c r="D418" s="35">
        <v>3.5004042678648419</v>
      </c>
      <c r="E418" s="36">
        <v>371</v>
      </c>
      <c r="F418" s="34">
        <v>424</v>
      </c>
      <c r="G418" s="34">
        <v>587</v>
      </c>
      <c r="H418" s="34" t="s">
        <v>360</v>
      </c>
      <c r="I418" s="33" t="s">
        <v>361</v>
      </c>
      <c r="J418" s="33">
        <f>SUM(Table4[[#This Row],[SAT Math]:[SAT Writing]])</f>
        <v>1382</v>
      </c>
      <c r="K418" s="33">
        <v>4</v>
      </c>
      <c r="L418">
        <f t="shared" ca="1" si="6"/>
        <v>4</v>
      </c>
    </row>
    <row r="419" spans="1:12" x14ac:dyDescent="0.55000000000000004">
      <c r="A419" s="33">
        <v>332</v>
      </c>
      <c r="B419" s="33">
        <v>19</v>
      </c>
      <c r="C419" s="34">
        <v>12</v>
      </c>
      <c r="D419" s="35">
        <v>4.267685797520655</v>
      </c>
      <c r="E419" s="36">
        <v>428</v>
      </c>
      <c r="F419" s="34">
        <v>299</v>
      </c>
      <c r="G419" s="34">
        <v>477</v>
      </c>
      <c r="H419" s="34" t="s">
        <v>362</v>
      </c>
      <c r="I419" s="33" t="s">
        <v>363</v>
      </c>
      <c r="J419" s="33">
        <f>SUM(Table4[[#This Row],[SAT Math]:[SAT Writing]])</f>
        <v>1204</v>
      </c>
      <c r="K419" s="33">
        <v>2</v>
      </c>
      <c r="L419">
        <f t="shared" ca="1" si="6"/>
        <v>0</v>
      </c>
    </row>
    <row r="420" spans="1:12" x14ac:dyDescent="0.55000000000000004">
      <c r="A420" s="33">
        <v>336</v>
      </c>
      <c r="B420" s="33">
        <v>13</v>
      </c>
      <c r="C420" s="34">
        <v>11</v>
      </c>
      <c r="D420" s="35">
        <v>4.1562266682010067</v>
      </c>
      <c r="E420" s="36">
        <v>336</v>
      </c>
      <c r="F420" s="34">
        <v>448</v>
      </c>
      <c r="G420" s="34">
        <v>193</v>
      </c>
      <c r="H420" s="34" t="s">
        <v>362</v>
      </c>
      <c r="I420" s="33" t="s">
        <v>363</v>
      </c>
      <c r="J420" s="33">
        <f>SUM(Table4[[#This Row],[SAT Math]:[SAT Writing]])</f>
        <v>977</v>
      </c>
      <c r="K420" s="33">
        <v>0</v>
      </c>
      <c r="L420">
        <f t="shared" ca="1" si="6"/>
        <v>1</v>
      </c>
    </row>
    <row r="421" spans="1:12" x14ac:dyDescent="0.55000000000000004">
      <c r="A421" s="33">
        <v>116</v>
      </c>
      <c r="B421" s="33">
        <v>5</v>
      </c>
      <c r="C421" s="34">
        <v>10</v>
      </c>
      <c r="D421" s="35">
        <v>2.9294372167878846</v>
      </c>
      <c r="E421" s="36">
        <v>695</v>
      </c>
      <c r="F421" s="34">
        <v>224</v>
      </c>
      <c r="G421" s="34">
        <v>470</v>
      </c>
      <c r="H421" s="34" t="s">
        <v>360</v>
      </c>
      <c r="I421" s="33" t="s">
        <v>361</v>
      </c>
      <c r="J421" s="33">
        <f>SUM(Table4[[#This Row],[SAT Math]:[SAT Writing]])</f>
        <v>1389</v>
      </c>
      <c r="K421" s="33">
        <v>4</v>
      </c>
      <c r="L421">
        <f t="shared" ca="1" si="6"/>
        <v>2</v>
      </c>
    </row>
    <row r="422" spans="1:12" x14ac:dyDescent="0.55000000000000004">
      <c r="A422" s="33">
        <v>299</v>
      </c>
      <c r="B422" s="33">
        <v>23</v>
      </c>
      <c r="C422" s="34">
        <v>12</v>
      </c>
      <c r="D422" s="35">
        <v>3.0592996838711422</v>
      </c>
      <c r="E422" s="36">
        <v>399</v>
      </c>
      <c r="F422" s="34">
        <v>762</v>
      </c>
      <c r="G422" s="34">
        <v>698</v>
      </c>
      <c r="H422" s="34" t="s">
        <v>360</v>
      </c>
      <c r="I422" s="33" t="s">
        <v>361</v>
      </c>
      <c r="J422" s="33">
        <f>SUM(Table4[[#This Row],[SAT Math]:[SAT Writing]])</f>
        <v>1859</v>
      </c>
      <c r="K422" s="33">
        <v>2</v>
      </c>
      <c r="L422">
        <f t="shared" ca="1" si="6"/>
        <v>1</v>
      </c>
    </row>
    <row r="423" spans="1:12" x14ac:dyDescent="0.55000000000000004">
      <c r="A423" s="33">
        <v>254</v>
      </c>
      <c r="B423" s="33">
        <v>5</v>
      </c>
      <c r="C423" s="34">
        <v>10</v>
      </c>
      <c r="D423" s="35">
        <v>2.3870343533550731</v>
      </c>
      <c r="E423" s="36">
        <v>649</v>
      </c>
      <c r="F423" s="34">
        <v>316</v>
      </c>
      <c r="G423" s="34">
        <v>312</v>
      </c>
      <c r="H423" s="34" t="s">
        <v>360</v>
      </c>
      <c r="I423" s="33" t="s">
        <v>363</v>
      </c>
      <c r="J423" s="33">
        <f>SUM(Table4[[#This Row],[SAT Math]:[SAT Writing]])</f>
        <v>1277</v>
      </c>
      <c r="K423" s="33">
        <v>4</v>
      </c>
      <c r="L423">
        <f t="shared" ca="1" si="6"/>
        <v>4</v>
      </c>
    </row>
    <row r="424" spans="1:12" x14ac:dyDescent="0.55000000000000004">
      <c r="A424" s="33">
        <v>103</v>
      </c>
      <c r="B424" s="33">
        <v>17</v>
      </c>
      <c r="C424" s="34">
        <v>11</v>
      </c>
      <c r="D424" s="35">
        <v>3.7012870861695051</v>
      </c>
      <c r="E424" s="36">
        <v>435</v>
      </c>
      <c r="F424" s="34">
        <v>697</v>
      </c>
      <c r="G424" s="34">
        <v>439</v>
      </c>
      <c r="H424" s="34" t="s">
        <v>360</v>
      </c>
      <c r="I424" s="33" t="s">
        <v>363</v>
      </c>
      <c r="J424" s="33">
        <f>SUM(Table4[[#This Row],[SAT Math]:[SAT Writing]])</f>
        <v>1571</v>
      </c>
      <c r="K424" s="33">
        <v>1</v>
      </c>
      <c r="L424">
        <f t="shared" ca="1" si="6"/>
        <v>1</v>
      </c>
    </row>
    <row r="425" spans="1:12" x14ac:dyDescent="0.55000000000000004">
      <c r="A425" s="33">
        <v>2</v>
      </c>
      <c r="B425" s="33">
        <v>9</v>
      </c>
      <c r="C425" s="34">
        <v>11</v>
      </c>
      <c r="D425" s="35">
        <v>3.6564691760046784</v>
      </c>
      <c r="E425" s="36">
        <v>480</v>
      </c>
      <c r="F425" s="34">
        <v>328</v>
      </c>
      <c r="G425" s="34">
        <v>459</v>
      </c>
      <c r="H425" s="34" t="s">
        <v>360</v>
      </c>
      <c r="I425" s="33" t="s">
        <v>363</v>
      </c>
      <c r="J425" s="33">
        <f>SUM(Table4[[#This Row],[SAT Math]:[SAT Writing]])</f>
        <v>1267</v>
      </c>
      <c r="K425" s="33">
        <v>1</v>
      </c>
      <c r="L425">
        <f t="shared" ca="1" si="6"/>
        <v>2</v>
      </c>
    </row>
    <row r="426" spans="1:12" x14ac:dyDescent="0.55000000000000004">
      <c r="A426" s="33">
        <v>415</v>
      </c>
      <c r="B426" s="33">
        <v>18</v>
      </c>
      <c r="C426" s="34">
        <v>12</v>
      </c>
      <c r="D426" s="35">
        <v>4.6952978753920052</v>
      </c>
      <c r="E426" s="36">
        <v>656</v>
      </c>
      <c r="F426" s="34">
        <v>446</v>
      </c>
      <c r="G426" s="34">
        <v>727</v>
      </c>
      <c r="H426" s="34" t="s">
        <v>360</v>
      </c>
      <c r="I426" s="33" t="s">
        <v>363</v>
      </c>
      <c r="J426" s="33">
        <f>SUM(Table4[[#This Row],[SAT Math]:[SAT Writing]])</f>
        <v>1829</v>
      </c>
      <c r="K426" s="33">
        <v>3</v>
      </c>
      <c r="L426">
        <f t="shared" ca="1" si="6"/>
        <v>1</v>
      </c>
    </row>
    <row r="427" spans="1:12" x14ac:dyDescent="0.55000000000000004">
      <c r="A427" s="33">
        <v>212</v>
      </c>
      <c r="B427" s="33">
        <v>14</v>
      </c>
      <c r="C427" s="34">
        <v>11</v>
      </c>
      <c r="D427" s="35">
        <v>4.2632891231883656</v>
      </c>
      <c r="E427" s="36">
        <v>348</v>
      </c>
      <c r="F427" s="34">
        <v>208</v>
      </c>
      <c r="G427" s="34">
        <v>705</v>
      </c>
      <c r="H427" s="34" t="s">
        <v>360</v>
      </c>
      <c r="I427" s="33" t="s">
        <v>363</v>
      </c>
      <c r="J427" s="33">
        <f>SUM(Table4[[#This Row],[SAT Math]:[SAT Writing]])</f>
        <v>1261</v>
      </c>
      <c r="K427" s="33">
        <v>2</v>
      </c>
      <c r="L427">
        <f t="shared" ca="1" si="6"/>
        <v>3</v>
      </c>
    </row>
    <row r="428" spans="1:12" x14ac:dyDescent="0.55000000000000004">
      <c r="A428" s="33">
        <v>181</v>
      </c>
      <c r="B428" s="33">
        <v>22</v>
      </c>
      <c r="C428" s="34">
        <v>12</v>
      </c>
      <c r="D428" s="35">
        <v>4.6706747040001568</v>
      </c>
      <c r="E428" s="36">
        <v>755</v>
      </c>
      <c r="F428" s="34">
        <v>424</v>
      </c>
      <c r="G428" s="34">
        <v>626</v>
      </c>
      <c r="H428" s="34" t="s">
        <v>362</v>
      </c>
      <c r="I428" s="33" t="s">
        <v>363</v>
      </c>
      <c r="J428" s="33">
        <f>SUM(Table4[[#This Row],[SAT Math]:[SAT Writing]])</f>
        <v>1805</v>
      </c>
      <c r="K428" s="33">
        <v>2</v>
      </c>
      <c r="L428">
        <f t="shared" ca="1" si="6"/>
        <v>0</v>
      </c>
    </row>
    <row r="429" spans="1:12" x14ac:dyDescent="0.55000000000000004">
      <c r="A429" s="33">
        <v>398</v>
      </c>
      <c r="B429" s="33">
        <v>3</v>
      </c>
      <c r="C429" s="34">
        <v>10</v>
      </c>
      <c r="D429" s="35">
        <v>4.0052149761312466</v>
      </c>
      <c r="E429" s="36">
        <v>336</v>
      </c>
      <c r="F429" s="34">
        <v>278</v>
      </c>
      <c r="G429" s="34">
        <v>138</v>
      </c>
      <c r="H429" s="34" t="s">
        <v>360</v>
      </c>
      <c r="I429" s="33" t="s">
        <v>361</v>
      </c>
      <c r="J429" s="33">
        <f>SUM(Table4[[#This Row],[SAT Math]:[SAT Writing]])</f>
        <v>752</v>
      </c>
      <c r="K429" s="33">
        <v>2</v>
      </c>
      <c r="L429">
        <f t="shared" ca="1" si="6"/>
        <v>2</v>
      </c>
    </row>
    <row r="430" spans="1:12" x14ac:dyDescent="0.55000000000000004">
      <c r="A430" s="33">
        <v>367</v>
      </c>
      <c r="B430" s="33">
        <v>15</v>
      </c>
      <c r="C430" s="34">
        <v>11</v>
      </c>
      <c r="D430" s="35">
        <v>3.6729878376470122</v>
      </c>
      <c r="E430" s="36">
        <v>430</v>
      </c>
      <c r="F430" s="34">
        <v>408</v>
      </c>
      <c r="G430" s="34">
        <v>668</v>
      </c>
      <c r="H430" s="34" t="s">
        <v>360</v>
      </c>
      <c r="I430" s="33" t="s">
        <v>363</v>
      </c>
      <c r="J430" s="33">
        <f>SUM(Table4[[#This Row],[SAT Math]:[SAT Writing]])</f>
        <v>1506</v>
      </c>
      <c r="K430" s="33">
        <v>2</v>
      </c>
      <c r="L430">
        <f t="shared" ca="1" si="6"/>
        <v>1</v>
      </c>
    </row>
    <row r="431" spans="1:12" x14ac:dyDescent="0.55000000000000004">
      <c r="A431" s="33">
        <v>395</v>
      </c>
      <c r="B431" s="33">
        <v>5</v>
      </c>
      <c r="C431" s="34">
        <v>10</v>
      </c>
      <c r="D431" s="35">
        <v>2.964934504513185</v>
      </c>
      <c r="E431" s="36">
        <v>690</v>
      </c>
      <c r="F431" s="34">
        <v>287</v>
      </c>
      <c r="G431" s="34">
        <v>558</v>
      </c>
      <c r="H431" s="34" t="s">
        <v>360</v>
      </c>
      <c r="I431" s="33" t="s">
        <v>361</v>
      </c>
      <c r="J431" s="33">
        <f>SUM(Table4[[#This Row],[SAT Math]:[SAT Writing]])</f>
        <v>1535</v>
      </c>
      <c r="K431" s="33">
        <v>5</v>
      </c>
      <c r="L431">
        <f t="shared" ca="1" si="6"/>
        <v>5</v>
      </c>
    </row>
    <row r="432" spans="1:12" x14ac:dyDescent="0.55000000000000004">
      <c r="A432" s="33">
        <v>224</v>
      </c>
      <c r="B432" s="33">
        <v>24</v>
      </c>
      <c r="C432" s="34">
        <v>12</v>
      </c>
      <c r="D432" s="35">
        <v>4.220195185134374</v>
      </c>
      <c r="E432" s="36">
        <v>349</v>
      </c>
      <c r="F432" s="34">
        <v>660</v>
      </c>
      <c r="G432" s="34">
        <v>715</v>
      </c>
      <c r="H432" s="34" t="s">
        <v>360</v>
      </c>
      <c r="I432" s="33" t="s">
        <v>361</v>
      </c>
      <c r="J432" s="33">
        <f>SUM(Table4[[#This Row],[SAT Math]:[SAT Writing]])</f>
        <v>1724</v>
      </c>
      <c r="K432" s="33">
        <v>2</v>
      </c>
      <c r="L432">
        <f t="shared" ca="1" si="6"/>
        <v>1</v>
      </c>
    </row>
    <row r="433" spans="1:12" x14ac:dyDescent="0.55000000000000004">
      <c r="A433" s="33">
        <v>236</v>
      </c>
      <c r="B433" s="33">
        <v>20</v>
      </c>
      <c r="C433" s="34">
        <v>12</v>
      </c>
      <c r="D433" s="35">
        <v>5.5319039999999999</v>
      </c>
      <c r="E433" s="36">
        <v>772</v>
      </c>
      <c r="F433" s="34">
        <v>477</v>
      </c>
      <c r="G433" s="34">
        <v>373</v>
      </c>
      <c r="H433" s="34" t="s">
        <v>360</v>
      </c>
      <c r="I433" s="33" t="s">
        <v>361</v>
      </c>
      <c r="J433" s="33">
        <f>SUM(Table4[[#This Row],[SAT Math]:[SAT Writing]])</f>
        <v>1622</v>
      </c>
      <c r="K433" s="33">
        <v>2</v>
      </c>
      <c r="L433">
        <f t="shared" ca="1" si="6"/>
        <v>0</v>
      </c>
    </row>
    <row r="434" spans="1:12" x14ac:dyDescent="0.55000000000000004">
      <c r="A434" s="33">
        <v>435</v>
      </c>
      <c r="B434" s="33">
        <v>6</v>
      </c>
      <c r="C434" s="34">
        <v>10</v>
      </c>
      <c r="D434" s="35">
        <v>4.4508396293319281</v>
      </c>
      <c r="E434" s="36">
        <v>617</v>
      </c>
      <c r="F434" s="34">
        <v>397</v>
      </c>
      <c r="G434" s="34">
        <v>279</v>
      </c>
      <c r="H434" s="34" t="s">
        <v>360</v>
      </c>
      <c r="I434" s="33" t="s">
        <v>363</v>
      </c>
      <c r="J434" s="33">
        <f>SUM(Table4[[#This Row],[SAT Math]:[SAT Writing]])</f>
        <v>1293</v>
      </c>
      <c r="K434" s="33">
        <v>0</v>
      </c>
      <c r="L434">
        <f t="shared" ca="1" si="6"/>
        <v>0</v>
      </c>
    </row>
    <row r="435" spans="1:12" x14ac:dyDescent="0.55000000000000004">
      <c r="A435" s="33">
        <v>273</v>
      </c>
      <c r="B435" s="33">
        <v>22</v>
      </c>
      <c r="C435" s="34">
        <v>12</v>
      </c>
      <c r="D435" s="35">
        <v>4.4814310374503625</v>
      </c>
      <c r="E435" s="36">
        <v>657</v>
      </c>
      <c r="F435" s="34">
        <v>369</v>
      </c>
      <c r="G435" s="34">
        <v>311</v>
      </c>
      <c r="H435" s="34" t="s">
        <v>362</v>
      </c>
      <c r="I435" s="33" t="s">
        <v>361</v>
      </c>
      <c r="J435" s="33">
        <f>SUM(Table4[[#This Row],[SAT Math]:[SAT Writing]])</f>
        <v>1337</v>
      </c>
      <c r="K435" s="33">
        <v>1</v>
      </c>
      <c r="L435">
        <f t="shared" ca="1" si="6"/>
        <v>0</v>
      </c>
    </row>
    <row r="436" spans="1:12" x14ac:dyDescent="0.55000000000000004">
      <c r="A436" s="33">
        <v>5</v>
      </c>
      <c r="B436" s="33">
        <v>7</v>
      </c>
      <c r="C436" s="34">
        <v>10</v>
      </c>
      <c r="D436" s="35">
        <v>4.3962726989951628</v>
      </c>
      <c r="E436" s="36">
        <v>543</v>
      </c>
      <c r="F436" s="34">
        <v>523</v>
      </c>
      <c r="G436" s="34">
        <v>295</v>
      </c>
      <c r="H436" s="34" t="s">
        <v>362</v>
      </c>
      <c r="I436" s="33" t="s">
        <v>361</v>
      </c>
      <c r="J436" s="33">
        <f>SUM(Table4[[#This Row],[SAT Math]:[SAT Writing]])</f>
        <v>1361</v>
      </c>
      <c r="K436" s="33">
        <v>2</v>
      </c>
      <c r="L436">
        <f t="shared" ca="1" si="6"/>
        <v>0</v>
      </c>
    </row>
    <row r="437" spans="1:12" x14ac:dyDescent="0.55000000000000004">
      <c r="A437" s="33">
        <v>241</v>
      </c>
      <c r="B437" s="33">
        <v>14</v>
      </c>
      <c r="C437" s="34">
        <v>11</v>
      </c>
      <c r="D437" s="35">
        <v>4.2963034788248819</v>
      </c>
      <c r="E437" s="36">
        <v>584</v>
      </c>
      <c r="F437" s="34">
        <v>796</v>
      </c>
      <c r="G437" s="34">
        <v>763</v>
      </c>
      <c r="H437" s="34" t="s">
        <v>360</v>
      </c>
      <c r="I437" s="33" t="s">
        <v>363</v>
      </c>
      <c r="J437" s="33">
        <f>SUM(Table4[[#This Row],[SAT Math]:[SAT Writing]])</f>
        <v>2143</v>
      </c>
      <c r="K437" s="33">
        <v>3</v>
      </c>
      <c r="L437">
        <f t="shared" ca="1" si="6"/>
        <v>1</v>
      </c>
    </row>
    <row r="438" spans="1:12" x14ac:dyDescent="0.55000000000000004">
      <c r="A438" s="33">
        <v>449</v>
      </c>
      <c r="B438" s="33">
        <v>4</v>
      </c>
      <c r="C438" s="34">
        <v>10</v>
      </c>
      <c r="D438" s="35">
        <v>3.9209899196857476</v>
      </c>
      <c r="E438" s="36">
        <v>754</v>
      </c>
      <c r="F438" s="34">
        <v>783</v>
      </c>
      <c r="G438" s="34">
        <v>470</v>
      </c>
      <c r="H438" s="34" t="s">
        <v>362</v>
      </c>
      <c r="I438" s="33" t="s">
        <v>361</v>
      </c>
      <c r="J438" s="33">
        <f>SUM(Table4[[#This Row],[SAT Math]:[SAT Writing]])</f>
        <v>2007</v>
      </c>
      <c r="K438" s="33">
        <v>2</v>
      </c>
      <c r="L438">
        <f t="shared" ca="1" si="6"/>
        <v>4</v>
      </c>
    </row>
    <row r="439" spans="1:12" x14ac:dyDescent="0.55000000000000004">
      <c r="A439" s="33">
        <v>314</v>
      </c>
      <c r="B439" s="33">
        <v>23</v>
      </c>
      <c r="C439" s="34">
        <v>12</v>
      </c>
      <c r="D439" s="35">
        <v>3.9705596329909629</v>
      </c>
      <c r="E439" s="36">
        <v>711</v>
      </c>
      <c r="F439" s="34">
        <v>762</v>
      </c>
      <c r="G439" s="34">
        <v>235</v>
      </c>
      <c r="H439" s="34" t="s">
        <v>360</v>
      </c>
      <c r="I439" s="33" t="s">
        <v>363</v>
      </c>
      <c r="J439" s="33">
        <f>SUM(Table4[[#This Row],[SAT Math]:[SAT Writing]])</f>
        <v>1708</v>
      </c>
      <c r="K439" s="33">
        <v>1</v>
      </c>
      <c r="L439">
        <f t="shared" ca="1" si="6"/>
        <v>2</v>
      </c>
    </row>
    <row r="440" spans="1:12" x14ac:dyDescent="0.55000000000000004">
      <c r="A440" s="33">
        <v>11</v>
      </c>
      <c r="B440" s="33">
        <v>15</v>
      </c>
      <c r="C440" s="34">
        <v>11</v>
      </c>
      <c r="D440" s="35">
        <v>3.6466065446656164</v>
      </c>
      <c r="E440" s="36">
        <v>314</v>
      </c>
      <c r="F440" s="34">
        <v>264</v>
      </c>
      <c r="G440" s="34">
        <v>162</v>
      </c>
      <c r="H440" s="34" t="s">
        <v>360</v>
      </c>
      <c r="I440" s="33" t="s">
        <v>361</v>
      </c>
      <c r="J440" s="33">
        <f>SUM(Table4[[#This Row],[SAT Math]:[SAT Writing]])</f>
        <v>740</v>
      </c>
      <c r="K440" s="33">
        <v>4</v>
      </c>
      <c r="L440">
        <f t="shared" ca="1" si="6"/>
        <v>1</v>
      </c>
    </row>
    <row r="441" spans="1:12" x14ac:dyDescent="0.55000000000000004">
      <c r="A441" s="33">
        <v>312</v>
      </c>
      <c r="B441" s="33">
        <v>20</v>
      </c>
      <c r="C441" s="34">
        <v>12</v>
      </c>
      <c r="D441" s="35">
        <v>3.5349359213485245</v>
      </c>
      <c r="E441" s="36">
        <v>433</v>
      </c>
      <c r="F441" s="34">
        <v>659</v>
      </c>
      <c r="G441" s="34">
        <v>212</v>
      </c>
      <c r="H441" s="34" t="s">
        <v>360</v>
      </c>
      <c r="I441" s="33" t="s">
        <v>363</v>
      </c>
      <c r="J441" s="33">
        <f>SUM(Table4[[#This Row],[SAT Math]:[SAT Writing]])</f>
        <v>1304</v>
      </c>
      <c r="K441" s="33">
        <v>1</v>
      </c>
      <c r="L441">
        <f t="shared" ca="1" si="6"/>
        <v>2</v>
      </c>
    </row>
    <row r="442" spans="1:12" x14ac:dyDescent="0.55000000000000004">
      <c r="A442" s="33">
        <v>484</v>
      </c>
      <c r="B442" s="33">
        <v>3</v>
      </c>
      <c r="C442" s="34">
        <v>10</v>
      </c>
      <c r="D442" s="35">
        <v>3.577119587755079</v>
      </c>
      <c r="E442" s="36">
        <v>608</v>
      </c>
      <c r="F442" s="34">
        <v>484</v>
      </c>
      <c r="G442" s="34">
        <v>576</v>
      </c>
      <c r="H442" s="34" t="s">
        <v>360</v>
      </c>
      <c r="I442" s="33" t="s">
        <v>363</v>
      </c>
      <c r="J442" s="33">
        <f>SUM(Table4[[#This Row],[SAT Math]:[SAT Writing]])</f>
        <v>1668</v>
      </c>
      <c r="K442" s="33">
        <v>1</v>
      </c>
      <c r="L442">
        <f t="shared" ca="1" si="6"/>
        <v>2</v>
      </c>
    </row>
    <row r="443" spans="1:12" x14ac:dyDescent="0.55000000000000004">
      <c r="A443" s="33">
        <v>27</v>
      </c>
      <c r="B443" s="33">
        <v>22</v>
      </c>
      <c r="C443" s="34">
        <v>12</v>
      </c>
      <c r="D443" s="35">
        <v>3.328508276035405</v>
      </c>
      <c r="E443" s="36">
        <v>289</v>
      </c>
      <c r="F443" s="34">
        <v>438</v>
      </c>
      <c r="G443" s="34">
        <v>643</v>
      </c>
      <c r="H443" s="34" t="s">
        <v>362</v>
      </c>
      <c r="I443" s="33" t="s">
        <v>363</v>
      </c>
      <c r="J443" s="33">
        <f>SUM(Table4[[#This Row],[SAT Math]:[SAT Writing]])</f>
        <v>1370</v>
      </c>
      <c r="K443" s="33">
        <v>2</v>
      </c>
      <c r="L443">
        <f t="shared" ca="1" si="6"/>
        <v>1</v>
      </c>
    </row>
    <row r="444" spans="1:12" x14ac:dyDescent="0.55000000000000004">
      <c r="A444" s="33">
        <v>164</v>
      </c>
      <c r="B444" s="33">
        <v>24</v>
      </c>
      <c r="C444" s="34">
        <v>12</v>
      </c>
      <c r="D444" s="35">
        <v>2.9969777664521406</v>
      </c>
      <c r="E444" s="36">
        <v>677</v>
      </c>
      <c r="F444" s="34">
        <v>595</v>
      </c>
      <c r="G444" s="34">
        <v>284</v>
      </c>
      <c r="H444" s="34" t="s">
        <v>360</v>
      </c>
      <c r="I444" s="33" t="s">
        <v>361</v>
      </c>
      <c r="J444" s="33">
        <f>SUM(Table4[[#This Row],[SAT Math]:[SAT Writing]])</f>
        <v>1556</v>
      </c>
      <c r="K444" s="33">
        <v>4</v>
      </c>
      <c r="L444">
        <f t="shared" ca="1" si="6"/>
        <v>5</v>
      </c>
    </row>
    <row r="445" spans="1:12" x14ac:dyDescent="0.55000000000000004">
      <c r="A445" s="33">
        <v>225</v>
      </c>
      <c r="B445" s="33">
        <v>3</v>
      </c>
      <c r="C445" s="34">
        <v>10</v>
      </c>
      <c r="D445" s="35">
        <v>2.748102118716429</v>
      </c>
      <c r="E445" s="36">
        <v>545</v>
      </c>
      <c r="F445" s="34">
        <v>211</v>
      </c>
      <c r="G445" s="34">
        <v>642</v>
      </c>
      <c r="H445" s="34" t="s">
        <v>360</v>
      </c>
      <c r="I445" s="33" t="s">
        <v>361</v>
      </c>
      <c r="J445" s="33">
        <f>SUM(Table4[[#This Row],[SAT Math]:[SAT Writing]])</f>
        <v>1398</v>
      </c>
      <c r="K445" s="33">
        <v>3</v>
      </c>
      <c r="L445">
        <f t="shared" ca="1" si="6"/>
        <v>3</v>
      </c>
    </row>
    <row r="446" spans="1:12" x14ac:dyDescent="0.55000000000000004">
      <c r="A446" s="33">
        <v>72</v>
      </c>
      <c r="B446" s="33">
        <v>15</v>
      </c>
      <c r="C446" s="34">
        <v>11</v>
      </c>
      <c r="D446" s="35">
        <v>2.955584592858794</v>
      </c>
      <c r="E446" s="36">
        <v>706</v>
      </c>
      <c r="F446" s="34">
        <v>335</v>
      </c>
      <c r="G446" s="34">
        <v>297</v>
      </c>
      <c r="H446" s="34" t="s">
        <v>360</v>
      </c>
      <c r="I446" s="33" t="s">
        <v>361</v>
      </c>
      <c r="J446" s="33">
        <f>SUM(Table4[[#This Row],[SAT Math]:[SAT Writing]])</f>
        <v>1338</v>
      </c>
      <c r="K446" s="33">
        <v>4</v>
      </c>
      <c r="L446">
        <f t="shared" ca="1" si="6"/>
        <v>4</v>
      </c>
    </row>
    <row r="447" spans="1:12" x14ac:dyDescent="0.55000000000000004">
      <c r="A447" s="33">
        <v>151</v>
      </c>
      <c r="B447" s="33">
        <v>13</v>
      </c>
      <c r="C447" s="34">
        <v>11</v>
      </c>
      <c r="D447" s="35">
        <v>2.9818268932892011</v>
      </c>
      <c r="E447" s="36">
        <v>484</v>
      </c>
      <c r="F447" s="34">
        <v>283</v>
      </c>
      <c r="G447" s="34">
        <v>458</v>
      </c>
      <c r="H447" s="34" t="s">
        <v>362</v>
      </c>
      <c r="I447" s="33" t="s">
        <v>363</v>
      </c>
      <c r="J447" s="33">
        <f>SUM(Table4[[#This Row],[SAT Math]:[SAT Writing]])</f>
        <v>1225</v>
      </c>
      <c r="K447" s="33">
        <v>4</v>
      </c>
      <c r="L447">
        <f t="shared" ca="1" si="6"/>
        <v>5</v>
      </c>
    </row>
    <row r="448" spans="1:12" x14ac:dyDescent="0.55000000000000004">
      <c r="A448" s="33">
        <v>135</v>
      </c>
      <c r="B448" s="33">
        <v>23</v>
      </c>
      <c r="C448" s="34">
        <v>12</v>
      </c>
      <c r="D448" s="35">
        <v>2.5443975109714012</v>
      </c>
      <c r="E448" s="36">
        <v>612</v>
      </c>
      <c r="F448" s="34">
        <v>515</v>
      </c>
      <c r="G448" s="34">
        <v>251</v>
      </c>
      <c r="H448" s="34" t="s">
        <v>360</v>
      </c>
      <c r="I448" s="33" t="s">
        <v>361</v>
      </c>
      <c r="J448" s="33">
        <f>SUM(Table4[[#This Row],[SAT Math]:[SAT Writing]])</f>
        <v>1378</v>
      </c>
      <c r="K448" s="33">
        <v>4</v>
      </c>
      <c r="L448">
        <f t="shared" ca="1" si="6"/>
        <v>3</v>
      </c>
    </row>
    <row r="449" spans="1:12" x14ac:dyDescent="0.55000000000000004">
      <c r="A449" s="33">
        <v>330</v>
      </c>
      <c r="B449" s="33">
        <v>20</v>
      </c>
      <c r="C449" s="34">
        <v>12</v>
      </c>
      <c r="D449" s="35">
        <v>2.4675604301849408</v>
      </c>
      <c r="E449" s="36">
        <v>475</v>
      </c>
      <c r="F449" s="34">
        <v>560</v>
      </c>
      <c r="G449" s="34">
        <v>524</v>
      </c>
      <c r="H449" s="34" t="s">
        <v>360</v>
      </c>
      <c r="I449" s="33" t="s">
        <v>363</v>
      </c>
      <c r="J449" s="33">
        <f>SUM(Table4[[#This Row],[SAT Math]:[SAT Writing]])</f>
        <v>1559</v>
      </c>
      <c r="K449" s="33">
        <v>3</v>
      </c>
      <c r="L449">
        <f t="shared" ca="1" si="6"/>
        <v>5</v>
      </c>
    </row>
    <row r="450" spans="1:12" x14ac:dyDescent="0.55000000000000004">
      <c r="A450" s="33">
        <v>390</v>
      </c>
      <c r="B450" s="33">
        <v>15</v>
      </c>
      <c r="C450" s="34">
        <v>11</v>
      </c>
      <c r="D450" s="35">
        <v>3.1076829560003683</v>
      </c>
      <c r="E450" s="36">
        <v>656</v>
      </c>
      <c r="F450" s="34">
        <v>567</v>
      </c>
      <c r="G450" s="34">
        <v>603</v>
      </c>
      <c r="H450" s="34" t="s">
        <v>360</v>
      </c>
      <c r="I450" s="33" t="s">
        <v>363</v>
      </c>
      <c r="J450" s="33">
        <f>SUM(Table4[[#This Row],[SAT Math]:[SAT Writing]])</f>
        <v>1826</v>
      </c>
      <c r="K450" s="33">
        <v>1</v>
      </c>
      <c r="L450">
        <f t="shared" ca="1" si="6"/>
        <v>2</v>
      </c>
    </row>
    <row r="451" spans="1:12" x14ac:dyDescent="0.55000000000000004">
      <c r="A451" s="33">
        <v>227</v>
      </c>
      <c r="B451" s="33">
        <v>10</v>
      </c>
      <c r="C451" s="34">
        <v>11</v>
      </c>
      <c r="D451" s="35">
        <v>3.0851276490339612</v>
      </c>
      <c r="E451" s="36">
        <v>595</v>
      </c>
      <c r="F451" s="34">
        <v>360</v>
      </c>
      <c r="G451" s="34">
        <v>497</v>
      </c>
      <c r="H451" s="34" t="s">
        <v>362</v>
      </c>
      <c r="I451" s="33" t="s">
        <v>361</v>
      </c>
      <c r="J451" s="33">
        <f>SUM(Table4[[#This Row],[SAT Math]:[SAT Writing]])</f>
        <v>1452</v>
      </c>
      <c r="K451" s="33">
        <v>4</v>
      </c>
      <c r="L451">
        <f t="shared" ref="L451:L501" ca="1" si="7">IF(D451&lt;1,RANDBETWEEN(4,7),IF(AND(D451&lt;2,D451&gt;1),RANDBETWEEN(3,6),IF(AND(D451&lt;3,D451&gt;2),RANDBETWEEN(2,5),IF(AND(D451&lt;4,D451&gt;3),RANDBETWEEN(1,4),IF(AND(D451&lt;5,D451&gt;4),RANDBETWEEN(0,3),IF(AND(D451&lt;6,D451&gt;5),RANDBETWEEN(0,2),IF(AND(D451&lt;7,D451&gt;6),RANDBETWEEN(0,1),)))))))</f>
        <v>4</v>
      </c>
    </row>
    <row r="452" spans="1:12" x14ac:dyDescent="0.55000000000000004">
      <c r="A452" s="33">
        <v>232</v>
      </c>
      <c r="B452" s="33">
        <v>10</v>
      </c>
      <c r="C452" s="34">
        <v>11</v>
      </c>
      <c r="D452" s="35">
        <v>2.8189960048496556</v>
      </c>
      <c r="E452" s="36">
        <v>696</v>
      </c>
      <c r="F452" s="34">
        <v>748</v>
      </c>
      <c r="G452" s="34">
        <v>128</v>
      </c>
      <c r="H452" s="34" t="s">
        <v>362</v>
      </c>
      <c r="I452" s="33" t="s">
        <v>363</v>
      </c>
      <c r="J452" s="33">
        <f>SUM(Table4[[#This Row],[SAT Math]:[SAT Writing]])</f>
        <v>1572</v>
      </c>
      <c r="K452" s="33">
        <v>2</v>
      </c>
      <c r="L452">
        <f t="shared" ca="1" si="7"/>
        <v>4</v>
      </c>
    </row>
    <row r="453" spans="1:12" x14ac:dyDescent="0.55000000000000004">
      <c r="A453" s="33">
        <v>411</v>
      </c>
      <c r="B453" s="33">
        <v>20</v>
      </c>
      <c r="C453" s="34">
        <v>12</v>
      </c>
      <c r="D453" s="35">
        <v>1.9209176435141644</v>
      </c>
      <c r="E453" s="36">
        <v>443</v>
      </c>
      <c r="F453" s="34">
        <v>568</v>
      </c>
      <c r="G453" s="34">
        <v>321</v>
      </c>
      <c r="H453" s="34" t="s">
        <v>360</v>
      </c>
      <c r="I453" s="33" t="s">
        <v>363</v>
      </c>
      <c r="J453" s="33">
        <f>SUM(Table4[[#This Row],[SAT Math]:[SAT Writing]])</f>
        <v>1332</v>
      </c>
      <c r="K453" s="33">
        <v>5</v>
      </c>
      <c r="L453">
        <f t="shared" ca="1" si="7"/>
        <v>6</v>
      </c>
    </row>
    <row r="454" spans="1:12" x14ac:dyDescent="0.55000000000000004">
      <c r="A454" s="33">
        <v>292</v>
      </c>
      <c r="B454" s="33">
        <v>12</v>
      </c>
      <c r="C454" s="34">
        <v>11</v>
      </c>
      <c r="D454" s="35">
        <v>1.8477841142755709</v>
      </c>
      <c r="E454" s="36">
        <v>627</v>
      </c>
      <c r="F454" s="34">
        <v>483</v>
      </c>
      <c r="G454" s="34">
        <v>756</v>
      </c>
      <c r="H454" s="34" t="s">
        <v>360</v>
      </c>
      <c r="I454" s="33" t="s">
        <v>361</v>
      </c>
      <c r="J454" s="33">
        <f>SUM(Table4[[#This Row],[SAT Math]:[SAT Writing]])</f>
        <v>1866</v>
      </c>
      <c r="K454" s="33">
        <v>4</v>
      </c>
      <c r="L454">
        <f t="shared" ca="1" si="7"/>
        <v>3</v>
      </c>
    </row>
    <row r="455" spans="1:12" x14ac:dyDescent="0.55000000000000004">
      <c r="A455" s="33">
        <v>418</v>
      </c>
      <c r="B455" s="33">
        <v>23</v>
      </c>
      <c r="C455" s="34">
        <v>12</v>
      </c>
      <c r="D455" s="35">
        <v>3.7517431733344608</v>
      </c>
      <c r="E455" s="36">
        <v>695</v>
      </c>
      <c r="F455" s="34">
        <v>593</v>
      </c>
      <c r="G455" s="34">
        <v>300</v>
      </c>
      <c r="H455" s="34" t="s">
        <v>360</v>
      </c>
      <c r="I455" s="33" t="s">
        <v>361</v>
      </c>
      <c r="J455" s="33">
        <f>SUM(Table4[[#This Row],[SAT Math]:[SAT Writing]])</f>
        <v>1588</v>
      </c>
      <c r="K455" s="33">
        <v>2</v>
      </c>
      <c r="L455">
        <f t="shared" ca="1" si="7"/>
        <v>4</v>
      </c>
    </row>
    <row r="456" spans="1:12" x14ac:dyDescent="0.55000000000000004">
      <c r="A456" s="33">
        <v>98</v>
      </c>
      <c r="B456" s="33">
        <v>25</v>
      </c>
      <c r="C456" s="34">
        <v>12</v>
      </c>
      <c r="D456" s="35">
        <v>5.155579112532493</v>
      </c>
      <c r="E456" s="36">
        <v>634</v>
      </c>
      <c r="F456" s="34">
        <v>546</v>
      </c>
      <c r="G456" s="34">
        <v>601</v>
      </c>
      <c r="H456" s="34" t="s">
        <v>362</v>
      </c>
      <c r="I456" s="33" t="s">
        <v>363</v>
      </c>
      <c r="J456" s="33">
        <f>SUM(Table4[[#This Row],[SAT Math]:[SAT Writing]])</f>
        <v>1781</v>
      </c>
      <c r="K456" s="33">
        <v>0</v>
      </c>
      <c r="L456">
        <f t="shared" ca="1" si="7"/>
        <v>2</v>
      </c>
    </row>
    <row r="457" spans="1:12" x14ac:dyDescent="0.55000000000000004">
      <c r="A457" s="33">
        <v>383</v>
      </c>
      <c r="B457" s="33">
        <v>19</v>
      </c>
      <c r="C457" s="34">
        <v>12</v>
      </c>
      <c r="D457" s="35">
        <v>4.6349999999999998</v>
      </c>
      <c r="E457" s="36">
        <v>553</v>
      </c>
      <c r="F457" s="34">
        <v>475</v>
      </c>
      <c r="G457" s="34">
        <v>587</v>
      </c>
      <c r="H457" s="34" t="s">
        <v>362</v>
      </c>
      <c r="I457" s="33" t="s">
        <v>363</v>
      </c>
      <c r="J457" s="33">
        <f>SUM(Table4[[#This Row],[SAT Math]:[SAT Writing]])</f>
        <v>1615</v>
      </c>
      <c r="K457" s="33">
        <v>1</v>
      </c>
      <c r="L457">
        <f t="shared" ca="1" si="7"/>
        <v>0</v>
      </c>
    </row>
    <row r="458" spans="1:12" x14ac:dyDescent="0.55000000000000004">
      <c r="A458" s="33">
        <v>234</v>
      </c>
      <c r="B458" s="33">
        <v>10</v>
      </c>
      <c r="C458" s="34">
        <v>11</v>
      </c>
      <c r="D458" s="35">
        <v>4.8381105253522465</v>
      </c>
      <c r="E458" s="36">
        <v>356</v>
      </c>
      <c r="F458" s="34">
        <v>785</v>
      </c>
      <c r="G458" s="34">
        <v>351</v>
      </c>
      <c r="H458" s="34" t="s">
        <v>362</v>
      </c>
      <c r="I458" s="33" t="s">
        <v>363</v>
      </c>
      <c r="J458" s="33">
        <f>SUM(Table4[[#This Row],[SAT Math]:[SAT Writing]])</f>
        <v>1492</v>
      </c>
      <c r="K458" s="33">
        <v>2</v>
      </c>
      <c r="L458">
        <f t="shared" ca="1" si="7"/>
        <v>3</v>
      </c>
    </row>
    <row r="459" spans="1:12" x14ac:dyDescent="0.55000000000000004">
      <c r="A459" s="33">
        <v>61</v>
      </c>
      <c r="B459" s="33">
        <v>3</v>
      </c>
      <c r="C459" s="34">
        <v>10</v>
      </c>
      <c r="D459" s="35">
        <v>2.1261295158187203</v>
      </c>
      <c r="E459" s="36">
        <v>300</v>
      </c>
      <c r="F459" s="34">
        <v>352</v>
      </c>
      <c r="G459" s="34">
        <v>344</v>
      </c>
      <c r="H459" s="34" t="s">
        <v>360</v>
      </c>
      <c r="I459" s="33" t="s">
        <v>361</v>
      </c>
      <c r="J459" s="33">
        <f>SUM(Table4[[#This Row],[SAT Math]:[SAT Writing]])</f>
        <v>996</v>
      </c>
      <c r="K459" s="33">
        <v>2</v>
      </c>
      <c r="L459">
        <f t="shared" ca="1" si="7"/>
        <v>2</v>
      </c>
    </row>
    <row r="460" spans="1:12" x14ac:dyDescent="0.55000000000000004">
      <c r="A460" s="33">
        <v>344</v>
      </c>
      <c r="B460" s="33">
        <v>24</v>
      </c>
      <c r="C460" s="34">
        <v>12</v>
      </c>
      <c r="D460" s="35">
        <v>4.7529405010993173</v>
      </c>
      <c r="E460" s="36">
        <v>714</v>
      </c>
      <c r="F460" s="34">
        <v>224</v>
      </c>
      <c r="G460" s="34">
        <v>198</v>
      </c>
      <c r="H460" s="34" t="s">
        <v>360</v>
      </c>
      <c r="I460" s="33" t="s">
        <v>361</v>
      </c>
      <c r="J460" s="33">
        <f>SUM(Table4[[#This Row],[SAT Math]:[SAT Writing]])</f>
        <v>1136</v>
      </c>
      <c r="K460" s="33">
        <v>0</v>
      </c>
      <c r="L460">
        <f t="shared" ca="1" si="7"/>
        <v>1</v>
      </c>
    </row>
    <row r="461" spans="1:12" x14ac:dyDescent="0.55000000000000004">
      <c r="A461" s="33">
        <v>207</v>
      </c>
      <c r="B461" s="33">
        <v>2</v>
      </c>
      <c r="C461" s="34">
        <v>10</v>
      </c>
      <c r="D461" s="35">
        <v>2.4681818699654881</v>
      </c>
      <c r="E461" s="36">
        <v>668</v>
      </c>
      <c r="F461" s="34">
        <v>711</v>
      </c>
      <c r="G461" s="34">
        <v>349</v>
      </c>
      <c r="H461" s="34" t="s">
        <v>360</v>
      </c>
      <c r="I461" s="33" t="s">
        <v>361</v>
      </c>
      <c r="J461" s="33">
        <f>SUM(Table4[[#This Row],[SAT Math]:[SAT Writing]])</f>
        <v>1728</v>
      </c>
      <c r="K461" s="33">
        <v>3</v>
      </c>
      <c r="L461">
        <f t="shared" ca="1" si="7"/>
        <v>5</v>
      </c>
    </row>
    <row r="462" spans="1:12" x14ac:dyDescent="0.55000000000000004">
      <c r="A462" s="33">
        <v>25</v>
      </c>
      <c r="B462" s="33">
        <v>25</v>
      </c>
      <c r="C462" s="34">
        <v>12</v>
      </c>
      <c r="D462" s="35">
        <v>4.2902359750029282</v>
      </c>
      <c r="E462" s="36">
        <v>661</v>
      </c>
      <c r="F462" s="34">
        <v>323</v>
      </c>
      <c r="G462" s="34">
        <v>365</v>
      </c>
      <c r="H462" s="34" t="s">
        <v>362</v>
      </c>
      <c r="I462" s="33" t="s">
        <v>361</v>
      </c>
      <c r="J462" s="33">
        <f>SUM(Table4[[#This Row],[SAT Math]:[SAT Writing]])</f>
        <v>1349</v>
      </c>
      <c r="K462" s="33">
        <v>2</v>
      </c>
      <c r="L462">
        <f t="shared" ca="1" si="7"/>
        <v>1</v>
      </c>
    </row>
    <row r="463" spans="1:12" x14ac:dyDescent="0.55000000000000004">
      <c r="A463" s="33">
        <v>474</v>
      </c>
      <c r="B463" s="33">
        <v>18</v>
      </c>
      <c r="C463" s="34">
        <v>12</v>
      </c>
      <c r="D463" s="35">
        <v>3.0716516643827179</v>
      </c>
      <c r="E463" s="36">
        <v>603</v>
      </c>
      <c r="F463" s="34">
        <v>646</v>
      </c>
      <c r="G463" s="34">
        <v>572</v>
      </c>
      <c r="H463" s="34" t="s">
        <v>360</v>
      </c>
      <c r="I463" s="33" t="s">
        <v>363</v>
      </c>
      <c r="J463" s="33">
        <f>SUM(Table4[[#This Row],[SAT Math]:[SAT Writing]])</f>
        <v>1821</v>
      </c>
      <c r="K463" s="33">
        <v>3</v>
      </c>
      <c r="L463">
        <f t="shared" ca="1" si="7"/>
        <v>1</v>
      </c>
    </row>
    <row r="464" spans="1:12" x14ac:dyDescent="0.55000000000000004">
      <c r="A464" s="33">
        <v>401</v>
      </c>
      <c r="B464" s="33">
        <v>3</v>
      </c>
      <c r="C464" s="34">
        <v>10</v>
      </c>
      <c r="D464" s="35">
        <v>4.41784</v>
      </c>
      <c r="E464" s="36">
        <v>772</v>
      </c>
      <c r="F464" s="34">
        <v>195</v>
      </c>
      <c r="G464" s="34">
        <v>432</v>
      </c>
      <c r="H464" s="34" t="s">
        <v>360</v>
      </c>
      <c r="I464" s="33" t="s">
        <v>361</v>
      </c>
      <c r="J464" s="33">
        <f>SUM(Table4[[#This Row],[SAT Math]:[SAT Writing]])</f>
        <v>1399</v>
      </c>
      <c r="K464" s="33">
        <v>2</v>
      </c>
      <c r="L464">
        <f t="shared" ca="1" si="7"/>
        <v>2</v>
      </c>
    </row>
    <row r="465" spans="1:12" x14ac:dyDescent="0.55000000000000004">
      <c r="A465" s="33">
        <v>463</v>
      </c>
      <c r="B465" s="33">
        <v>24</v>
      </c>
      <c r="C465" s="34">
        <v>12</v>
      </c>
      <c r="D465" s="35">
        <v>3.7687760121795724</v>
      </c>
      <c r="E465" s="36">
        <v>701</v>
      </c>
      <c r="F465" s="34">
        <v>687</v>
      </c>
      <c r="G465" s="34">
        <v>440</v>
      </c>
      <c r="H465" s="34" t="s">
        <v>360</v>
      </c>
      <c r="I465" s="33" t="s">
        <v>361</v>
      </c>
      <c r="J465" s="33">
        <f>SUM(Table4[[#This Row],[SAT Math]:[SAT Writing]])</f>
        <v>1828</v>
      </c>
      <c r="K465" s="33">
        <v>4</v>
      </c>
      <c r="L465">
        <f t="shared" ca="1" si="7"/>
        <v>3</v>
      </c>
    </row>
    <row r="466" spans="1:12" x14ac:dyDescent="0.55000000000000004">
      <c r="A466" s="33">
        <v>106</v>
      </c>
      <c r="B466" s="33">
        <v>5</v>
      </c>
      <c r="C466" s="34">
        <v>10</v>
      </c>
      <c r="D466" s="35">
        <v>4.3833431856309142</v>
      </c>
      <c r="E466" s="36">
        <v>586</v>
      </c>
      <c r="F466" s="34">
        <v>754</v>
      </c>
      <c r="G466" s="34">
        <v>793</v>
      </c>
      <c r="H466" s="34" t="s">
        <v>360</v>
      </c>
      <c r="I466" s="33" t="s">
        <v>363</v>
      </c>
      <c r="J466" s="33">
        <f>SUM(Table4[[#This Row],[SAT Math]:[SAT Writing]])</f>
        <v>2133</v>
      </c>
      <c r="K466" s="33">
        <v>1</v>
      </c>
      <c r="L466">
        <f t="shared" ca="1" si="7"/>
        <v>1</v>
      </c>
    </row>
    <row r="467" spans="1:12" x14ac:dyDescent="0.55000000000000004">
      <c r="A467" s="33">
        <v>246</v>
      </c>
      <c r="B467" s="33">
        <v>25</v>
      </c>
      <c r="C467" s="34">
        <v>12</v>
      </c>
      <c r="D467" s="35">
        <v>2.8717521904615779</v>
      </c>
      <c r="E467" s="36">
        <v>705</v>
      </c>
      <c r="F467" s="34">
        <v>339</v>
      </c>
      <c r="G467" s="34">
        <v>735</v>
      </c>
      <c r="H467" s="34" t="s">
        <v>362</v>
      </c>
      <c r="I467" s="33" t="s">
        <v>361</v>
      </c>
      <c r="J467" s="33">
        <f>SUM(Table4[[#This Row],[SAT Math]:[SAT Writing]])</f>
        <v>1779</v>
      </c>
      <c r="K467" s="33">
        <v>3</v>
      </c>
      <c r="L467">
        <f t="shared" ca="1" si="7"/>
        <v>5</v>
      </c>
    </row>
    <row r="468" spans="1:12" x14ac:dyDescent="0.55000000000000004">
      <c r="A468" s="33">
        <v>428</v>
      </c>
      <c r="B468" s="33">
        <v>18</v>
      </c>
      <c r="C468" s="34">
        <v>12</v>
      </c>
      <c r="D468" s="35">
        <v>2.9455261269963899</v>
      </c>
      <c r="E468" s="36">
        <v>606</v>
      </c>
      <c r="F468" s="34">
        <v>540</v>
      </c>
      <c r="G468" s="34">
        <v>479</v>
      </c>
      <c r="H468" s="34" t="s">
        <v>360</v>
      </c>
      <c r="I468" s="33" t="s">
        <v>363</v>
      </c>
      <c r="J468" s="33">
        <f>SUM(Table4[[#This Row],[SAT Math]:[SAT Writing]])</f>
        <v>1625</v>
      </c>
      <c r="K468" s="33">
        <v>5</v>
      </c>
      <c r="L468">
        <f t="shared" ca="1" si="7"/>
        <v>2</v>
      </c>
    </row>
    <row r="469" spans="1:12" x14ac:dyDescent="0.55000000000000004">
      <c r="A469" s="33">
        <v>432</v>
      </c>
      <c r="B469" s="33">
        <v>23</v>
      </c>
      <c r="C469" s="34">
        <v>12</v>
      </c>
      <c r="D469" s="35">
        <v>2.791263491235831</v>
      </c>
      <c r="E469" s="36">
        <v>700</v>
      </c>
      <c r="F469" s="34">
        <v>659</v>
      </c>
      <c r="G469" s="34">
        <v>318</v>
      </c>
      <c r="H469" s="34" t="s">
        <v>360</v>
      </c>
      <c r="I469" s="33" t="s">
        <v>363</v>
      </c>
      <c r="J469" s="33">
        <f>SUM(Table4[[#This Row],[SAT Math]:[SAT Writing]])</f>
        <v>1677</v>
      </c>
      <c r="K469" s="33">
        <v>4</v>
      </c>
      <c r="L469">
        <f t="shared" ca="1" si="7"/>
        <v>5</v>
      </c>
    </row>
    <row r="470" spans="1:12" x14ac:dyDescent="0.55000000000000004">
      <c r="A470" s="33">
        <v>99</v>
      </c>
      <c r="B470" s="33">
        <v>8</v>
      </c>
      <c r="C470" s="34">
        <v>10</v>
      </c>
      <c r="D470" s="35">
        <v>4.5155074246587183</v>
      </c>
      <c r="E470" s="36">
        <v>555</v>
      </c>
      <c r="F470" s="34">
        <v>716</v>
      </c>
      <c r="G470" s="34">
        <v>250</v>
      </c>
      <c r="H470" s="34" t="s">
        <v>360</v>
      </c>
      <c r="I470" s="33" t="s">
        <v>363</v>
      </c>
      <c r="J470" s="33">
        <f>SUM(Table4[[#This Row],[SAT Math]:[SAT Writing]])</f>
        <v>1521</v>
      </c>
      <c r="K470" s="33">
        <v>3</v>
      </c>
      <c r="L470">
        <f t="shared" ca="1" si="7"/>
        <v>3</v>
      </c>
    </row>
    <row r="471" spans="1:12" x14ac:dyDescent="0.55000000000000004">
      <c r="A471" s="33">
        <v>269</v>
      </c>
      <c r="B471" s="33">
        <v>5</v>
      </c>
      <c r="C471" s="34">
        <v>10</v>
      </c>
      <c r="D471" s="35">
        <v>4.7978122920898922</v>
      </c>
      <c r="E471" s="36">
        <v>595</v>
      </c>
      <c r="F471" s="34">
        <v>244</v>
      </c>
      <c r="G471" s="34">
        <v>170</v>
      </c>
      <c r="H471" s="34" t="s">
        <v>360</v>
      </c>
      <c r="I471" s="33" t="s">
        <v>363</v>
      </c>
      <c r="J471" s="33">
        <f>SUM(Table4[[#This Row],[SAT Math]:[SAT Writing]])</f>
        <v>1009</v>
      </c>
      <c r="K471" s="33">
        <v>3</v>
      </c>
      <c r="L471">
        <f t="shared" ca="1" si="7"/>
        <v>1</v>
      </c>
    </row>
    <row r="472" spans="1:12" x14ac:dyDescent="0.55000000000000004">
      <c r="A472" s="33">
        <v>35</v>
      </c>
      <c r="B472" s="33">
        <v>4</v>
      </c>
      <c r="C472" s="34">
        <v>10</v>
      </c>
      <c r="D472" s="35">
        <v>5.2041938913830537</v>
      </c>
      <c r="E472" s="36">
        <v>649</v>
      </c>
      <c r="F472" s="34">
        <v>588</v>
      </c>
      <c r="G472" s="34">
        <v>717</v>
      </c>
      <c r="H472" s="34" t="s">
        <v>362</v>
      </c>
      <c r="I472" s="33" t="s">
        <v>363</v>
      </c>
      <c r="J472" s="33">
        <f>SUM(Table4[[#This Row],[SAT Math]:[SAT Writing]])</f>
        <v>1954</v>
      </c>
      <c r="K472" s="33">
        <v>1</v>
      </c>
      <c r="L472">
        <f t="shared" ca="1" si="7"/>
        <v>2</v>
      </c>
    </row>
    <row r="473" spans="1:12" x14ac:dyDescent="0.55000000000000004">
      <c r="A473" s="33">
        <v>466</v>
      </c>
      <c r="B473" s="33">
        <v>9</v>
      </c>
      <c r="C473" s="34">
        <v>11</v>
      </c>
      <c r="D473" s="35">
        <v>4.0377989328628887</v>
      </c>
      <c r="E473" s="36">
        <v>686</v>
      </c>
      <c r="F473" s="34">
        <v>743</v>
      </c>
      <c r="G473" s="34">
        <v>371</v>
      </c>
      <c r="H473" s="34" t="s">
        <v>360</v>
      </c>
      <c r="I473" s="33" t="s">
        <v>363</v>
      </c>
      <c r="J473" s="33">
        <f>SUM(Table4[[#This Row],[SAT Math]:[SAT Writing]])</f>
        <v>1800</v>
      </c>
      <c r="K473" s="33">
        <v>2</v>
      </c>
      <c r="L473">
        <f t="shared" ca="1" si="7"/>
        <v>2</v>
      </c>
    </row>
    <row r="474" spans="1:12" x14ac:dyDescent="0.55000000000000004">
      <c r="A474" s="33">
        <v>297</v>
      </c>
      <c r="B474" s="33">
        <v>12</v>
      </c>
      <c r="C474" s="34">
        <v>11</v>
      </c>
      <c r="D474" s="35">
        <v>1.1497098984469099</v>
      </c>
      <c r="E474" s="36">
        <v>290</v>
      </c>
      <c r="F474" s="34">
        <v>735</v>
      </c>
      <c r="G474" s="34">
        <v>122</v>
      </c>
      <c r="H474" s="34" t="s">
        <v>360</v>
      </c>
      <c r="I474" s="33" t="s">
        <v>361</v>
      </c>
      <c r="J474" s="33">
        <f>SUM(Table4[[#This Row],[SAT Math]:[SAT Writing]])</f>
        <v>1147</v>
      </c>
      <c r="K474" s="33">
        <v>6</v>
      </c>
      <c r="L474">
        <f t="shared" ca="1" si="7"/>
        <v>4</v>
      </c>
    </row>
    <row r="475" spans="1:12" x14ac:dyDescent="0.55000000000000004">
      <c r="A475" s="33">
        <v>268</v>
      </c>
      <c r="B475" s="33">
        <v>21</v>
      </c>
      <c r="C475" s="34">
        <v>12</v>
      </c>
      <c r="D475" s="35">
        <v>4.4475935572833247</v>
      </c>
      <c r="E475" s="36">
        <v>353</v>
      </c>
      <c r="F475" s="34">
        <v>412</v>
      </c>
      <c r="G475" s="34">
        <v>781</v>
      </c>
      <c r="H475" s="34" t="s">
        <v>360</v>
      </c>
      <c r="I475" s="33" t="s">
        <v>363</v>
      </c>
      <c r="J475" s="33">
        <f>SUM(Table4[[#This Row],[SAT Math]:[SAT Writing]])</f>
        <v>1546</v>
      </c>
      <c r="K475" s="33">
        <v>0</v>
      </c>
      <c r="L475">
        <f t="shared" ca="1" si="7"/>
        <v>3</v>
      </c>
    </row>
    <row r="476" spans="1:12" x14ac:dyDescent="0.55000000000000004">
      <c r="A476" s="33">
        <v>18</v>
      </c>
      <c r="B476" s="33">
        <v>18</v>
      </c>
      <c r="C476" s="34">
        <v>12</v>
      </c>
      <c r="D476" s="35">
        <v>4.4383532876694769</v>
      </c>
      <c r="E476" s="36">
        <v>395</v>
      </c>
      <c r="F476" s="34">
        <v>545</v>
      </c>
      <c r="G476" s="34">
        <v>185</v>
      </c>
      <c r="H476" s="34" t="s">
        <v>360</v>
      </c>
      <c r="I476" s="33" t="s">
        <v>361</v>
      </c>
      <c r="J476" s="33">
        <f>SUM(Table4[[#This Row],[SAT Math]:[SAT Writing]])</f>
        <v>1125</v>
      </c>
      <c r="K476" s="33">
        <v>2</v>
      </c>
      <c r="L476">
        <f t="shared" ca="1" si="7"/>
        <v>0</v>
      </c>
    </row>
    <row r="477" spans="1:12" x14ac:dyDescent="0.55000000000000004">
      <c r="A477" s="33">
        <v>230</v>
      </c>
      <c r="B477" s="33">
        <v>6</v>
      </c>
      <c r="C477" s="34">
        <v>10</v>
      </c>
      <c r="D477" s="35">
        <v>2.4246910127419996</v>
      </c>
      <c r="E477" s="36">
        <v>609</v>
      </c>
      <c r="F477" s="34">
        <v>706</v>
      </c>
      <c r="G477" s="34">
        <v>769</v>
      </c>
      <c r="H477" s="34" t="s">
        <v>360</v>
      </c>
      <c r="I477" s="33" t="s">
        <v>361</v>
      </c>
      <c r="J477" s="33">
        <f>SUM(Table4[[#This Row],[SAT Math]:[SAT Writing]])</f>
        <v>2084</v>
      </c>
      <c r="K477" s="33">
        <v>3</v>
      </c>
      <c r="L477">
        <f t="shared" ca="1" si="7"/>
        <v>3</v>
      </c>
    </row>
    <row r="478" spans="1:12" x14ac:dyDescent="0.55000000000000004">
      <c r="A478" s="33">
        <v>500</v>
      </c>
      <c r="B478" s="33">
        <v>14</v>
      </c>
      <c r="C478" s="34">
        <v>11</v>
      </c>
      <c r="D478" s="35">
        <v>2.3361287496323011</v>
      </c>
      <c r="E478" s="36">
        <v>569</v>
      </c>
      <c r="F478" s="34">
        <v>750</v>
      </c>
      <c r="G478" s="34">
        <v>472</v>
      </c>
      <c r="H478" s="34" t="s">
        <v>360</v>
      </c>
      <c r="I478" s="33" t="s">
        <v>361</v>
      </c>
      <c r="J478" s="33">
        <f>SUM(Table4[[#This Row],[SAT Math]:[SAT Writing]])</f>
        <v>1791</v>
      </c>
      <c r="K478" s="33">
        <v>2</v>
      </c>
      <c r="L478">
        <f t="shared" ca="1" si="7"/>
        <v>5</v>
      </c>
    </row>
    <row r="479" spans="1:12" x14ac:dyDescent="0.55000000000000004">
      <c r="A479" s="33">
        <v>169</v>
      </c>
      <c r="B479" s="33">
        <v>24</v>
      </c>
      <c r="C479" s="34">
        <v>12</v>
      </c>
      <c r="D479" s="35">
        <v>4.3385451976960034</v>
      </c>
      <c r="E479" s="36">
        <v>695</v>
      </c>
      <c r="F479" s="34">
        <v>705</v>
      </c>
      <c r="G479" s="34">
        <v>337</v>
      </c>
      <c r="H479" s="34" t="s">
        <v>360</v>
      </c>
      <c r="I479" s="33" t="s">
        <v>363</v>
      </c>
      <c r="J479" s="33">
        <f>SUM(Table4[[#This Row],[SAT Math]:[SAT Writing]])</f>
        <v>1737</v>
      </c>
      <c r="K479" s="33">
        <v>1</v>
      </c>
      <c r="L479">
        <f t="shared" ca="1" si="7"/>
        <v>2</v>
      </c>
    </row>
    <row r="480" spans="1:12" x14ac:dyDescent="0.55000000000000004">
      <c r="A480" s="33">
        <v>467</v>
      </c>
      <c r="B480" s="33">
        <v>24</v>
      </c>
      <c r="C480" s="34">
        <v>12</v>
      </c>
      <c r="D480" s="35">
        <v>4.2977161825236543</v>
      </c>
      <c r="E480" s="36">
        <v>402</v>
      </c>
      <c r="F480" s="34">
        <v>261</v>
      </c>
      <c r="G480" s="34">
        <v>621</v>
      </c>
      <c r="H480" s="34" t="s">
        <v>360</v>
      </c>
      <c r="I480" s="33" t="s">
        <v>363</v>
      </c>
      <c r="J480" s="33">
        <f>SUM(Table4[[#This Row],[SAT Math]:[SAT Writing]])</f>
        <v>1284</v>
      </c>
      <c r="K480" s="33">
        <v>3</v>
      </c>
      <c r="L480">
        <f t="shared" ca="1" si="7"/>
        <v>2</v>
      </c>
    </row>
    <row r="481" spans="1:12" x14ac:dyDescent="0.55000000000000004">
      <c r="A481" s="33">
        <v>424</v>
      </c>
      <c r="B481" s="33">
        <v>24</v>
      </c>
      <c r="C481" s="34">
        <v>12</v>
      </c>
      <c r="D481" s="35">
        <v>2.7051241334143721</v>
      </c>
      <c r="E481" s="36">
        <v>588</v>
      </c>
      <c r="F481" s="34">
        <v>331</v>
      </c>
      <c r="G481" s="34">
        <v>182</v>
      </c>
      <c r="H481" s="34" t="s">
        <v>360</v>
      </c>
      <c r="I481" s="33" t="s">
        <v>361</v>
      </c>
      <c r="J481" s="33">
        <f>SUM(Table4[[#This Row],[SAT Math]:[SAT Writing]])</f>
        <v>1101</v>
      </c>
      <c r="K481" s="33">
        <v>3</v>
      </c>
      <c r="L481">
        <f t="shared" ca="1" si="7"/>
        <v>5</v>
      </c>
    </row>
    <row r="482" spans="1:12" x14ac:dyDescent="0.55000000000000004">
      <c r="A482" s="33">
        <v>168</v>
      </c>
      <c r="B482" s="33">
        <v>11</v>
      </c>
      <c r="C482" s="34">
        <v>11</v>
      </c>
      <c r="D482" s="35">
        <v>2.3214057046786776</v>
      </c>
      <c r="E482" s="36">
        <v>591</v>
      </c>
      <c r="F482" s="34">
        <v>319</v>
      </c>
      <c r="G482" s="34">
        <v>237</v>
      </c>
      <c r="H482" s="34" t="s">
        <v>360</v>
      </c>
      <c r="I482" s="33" t="s">
        <v>361</v>
      </c>
      <c r="J482" s="33">
        <f>SUM(Table4[[#This Row],[SAT Math]:[SAT Writing]])</f>
        <v>1147</v>
      </c>
      <c r="K482" s="33">
        <v>2</v>
      </c>
      <c r="L482">
        <f t="shared" ca="1" si="7"/>
        <v>2</v>
      </c>
    </row>
    <row r="483" spans="1:12" x14ac:dyDescent="0.55000000000000004">
      <c r="A483" s="33">
        <v>307</v>
      </c>
      <c r="B483" s="33">
        <v>12</v>
      </c>
      <c r="C483" s="34">
        <v>11</v>
      </c>
      <c r="D483" s="35">
        <v>2.1927951642844672</v>
      </c>
      <c r="E483" s="36">
        <v>306</v>
      </c>
      <c r="F483" s="34">
        <v>425</v>
      </c>
      <c r="G483" s="34">
        <v>172</v>
      </c>
      <c r="H483" s="34" t="s">
        <v>360</v>
      </c>
      <c r="I483" s="33" t="s">
        <v>363</v>
      </c>
      <c r="J483" s="33">
        <f>SUM(Table4[[#This Row],[SAT Math]:[SAT Writing]])</f>
        <v>903</v>
      </c>
      <c r="K483" s="33">
        <v>5</v>
      </c>
      <c r="L483">
        <f t="shared" ca="1" si="7"/>
        <v>2</v>
      </c>
    </row>
    <row r="484" spans="1:12" x14ac:dyDescent="0.55000000000000004">
      <c r="A484" s="33">
        <v>22</v>
      </c>
      <c r="B484" s="33">
        <v>7</v>
      </c>
      <c r="C484" s="34">
        <v>10</v>
      </c>
      <c r="D484" s="35">
        <v>5.2723628763073656</v>
      </c>
      <c r="E484" s="36">
        <v>493</v>
      </c>
      <c r="F484" s="34">
        <v>389</v>
      </c>
      <c r="G484" s="34">
        <v>207</v>
      </c>
      <c r="H484" s="34" t="s">
        <v>362</v>
      </c>
      <c r="I484" s="33" t="s">
        <v>363</v>
      </c>
      <c r="J484" s="33">
        <f>SUM(Table4[[#This Row],[SAT Math]:[SAT Writing]])</f>
        <v>1089</v>
      </c>
      <c r="K484" s="33">
        <v>0</v>
      </c>
      <c r="L484">
        <f t="shared" ca="1" si="7"/>
        <v>2</v>
      </c>
    </row>
    <row r="485" spans="1:12" x14ac:dyDescent="0.55000000000000004">
      <c r="A485" s="33">
        <v>425</v>
      </c>
      <c r="B485" s="33">
        <v>18</v>
      </c>
      <c r="C485" s="34">
        <v>12</v>
      </c>
      <c r="D485" s="35">
        <v>3.3141194756687127</v>
      </c>
      <c r="E485" s="36">
        <v>651</v>
      </c>
      <c r="F485" s="34">
        <v>408</v>
      </c>
      <c r="G485" s="34">
        <v>427</v>
      </c>
      <c r="H485" s="34" t="s">
        <v>360</v>
      </c>
      <c r="I485" s="33" t="s">
        <v>363</v>
      </c>
      <c r="J485" s="33">
        <f>SUM(Table4[[#This Row],[SAT Math]:[SAT Writing]])</f>
        <v>1486</v>
      </c>
      <c r="K485" s="33">
        <v>2</v>
      </c>
      <c r="L485">
        <f t="shared" ca="1" si="7"/>
        <v>4</v>
      </c>
    </row>
    <row r="486" spans="1:12" x14ac:dyDescent="0.55000000000000004">
      <c r="A486" s="33">
        <v>216</v>
      </c>
      <c r="B486" s="33">
        <v>19</v>
      </c>
      <c r="C486" s="34">
        <v>12</v>
      </c>
      <c r="D486" s="35">
        <v>4.8</v>
      </c>
      <c r="E486" s="36">
        <v>627</v>
      </c>
      <c r="F486" s="34">
        <v>271</v>
      </c>
      <c r="G486" s="34">
        <v>434</v>
      </c>
      <c r="H486" s="34" t="s">
        <v>362</v>
      </c>
      <c r="I486" s="33" t="s">
        <v>361</v>
      </c>
      <c r="J486" s="33">
        <f>SUM(Table4[[#This Row],[SAT Math]:[SAT Writing]])</f>
        <v>1332</v>
      </c>
      <c r="K486" s="33">
        <v>1</v>
      </c>
      <c r="L486">
        <f t="shared" ca="1" si="7"/>
        <v>0</v>
      </c>
    </row>
    <row r="487" spans="1:12" x14ac:dyDescent="0.55000000000000004">
      <c r="A487" s="33">
        <v>408</v>
      </c>
      <c r="B487" s="33">
        <v>25</v>
      </c>
      <c r="C487" s="34">
        <v>12</v>
      </c>
      <c r="D487" s="35">
        <v>2.9263856348752046</v>
      </c>
      <c r="E487" s="36">
        <v>385</v>
      </c>
      <c r="F487" s="34">
        <v>643</v>
      </c>
      <c r="G487" s="34">
        <v>754</v>
      </c>
      <c r="H487" s="34" t="s">
        <v>362</v>
      </c>
      <c r="I487" s="33" t="s">
        <v>363</v>
      </c>
      <c r="J487" s="33">
        <f>SUM(Table4[[#This Row],[SAT Math]:[SAT Writing]])</f>
        <v>1782</v>
      </c>
      <c r="K487" s="33">
        <v>4</v>
      </c>
      <c r="L487">
        <f t="shared" ca="1" si="7"/>
        <v>3</v>
      </c>
    </row>
    <row r="488" spans="1:12" x14ac:dyDescent="0.55000000000000004">
      <c r="A488" s="33">
        <v>16</v>
      </c>
      <c r="B488" s="33">
        <v>11</v>
      </c>
      <c r="C488" s="34">
        <v>11</v>
      </c>
      <c r="D488" s="35">
        <v>4.1511118680234738</v>
      </c>
      <c r="E488" s="36">
        <v>367</v>
      </c>
      <c r="F488" s="34">
        <v>742</v>
      </c>
      <c r="G488" s="34">
        <v>233</v>
      </c>
      <c r="H488" s="34" t="s">
        <v>360</v>
      </c>
      <c r="I488" s="33" t="s">
        <v>361</v>
      </c>
      <c r="J488" s="33">
        <f>SUM(Table4[[#This Row],[SAT Math]:[SAT Writing]])</f>
        <v>1342</v>
      </c>
      <c r="K488" s="33">
        <v>2</v>
      </c>
      <c r="L488">
        <f t="shared" ca="1" si="7"/>
        <v>3</v>
      </c>
    </row>
    <row r="489" spans="1:12" x14ac:dyDescent="0.55000000000000004">
      <c r="A489" s="33">
        <v>451</v>
      </c>
      <c r="B489" s="33">
        <v>20</v>
      </c>
      <c r="C489" s="34">
        <v>12</v>
      </c>
      <c r="D489" s="35">
        <v>4.5804009567368285</v>
      </c>
      <c r="E489" s="36">
        <v>316</v>
      </c>
      <c r="F489" s="34">
        <v>430</v>
      </c>
      <c r="G489" s="34">
        <v>526</v>
      </c>
      <c r="H489" s="34" t="s">
        <v>360</v>
      </c>
      <c r="I489" s="33" t="s">
        <v>363</v>
      </c>
      <c r="J489" s="33">
        <f>SUM(Table4[[#This Row],[SAT Math]:[SAT Writing]])</f>
        <v>1272</v>
      </c>
      <c r="K489" s="33">
        <v>1</v>
      </c>
      <c r="L489">
        <f t="shared" ca="1" si="7"/>
        <v>1</v>
      </c>
    </row>
    <row r="490" spans="1:12" x14ac:dyDescent="0.55000000000000004">
      <c r="A490" s="33">
        <v>211</v>
      </c>
      <c r="B490" s="33">
        <v>3</v>
      </c>
      <c r="C490" s="34">
        <v>10</v>
      </c>
      <c r="D490" s="35">
        <v>1.8293440296516352</v>
      </c>
      <c r="E490" s="36">
        <v>565</v>
      </c>
      <c r="F490" s="34">
        <v>561</v>
      </c>
      <c r="G490" s="34">
        <v>764</v>
      </c>
      <c r="H490" s="34" t="s">
        <v>360</v>
      </c>
      <c r="I490" s="33" t="s">
        <v>363</v>
      </c>
      <c r="J490" s="33">
        <f>SUM(Table4[[#This Row],[SAT Math]:[SAT Writing]])</f>
        <v>1890</v>
      </c>
      <c r="K490" s="33">
        <v>6</v>
      </c>
      <c r="L490">
        <f t="shared" ca="1" si="7"/>
        <v>6</v>
      </c>
    </row>
    <row r="491" spans="1:12" x14ac:dyDescent="0.55000000000000004">
      <c r="A491" s="33">
        <v>64</v>
      </c>
      <c r="B491" s="33">
        <v>9</v>
      </c>
      <c r="C491" s="34">
        <v>11</v>
      </c>
      <c r="D491" s="35">
        <v>4.4152859841991532</v>
      </c>
      <c r="E491" s="36">
        <v>716</v>
      </c>
      <c r="F491" s="34">
        <v>273</v>
      </c>
      <c r="G491" s="34">
        <v>431</v>
      </c>
      <c r="H491" s="34" t="s">
        <v>360</v>
      </c>
      <c r="I491" s="33" t="s">
        <v>363</v>
      </c>
      <c r="J491" s="33">
        <f>SUM(Table4[[#This Row],[SAT Math]:[SAT Writing]])</f>
        <v>1420</v>
      </c>
      <c r="K491" s="33">
        <v>1</v>
      </c>
      <c r="L491">
        <f t="shared" ca="1" si="7"/>
        <v>3</v>
      </c>
    </row>
    <row r="492" spans="1:12" x14ac:dyDescent="0.55000000000000004">
      <c r="A492" s="33">
        <v>275</v>
      </c>
      <c r="B492" s="33">
        <v>18</v>
      </c>
      <c r="C492" s="34">
        <v>12</v>
      </c>
      <c r="D492" s="35">
        <v>4.575632659530072</v>
      </c>
      <c r="E492" s="36">
        <v>653</v>
      </c>
      <c r="F492" s="34">
        <v>763</v>
      </c>
      <c r="G492" s="34">
        <v>128</v>
      </c>
      <c r="H492" s="34" t="s">
        <v>360</v>
      </c>
      <c r="I492" s="33" t="s">
        <v>363</v>
      </c>
      <c r="J492" s="33">
        <f>SUM(Table4[[#This Row],[SAT Math]:[SAT Writing]])</f>
        <v>1544</v>
      </c>
      <c r="K492" s="33">
        <v>3</v>
      </c>
      <c r="L492">
        <f t="shared" ca="1" si="7"/>
        <v>0</v>
      </c>
    </row>
    <row r="493" spans="1:12" x14ac:dyDescent="0.55000000000000004">
      <c r="A493" s="33">
        <v>170</v>
      </c>
      <c r="B493" s="33">
        <v>25</v>
      </c>
      <c r="C493" s="34">
        <v>12</v>
      </c>
      <c r="D493" s="35">
        <v>3.8208551140443783</v>
      </c>
      <c r="E493" s="36">
        <v>481</v>
      </c>
      <c r="F493" s="34">
        <v>263</v>
      </c>
      <c r="G493" s="34">
        <v>301</v>
      </c>
      <c r="H493" s="34" t="s">
        <v>362</v>
      </c>
      <c r="I493" s="33" t="s">
        <v>363</v>
      </c>
      <c r="J493" s="33">
        <f>SUM(Table4[[#This Row],[SAT Math]:[SAT Writing]])</f>
        <v>1045</v>
      </c>
      <c r="K493" s="33">
        <v>3</v>
      </c>
      <c r="L493">
        <f t="shared" ca="1" si="7"/>
        <v>3</v>
      </c>
    </row>
    <row r="494" spans="1:12" x14ac:dyDescent="0.55000000000000004">
      <c r="A494" s="33">
        <v>247</v>
      </c>
      <c r="B494" s="33">
        <v>25</v>
      </c>
      <c r="C494" s="34">
        <v>12</v>
      </c>
      <c r="D494" s="35">
        <v>3.5958943976653881</v>
      </c>
      <c r="E494" s="36">
        <v>564</v>
      </c>
      <c r="F494" s="34">
        <v>352</v>
      </c>
      <c r="G494" s="34">
        <v>384</v>
      </c>
      <c r="H494" s="34" t="s">
        <v>362</v>
      </c>
      <c r="I494" s="33" t="s">
        <v>361</v>
      </c>
      <c r="J494" s="33">
        <f>SUM(Table4[[#This Row],[SAT Math]:[SAT Writing]])</f>
        <v>1300</v>
      </c>
      <c r="K494" s="33">
        <v>4</v>
      </c>
      <c r="L494">
        <f t="shared" ca="1" si="7"/>
        <v>2</v>
      </c>
    </row>
    <row r="495" spans="1:12" x14ac:dyDescent="0.55000000000000004">
      <c r="A495" s="33">
        <v>426</v>
      </c>
      <c r="B495" s="33">
        <v>20</v>
      </c>
      <c r="C495" s="34">
        <v>12</v>
      </c>
      <c r="D495" s="35">
        <v>2.1135861673389118</v>
      </c>
      <c r="E495" s="36">
        <v>584</v>
      </c>
      <c r="F495" s="34">
        <v>793</v>
      </c>
      <c r="G495" s="34">
        <v>371</v>
      </c>
      <c r="H495" s="34" t="s">
        <v>360</v>
      </c>
      <c r="I495" s="33" t="s">
        <v>361</v>
      </c>
      <c r="J495" s="33">
        <f>SUM(Table4[[#This Row],[SAT Math]:[SAT Writing]])</f>
        <v>1748</v>
      </c>
      <c r="K495" s="33">
        <v>3</v>
      </c>
      <c r="L495">
        <f t="shared" ca="1" si="7"/>
        <v>2</v>
      </c>
    </row>
    <row r="496" spans="1:12" x14ac:dyDescent="0.55000000000000004">
      <c r="A496" s="33">
        <v>248</v>
      </c>
      <c r="B496" s="33">
        <v>9</v>
      </c>
      <c r="C496" s="34">
        <v>11</v>
      </c>
      <c r="D496" s="35">
        <v>2.327107507565974</v>
      </c>
      <c r="E496" s="36">
        <v>802</v>
      </c>
      <c r="F496" s="34">
        <v>544</v>
      </c>
      <c r="G496" s="34">
        <v>239</v>
      </c>
      <c r="H496" s="34" t="s">
        <v>360</v>
      </c>
      <c r="I496" s="33" t="s">
        <v>361</v>
      </c>
      <c r="J496" s="33">
        <f>SUM(Table4[[#This Row],[SAT Math]:[SAT Writing]])</f>
        <v>1585</v>
      </c>
      <c r="K496" s="33">
        <v>3</v>
      </c>
      <c r="L496">
        <f t="shared" ca="1" si="7"/>
        <v>2</v>
      </c>
    </row>
    <row r="497" spans="1:12" x14ac:dyDescent="0.55000000000000004">
      <c r="A497" s="33">
        <v>67</v>
      </c>
      <c r="B497" s="33">
        <v>6</v>
      </c>
      <c r="C497" s="34">
        <v>10</v>
      </c>
      <c r="D497" s="35">
        <v>4.6143360766560964</v>
      </c>
      <c r="E497" s="36">
        <v>667</v>
      </c>
      <c r="F497" s="34">
        <v>345</v>
      </c>
      <c r="G497" s="34">
        <v>442</v>
      </c>
      <c r="H497" s="34" t="s">
        <v>360</v>
      </c>
      <c r="I497" s="33" t="s">
        <v>363</v>
      </c>
      <c r="J497" s="33">
        <f>SUM(Table4[[#This Row],[SAT Math]:[SAT Writing]])</f>
        <v>1454</v>
      </c>
      <c r="K497" s="33">
        <v>1</v>
      </c>
      <c r="L497">
        <f t="shared" ca="1" si="7"/>
        <v>3</v>
      </c>
    </row>
    <row r="498" spans="1:12" x14ac:dyDescent="0.55000000000000004">
      <c r="A498" s="33">
        <v>369</v>
      </c>
      <c r="B498" s="33">
        <v>8</v>
      </c>
      <c r="C498" s="34">
        <v>10</v>
      </c>
      <c r="D498" s="35">
        <v>2.0427191871368513</v>
      </c>
      <c r="E498" s="36">
        <v>499</v>
      </c>
      <c r="F498" s="34">
        <v>557</v>
      </c>
      <c r="G498" s="34">
        <v>646</v>
      </c>
      <c r="H498" s="34" t="s">
        <v>360</v>
      </c>
      <c r="I498" s="33" t="s">
        <v>361</v>
      </c>
      <c r="J498" s="33">
        <f>SUM(Table4[[#This Row],[SAT Math]:[SAT Writing]])</f>
        <v>1702</v>
      </c>
      <c r="K498" s="33">
        <v>2</v>
      </c>
      <c r="L498">
        <f t="shared" ca="1" si="7"/>
        <v>5</v>
      </c>
    </row>
    <row r="499" spans="1:12" x14ac:dyDescent="0.55000000000000004">
      <c r="A499" s="33">
        <v>490</v>
      </c>
      <c r="B499" s="33">
        <v>5</v>
      </c>
      <c r="C499" s="34">
        <v>10</v>
      </c>
      <c r="D499" s="35">
        <v>1.9969276717376054</v>
      </c>
      <c r="E499" s="36">
        <v>800</v>
      </c>
      <c r="F499" s="34">
        <v>578</v>
      </c>
      <c r="G499" s="34">
        <v>504</v>
      </c>
      <c r="H499" s="34" t="s">
        <v>360</v>
      </c>
      <c r="I499" s="33" t="s">
        <v>363</v>
      </c>
      <c r="J499" s="33">
        <f>SUM(Table4[[#This Row],[SAT Math]:[SAT Writing]])</f>
        <v>1882</v>
      </c>
      <c r="K499" s="33">
        <v>4</v>
      </c>
      <c r="L499">
        <f t="shared" ca="1" si="7"/>
        <v>3</v>
      </c>
    </row>
    <row r="500" spans="1:12" x14ac:dyDescent="0.55000000000000004">
      <c r="A500" s="33">
        <v>388</v>
      </c>
      <c r="B500" s="33">
        <v>11</v>
      </c>
      <c r="C500" s="34">
        <v>11</v>
      </c>
      <c r="D500" s="35">
        <v>2.3642766223374672</v>
      </c>
      <c r="E500" s="36">
        <v>466</v>
      </c>
      <c r="F500" s="34">
        <v>526</v>
      </c>
      <c r="G500" s="34">
        <v>611</v>
      </c>
      <c r="H500" s="34" t="s">
        <v>360</v>
      </c>
      <c r="I500" s="33" t="s">
        <v>361</v>
      </c>
      <c r="J500" s="33">
        <f>SUM(Table4[[#This Row],[SAT Math]:[SAT Writing]])</f>
        <v>1603</v>
      </c>
      <c r="K500" s="33">
        <v>4</v>
      </c>
      <c r="L500">
        <f t="shared" ca="1" si="7"/>
        <v>5</v>
      </c>
    </row>
    <row r="501" spans="1:12" x14ac:dyDescent="0.55000000000000004">
      <c r="A501" s="33">
        <v>352</v>
      </c>
      <c r="B501" s="33">
        <v>17</v>
      </c>
      <c r="C501" s="34">
        <v>11</v>
      </c>
      <c r="D501" s="35">
        <v>4.2449679999999903</v>
      </c>
      <c r="E501" s="36">
        <v>662</v>
      </c>
      <c r="F501" s="34">
        <v>256</v>
      </c>
      <c r="G501" s="34">
        <v>270</v>
      </c>
      <c r="H501" s="34" t="s">
        <v>360</v>
      </c>
      <c r="I501" s="33" t="s">
        <v>361</v>
      </c>
      <c r="J501" s="33">
        <f>SUM(Table4[[#This Row],[SAT Math]:[SAT Writing]])</f>
        <v>1188</v>
      </c>
      <c r="K501" s="33">
        <v>1</v>
      </c>
      <c r="L501">
        <f t="shared" ca="1" si="7"/>
        <v>1</v>
      </c>
    </row>
    <row r="502" spans="1:12" x14ac:dyDescent="0.55000000000000004">
      <c r="G502"/>
    </row>
    <row r="503" spans="1:12" x14ac:dyDescent="0.55000000000000004">
      <c r="G503"/>
    </row>
    <row r="504" spans="1:12" x14ac:dyDescent="0.55000000000000004">
      <c r="G504"/>
    </row>
    <row r="505" spans="1:12" x14ac:dyDescent="0.55000000000000004">
      <c r="G505"/>
    </row>
    <row r="506" spans="1:12" x14ac:dyDescent="0.55000000000000004">
      <c r="G506"/>
    </row>
    <row r="507" spans="1:12" x14ac:dyDescent="0.55000000000000004">
      <c r="H507" s="2"/>
    </row>
    <row r="508" spans="1:12" x14ac:dyDescent="0.55000000000000004">
      <c r="H508" s="2"/>
    </row>
    <row r="509" spans="1:12" x14ac:dyDescent="0.55000000000000004">
      <c r="H509" s="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Random Numbers</vt:lpstr>
      <vt:lpstr>vlookup</vt:lpstr>
      <vt:lpstr>Array Formulas</vt:lpstr>
      <vt:lpstr>Array Formulas 2</vt:lpstr>
      <vt:lpstr>Murder Data</vt:lpstr>
      <vt:lpstr>Sales Data</vt:lpstr>
      <vt:lpstr>GPA_SAT Data</vt:lpstr>
      <vt:lpstr>Data</vt:lpstr>
      <vt:lpstr>ID</vt:lpstr>
      <vt:lpstr>PivotData</vt:lpstr>
      <vt:lpstr>'Murder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VJ</cp:lastModifiedBy>
  <dcterms:created xsi:type="dcterms:W3CDTF">2016-10-20T17:46:44Z</dcterms:created>
  <dcterms:modified xsi:type="dcterms:W3CDTF">2017-02-09T20:05:26Z</dcterms:modified>
</cp:coreProperties>
</file>