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J\Documents\MSBA\BRS-Excel Skills\"/>
    </mc:Choice>
  </mc:AlternateContent>
  <bookViews>
    <workbookView xWindow="0" yWindow="0" windowWidth="25600" windowHeight="9667" tabRatio="744" activeTab="3"/>
  </bookViews>
  <sheets>
    <sheet name="Random Numbers" sheetId="1" r:id="rId1"/>
    <sheet name="vlookup" sheetId="2" r:id="rId2"/>
    <sheet name="Array Formulas" sheetId="3" r:id="rId3"/>
    <sheet name="Array Formulas 2" sheetId="4" r:id="rId4"/>
  </sheets>
  <definedNames>
    <definedName name="Data">vlookup!$A$4:$H$83</definedName>
    <definedName name="ID">vlookup!$K$3</definedName>
    <definedName name="PivotData">vlookup!$A$3:$H$83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4" l="1"/>
  <c r="F8" i="4" s="1" a="1"/>
  <c r="F8" i="4" s="1"/>
  <c r="F4" i="4" s="1"/>
  <c r="G12" i="3"/>
  <c r="G9" i="3"/>
  <c r="G11" i="3"/>
  <c r="G6" i="3"/>
  <c r="G7" i="3" l="1"/>
  <c r="H3" i="3" a="1"/>
  <c r="H3" i="3" s="1"/>
  <c r="H2" i="3" a="1"/>
  <c r="H2" i="3" s="1"/>
  <c r="G3" i="3"/>
  <c r="G2" i="3"/>
  <c r="K12" i="2"/>
  <c r="K10" i="2"/>
  <c r="K7" i="2"/>
  <c r="B2" i="1"/>
  <c r="C2" i="1"/>
  <c r="D2" i="1"/>
  <c r="E2" i="1"/>
  <c r="F2" i="1"/>
  <c r="G2" i="1"/>
  <c r="H2" i="1"/>
  <c r="B3" i="1"/>
  <c r="C3" i="1"/>
  <c r="D3" i="1"/>
  <c r="E3" i="1"/>
  <c r="F3" i="1"/>
  <c r="G3" i="1"/>
  <c r="H3" i="1"/>
  <c r="B4" i="1"/>
  <c r="C4" i="1"/>
  <c r="D4" i="1"/>
  <c r="E4" i="1"/>
  <c r="F4" i="1"/>
  <c r="G4" i="1"/>
  <c r="H4" i="1"/>
  <c r="B5" i="1"/>
  <c r="C5" i="1"/>
  <c r="D5" i="1"/>
  <c r="E5" i="1"/>
  <c r="F5" i="1"/>
  <c r="G5" i="1"/>
  <c r="H5" i="1"/>
  <c r="B6" i="1"/>
  <c r="C6" i="1"/>
  <c r="D6" i="1"/>
  <c r="E6" i="1"/>
  <c r="F6" i="1"/>
  <c r="G6" i="1"/>
  <c r="H6" i="1"/>
  <c r="B7" i="1"/>
  <c r="C7" i="1"/>
  <c r="D7" i="1"/>
  <c r="E7" i="1"/>
  <c r="F7" i="1"/>
  <c r="G7" i="1"/>
  <c r="H7" i="1"/>
  <c r="B8" i="1"/>
  <c r="C8" i="1"/>
  <c r="D8" i="1"/>
  <c r="E8" i="1"/>
  <c r="F8" i="1"/>
  <c r="G8" i="1"/>
  <c r="H8" i="1"/>
  <c r="B9" i="1"/>
  <c r="C9" i="1"/>
  <c r="D9" i="1"/>
  <c r="E9" i="1"/>
  <c r="F9" i="1"/>
  <c r="G9" i="1"/>
  <c r="H9" i="1"/>
  <c r="B10" i="1"/>
  <c r="C10" i="1"/>
  <c r="D10" i="1"/>
  <c r="E10" i="1"/>
  <c r="F10" i="1"/>
  <c r="G10" i="1"/>
  <c r="H10" i="1"/>
  <c r="B11" i="1"/>
  <c r="C11" i="1"/>
  <c r="D11" i="1"/>
  <c r="E11" i="1"/>
  <c r="F11" i="1"/>
  <c r="G11" i="1"/>
  <c r="H11" i="1"/>
  <c r="B12" i="1"/>
  <c r="C12" i="1"/>
  <c r="D12" i="1"/>
  <c r="E12" i="1"/>
  <c r="F12" i="1"/>
  <c r="G12" i="1"/>
  <c r="H12" i="1"/>
  <c r="A3" i="1"/>
  <c r="A4" i="1"/>
  <c r="A5" i="1"/>
  <c r="A6" i="1"/>
  <c r="A7" i="1"/>
  <c r="A8" i="1"/>
  <c r="A9" i="1"/>
  <c r="A10" i="1"/>
  <c r="A11" i="1"/>
  <c r="A12" i="1"/>
  <c r="A2" i="1"/>
  <c r="A1" i="1"/>
  <c r="K4" i="2" l="1"/>
  <c r="K8" i="2"/>
  <c r="K5" i="2"/>
  <c r="K9" i="2"/>
  <c r="K6" i="2"/>
  <c r="D3" i="3"/>
  <c r="D4" i="3"/>
  <c r="D5" i="3"/>
  <c r="D19" i="3" s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4" i="2"/>
</calcChain>
</file>

<file path=xl/sharedStrings.xml><?xml version="1.0" encoding="utf-8"?>
<sst xmlns="http://schemas.openxmlformats.org/spreadsheetml/2006/main" count="318" uniqueCount="265">
  <si>
    <t>Vlookup with Exact Match</t>
  </si>
  <si>
    <t>Student_ID</t>
  </si>
  <si>
    <t>GPA</t>
  </si>
  <si>
    <t>First Name</t>
  </si>
  <si>
    <t>Last Name</t>
  </si>
  <si>
    <t>SAT-Reading</t>
  </si>
  <si>
    <t>SAT-Math</t>
  </si>
  <si>
    <t>Total Score</t>
  </si>
  <si>
    <t>Email</t>
  </si>
  <si>
    <t>ID</t>
  </si>
  <si>
    <t>First</t>
  </si>
  <si>
    <t>Last</t>
  </si>
  <si>
    <t>Noah</t>
  </si>
  <si>
    <t>Emma</t>
  </si>
  <si>
    <t>Liam</t>
  </si>
  <si>
    <t>Olivia</t>
  </si>
  <si>
    <t>Ethan</t>
  </si>
  <si>
    <t>Ava</t>
  </si>
  <si>
    <t>Mason</t>
  </si>
  <si>
    <t>Sophia</t>
  </si>
  <si>
    <t>Lucas</t>
  </si>
  <si>
    <t>Isabella</t>
  </si>
  <si>
    <t>Oliver</t>
  </si>
  <si>
    <t>Mia</t>
  </si>
  <si>
    <t>Aiden</t>
  </si>
  <si>
    <t>Charlotte</t>
  </si>
  <si>
    <t>Elijah</t>
  </si>
  <si>
    <t>Amelia</t>
  </si>
  <si>
    <t>James</t>
  </si>
  <si>
    <t>Harper</t>
  </si>
  <si>
    <t>Benjamin</t>
  </si>
  <si>
    <t>Abigail</t>
  </si>
  <si>
    <t>Logan</t>
  </si>
  <si>
    <t>Emily</t>
  </si>
  <si>
    <t>Jacob</t>
  </si>
  <si>
    <t>Madison</t>
  </si>
  <si>
    <t>Jackson</t>
  </si>
  <si>
    <t>Lily</t>
  </si>
  <si>
    <t>Michael</t>
  </si>
  <si>
    <t>Ella</t>
  </si>
  <si>
    <t>Carter</t>
  </si>
  <si>
    <t>Avery</t>
  </si>
  <si>
    <t>Daniel</t>
  </si>
  <si>
    <t>Evelyn</t>
  </si>
  <si>
    <t>Alexander</t>
  </si>
  <si>
    <t>Sofia</t>
  </si>
  <si>
    <t>William</t>
  </si>
  <si>
    <t>Aria</t>
  </si>
  <si>
    <t>Luke</t>
  </si>
  <si>
    <t>Riley</t>
  </si>
  <si>
    <t>Owen</t>
  </si>
  <si>
    <t>Chloe</t>
  </si>
  <si>
    <t>Jack</t>
  </si>
  <si>
    <t>Scarlett</t>
  </si>
  <si>
    <t>Gabriel</t>
  </si>
  <si>
    <t>Ellie</t>
  </si>
  <si>
    <t>Matthew</t>
  </si>
  <si>
    <t>Elizabeth</t>
  </si>
  <si>
    <t>Henry</t>
  </si>
  <si>
    <t>Aubrey</t>
  </si>
  <si>
    <t>Sebastian</t>
  </si>
  <si>
    <t>Layla</t>
  </si>
  <si>
    <t>Wyatt</t>
  </si>
  <si>
    <t>Grace</t>
  </si>
  <si>
    <t>Jayden</t>
  </si>
  <si>
    <t>Zoey</t>
  </si>
  <si>
    <t>Grayson</t>
  </si>
  <si>
    <t>Addison</t>
  </si>
  <si>
    <t>Ryan</t>
  </si>
  <si>
    <t>Mila</t>
  </si>
  <si>
    <t>Nathan</t>
  </si>
  <si>
    <t>Hannah</t>
  </si>
  <si>
    <t>Isaac</t>
  </si>
  <si>
    <t>Victoria</t>
  </si>
  <si>
    <t>Jaxon</t>
  </si>
  <si>
    <t>Brooklyn</t>
  </si>
  <si>
    <t>David</t>
  </si>
  <si>
    <t>Zoe</t>
  </si>
  <si>
    <t>Caleb</t>
  </si>
  <si>
    <t>Penelope</t>
  </si>
  <si>
    <t>Eli</t>
  </si>
  <si>
    <t>Lucy</t>
  </si>
  <si>
    <t>Levi</t>
  </si>
  <si>
    <t>Audrey</t>
  </si>
  <si>
    <t>Julian</t>
  </si>
  <si>
    <t>Nora</t>
  </si>
  <si>
    <t>Andrew</t>
  </si>
  <si>
    <t>Natalie</t>
  </si>
  <si>
    <t>Dylan</t>
  </si>
  <si>
    <t>Stella</t>
  </si>
  <si>
    <t>Hunter</t>
  </si>
  <si>
    <t>Skylar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</si>
  <si>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</si>
  <si>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</si>
  <si>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</si>
  <si>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</si>
  <si>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</si>
  <si>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</si>
  <si>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</si>
  <si>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</si>
  <si>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</si>
  <si>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</si>
  <si>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</si>
  <si>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</si>
  <si>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</si>
  <si>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</si>
  <si>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</si>
  <si>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</si>
  <si>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</si>
  <si>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</si>
  <si>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</si>
  <si>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</si>
  <si>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</si>
  <si>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</si>
  <si>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</si>
  <si>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</si>
  <si>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</si>
  <si>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</si>
  <si>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</si>
  <si>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</si>
  <si>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</si>
  <si>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</si>
  <si>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</si>
  <si>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</si>
  <si>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</si>
  <si>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</si>
  <si>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</si>
  <si>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</si>
  <si>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</si>
  <si>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</si>
  <si>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</si>
  <si>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</si>
  <si>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</si>
  <si>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</si>
  <si>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</si>
  <si>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</si>
  <si>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</si>
  <si>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</si>
  <si>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</si>
  <si>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</si>
  <si>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</si>
  <si>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</si>
  <si>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</si>
  <si>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</si>
  <si>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</si>
  <si>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</si>
  <si>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</si>
  <si>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</si>
  <si>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</si>
  <si>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</si>
  <si>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</si>
  <si>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</si>
  <si>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</si>
  <si>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</si>
  <si>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</si>
  <si>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</si>
  <si>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</si>
  <si>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</si>
  <si>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</si>
  <si>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</si>
  <si>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</si>
  <si>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</si>
  <si>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</si>
  <si>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</si>
  <si>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</si>
  <si>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</si>
  <si>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</si>
  <si>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</si>
  <si>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</si>
  <si>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Noah.Smith@gmail.com</t>
  </si>
  <si>
    <t>Liam.Johnson@gmail.com</t>
  </si>
  <si>
    <t>Ethan.Williams@gmail.com</t>
  </si>
  <si>
    <t>Mason.Jones@gmail.com</t>
  </si>
  <si>
    <t>Lucas.Brown@gmail.com</t>
  </si>
  <si>
    <t>Oliver.Davis@gmail.com</t>
  </si>
  <si>
    <t>Aiden.Miller@gmail.com</t>
  </si>
  <si>
    <t>Elijah.Wilson@gmail.com</t>
  </si>
  <si>
    <t>James.Moore@gmail.com</t>
  </si>
  <si>
    <t>Benjamin.Taylor@gmail.com</t>
  </si>
  <si>
    <t>Logan.Anderson@gmail.com</t>
  </si>
  <si>
    <t>Jacob.Thomas@gmail.com</t>
  </si>
  <si>
    <t>Jackson.Jackson@gmail.com</t>
  </si>
  <si>
    <t>Michael.White@gmail.com</t>
  </si>
  <si>
    <t>Carter.Harris@gmail.com</t>
  </si>
  <si>
    <t>Daniel.Martin@gmail.com</t>
  </si>
  <si>
    <t>Alexander.Thompson@gmail.com</t>
  </si>
  <si>
    <t>William.Garcia@gmail.com</t>
  </si>
  <si>
    <t>Luke.Martinez@gmail.com</t>
  </si>
  <si>
    <t>Owen.Robinson@gmail.com</t>
  </si>
  <si>
    <t>Jack.Clark@gmail.com</t>
  </si>
  <si>
    <t>Gabriel.Rodriguez@gmail.com</t>
  </si>
  <si>
    <t>Matthew.Lewis@gmail.com</t>
  </si>
  <si>
    <t>Henry.Lee@gmail.com</t>
  </si>
  <si>
    <t>Sebastian.Walker@gmail.com</t>
  </si>
  <si>
    <t>Wyatt.Hall@gmail.com</t>
  </si>
  <si>
    <t>Jayden.Allen@gmail.com</t>
  </si>
  <si>
    <t>Grayson.Young@gmail.com</t>
  </si>
  <si>
    <t>Ryan.Hernandez@gmail.com</t>
  </si>
  <si>
    <t>Nathan.King@gmail.com</t>
  </si>
  <si>
    <t>Isaac.Wright@gmail.com</t>
  </si>
  <si>
    <t>Jaxon.Lopez@gmail.com</t>
  </si>
  <si>
    <t>David.Hill@gmail.com</t>
  </si>
  <si>
    <t>Caleb.Scott@gmail.com</t>
  </si>
  <si>
    <t>Eli.Green@gmail.com</t>
  </si>
  <si>
    <t>Levi.Adams@gmail.com</t>
  </si>
  <si>
    <t>Julian.Baker@gmail.com</t>
  </si>
  <si>
    <t>Andrew.Gonzalez@gmail.com</t>
  </si>
  <si>
    <t>Dylan.Nelson@gmail.com</t>
  </si>
  <si>
    <t>Hunter.Carter@gmail.com</t>
  </si>
  <si>
    <t>Emma.Mitchell@gmail.com</t>
  </si>
  <si>
    <t>Olivia.Perez@gmail.com</t>
  </si>
  <si>
    <t>Ava.Roberts@gmail.com</t>
  </si>
  <si>
    <t>Sophia.Turner@gmail.com</t>
  </si>
  <si>
    <t>Isabella.Phillips@gmail.com</t>
  </si>
  <si>
    <t>Mia.Campbell@gmail.com</t>
  </si>
  <si>
    <t>Charlotte.Parker@gmail.com</t>
  </si>
  <si>
    <t>Amelia.Evans@gmail.com</t>
  </si>
  <si>
    <t>Harper.Edwards@gmail.com</t>
  </si>
  <si>
    <t>Abigail.Collins@gmail.com</t>
  </si>
  <si>
    <t>Emily.Stewart@gmail.com</t>
  </si>
  <si>
    <t>Madison.Sanchez@gmail.com</t>
  </si>
  <si>
    <t>Lily.Morris@gmail.com</t>
  </si>
  <si>
    <t>Ella.Rogers@gmail.com</t>
  </si>
  <si>
    <t>Avery.Reed@gmail.com</t>
  </si>
  <si>
    <t>Evelyn.Cook@gmail.com</t>
  </si>
  <si>
    <t>Sofia.Morgan@gmail.com</t>
  </si>
  <si>
    <t>Aria.Bell@gmail.com</t>
  </si>
  <si>
    <t>Riley.Murphy@gmail.com</t>
  </si>
  <si>
    <t>Chloe.Bailey@gmail.com</t>
  </si>
  <si>
    <t>Scarlett.Rivera@gmail.com</t>
  </si>
  <si>
    <t>Ellie.Cooper@gmail.com</t>
  </si>
  <si>
    <t>Elizabeth.Richardson@gmail.com</t>
  </si>
  <si>
    <t>Aubrey.Cox@gmail.com</t>
  </si>
  <si>
    <t>Layla.Howard@gmail.com</t>
  </si>
  <si>
    <t>Grace.Ward@gmail.com</t>
  </si>
  <si>
    <t>Zoey.Torres@gmail.com</t>
  </si>
  <si>
    <t>Addison.Peterson@gmail.com</t>
  </si>
  <si>
    <t>Mila.Gray@gmail.com</t>
  </si>
  <si>
    <t>Hannah.Ramirez@gmail.com</t>
  </si>
  <si>
    <t>Victoria.James@gmail.com</t>
  </si>
  <si>
    <t>Brooklyn.Watson@gmail.com</t>
  </si>
  <si>
    <t>Zoe.Brooks@gmail.com</t>
  </si>
  <si>
    <t>Penelope.Kelly@gmail.com</t>
  </si>
  <si>
    <t>Lucy.Sanders@gmail.com</t>
  </si>
  <si>
    <t>Audrey.Price@gmail.com</t>
  </si>
  <si>
    <t>Nora.Bennett@gmail.com</t>
  </si>
  <si>
    <t>Natalie.Wood@gmail.com</t>
  </si>
  <si>
    <t>Stella.Barnes@gmail.com</t>
  </si>
  <si>
    <t>Skylar.Ross@gmail.com</t>
  </si>
  <si>
    <t>Array Formula</t>
  </si>
  <si>
    <t>Student Name</t>
  </si>
  <si>
    <t>Exam 1</t>
  </si>
  <si>
    <t>Exam 2</t>
  </si>
  <si>
    <t>Progress</t>
  </si>
  <si>
    <t>Best Progress</t>
  </si>
  <si>
    <t>Worse Progress</t>
  </si>
  <si>
    <t>Highest Score</t>
  </si>
  <si>
    <t>Second Highest</t>
  </si>
  <si>
    <t>Average of top 4 Scores</t>
  </si>
  <si>
    <t>Smallest</t>
  </si>
  <si>
    <t>Average of lowest 4 scores</t>
  </si>
  <si>
    <t>Using Index and Match - similar to the video by Joel you watched</t>
  </si>
  <si>
    <t>Combined steps:</t>
  </si>
  <si>
    <t xml:space="preserve">shift+ctrl+enter to get array formula in excel </t>
  </si>
  <si>
    <t>ctrl+shift+enter on the index and match formula to get the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</si>
</sst>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0"/>
    <numFmt numFmtId="165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>
      <alignment horizontal="left" inden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5" fillId="0" borderId="0" xfId="0" applyFont="1"/>
    <xf numFmtId="1" fontId="0" fillId="0" borderId="0" xfId="0" applyNumberFormat="1"/>
    <xf numFmtId="1" fontId="5" fillId="0" borderId="0" xfId="0" applyNumberFormat="1" applyFont="1"/>
    <xf numFmtId="2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0" fillId="2" borderId="1" xfId="0" applyFill="1" applyBorder="1"/>
    <xf numFmtId="1" fontId="4" fillId="0" borderId="0" xfId="0" applyNumberFormat="1" applyFont="1"/>
    <xf numFmtId="2" fontId="0" fillId="0" borderId="0" xfId="0" applyNumberFormat="1"/>
    <xf numFmtId="0" fontId="5" fillId="0" borderId="0" xfId="0" applyFont="1" applyFill="1" applyBorder="1" applyAlignment="1">
      <alignment horizontal="left" vertical="center"/>
    </xf>
    <xf numFmtId="0" fontId="0" fillId="0" borderId="0" xfId="0" quotePrefix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1" fontId="5" fillId="0" borderId="0" xfId="0" applyNumberFormat="1" applyFont="1" applyFill="1" applyAlignment="1">
      <alignment horizontal="right"/>
    </xf>
    <xf numFmtId="164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4" fillId="3" borderId="0" xfId="0" applyFont="1" applyFill="1" applyBorder="1" applyAlignment="1">
      <alignment horizontal="center" vertical="center"/>
    </xf>
    <xf numFmtId="165" fontId="5" fillId="0" borderId="0" xfId="0" applyNumberFormat="1" applyFont="1"/>
  </cellXfs>
  <cellStyles count="138">
    <cellStyle name="Comma 2" xfId="40"/>
    <cellStyle name="Comma 3" xfId="55"/>
    <cellStyle name="Ctx_Hyperlink" xfId="4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Normal" xfId="0" builtinId="0"/>
    <cellStyle name="Normal 2" xfId="39"/>
    <cellStyle name="Normal 3" xfId="5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21" sqref="H21"/>
    </sheetView>
  </sheetViews>
  <sheetFormatPr defaultColWidth="10.6640625" defaultRowHeight="15.7" x14ac:dyDescent="0.55000000000000004"/>
  <sheetData>
    <row r="1" spans="1:8" x14ac:dyDescent="0.55000000000000004">
      <c r="A1">
        <f ca="1">RAND()</f>
        <v>0.66771219831496742</v>
      </c>
    </row>
    <row r="2" spans="1:8" x14ac:dyDescent="0.55000000000000004">
      <c r="A2">
        <f ca="1">RANDBETWEEN(1,100)</f>
        <v>3</v>
      </c>
      <c r="B2">
        <f t="shared" ref="B2:H2" ca="1" si="0">RANDBETWEEN(1,100)</f>
        <v>75</v>
      </c>
      <c r="C2">
        <f t="shared" ca="1" si="0"/>
        <v>15</v>
      </c>
      <c r="D2">
        <f t="shared" ca="1" si="0"/>
        <v>3</v>
      </c>
      <c r="E2">
        <f t="shared" ca="1" si="0"/>
        <v>63</v>
      </c>
      <c r="F2">
        <f t="shared" ca="1" si="0"/>
        <v>93</v>
      </c>
      <c r="G2">
        <f t="shared" ca="1" si="0"/>
        <v>5</v>
      </c>
      <c r="H2">
        <f t="shared" ca="1" si="0"/>
        <v>82</v>
      </c>
    </row>
    <row r="3" spans="1:8" x14ac:dyDescent="0.55000000000000004">
      <c r="A3">
        <f t="shared" ref="A3:H12" ca="1" si="1">RANDBETWEEN(1,100)</f>
        <v>26</v>
      </c>
      <c r="B3">
        <f t="shared" ca="1" si="1"/>
        <v>9</v>
      </c>
      <c r="C3">
        <f t="shared" ca="1" si="1"/>
        <v>31</v>
      </c>
      <c r="D3">
        <f t="shared" ca="1" si="1"/>
        <v>57</v>
      </c>
      <c r="E3">
        <f t="shared" ca="1" si="1"/>
        <v>61</v>
      </c>
      <c r="F3">
        <f t="shared" ca="1" si="1"/>
        <v>21</v>
      </c>
      <c r="G3">
        <f t="shared" ca="1" si="1"/>
        <v>32</v>
      </c>
      <c r="H3">
        <f t="shared" ca="1" si="1"/>
        <v>31</v>
      </c>
    </row>
    <row r="4" spans="1:8" x14ac:dyDescent="0.55000000000000004">
      <c r="A4">
        <f t="shared" ca="1" si="1"/>
        <v>47</v>
      </c>
      <c r="B4">
        <f t="shared" ca="1" si="1"/>
        <v>62</v>
      </c>
      <c r="C4">
        <f t="shared" ca="1" si="1"/>
        <v>21</v>
      </c>
      <c r="D4">
        <f t="shared" ca="1" si="1"/>
        <v>94</v>
      </c>
      <c r="E4">
        <f t="shared" ca="1" si="1"/>
        <v>46</v>
      </c>
      <c r="F4">
        <f t="shared" ca="1" si="1"/>
        <v>74</v>
      </c>
      <c r="G4">
        <f t="shared" ca="1" si="1"/>
        <v>63</v>
      </c>
      <c r="H4">
        <f t="shared" ca="1" si="1"/>
        <v>13</v>
      </c>
    </row>
    <row r="5" spans="1:8" x14ac:dyDescent="0.55000000000000004">
      <c r="A5">
        <f t="shared" ca="1" si="1"/>
        <v>95</v>
      </c>
      <c r="B5">
        <f t="shared" ca="1" si="1"/>
        <v>77</v>
      </c>
      <c r="C5">
        <f t="shared" ca="1" si="1"/>
        <v>39</v>
      </c>
      <c r="D5">
        <f t="shared" ca="1" si="1"/>
        <v>71</v>
      </c>
      <c r="E5">
        <f t="shared" ca="1" si="1"/>
        <v>73</v>
      </c>
      <c r="F5">
        <f t="shared" ca="1" si="1"/>
        <v>99</v>
      </c>
      <c r="G5">
        <f t="shared" ca="1" si="1"/>
        <v>33</v>
      </c>
      <c r="H5">
        <f t="shared" ca="1" si="1"/>
        <v>68</v>
      </c>
    </row>
    <row r="6" spans="1:8" x14ac:dyDescent="0.55000000000000004">
      <c r="A6">
        <f t="shared" ca="1" si="1"/>
        <v>21</v>
      </c>
      <c r="B6">
        <f t="shared" ca="1" si="1"/>
        <v>28</v>
      </c>
      <c r="C6">
        <f t="shared" ca="1" si="1"/>
        <v>81</v>
      </c>
      <c r="D6">
        <f t="shared" ca="1" si="1"/>
        <v>2</v>
      </c>
      <c r="E6">
        <f t="shared" ca="1" si="1"/>
        <v>38</v>
      </c>
      <c r="F6">
        <f t="shared" ca="1" si="1"/>
        <v>77</v>
      </c>
      <c r="G6">
        <f t="shared" ca="1" si="1"/>
        <v>60</v>
      </c>
      <c r="H6">
        <f t="shared" ca="1" si="1"/>
        <v>21</v>
      </c>
    </row>
    <row r="7" spans="1:8" x14ac:dyDescent="0.55000000000000004">
      <c r="A7">
        <f t="shared" ca="1" si="1"/>
        <v>32</v>
      </c>
      <c r="B7">
        <f t="shared" ca="1" si="1"/>
        <v>15</v>
      </c>
      <c r="C7">
        <f t="shared" ca="1" si="1"/>
        <v>2</v>
      </c>
      <c r="D7">
        <f t="shared" ca="1" si="1"/>
        <v>47</v>
      </c>
      <c r="E7">
        <f t="shared" ca="1" si="1"/>
        <v>2</v>
      </c>
      <c r="F7">
        <f t="shared" ca="1" si="1"/>
        <v>25</v>
      </c>
      <c r="G7">
        <f t="shared" ca="1" si="1"/>
        <v>87</v>
      </c>
      <c r="H7">
        <f t="shared" ca="1" si="1"/>
        <v>34</v>
      </c>
    </row>
    <row r="8" spans="1:8" x14ac:dyDescent="0.55000000000000004">
      <c r="A8">
        <f t="shared" ca="1" si="1"/>
        <v>63</v>
      </c>
      <c r="B8">
        <f t="shared" ca="1" si="1"/>
        <v>59</v>
      </c>
      <c r="C8">
        <f t="shared" ca="1" si="1"/>
        <v>93</v>
      </c>
      <c r="D8">
        <f t="shared" ca="1" si="1"/>
        <v>77</v>
      </c>
      <c r="E8">
        <f t="shared" ca="1" si="1"/>
        <v>28</v>
      </c>
      <c r="F8">
        <f t="shared" ca="1" si="1"/>
        <v>100</v>
      </c>
      <c r="G8">
        <f t="shared" ca="1" si="1"/>
        <v>32</v>
      </c>
      <c r="H8">
        <f t="shared" ca="1" si="1"/>
        <v>60</v>
      </c>
    </row>
    <row r="9" spans="1:8" x14ac:dyDescent="0.55000000000000004">
      <c r="A9">
        <f t="shared" ca="1" si="1"/>
        <v>53</v>
      </c>
      <c r="B9">
        <f t="shared" ca="1" si="1"/>
        <v>84</v>
      </c>
      <c r="C9">
        <f t="shared" ca="1" si="1"/>
        <v>2</v>
      </c>
      <c r="D9">
        <f t="shared" ca="1" si="1"/>
        <v>24</v>
      </c>
      <c r="E9">
        <f t="shared" ca="1" si="1"/>
        <v>70</v>
      </c>
      <c r="F9">
        <f t="shared" ca="1" si="1"/>
        <v>42</v>
      </c>
      <c r="G9">
        <f t="shared" ca="1" si="1"/>
        <v>78</v>
      </c>
      <c r="H9">
        <f t="shared" ca="1" si="1"/>
        <v>86</v>
      </c>
    </row>
    <row r="10" spans="1:8" x14ac:dyDescent="0.55000000000000004">
      <c r="A10">
        <f t="shared" ca="1" si="1"/>
        <v>40</v>
      </c>
      <c r="B10">
        <f t="shared" ca="1" si="1"/>
        <v>94</v>
      </c>
      <c r="C10">
        <f t="shared" ca="1" si="1"/>
        <v>50</v>
      </c>
      <c r="D10">
        <f t="shared" ca="1" si="1"/>
        <v>21</v>
      </c>
      <c r="E10">
        <f t="shared" ca="1" si="1"/>
        <v>42</v>
      </c>
      <c r="F10">
        <f t="shared" ca="1" si="1"/>
        <v>41</v>
      </c>
      <c r="G10">
        <f t="shared" ca="1" si="1"/>
        <v>47</v>
      </c>
      <c r="H10">
        <f t="shared" ca="1" si="1"/>
        <v>56</v>
      </c>
    </row>
    <row r="11" spans="1:8" x14ac:dyDescent="0.55000000000000004">
      <c r="A11">
        <f t="shared" ca="1" si="1"/>
        <v>95</v>
      </c>
      <c r="B11">
        <f t="shared" ca="1" si="1"/>
        <v>81</v>
      </c>
      <c r="C11">
        <f t="shared" ca="1" si="1"/>
        <v>47</v>
      </c>
      <c r="D11">
        <f t="shared" ca="1" si="1"/>
        <v>55</v>
      </c>
      <c r="E11">
        <f t="shared" ca="1" si="1"/>
        <v>6</v>
      </c>
      <c r="F11">
        <f t="shared" ca="1" si="1"/>
        <v>53</v>
      </c>
      <c r="G11">
        <f t="shared" ca="1" si="1"/>
        <v>85</v>
      </c>
      <c r="H11">
        <f t="shared" ca="1" si="1"/>
        <v>51</v>
      </c>
    </row>
    <row r="12" spans="1:8" x14ac:dyDescent="0.55000000000000004">
      <c r="A12">
        <f t="shared" ca="1" si="1"/>
        <v>47</v>
      </c>
      <c r="B12">
        <f t="shared" ca="1" si="1"/>
        <v>57</v>
      </c>
      <c r="C12">
        <f t="shared" ca="1" si="1"/>
        <v>100</v>
      </c>
      <c r="D12">
        <f t="shared" ca="1" si="1"/>
        <v>97</v>
      </c>
      <c r="E12">
        <f t="shared" ca="1" si="1"/>
        <v>45</v>
      </c>
      <c r="F12">
        <f t="shared" ca="1" si="1"/>
        <v>39</v>
      </c>
      <c r="G12">
        <f t="shared" ca="1" si="1"/>
        <v>11</v>
      </c>
      <c r="H12">
        <f t="shared" ca="1" si="1"/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opLeftCell="A2" workbookViewId="0">
      <selection activeCell="K4" sqref="K4"/>
    </sheetView>
  </sheetViews>
  <sheetFormatPr defaultColWidth="10.6640625" defaultRowHeight="15.7" x14ac:dyDescent="0.55000000000000004"/>
  <cols>
    <col min="4" max="4" width="26" customWidth="1"/>
    <col min="10" max="10" width="15.83203125" customWidth="1"/>
    <col min="11" max="11" width="26.6640625" customWidth="1"/>
  </cols>
  <sheetData>
    <row r="1" spans="1:11" x14ac:dyDescent="0.55000000000000004">
      <c r="A1" t="s">
        <v>0</v>
      </c>
    </row>
    <row r="3" spans="1:11" x14ac:dyDescent="0.55000000000000004">
      <c r="A3" s="13" t="s">
        <v>1</v>
      </c>
      <c r="B3" s="13" t="s">
        <v>3</v>
      </c>
      <c r="C3" s="13" t="s">
        <v>4</v>
      </c>
      <c r="D3" s="13" t="s">
        <v>8</v>
      </c>
      <c r="E3" s="13" t="s">
        <v>2</v>
      </c>
      <c r="F3" s="13" t="s">
        <v>5</v>
      </c>
      <c r="G3" s="13" t="s">
        <v>6</v>
      </c>
      <c r="H3" s="17" t="s">
        <v>7</v>
      </c>
      <c r="J3" s="7" t="s">
        <v>9</v>
      </c>
      <c r="K3" s="8">
        <v>5053</v>
      </c>
    </row>
    <row r="4" spans="1:11" x14ac:dyDescent="0.55000000000000004">
      <c r="A4" s="1">
        <v>4370</v>
      </c>
      <c r="B4" t="s">
        <v>12</v>
      </c>
      <c r="C4" t="s">
        <v>92</v>
      </c>
      <c r="D4" s="3" t="s">
        <v>169</v>
      </c>
      <c r="E4" s="4">
        <v>2.21</v>
      </c>
      <c r="F4" s="5">
        <v>474</v>
      </c>
      <c r="G4" s="3">
        <v>421</v>
      </c>
      <c r="H4" s="3">
        <f>F4+G4</f>
        <v>895</v>
      </c>
      <c r="J4" s="6" t="s">
        <v>10</v>
      </c>
      <c r="K4" s="18" t="str">
        <f>VLOOKUP(ID,PivotData,2,FALSE)</f>
        <v>James</v>
      </c>
    </row>
    <row r="5" spans="1:11" x14ac:dyDescent="0.55000000000000004">
      <c r="A5" s="1">
        <v>1002</v>
      </c>
      <c r="B5" t="s">
        <v>14</v>
      </c>
      <c r="C5" t="s">
        <v>93</v>
      </c>
      <c r="D5" s="3" t="s">
        <v>170</v>
      </c>
      <c r="E5" s="4">
        <v>3.69</v>
      </c>
      <c r="F5" s="5">
        <v>477</v>
      </c>
      <c r="G5" s="3">
        <v>458</v>
      </c>
      <c r="H5" s="3">
        <f t="shared" ref="H5:H23" si="0">F5+G5</f>
        <v>935</v>
      </c>
      <c r="J5" s="6" t="s">
        <v>11</v>
      </c>
      <c r="K5" s="18" t="str">
        <f>VLOOKUP(ID,PivotData,3,FALSE)</f>
        <v>Moore</v>
      </c>
    </row>
    <row r="6" spans="1:11" x14ac:dyDescent="0.55000000000000004">
      <c r="A6" s="1">
        <v>4400</v>
      </c>
      <c r="B6" t="s">
        <v>16</v>
      </c>
      <c r="C6" t="s">
        <v>94</v>
      </c>
      <c r="D6" s="3" t="s">
        <v>171</v>
      </c>
      <c r="E6" s="4">
        <v>3.22</v>
      </c>
      <c r="F6" s="5">
        <v>610</v>
      </c>
      <c r="G6" s="3">
        <v>531</v>
      </c>
      <c r="H6" s="3">
        <f t="shared" si="0"/>
        <v>1141</v>
      </c>
      <c r="J6" s="6" t="s">
        <v>8</v>
      </c>
      <c r="K6" s="18" t="str">
        <f>VLOOKUP(ID,PivotData,4,FALSE)</f>
        <v>James.Moore@gmail.com</v>
      </c>
    </row>
    <row r="7" spans="1:11" x14ac:dyDescent="0.55000000000000004">
      <c r="A7" s="1">
        <v>5534</v>
      </c>
      <c r="B7" t="s">
        <v>18</v>
      </c>
      <c r="C7" t="s">
        <v>95</v>
      </c>
      <c r="D7" s="3" t="s">
        <v>172</v>
      </c>
      <c r="E7" s="4">
        <v>2.0099999999999998</v>
      </c>
      <c r="F7" s="5">
        <v>443</v>
      </c>
      <c r="G7" s="3">
        <v>495</v>
      </c>
      <c r="H7" s="3">
        <f t="shared" si="0"/>
        <v>938</v>
      </c>
      <c r="J7" s="6" t="s">
        <v>2</v>
      </c>
      <c r="K7" s="19">
        <f>VLOOKUP(ID,PivotData,5,FALSE)</f>
        <v>3.69</v>
      </c>
    </row>
    <row r="8" spans="1:11" x14ac:dyDescent="0.55000000000000004">
      <c r="A8" s="1">
        <v>2863</v>
      </c>
      <c r="B8" t="s">
        <v>20</v>
      </c>
      <c r="C8" t="s">
        <v>96</v>
      </c>
      <c r="D8" s="3" t="s">
        <v>173</v>
      </c>
      <c r="E8" s="4">
        <v>2.46</v>
      </c>
      <c r="F8" s="5">
        <v>529</v>
      </c>
      <c r="G8" s="3">
        <v>552</v>
      </c>
      <c r="H8" s="3">
        <f t="shared" si="0"/>
        <v>1081</v>
      </c>
      <c r="J8" s="6" t="s">
        <v>5</v>
      </c>
      <c r="K8" s="18">
        <f>VLOOKUP(ID,PivotData,6,FALSE)</f>
        <v>503</v>
      </c>
    </row>
    <row r="9" spans="1:11" x14ac:dyDescent="0.55000000000000004">
      <c r="A9" s="1">
        <v>5119</v>
      </c>
      <c r="B9" t="s">
        <v>22</v>
      </c>
      <c r="C9" t="s">
        <v>97</v>
      </c>
      <c r="D9" s="3" t="s">
        <v>174</v>
      </c>
      <c r="E9" s="4">
        <v>1.85</v>
      </c>
      <c r="F9" s="5">
        <v>507</v>
      </c>
      <c r="G9" s="3">
        <v>575</v>
      </c>
      <c r="H9" s="3">
        <f t="shared" si="0"/>
        <v>1082</v>
      </c>
      <c r="J9" s="6" t="s">
        <v>6</v>
      </c>
      <c r="K9" s="18">
        <f>VLOOKUP(ID,PivotData,7,FALSE)</f>
        <v>555</v>
      </c>
    </row>
    <row r="10" spans="1:11" x14ac:dyDescent="0.55000000000000004">
      <c r="A10" s="1">
        <v>3714</v>
      </c>
      <c r="B10" t="s">
        <v>24</v>
      </c>
      <c r="C10" t="s">
        <v>98</v>
      </c>
      <c r="D10" s="3" t="s">
        <v>175</v>
      </c>
      <c r="E10" s="4">
        <v>3.41</v>
      </c>
      <c r="F10" s="5">
        <v>689</v>
      </c>
      <c r="G10" s="3">
        <v>614</v>
      </c>
      <c r="H10" s="3">
        <f t="shared" si="0"/>
        <v>1303</v>
      </c>
      <c r="J10" s="6" t="s">
        <v>7</v>
      </c>
      <c r="K10" s="18">
        <f>VLOOKUP(ID,PivotData,8,FALSE)</f>
        <v>1058</v>
      </c>
    </row>
    <row r="11" spans="1:11" x14ac:dyDescent="0.55000000000000004">
      <c r="A11" s="1">
        <v>6151</v>
      </c>
      <c r="B11" t="s">
        <v>26</v>
      </c>
      <c r="C11" t="s">
        <v>99</v>
      </c>
      <c r="D11" s="3" t="s">
        <v>176</v>
      </c>
      <c r="E11" s="4">
        <v>2.4</v>
      </c>
      <c r="F11" s="5">
        <v>496</v>
      </c>
      <c r="G11" s="3">
        <v>443</v>
      </c>
      <c r="H11" s="3">
        <f t="shared" si="0"/>
        <v>939</v>
      </c>
    </row>
    <row r="12" spans="1:11" x14ac:dyDescent="0.55000000000000004">
      <c r="A12" s="1">
        <v>5053</v>
      </c>
      <c r="B12" t="s">
        <v>28</v>
      </c>
      <c r="C12" t="s">
        <v>100</v>
      </c>
      <c r="D12" s="3" t="s">
        <v>177</v>
      </c>
      <c r="E12" s="4">
        <v>3.69</v>
      </c>
      <c r="F12" s="5">
        <v>503</v>
      </c>
      <c r="G12" s="3">
        <v>555</v>
      </c>
      <c r="H12" s="3">
        <f t="shared" si="0"/>
        <v>1058</v>
      </c>
      <c r="K12">
        <f ca="1">RANDBETWEEN(1,ROWS(PivotData)-1)</f>
        <v>71</v>
      </c>
    </row>
    <row r="13" spans="1:11" x14ac:dyDescent="0.55000000000000004">
      <c r="A13" s="1">
        <v>7468</v>
      </c>
      <c r="B13" t="s">
        <v>30</v>
      </c>
      <c r="C13" t="s">
        <v>101</v>
      </c>
      <c r="D13" s="3" t="s">
        <v>178</v>
      </c>
      <c r="E13" s="4">
        <v>3.67</v>
      </c>
      <c r="F13" s="5">
        <v>629</v>
      </c>
      <c r="G13" s="3">
        <v>620</v>
      </c>
      <c r="H13" s="3">
        <f t="shared" si="0"/>
        <v>1249</v>
      </c>
    </row>
    <row r="14" spans="1:11" x14ac:dyDescent="0.55000000000000004">
      <c r="A14" s="1">
        <v>6121</v>
      </c>
      <c r="B14" t="s">
        <v>32</v>
      </c>
      <c r="C14" t="s">
        <v>102</v>
      </c>
      <c r="D14" s="3" t="s">
        <v>179</v>
      </c>
      <c r="E14" s="4">
        <v>2.37</v>
      </c>
      <c r="F14" s="5">
        <v>641</v>
      </c>
      <c r="G14" s="3">
        <v>725</v>
      </c>
      <c r="H14" s="3">
        <f t="shared" si="0"/>
        <v>1366</v>
      </c>
    </row>
    <row r="15" spans="1:11" x14ac:dyDescent="0.55000000000000004">
      <c r="A15" s="1">
        <v>1986</v>
      </c>
      <c r="B15" t="s">
        <v>34</v>
      </c>
      <c r="C15" t="s">
        <v>103</v>
      </c>
      <c r="D15" s="3" t="s">
        <v>180</v>
      </c>
      <c r="E15" s="4">
        <v>3.5</v>
      </c>
      <c r="F15" s="5">
        <v>516</v>
      </c>
      <c r="G15" s="3">
        <v>428</v>
      </c>
      <c r="H15" s="3">
        <f t="shared" si="0"/>
        <v>944</v>
      </c>
    </row>
    <row r="16" spans="1:11" x14ac:dyDescent="0.55000000000000004">
      <c r="A16" s="1">
        <v>1013</v>
      </c>
      <c r="B16" t="s">
        <v>36</v>
      </c>
      <c r="C16" t="s">
        <v>36</v>
      </c>
      <c r="D16" s="3" t="s">
        <v>181</v>
      </c>
      <c r="E16" s="4">
        <v>3.07</v>
      </c>
      <c r="F16" s="5">
        <v>361</v>
      </c>
      <c r="G16" s="3">
        <v>378</v>
      </c>
      <c r="H16" s="3">
        <f t="shared" si="0"/>
        <v>739</v>
      </c>
    </row>
    <row r="17" spans="1:10" x14ac:dyDescent="0.55000000000000004">
      <c r="A17" s="1">
        <v>3184</v>
      </c>
      <c r="B17" t="s">
        <v>38</v>
      </c>
      <c r="C17" t="s">
        <v>104</v>
      </c>
      <c r="D17" s="3" t="s">
        <v>182</v>
      </c>
      <c r="E17" s="4">
        <v>3.89</v>
      </c>
      <c r="F17" s="5">
        <v>472</v>
      </c>
      <c r="G17" s="3">
        <v>388</v>
      </c>
      <c r="H17" s="3">
        <f t="shared" si="0"/>
        <v>860</v>
      </c>
      <c r="J17" s="6"/>
    </row>
    <row r="18" spans="1:10" x14ac:dyDescent="0.55000000000000004">
      <c r="A18" s="1">
        <v>8226</v>
      </c>
      <c r="B18" t="s">
        <v>40</v>
      </c>
      <c r="C18" t="s">
        <v>105</v>
      </c>
      <c r="D18" s="3" t="s">
        <v>183</v>
      </c>
      <c r="E18" s="4">
        <v>3.18</v>
      </c>
      <c r="F18" s="5">
        <v>585</v>
      </c>
      <c r="G18" s="3">
        <v>603</v>
      </c>
      <c r="H18" s="3">
        <f t="shared" si="0"/>
        <v>1188</v>
      </c>
    </row>
    <row r="19" spans="1:10" x14ac:dyDescent="0.55000000000000004">
      <c r="A19" s="1">
        <v>7947</v>
      </c>
      <c r="B19" t="s">
        <v>42</v>
      </c>
      <c r="C19" t="s">
        <v>106</v>
      </c>
      <c r="D19" s="3" t="s">
        <v>184</v>
      </c>
      <c r="E19" s="4">
        <v>3.11</v>
      </c>
      <c r="F19" s="5">
        <v>367</v>
      </c>
      <c r="G19" s="3">
        <v>392</v>
      </c>
      <c r="H19" s="3">
        <f t="shared" si="0"/>
        <v>759</v>
      </c>
    </row>
    <row r="20" spans="1:10" x14ac:dyDescent="0.55000000000000004">
      <c r="A20" s="1">
        <v>1193</v>
      </c>
      <c r="B20" t="s">
        <v>44</v>
      </c>
      <c r="C20" t="s">
        <v>107</v>
      </c>
      <c r="D20" s="3" t="s">
        <v>185</v>
      </c>
      <c r="E20" s="4">
        <v>3.54</v>
      </c>
      <c r="F20" s="5">
        <v>667</v>
      </c>
      <c r="G20" s="3">
        <v>639</v>
      </c>
      <c r="H20" s="3">
        <f t="shared" si="0"/>
        <v>1306</v>
      </c>
    </row>
    <row r="21" spans="1:10" x14ac:dyDescent="0.55000000000000004">
      <c r="A21" s="1">
        <v>4576</v>
      </c>
      <c r="B21" t="s">
        <v>46</v>
      </c>
      <c r="C21" t="s">
        <v>108</v>
      </c>
      <c r="D21" s="3" t="s">
        <v>186</v>
      </c>
      <c r="E21" s="4">
        <v>3.33</v>
      </c>
      <c r="F21" s="5">
        <v>636</v>
      </c>
      <c r="G21" s="3">
        <v>580</v>
      </c>
      <c r="H21" s="3">
        <f t="shared" si="0"/>
        <v>1216</v>
      </c>
    </row>
    <row r="22" spans="1:10" x14ac:dyDescent="0.55000000000000004">
      <c r="A22" s="1">
        <v>2650</v>
      </c>
      <c r="B22" t="s">
        <v>48</v>
      </c>
      <c r="C22" t="s">
        <v>109</v>
      </c>
      <c r="D22" s="3" t="s">
        <v>187</v>
      </c>
      <c r="E22" s="4">
        <v>3.92</v>
      </c>
      <c r="F22" s="5">
        <v>503</v>
      </c>
      <c r="G22" s="3">
        <v>565</v>
      </c>
      <c r="H22" s="3">
        <f t="shared" si="0"/>
        <v>1068</v>
      </c>
    </row>
    <row r="23" spans="1:10" x14ac:dyDescent="0.55000000000000004">
      <c r="A23" s="1">
        <v>2518</v>
      </c>
      <c r="B23" t="s">
        <v>50</v>
      </c>
      <c r="C23" t="s">
        <v>110</v>
      </c>
      <c r="D23" s="3" t="s">
        <v>188</v>
      </c>
      <c r="E23" s="4">
        <v>4</v>
      </c>
      <c r="F23" s="5">
        <v>630</v>
      </c>
      <c r="G23" s="3">
        <v>618</v>
      </c>
      <c r="H23" s="3">
        <f t="shared" si="0"/>
        <v>1248</v>
      </c>
    </row>
    <row r="24" spans="1:10" x14ac:dyDescent="0.55000000000000004">
      <c r="A24" s="1">
        <v>6306</v>
      </c>
      <c r="B24" t="s">
        <v>52</v>
      </c>
      <c r="C24" t="s">
        <v>111</v>
      </c>
      <c r="D24" s="3" t="s">
        <v>189</v>
      </c>
      <c r="E24" s="4">
        <v>2.21</v>
      </c>
      <c r="F24" s="5">
        <v>474</v>
      </c>
      <c r="G24" s="3">
        <v>421</v>
      </c>
      <c r="H24" s="3">
        <f>F24+G24</f>
        <v>895</v>
      </c>
    </row>
    <row r="25" spans="1:10" x14ac:dyDescent="0.55000000000000004">
      <c r="A25" s="1">
        <v>4181</v>
      </c>
      <c r="B25" t="s">
        <v>54</v>
      </c>
      <c r="C25" t="s">
        <v>112</v>
      </c>
      <c r="D25" s="3" t="s">
        <v>190</v>
      </c>
      <c r="E25" s="4">
        <v>3.69</v>
      </c>
      <c r="F25" s="5">
        <v>477</v>
      </c>
      <c r="G25" s="3">
        <v>458</v>
      </c>
      <c r="H25" s="3">
        <f t="shared" ref="H25:H43" si="1">F25+G25</f>
        <v>935</v>
      </c>
    </row>
    <row r="26" spans="1:10" x14ac:dyDescent="0.55000000000000004">
      <c r="A26" s="1">
        <v>3090</v>
      </c>
      <c r="B26" t="s">
        <v>56</v>
      </c>
      <c r="C26" t="s">
        <v>113</v>
      </c>
      <c r="D26" s="3" t="s">
        <v>191</v>
      </c>
      <c r="E26" s="4">
        <v>3.22</v>
      </c>
      <c r="F26" s="5">
        <v>610</v>
      </c>
      <c r="G26" s="3">
        <v>531</v>
      </c>
      <c r="H26" s="3">
        <f t="shared" si="1"/>
        <v>1141</v>
      </c>
    </row>
    <row r="27" spans="1:10" x14ac:dyDescent="0.55000000000000004">
      <c r="A27" s="1">
        <v>6140</v>
      </c>
      <c r="B27" t="s">
        <v>58</v>
      </c>
      <c r="C27" t="s">
        <v>114</v>
      </c>
      <c r="D27" s="3" t="s">
        <v>192</v>
      </c>
      <c r="E27" s="4">
        <v>2.0099999999999998</v>
      </c>
      <c r="F27" s="5">
        <v>443</v>
      </c>
      <c r="G27" s="3">
        <v>495</v>
      </c>
      <c r="H27" s="3">
        <f t="shared" si="1"/>
        <v>938</v>
      </c>
    </row>
    <row r="28" spans="1:10" x14ac:dyDescent="0.55000000000000004">
      <c r="A28" s="1">
        <v>1121</v>
      </c>
      <c r="B28" t="s">
        <v>60</v>
      </c>
      <c r="C28" t="s">
        <v>115</v>
      </c>
      <c r="D28" s="3" t="s">
        <v>193</v>
      </c>
      <c r="E28" s="4">
        <v>2.46</v>
      </c>
      <c r="F28" s="5">
        <v>529</v>
      </c>
      <c r="G28" s="3">
        <v>552</v>
      </c>
      <c r="H28" s="3">
        <f t="shared" si="1"/>
        <v>1081</v>
      </c>
    </row>
    <row r="29" spans="1:10" x14ac:dyDescent="0.55000000000000004">
      <c r="A29" s="1">
        <v>6883</v>
      </c>
      <c r="B29" t="s">
        <v>62</v>
      </c>
      <c r="C29" t="s">
        <v>116</v>
      </c>
      <c r="D29" s="3" t="s">
        <v>194</v>
      </c>
      <c r="E29" s="4">
        <v>1.85</v>
      </c>
      <c r="F29" s="5">
        <v>507</v>
      </c>
      <c r="G29" s="3">
        <v>575</v>
      </c>
      <c r="H29" s="3">
        <f t="shared" si="1"/>
        <v>1082</v>
      </c>
    </row>
    <row r="30" spans="1:10" x14ac:dyDescent="0.55000000000000004">
      <c r="A30" s="1">
        <v>6062</v>
      </c>
      <c r="B30" t="s">
        <v>64</v>
      </c>
      <c r="C30" t="s">
        <v>117</v>
      </c>
      <c r="D30" s="3" t="s">
        <v>195</v>
      </c>
      <c r="E30" s="4">
        <v>3.41</v>
      </c>
      <c r="F30" s="5">
        <v>689</v>
      </c>
      <c r="G30" s="3">
        <v>614</v>
      </c>
      <c r="H30" s="3">
        <f t="shared" si="1"/>
        <v>1303</v>
      </c>
    </row>
    <row r="31" spans="1:10" x14ac:dyDescent="0.55000000000000004">
      <c r="A31" s="1">
        <v>5554</v>
      </c>
      <c r="B31" t="s">
        <v>66</v>
      </c>
      <c r="C31" t="s">
        <v>118</v>
      </c>
      <c r="D31" s="3" t="s">
        <v>196</v>
      </c>
      <c r="E31" s="4">
        <v>2.4</v>
      </c>
      <c r="F31" s="5">
        <v>496</v>
      </c>
      <c r="G31" s="3">
        <v>443</v>
      </c>
      <c r="H31" s="3">
        <f t="shared" si="1"/>
        <v>939</v>
      </c>
    </row>
    <row r="32" spans="1:10" x14ac:dyDescent="0.55000000000000004">
      <c r="A32" s="1">
        <v>8200</v>
      </c>
      <c r="B32" t="s">
        <v>68</v>
      </c>
      <c r="C32" t="s">
        <v>119</v>
      </c>
      <c r="D32" s="3" t="s">
        <v>197</v>
      </c>
      <c r="E32" s="4">
        <v>3.69</v>
      </c>
      <c r="F32" s="5">
        <v>503</v>
      </c>
      <c r="G32" s="3">
        <v>555</v>
      </c>
      <c r="H32" s="3">
        <f t="shared" si="1"/>
        <v>1058</v>
      </c>
    </row>
    <row r="33" spans="1:8" x14ac:dyDescent="0.55000000000000004">
      <c r="A33" s="1">
        <v>7407</v>
      </c>
      <c r="B33" t="s">
        <v>70</v>
      </c>
      <c r="C33" t="s">
        <v>120</v>
      </c>
      <c r="D33" s="3" t="s">
        <v>198</v>
      </c>
      <c r="E33" s="4">
        <v>3.67</v>
      </c>
      <c r="F33" s="5">
        <v>629</v>
      </c>
      <c r="G33" s="3">
        <v>620</v>
      </c>
      <c r="H33" s="3">
        <f t="shared" si="1"/>
        <v>1249</v>
      </c>
    </row>
    <row r="34" spans="1:8" x14ac:dyDescent="0.55000000000000004">
      <c r="A34" s="1">
        <v>4802</v>
      </c>
      <c r="B34" t="s">
        <v>72</v>
      </c>
      <c r="C34" t="s">
        <v>121</v>
      </c>
      <c r="D34" s="3" t="s">
        <v>199</v>
      </c>
      <c r="E34" s="4">
        <v>2.37</v>
      </c>
      <c r="F34" s="5">
        <v>641</v>
      </c>
      <c r="G34" s="3">
        <v>725</v>
      </c>
      <c r="H34" s="3">
        <f t="shared" si="1"/>
        <v>1366</v>
      </c>
    </row>
    <row r="35" spans="1:8" x14ac:dyDescent="0.55000000000000004">
      <c r="A35" s="1">
        <v>2211</v>
      </c>
      <c r="B35" t="s">
        <v>74</v>
      </c>
      <c r="C35" t="s">
        <v>122</v>
      </c>
      <c r="D35" s="3" t="s">
        <v>200</v>
      </c>
      <c r="E35" s="4">
        <v>3.5</v>
      </c>
      <c r="F35" s="5">
        <v>516</v>
      </c>
      <c r="G35" s="3">
        <v>428</v>
      </c>
      <c r="H35" s="3">
        <f t="shared" si="1"/>
        <v>944</v>
      </c>
    </row>
    <row r="36" spans="1:8" x14ac:dyDescent="0.55000000000000004">
      <c r="A36" s="1">
        <v>1671</v>
      </c>
      <c r="B36" t="s">
        <v>76</v>
      </c>
      <c r="C36" t="s">
        <v>123</v>
      </c>
      <c r="D36" s="3" t="s">
        <v>201</v>
      </c>
      <c r="E36" s="4">
        <v>3.07</v>
      </c>
      <c r="F36" s="5">
        <v>361</v>
      </c>
      <c r="G36" s="3">
        <v>378</v>
      </c>
      <c r="H36" s="3">
        <f t="shared" si="1"/>
        <v>739</v>
      </c>
    </row>
    <row r="37" spans="1:8" x14ac:dyDescent="0.55000000000000004">
      <c r="A37" s="1">
        <v>5872</v>
      </c>
      <c r="B37" t="s">
        <v>78</v>
      </c>
      <c r="C37" t="s">
        <v>124</v>
      </c>
      <c r="D37" s="3" t="s">
        <v>202</v>
      </c>
      <c r="E37" s="4">
        <v>3.89</v>
      </c>
      <c r="F37" s="5">
        <v>472</v>
      </c>
      <c r="G37" s="3">
        <v>388</v>
      </c>
      <c r="H37" s="3">
        <f t="shared" si="1"/>
        <v>860</v>
      </c>
    </row>
    <row r="38" spans="1:8" x14ac:dyDescent="0.55000000000000004">
      <c r="A38" s="1">
        <v>7775</v>
      </c>
      <c r="B38" t="s">
        <v>80</v>
      </c>
      <c r="C38" t="s">
        <v>125</v>
      </c>
      <c r="D38" s="3" t="s">
        <v>203</v>
      </c>
      <c r="E38" s="4">
        <v>3.18</v>
      </c>
      <c r="F38" s="5">
        <v>585</v>
      </c>
      <c r="G38" s="3">
        <v>603</v>
      </c>
      <c r="H38" s="3">
        <f t="shared" si="1"/>
        <v>1188</v>
      </c>
    </row>
    <row r="39" spans="1:8" x14ac:dyDescent="0.55000000000000004">
      <c r="A39" s="1">
        <v>4166</v>
      </c>
      <c r="B39" t="s">
        <v>82</v>
      </c>
      <c r="C39" t="s">
        <v>126</v>
      </c>
      <c r="D39" s="3" t="s">
        <v>204</v>
      </c>
      <c r="E39" s="4">
        <v>3.11</v>
      </c>
      <c r="F39" s="5">
        <v>367</v>
      </c>
      <c r="G39" s="3">
        <v>392</v>
      </c>
      <c r="H39" s="3">
        <f t="shared" si="1"/>
        <v>759</v>
      </c>
    </row>
    <row r="40" spans="1:8" x14ac:dyDescent="0.55000000000000004">
      <c r="A40" s="1">
        <v>1975</v>
      </c>
      <c r="B40" t="s">
        <v>84</v>
      </c>
      <c r="C40" t="s">
        <v>127</v>
      </c>
      <c r="D40" s="3" t="s">
        <v>205</v>
      </c>
      <c r="E40" s="4">
        <v>3.54</v>
      </c>
      <c r="F40" s="5">
        <v>667</v>
      </c>
      <c r="G40" s="3">
        <v>639</v>
      </c>
      <c r="H40" s="3">
        <f t="shared" si="1"/>
        <v>1306</v>
      </c>
    </row>
    <row r="41" spans="1:8" x14ac:dyDescent="0.55000000000000004">
      <c r="A41" s="1">
        <v>2060</v>
      </c>
      <c r="B41" t="s">
        <v>86</v>
      </c>
      <c r="C41" t="s">
        <v>128</v>
      </c>
      <c r="D41" s="3" t="s">
        <v>206</v>
      </c>
      <c r="E41" s="4">
        <v>3.33</v>
      </c>
      <c r="F41" s="5">
        <v>636</v>
      </c>
      <c r="G41" s="3">
        <v>580</v>
      </c>
      <c r="H41" s="3">
        <f t="shared" si="1"/>
        <v>1216</v>
      </c>
    </row>
    <row r="42" spans="1:8" x14ac:dyDescent="0.55000000000000004">
      <c r="A42" s="1">
        <v>4727</v>
      </c>
      <c r="B42" t="s">
        <v>88</v>
      </c>
      <c r="C42" t="s">
        <v>129</v>
      </c>
      <c r="D42" s="3" t="s">
        <v>207</v>
      </c>
      <c r="E42" s="4">
        <v>3.92</v>
      </c>
      <c r="F42" s="5">
        <v>503</v>
      </c>
      <c r="G42" s="3">
        <v>565</v>
      </c>
      <c r="H42" s="3">
        <f t="shared" si="1"/>
        <v>1068</v>
      </c>
    </row>
    <row r="43" spans="1:8" x14ac:dyDescent="0.55000000000000004">
      <c r="A43" s="1">
        <v>9099</v>
      </c>
      <c r="B43" t="s">
        <v>90</v>
      </c>
      <c r="C43" t="s">
        <v>40</v>
      </c>
      <c r="D43" s="3" t="s">
        <v>208</v>
      </c>
      <c r="E43" s="4">
        <v>4</v>
      </c>
      <c r="F43" s="5">
        <v>630</v>
      </c>
      <c r="G43" s="3">
        <v>618</v>
      </c>
      <c r="H43" s="3">
        <f t="shared" si="1"/>
        <v>1248</v>
      </c>
    </row>
    <row r="44" spans="1:8" x14ac:dyDescent="0.55000000000000004">
      <c r="A44" s="1">
        <v>6927</v>
      </c>
      <c r="B44" t="s">
        <v>13</v>
      </c>
      <c r="C44" t="s">
        <v>130</v>
      </c>
      <c r="D44" s="3" t="s">
        <v>209</v>
      </c>
      <c r="E44" s="4">
        <v>2.21</v>
      </c>
      <c r="F44" s="5">
        <v>474</v>
      </c>
      <c r="G44" s="3">
        <v>421</v>
      </c>
      <c r="H44" s="3">
        <f>F44+G44</f>
        <v>895</v>
      </c>
    </row>
    <row r="45" spans="1:8" x14ac:dyDescent="0.55000000000000004">
      <c r="A45" s="1">
        <v>5504</v>
      </c>
      <c r="B45" t="s">
        <v>15</v>
      </c>
      <c r="C45" t="s">
        <v>131</v>
      </c>
      <c r="D45" s="3" t="s">
        <v>210</v>
      </c>
      <c r="E45" s="4">
        <v>3.69</v>
      </c>
      <c r="F45" s="5">
        <v>477</v>
      </c>
      <c r="G45" s="3">
        <v>458</v>
      </c>
      <c r="H45" s="3">
        <f t="shared" ref="H45:H63" si="2">F45+G45</f>
        <v>935</v>
      </c>
    </row>
    <row r="46" spans="1:8" x14ac:dyDescent="0.55000000000000004">
      <c r="A46" s="1">
        <v>3738</v>
      </c>
      <c r="B46" t="s">
        <v>17</v>
      </c>
      <c r="C46" t="s">
        <v>132</v>
      </c>
      <c r="D46" s="3" t="s">
        <v>211</v>
      </c>
      <c r="E46" s="4">
        <v>3.22</v>
      </c>
      <c r="F46" s="5">
        <v>610</v>
      </c>
      <c r="G46" s="3">
        <v>531</v>
      </c>
      <c r="H46" s="3">
        <f t="shared" si="2"/>
        <v>1141</v>
      </c>
    </row>
    <row r="47" spans="1:8" x14ac:dyDescent="0.55000000000000004">
      <c r="A47" s="1">
        <v>8586</v>
      </c>
      <c r="B47" t="s">
        <v>19</v>
      </c>
      <c r="C47" t="s">
        <v>133</v>
      </c>
      <c r="D47" s="3" t="s">
        <v>212</v>
      </c>
      <c r="E47" s="4">
        <v>2.0099999999999998</v>
      </c>
      <c r="F47" s="5">
        <v>443</v>
      </c>
      <c r="G47" s="3">
        <v>495</v>
      </c>
      <c r="H47" s="3">
        <f t="shared" si="2"/>
        <v>938</v>
      </c>
    </row>
    <row r="48" spans="1:8" x14ac:dyDescent="0.55000000000000004">
      <c r="A48" s="1">
        <v>5440</v>
      </c>
      <c r="B48" t="s">
        <v>21</v>
      </c>
      <c r="C48" t="s">
        <v>134</v>
      </c>
      <c r="D48" s="3" t="s">
        <v>213</v>
      </c>
      <c r="E48" s="4">
        <v>2.46</v>
      </c>
      <c r="F48" s="5">
        <v>529</v>
      </c>
      <c r="G48" s="3">
        <v>552</v>
      </c>
      <c r="H48" s="3">
        <f t="shared" si="2"/>
        <v>1081</v>
      </c>
    </row>
    <row r="49" spans="1:8" x14ac:dyDescent="0.55000000000000004">
      <c r="A49" s="1">
        <v>5260</v>
      </c>
      <c r="B49" t="s">
        <v>23</v>
      </c>
      <c r="C49" t="s">
        <v>135</v>
      </c>
      <c r="D49" s="3" t="s">
        <v>214</v>
      </c>
      <c r="E49" s="4">
        <v>1.85</v>
      </c>
      <c r="F49" s="5">
        <v>507</v>
      </c>
      <c r="G49" s="3">
        <v>575</v>
      </c>
      <c r="H49" s="3">
        <f t="shared" si="2"/>
        <v>1082</v>
      </c>
    </row>
    <row r="50" spans="1:8" x14ac:dyDescent="0.55000000000000004">
      <c r="A50" s="1">
        <v>7404</v>
      </c>
      <c r="B50" t="s">
        <v>25</v>
      </c>
      <c r="C50" t="s">
        <v>136</v>
      </c>
      <c r="D50" s="3" t="s">
        <v>215</v>
      </c>
      <c r="E50" s="4">
        <v>3.41</v>
      </c>
      <c r="F50" s="5">
        <v>689</v>
      </c>
      <c r="G50" s="3">
        <v>614</v>
      </c>
      <c r="H50" s="3">
        <f t="shared" si="2"/>
        <v>1303</v>
      </c>
    </row>
    <row r="51" spans="1:8" x14ac:dyDescent="0.55000000000000004">
      <c r="A51" s="1">
        <v>3809</v>
      </c>
      <c r="B51" t="s">
        <v>27</v>
      </c>
      <c r="C51" t="s">
        <v>137</v>
      </c>
      <c r="D51" s="3" t="s">
        <v>216</v>
      </c>
      <c r="E51" s="4">
        <v>2.4</v>
      </c>
      <c r="F51" s="5">
        <v>496</v>
      </c>
      <c r="G51" s="3">
        <v>443</v>
      </c>
      <c r="H51" s="3">
        <f t="shared" si="2"/>
        <v>939</v>
      </c>
    </row>
    <row r="52" spans="1:8" x14ac:dyDescent="0.55000000000000004">
      <c r="A52" s="1">
        <v>2293</v>
      </c>
      <c r="B52" t="s">
        <v>29</v>
      </c>
      <c r="C52" t="s">
        <v>138</v>
      </c>
      <c r="D52" s="3" t="s">
        <v>217</v>
      </c>
      <c r="E52" s="4">
        <v>3.69</v>
      </c>
      <c r="F52" s="5">
        <v>503</v>
      </c>
      <c r="G52" s="3">
        <v>555</v>
      </c>
      <c r="H52" s="3">
        <f t="shared" si="2"/>
        <v>1058</v>
      </c>
    </row>
    <row r="53" spans="1:8" x14ac:dyDescent="0.55000000000000004">
      <c r="A53" s="1">
        <v>4755</v>
      </c>
      <c r="B53" t="s">
        <v>31</v>
      </c>
      <c r="C53" t="s">
        <v>139</v>
      </c>
      <c r="D53" s="3" t="s">
        <v>218</v>
      </c>
      <c r="E53" s="4">
        <v>3.67</v>
      </c>
      <c r="F53" s="5">
        <v>629</v>
      </c>
      <c r="G53" s="3">
        <v>620</v>
      </c>
      <c r="H53" s="3">
        <f t="shared" si="2"/>
        <v>1249</v>
      </c>
    </row>
    <row r="54" spans="1:8" x14ac:dyDescent="0.55000000000000004">
      <c r="A54" s="1">
        <v>5877</v>
      </c>
      <c r="B54" t="s">
        <v>33</v>
      </c>
      <c r="C54" t="s">
        <v>140</v>
      </c>
      <c r="D54" s="3" t="s">
        <v>219</v>
      </c>
      <c r="E54" s="4">
        <v>2.37</v>
      </c>
      <c r="F54" s="5">
        <v>641</v>
      </c>
      <c r="G54" s="3">
        <v>725</v>
      </c>
      <c r="H54" s="3">
        <f t="shared" si="2"/>
        <v>1366</v>
      </c>
    </row>
    <row r="55" spans="1:8" x14ac:dyDescent="0.55000000000000004">
      <c r="A55" s="1">
        <v>8484</v>
      </c>
      <c r="B55" t="s">
        <v>35</v>
      </c>
      <c r="C55" t="s">
        <v>141</v>
      </c>
      <c r="D55" s="3" t="s">
        <v>220</v>
      </c>
      <c r="E55" s="4">
        <v>3.5</v>
      </c>
      <c r="F55" s="5">
        <v>516</v>
      </c>
      <c r="G55" s="3">
        <v>428</v>
      </c>
      <c r="H55" s="3">
        <f t="shared" si="2"/>
        <v>944</v>
      </c>
    </row>
    <row r="56" spans="1:8" x14ac:dyDescent="0.55000000000000004">
      <c r="A56" s="1">
        <v>3697</v>
      </c>
      <c r="B56" t="s">
        <v>37</v>
      </c>
      <c r="C56" t="s">
        <v>142</v>
      </c>
      <c r="D56" s="3" t="s">
        <v>221</v>
      </c>
      <c r="E56" s="4">
        <v>3.07</v>
      </c>
      <c r="F56" s="5">
        <v>361</v>
      </c>
      <c r="G56" s="3">
        <v>378</v>
      </c>
      <c r="H56" s="3">
        <f t="shared" si="2"/>
        <v>739</v>
      </c>
    </row>
    <row r="57" spans="1:8" x14ac:dyDescent="0.55000000000000004">
      <c r="A57" s="1">
        <v>4346</v>
      </c>
      <c r="B57" t="s">
        <v>39</v>
      </c>
      <c r="C57" t="s">
        <v>143</v>
      </c>
      <c r="D57" s="3" t="s">
        <v>222</v>
      </c>
      <c r="E57" s="4">
        <v>3.89</v>
      </c>
      <c r="F57" s="5">
        <v>472</v>
      </c>
      <c r="G57" s="3">
        <v>388</v>
      </c>
      <c r="H57" s="3">
        <f t="shared" si="2"/>
        <v>860</v>
      </c>
    </row>
    <row r="58" spans="1:8" x14ac:dyDescent="0.55000000000000004">
      <c r="A58" s="1">
        <v>6774</v>
      </c>
      <c r="B58" t="s">
        <v>41</v>
      </c>
      <c r="C58" t="s">
        <v>144</v>
      </c>
      <c r="D58" s="3" t="s">
        <v>223</v>
      </c>
      <c r="E58" s="4">
        <v>3.18</v>
      </c>
      <c r="F58" s="5">
        <v>585</v>
      </c>
      <c r="G58" s="3">
        <v>603</v>
      </c>
      <c r="H58" s="3">
        <f t="shared" si="2"/>
        <v>1188</v>
      </c>
    </row>
    <row r="59" spans="1:8" x14ac:dyDescent="0.55000000000000004">
      <c r="A59" s="1">
        <v>7299</v>
      </c>
      <c r="B59" t="s">
        <v>43</v>
      </c>
      <c r="C59" t="s">
        <v>145</v>
      </c>
      <c r="D59" s="3" t="s">
        <v>224</v>
      </c>
      <c r="E59" s="4">
        <v>3.11</v>
      </c>
      <c r="F59" s="5">
        <v>367</v>
      </c>
      <c r="G59" s="3">
        <v>392</v>
      </c>
      <c r="H59" s="3">
        <f t="shared" si="2"/>
        <v>759</v>
      </c>
    </row>
    <row r="60" spans="1:8" x14ac:dyDescent="0.55000000000000004">
      <c r="A60" s="1">
        <v>1271</v>
      </c>
      <c r="B60" t="s">
        <v>45</v>
      </c>
      <c r="C60" t="s">
        <v>146</v>
      </c>
      <c r="D60" s="3" t="s">
        <v>225</v>
      </c>
      <c r="E60" s="4">
        <v>3.54</v>
      </c>
      <c r="F60" s="5">
        <v>667</v>
      </c>
      <c r="G60" s="3">
        <v>639</v>
      </c>
      <c r="H60" s="3">
        <f t="shared" si="2"/>
        <v>1306</v>
      </c>
    </row>
    <row r="61" spans="1:8" x14ac:dyDescent="0.55000000000000004">
      <c r="A61" s="1">
        <v>7373</v>
      </c>
      <c r="B61" t="s">
        <v>47</v>
      </c>
      <c r="C61" t="s">
        <v>147</v>
      </c>
      <c r="D61" s="3" t="s">
        <v>226</v>
      </c>
      <c r="E61" s="4">
        <v>3.33</v>
      </c>
      <c r="F61" s="5">
        <v>636</v>
      </c>
      <c r="G61" s="3">
        <v>580</v>
      </c>
      <c r="H61" s="3">
        <f t="shared" si="2"/>
        <v>1216</v>
      </c>
    </row>
    <row r="62" spans="1:8" x14ac:dyDescent="0.55000000000000004">
      <c r="A62" s="1">
        <v>5611</v>
      </c>
      <c r="B62" t="s">
        <v>49</v>
      </c>
      <c r="C62" t="s">
        <v>148</v>
      </c>
      <c r="D62" s="3" t="s">
        <v>227</v>
      </c>
      <c r="E62" s="4">
        <v>3.92</v>
      </c>
      <c r="F62" s="5">
        <v>503</v>
      </c>
      <c r="G62" s="3">
        <v>565</v>
      </c>
      <c r="H62" s="3">
        <f t="shared" si="2"/>
        <v>1068</v>
      </c>
    </row>
    <row r="63" spans="1:8" x14ac:dyDescent="0.55000000000000004">
      <c r="A63" s="1">
        <v>2159</v>
      </c>
      <c r="B63" t="s">
        <v>51</v>
      </c>
      <c r="C63" t="s">
        <v>149</v>
      </c>
      <c r="D63" s="3" t="s">
        <v>228</v>
      </c>
      <c r="E63" s="4">
        <v>4</v>
      </c>
      <c r="F63" s="5">
        <v>630</v>
      </c>
      <c r="G63" s="3">
        <v>618</v>
      </c>
      <c r="H63" s="3">
        <f t="shared" si="2"/>
        <v>1248</v>
      </c>
    </row>
    <row r="64" spans="1:8" x14ac:dyDescent="0.55000000000000004">
      <c r="A64" s="1">
        <v>1111</v>
      </c>
      <c r="B64" t="s">
        <v>53</v>
      </c>
      <c r="C64" t="s">
        <v>150</v>
      </c>
      <c r="D64" s="3" t="s">
        <v>229</v>
      </c>
      <c r="E64" s="4">
        <v>2.21</v>
      </c>
      <c r="F64" s="5">
        <v>474</v>
      </c>
      <c r="G64" s="3">
        <v>421</v>
      </c>
      <c r="H64" s="3">
        <f>F64+G64</f>
        <v>895</v>
      </c>
    </row>
    <row r="65" spans="1:8" x14ac:dyDescent="0.55000000000000004">
      <c r="A65" s="1">
        <v>5587</v>
      </c>
      <c r="B65" t="s">
        <v>55</v>
      </c>
      <c r="C65" t="s">
        <v>151</v>
      </c>
      <c r="D65" s="3" t="s">
        <v>230</v>
      </c>
      <c r="E65" s="4">
        <v>3.69</v>
      </c>
      <c r="F65" s="5">
        <v>477</v>
      </c>
      <c r="G65" s="3">
        <v>458</v>
      </c>
      <c r="H65" s="3">
        <f t="shared" ref="H65:H83" si="3">F65+G65</f>
        <v>935</v>
      </c>
    </row>
    <row r="66" spans="1:8" x14ac:dyDescent="0.55000000000000004">
      <c r="A66" s="1">
        <v>7004</v>
      </c>
      <c r="B66" t="s">
        <v>57</v>
      </c>
      <c r="C66" t="s">
        <v>152</v>
      </c>
      <c r="D66" s="3" t="s">
        <v>231</v>
      </c>
      <c r="E66" s="4">
        <v>3.22</v>
      </c>
      <c r="F66" s="5">
        <v>610</v>
      </c>
      <c r="G66" s="3">
        <v>531</v>
      </c>
      <c r="H66" s="3">
        <f t="shared" si="3"/>
        <v>1141</v>
      </c>
    </row>
    <row r="67" spans="1:8" x14ac:dyDescent="0.55000000000000004">
      <c r="A67" s="1">
        <v>3084</v>
      </c>
      <c r="B67" t="s">
        <v>59</v>
      </c>
      <c r="C67" t="s">
        <v>153</v>
      </c>
      <c r="D67" s="3" t="s">
        <v>232</v>
      </c>
      <c r="E67" s="4">
        <v>2.0099999999999998</v>
      </c>
      <c r="F67" s="5">
        <v>443</v>
      </c>
      <c r="G67" s="3">
        <v>495</v>
      </c>
      <c r="H67" s="3">
        <f t="shared" si="3"/>
        <v>938</v>
      </c>
    </row>
    <row r="68" spans="1:8" x14ac:dyDescent="0.55000000000000004">
      <c r="A68" s="1">
        <v>4241</v>
      </c>
      <c r="B68" t="s">
        <v>61</v>
      </c>
      <c r="C68" t="s">
        <v>154</v>
      </c>
      <c r="D68" s="3" t="s">
        <v>233</v>
      </c>
      <c r="E68" s="4">
        <v>2.46</v>
      </c>
      <c r="F68" s="5">
        <v>529</v>
      </c>
      <c r="G68" s="3">
        <v>552</v>
      </c>
      <c r="H68" s="3">
        <f t="shared" si="3"/>
        <v>1081</v>
      </c>
    </row>
    <row r="69" spans="1:8" x14ac:dyDescent="0.55000000000000004">
      <c r="A69" s="1">
        <v>5180</v>
      </c>
      <c r="B69" t="s">
        <v>63</v>
      </c>
      <c r="C69" t="s">
        <v>155</v>
      </c>
      <c r="D69" s="3" t="s">
        <v>234</v>
      </c>
      <c r="E69" s="4">
        <v>1.85</v>
      </c>
      <c r="F69" s="5">
        <v>507</v>
      </c>
      <c r="G69" s="3">
        <v>575</v>
      </c>
      <c r="H69" s="3">
        <f t="shared" si="3"/>
        <v>1082</v>
      </c>
    </row>
    <row r="70" spans="1:8" x14ac:dyDescent="0.55000000000000004">
      <c r="A70" s="1">
        <v>8973</v>
      </c>
      <c r="B70" t="s">
        <v>65</v>
      </c>
      <c r="C70" t="s">
        <v>156</v>
      </c>
      <c r="D70" s="3" t="s">
        <v>235</v>
      </c>
      <c r="E70" s="4">
        <v>3.41</v>
      </c>
      <c r="F70" s="5">
        <v>689</v>
      </c>
      <c r="G70" s="3">
        <v>614</v>
      </c>
      <c r="H70" s="3">
        <f t="shared" si="3"/>
        <v>1303</v>
      </c>
    </row>
    <row r="71" spans="1:8" x14ac:dyDescent="0.55000000000000004">
      <c r="A71" s="1">
        <v>1459</v>
      </c>
      <c r="B71" t="s">
        <v>67</v>
      </c>
      <c r="C71" t="s">
        <v>157</v>
      </c>
      <c r="D71" s="3" t="s">
        <v>236</v>
      </c>
      <c r="E71" s="4">
        <v>2.4</v>
      </c>
      <c r="F71" s="5">
        <v>496</v>
      </c>
      <c r="G71" s="3">
        <v>443</v>
      </c>
      <c r="H71" s="3">
        <f t="shared" si="3"/>
        <v>939</v>
      </c>
    </row>
    <row r="72" spans="1:8" x14ac:dyDescent="0.55000000000000004">
      <c r="A72" s="1">
        <v>3031</v>
      </c>
      <c r="B72" t="s">
        <v>69</v>
      </c>
      <c r="C72" t="s">
        <v>158</v>
      </c>
      <c r="D72" s="3" t="s">
        <v>237</v>
      </c>
      <c r="E72" s="4">
        <v>3.69</v>
      </c>
      <c r="F72" s="5">
        <v>503</v>
      </c>
      <c r="G72" s="3">
        <v>555</v>
      </c>
      <c r="H72" s="3">
        <f t="shared" si="3"/>
        <v>1058</v>
      </c>
    </row>
    <row r="73" spans="1:8" x14ac:dyDescent="0.55000000000000004">
      <c r="A73" s="1">
        <v>7599</v>
      </c>
      <c r="B73" t="s">
        <v>71</v>
      </c>
      <c r="C73" t="s">
        <v>159</v>
      </c>
      <c r="D73" s="3" t="s">
        <v>238</v>
      </c>
      <c r="E73" s="4">
        <v>3.67</v>
      </c>
      <c r="F73" s="5">
        <v>629</v>
      </c>
      <c r="G73" s="3">
        <v>620</v>
      </c>
      <c r="H73" s="3">
        <f t="shared" si="3"/>
        <v>1249</v>
      </c>
    </row>
    <row r="74" spans="1:8" x14ac:dyDescent="0.55000000000000004">
      <c r="A74" s="1">
        <v>8765</v>
      </c>
      <c r="B74" t="s">
        <v>73</v>
      </c>
      <c r="C74" t="s">
        <v>28</v>
      </c>
      <c r="D74" s="3" t="s">
        <v>239</v>
      </c>
      <c r="E74" s="4">
        <v>2.37</v>
      </c>
      <c r="F74" s="5">
        <v>641</v>
      </c>
      <c r="G74" s="3">
        <v>725</v>
      </c>
      <c r="H74" s="3">
        <f t="shared" si="3"/>
        <v>1366</v>
      </c>
    </row>
    <row r="75" spans="1:8" x14ac:dyDescent="0.55000000000000004">
      <c r="A75" s="1">
        <v>3178</v>
      </c>
      <c r="B75" t="s">
        <v>75</v>
      </c>
      <c r="C75" t="s">
        <v>160</v>
      </c>
      <c r="D75" s="3" t="s">
        <v>240</v>
      </c>
      <c r="E75" s="4">
        <v>3.5</v>
      </c>
      <c r="F75" s="5">
        <v>516</v>
      </c>
      <c r="G75" s="3">
        <v>428</v>
      </c>
      <c r="H75" s="3">
        <f t="shared" si="3"/>
        <v>944</v>
      </c>
    </row>
    <row r="76" spans="1:8" x14ac:dyDescent="0.55000000000000004">
      <c r="A76" s="1">
        <v>4532</v>
      </c>
      <c r="B76" t="s">
        <v>77</v>
      </c>
      <c r="C76" t="s">
        <v>161</v>
      </c>
      <c r="D76" s="3" t="s">
        <v>241</v>
      </c>
      <c r="E76" s="4">
        <v>3.07</v>
      </c>
      <c r="F76" s="5">
        <v>361</v>
      </c>
      <c r="G76" s="3">
        <v>378</v>
      </c>
      <c r="H76" s="3">
        <f t="shared" si="3"/>
        <v>739</v>
      </c>
    </row>
    <row r="77" spans="1:8" x14ac:dyDescent="0.55000000000000004">
      <c r="A77" s="1">
        <v>5227</v>
      </c>
      <c r="B77" t="s">
        <v>79</v>
      </c>
      <c r="C77" t="s">
        <v>162</v>
      </c>
      <c r="D77" s="3" t="s">
        <v>242</v>
      </c>
      <c r="E77" s="4">
        <v>3.89</v>
      </c>
      <c r="F77" s="5">
        <v>472</v>
      </c>
      <c r="G77" s="3">
        <v>388</v>
      </c>
      <c r="H77" s="3">
        <f t="shared" si="3"/>
        <v>860</v>
      </c>
    </row>
    <row r="78" spans="1:8" x14ac:dyDescent="0.55000000000000004">
      <c r="A78" s="1">
        <v>3798</v>
      </c>
      <c r="B78" t="s">
        <v>81</v>
      </c>
      <c r="C78" t="s">
        <v>163</v>
      </c>
      <c r="D78" s="3" t="s">
        <v>243</v>
      </c>
      <c r="E78" s="4">
        <v>3.18</v>
      </c>
      <c r="F78" s="5">
        <v>585</v>
      </c>
      <c r="G78" s="3">
        <v>603</v>
      </c>
      <c r="H78" s="3">
        <f t="shared" si="3"/>
        <v>1188</v>
      </c>
    </row>
    <row r="79" spans="1:8" x14ac:dyDescent="0.55000000000000004">
      <c r="A79" s="1">
        <v>2943</v>
      </c>
      <c r="B79" t="s">
        <v>83</v>
      </c>
      <c r="C79" t="s">
        <v>164</v>
      </c>
      <c r="D79" s="3" t="s">
        <v>244</v>
      </c>
      <c r="E79" s="4">
        <v>3.11</v>
      </c>
      <c r="F79" s="5">
        <v>367</v>
      </c>
      <c r="G79" s="3">
        <v>392</v>
      </c>
      <c r="H79" s="3">
        <f t="shared" si="3"/>
        <v>759</v>
      </c>
    </row>
    <row r="80" spans="1:8" x14ac:dyDescent="0.55000000000000004">
      <c r="A80" s="1">
        <v>5661</v>
      </c>
      <c r="B80" t="s">
        <v>85</v>
      </c>
      <c r="C80" t="s">
        <v>165</v>
      </c>
      <c r="D80" s="3" t="s">
        <v>245</v>
      </c>
      <c r="E80" s="4">
        <v>3.54</v>
      </c>
      <c r="F80" s="5">
        <v>667</v>
      </c>
      <c r="G80" s="3">
        <v>639</v>
      </c>
      <c r="H80" s="3">
        <f t="shared" si="3"/>
        <v>1306</v>
      </c>
    </row>
    <row r="81" spans="1:8" x14ac:dyDescent="0.55000000000000004">
      <c r="A81" s="1">
        <v>8862</v>
      </c>
      <c r="B81" t="s">
        <v>87</v>
      </c>
      <c r="C81" t="s">
        <v>166</v>
      </c>
      <c r="D81" s="3" t="s">
        <v>246</v>
      </c>
      <c r="E81" s="4">
        <v>3.33</v>
      </c>
      <c r="F81" s="5">
        <v>636</v>
      </c>
      <c r="G81" s="3">
        <v>580</v>
      </c>
      <c r="H81" s="3">
        <f t="shared" si="3"/>
        <v>1216</v>
      </c>
    </row>
    <row r="82" spans="1:8" x14ac:dyDescent="0.55000000000000004">
      <c r="A82" s="1">
        <v>8388</v>
      </c>
      <c r="B82" t="s">
        <v>89</v>
      </c>
      <c r="C82" t="s">
        <v>167</v>
      </c>
      <c r="D82" s="3" t="s">
        <v>247</v>
      </c>
      <c r="E82" s="4">
        <v>3.92</v>
      </c>
      <c r="F82" s="5">
        <v>503</v>
      </c>
      <c r="G82" s="3">
        <v>565</v>
      </c>
      <c r="H82" s="3">
        <f t="shared" si="3"/>
        <v>1068</v>
      </c>
    </row>
    <row r="83" spans="1:8" x14ac:dyDescent="0.55000000000000004">
      <c r="A83" s="1">
        <v>1477</v>
      </c>
      <c r="B83" t="s">
        <v>91</v>
      </c>
      <c r="C83" t="s">
        <v>168</v>
      </c>
      <c r="D83" s="3" t="s">
        <v>248</v>
      </c>
      <c r="E83" s="4">
        <v>4</v>
      </c>
      <c r="F83" s="5">
        <v>630</v>
      </c>
      <c r="G83" s="3">
        <v>618</v>
      </c>
      <c r="H83" s="3">
        <f t="shared" si="3"/>
        <v>1248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13" sqref="G13"/>
    </sheetView>
  </sheetViews>
  <sheetFormatPr defaultColWidth="10.6640625" defaultRowHeight="15.7" x14ac:dyDescent="0.55000000000000004"/>
  <cols>
    <col min="1" max="1" width="13.1640625" bestFit="1" customWidth="1"/>
    <col min="6" max="6" width="24.33203125" customWidth="1"/>
  </cols>
  <sheetData>
    <row r="1" spans="1:10" x14ac:dyDescent="0.55000000000000004">
      <c r="A1" t="s">
        <v>249</v>
      </c>
    </row>
    <row r="2" spans="1:10" x14ac:dyDescent="0.55000000000000004">
      <c r="A2" s="20" t="s">
        <v>250</v>
      </c>
      <c r="B2" s="20" t="s">
        <v>251</v>
      </c>
      <c r="C2" s="20" t="s">
        <v>252</v>
      </c>
      <c r="D2" s="20" t="s">
        <v>253</v>
      </c>
      <c r="E2" s="20"/>
      <c r="F2" s="20" t="s">
        <v>254</v>
      </c>
      <c r="G2" s="14">
        <f>MAX(D3:D18)</f>
        <v>39</v>
      </c>
      <c r="H2">
        <f t="array" ref="H2">MAX(C3:C18-B3:B18)</f>
        <v>39</v>
      </c>
      <c r="J2" t="s">
        <v>263</v>
      </c>
    </row>
    <row r="3" spans="1:10" x14ac:dyDescent="0.55000000000000004">
      <c r="A3" s="15" t="s">
        <v>12</v>
      </c>
      <c r="B3" s="15">
        <v>49</v>
      </c>
      <c r="C3" s="15">
        <v>87</v>
      </c>
      <c r="D3" s="16">
        <f>C3-B3</f>
        <v>38</v>
      </c>
      <c r="E3" s="16"/>
      <c r="F3" s="20" t="s">
        <v>255</v>
      </c>
      <c r="G3" s="14">
        <f>MIN(D3:D18)</f>
        <v>15</v>
      </c>
      <c r="H3">
        <f t="array" ref="H3">MIN(C3:C18-B3:B18)</f>
        <v>15</v>
      </c>
    </row>
    <row r="4" spans="1:10" x14ac:dyDescent="0.55000000000000004">
      <c r="A4" t="s">
        <v>14</v>
      </c>
      <c r="B4">
        <v>40</v>
      </c>
      <c r="C4">
        <v>69</v>
      </c>
      <c r="D4" s="5">
        <f t="shared" ref="D4:D18" si="0">C4-B4</f>
        <v>29</v>
      </c>
      <c r="E4" s="5"/>
      <c r="F4" s="3"/>
      <c r="G4" s="3"/>
    </row>
    <row r="5" spans="1:10" x14ac:dyDescent="0.55000000000000004">
      <c r="A5" t="s">
        <v>16</v>
      </c>
      <c r="B5">
        <v>46</v>
      </c>
      <c r="C5">
        <v>61</v>
      </c>
      <c r="D5" s="5">
        <f t="shared" si="0"/>
        <v>15</v>
      </c>
      <c r="E5" s="5"/>
      <c r="F5" s="3"/>
      <c r="G5" s="3"/>
    </row>
    <row r="6" spans="1:10" x14ac:dyDescent="0.55000000000000004">
      <c r="A6" t="s">
        <v>18</v>
      </c>
      <c r="B6">
        <v>44</v>
      </c>
      <c r="C6">
        <v>75</v>
      </c>
      <c r="D6" s="5">
        <f t="shared" si="0"/>
        <v>31</v>
      </c>
      <c r="E6" s="5"/>
      <c r="F6" s="9" t="s">
        <v>256</v>
      </c>
      <c r="G6" s="3">
        <f>LARGE(B3:C18,1)</f>
        <v>87</v>
      </c>
    </row>
    <row r="7" spans="1:10" x14ac:dyDescent="0.55000000000000004">
      <c r="A7" t="s">
        <v>20</v>
      </c>
      <c r="B7">
        <v>27</v>
      </c>
      <c r="C7">
        <v>42</v>
      </c>
      <c r="D7" s="5">
        <f t="shared" si="0"/>
        <v>15</v>
      </c>
      <c r="E7" s="5"/>
      <c r="F7" s="9" t="s">
        <v>257</v>
      </c>
      <c r="G7" s="3">
        <f>LARGE(B3:C18,2)</f>
        <v>76</v>
      </c>
    </row>
    <row r="8" spans="1:10" x14ac:dyDescent="0.55000000000000004">
      <c r="A8" t="s">
        <v>22</v>
      </c>
      <c r="B8">
        <v>29</v>
      </c>
      <c r="C8">
        <v>44</v>
      </c>
      <c r="D8" s="5">
        <f t="shared" si="0"/>
        <v>15</v>
      </c>
      <c r="E8" s="5"/>
      <c r="F8" s="3"/>
      <c r="G8" s="3"/>
    </row>
    <row r="9" spans="1:10" x14ac:dyDescent="0.55000000000000004">
      <c r="A9" t="s">
        <v>24</v>
      </c>
      <c r="B9">
        <v>45</v>
      </c>
      <c r="C9">
        <v>62</v>
      </c>
      <c r="D9" s="5">
        <f t="shared" si="0"/>
        <v>17</v>
      </c>
      <c r="E9" s="5"/>
      <c r="F9" s="9" t="s">
        <v>258</v>
      </c>
      <c r="G9" s="21">
        <f>AVERAGE(LARGE(B3:C18,{1,2,3,4}))</f>
        <v>78.5</v>
      </c>
    </row>
    <row r="10" spans="1:10" x14ac:dyDescent="0.55000000000000004">
      <c r="A10" t="s">
        <v>26</v>
      </c>
      <c r="B10">
        <v>34</v>
      </c>
      <c r="C10">
        <v>54</v>
      </c>
      <c r="D10" s="5">
        <f t="shared" si="0"/>
        <v>20</v>
      </c>
      <c r="E10" s="5"/>
      <c r="F10" s="3"/>
      <c r="G10" s="3"/>
    </row>
    <row r="11" spans="1:10" x14ac:dyDescent="0.55000000000000004">
      <c r="A11" t="s">
        <v>28</v>
      </c>
      <c r="B11">
        <v>26</v>
      </c>
      <c r="C11">
        <v>60</v>
      </c>
      <c r="D11" s="5">
        <f t="shared" si="0"/>
        <v>34</v>
      </c>
      <c r="E11" s="5"/>
      <c r="F11" s="9" t="s">
        <v>259</v>
      </c>
      <c r="G11" s="3">
        <f>SMALL(B3:C18,1)</f>
        <v>26</v>
      </c>
    </row>
    <row r="12" spans="1:10" x14ac:dyDescent="0.55000000000000004">
      <c r="A12" t="s">
        <v>30</v>
      </c>
      <c r="B12">
        <v>43</v>
      </c>
      <c r="C12">
        <v>60</v>
      </c>
      <c r="D12" s="5">
        <f t="shared" si="0"/>
        <v>17</v>
      </c>
      <c r="E12" s="5"/>
      <c r="F12" s="9" t="s">
        <v>260</v>
      </c>
      <c r="G12" s="3">
        <f>AVERAGE(SMALL(B3:C18,{1,2,3,4}))</f>
        <v>29</v>
      </c>
    </row>
    <row r="13" spans="1:10" x14ac:dyDescent="0.55000000000000004">
      <c r="A13" t="s">
        <v>32</v>
      </c>
      <c r="B13">
        <v>41</v>
      </c>
      <c r="C13">
        <v>62</v>
      </c>
      <c r="D13" s="5">
        <f t="shared" si="0"/>
        <v>21</v>
      </c>
      <c r="E13" s="5"/>
      <c r="F13" s="3"/>
      <c r="G13" s="3"/>
    </row>
    <row r="14" spans="1:10" x14ac:dyDescent="0.55000000000000004">
      <c r="A14" t="s">
        <v>34</v>
      </c>
      <c r="B14">
        <v>37</v>
      </c>
      <c r="C14">
        <v>76</v>
      </c>
      <c r="D14" s="5">
        <f t="shared" si="0"/>
        <v>39</v>
      </c>
      <c r="E14" s="5"/>
      <c r="F14" s="3"/>
      <c r="G14" s="3"/>
    </row>
    <row r="15" spans="1:10" x14ac:dyDescent="0.55000000000000004">
      <c r="A15" t="s">
        <v>36</v>
      </c>
      <c r="B15">
        <v>34</v>
      </c>
      <c r="C15">
        <v>73</v>
      </c>
      <c r="D15" s="5">
        <f t="shared" si="0"/>
        <v>39</v>
      </c>
      <c r="E15" s="5"/>
      <c r="F15" s="3"/>
      <c r="G15" s="3"/>
    </row>
    <row r="16" spans="1:10" x14ac:dyDescent="0.55000000000000004">
      <c r="A16" t="s">
        <v>38</v>
      </c>
      <c r="B16">
        <v>46</v>
      </c>
      <c r="C16">
        <v>73</v>
      </c>
      <c r="D16" s="5">
        <f t="shared" si="0"/>
        <v>27</v>
      </c>
      <c r="E16" s="5"/>
      <c r="F16" s="3"/>
      <c r="G16" s="3"/>
    </row>
    <row r="17" spans="1:7" x14ac:dyDescent="0.55000000000000004">
      <c r="A17" t="s">
        <v>40</v>
      </c>
      <c r="B17">
        <v>45</v>
      </c>
      <c r="C17">
        <v>76</v>
      </c>
      <c r="D17" s="5">
        <f t="shared" si="0"/>
        <v>31</v>
      </c>
      <c r="E17" s="5"/>
      <c r="F17" s="3"/>
      <c r="G17" s="3"/>
    </row>
    <row r="18" spans="1:7" x14ac:dyDescent="0.55000000000000004">
      <c r="A18" t="s">
        <v>42</v>
      </c>
      <c r="B18">
        <v>40</v>
      </c>
      <c r="C18">
        <v>60</v>
      </c>
      <c r="D18" s="5">
        <f t="shared" si="0"/>
        <v>20</v>
      </c>
      <c r="E18" s="5"/>
      <c r="F18" s="3"/>
      <c r="G18" s="3"/>
    </row>
    <row r="19" spans="1:7" x14ac:dyDescent="0.55000000000000004">
      <c r="D19" s="2">
        <f>MAX(D3:D18)</f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7" sqref="H7"/>
    </sheetView>
  </sheetViews>
  <sheetFormatPr defaultColWidth="10.6640625" defaultRowHeight="15.7" x14ac:dyDescent="0.55000000000000004"/>
  <cols>
    <col min="5" max="5" width="14.1640625" bestFit="1" customWidth="1"/>
    <col min="6" max="6" width="13.5546875" bestFit="1" customWidth="1"/>
    <col min="7" max="7" width="14.83203125" customWidth="1"/>
    <col min="8" max="8" width="13.6640625" customWidth="1"/>
    <col min="9" max="9" width="43.5" customWidth="1"/>
  </cols>
  <sheetData>
    <row r="1" spans="1:10" x14ac:dyDescent="0.55000000000000004">
      <c r="A1" t="s">
        <v>261</v>
      </c>
    </row>
    <row r="2" spans="1:10" x14ac:dyDescent="0.55000000000000004">
      <c r="A2" s="13" t="s">
        <v>3</v>
      </c>
      <c r="B2" s="13" t="s">
        <v>4</v>
      </c>
      <c r="C2" s="13" t="s">
        <v>2</v>
      </c>
      <c r="E2" t="s">
        <v>3</v>
      </c>
      <c r="F2" s="11" t="s">
        <v>30</v>
      </c>
      <c r="I2" s="12"/>
    </row>
    <row r="3" spans="1:10" x14ac:dyDescent="0.55000000000000004">
      <c r="A3" t="s">
        <v>12</v>
      </c>
      <c r="B3" t="s">
        <v>92</v>
      </c>
      <c r="C3" s="4">
        <v>2.21</v>
      </c>
      <c r="E3" t="s">
        <v>4</v>
      </c>
      <c r="F3" t="s">
        <v>101</v>
      </c>
      <c r="I3" s="12"/>
    </row>
    <row r="4" spans="1:10" x14ac:dyDescent="0.55000000000000004">
      <c r="A4" t="s">
        <v>14</v>
      </c>
      <c r="B4" t="s">
        <v>93</v>
      </c>
      <c r="C4" s="4">
        <v>3.69</v>
      </c>
      <c r="E4" t="s">
        <v>2</v>
      </c>
      <c r="F4">
        <f>F8</f>
        <v>3.67</v>
      </c>
      <c r="I4" s="12"/>
      <c r="J4" s="12"/>
    </row>
    <row r="5" spans="1:10" x14ac:dyDescent="0.55000000000000004">
      <c r="A5" t="s">
        <v>16</v>
      </c>
      <c r="B5" t="s">
        <v>94</v>
      </c>
      <c r="C5" s="4">
        <v>3.22</v>
      </c>
    </row>
    <row r="6" spans="1:10" x14ac:dyDescent="0.55000000000000004">
      <c r="A6" t="s">
        <v>12</v>
      </c>
      <c r="B6" t="s">
        <v>95</v>
      </c>
      <c r="C6" s="4">
        <v>2.0099999999999998</v>
      </c>
      <c r="H6" t="s">
        <v>264</v>
      </c>
      <c r="I6" s="12"/>
    </row>
    <row r="7" spans="1:10" x14ac:dyDescent="0.55000000000000004">
      <c r="A7" t="s">
        <v>20</v>
      </c>
      <c r="B7" t="s">
        <v>96</v>
      </c>
      <c r="C7" s="4">
        <v>2.46</v>
      </c>
      <c r="E7" t="s">
        <v>262</v>
      </c>
      <c r="F7" t="str">
        <f>F2&amp;F3</f>
        <v>BenjaminTaylor</v>
      </c>
    </row>
    <row r="8" spans="1:10" x14ac:dyDescent="0.55000000000000004">
      <c r="A8" t="s">
        <v>22</v>
      </c>
      <c r="B8" t="s">
        <v>97</v>
      </c>
      <c r="C8" s="4">
        <v>1.85</v>
      </c>
      <c r="E8" t="s">
        <v>2</v>
      </c>
      <c r="F8">
        <f t="array" ref="F8">INDEX(A3:C12,MATCH(F7,A3:A12&amp;B3:B12,0),3)</f>
        <v>3.67</v>
      </c>
    </row>
    <row r="9" spans="1:10" x14ac:dyDescent="0.55000000000000004">
      <c r="A9" t="s">
        <v>24</v>
      </c>
      <c r="B9" t="s">
        <v>98</v>
      </c>
      <c r="C9" s="4">
        <v>3.41</v>
      </c>
    </row>
    <row r="10" spans="1:10" x14ac:dyDescent="0.55000000000000004">
      <c r="A10" t="s">
        <v>12</v>
      </c>
      <c r="B10" t="s">
        <v>99</v>
      </c>
      <c r="C10" s="4">
        <v>2.4</v>
      </c>
    </row>
    <row r="11" spans="1:10" x14ac:dyDescent="0.55000000000000004">
      <c r="A11" t="s">
        <v>28</v>
      </c>
      <c r="B11" t="s">
        <v>100</v>
      </c>
      <c r="C11" s="4">
        <v>3.69</v>
      </c>
    </row>
    <row r="12" spans="1:10" x14ac:dyDescent="0.55000000000000004">
      <c r="A12" t="s">
        <v>30</v>
      </c>
      <c r="B12" t="s">
        <v>101</v>
      </c>
      <c r="C12" s="4">
        <v>3.67</v>
      </c>
    </row>
    <row r="13" spans="1:10" x14ac:dyDescent="0.55000000000000004">
      <c r="C13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Random Numbers</vt:lpstr>
      <vt:lpstr>vlookup</vt:lpstr>
      <vt:lpstr>Array Formulas</vt:lpstr>
      <vt:lpstr>Array Formulas 2</vt:lpstr>
      <vt:lpstr>Data</vt:lpstr>
      <vt:lpstr>ID</vt:lpstr>
      <vt:lpstr>PivotData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VJ</cp:lastModifiedBy>
  <dcterms:created xsi:type="dcterms:W3CDTF">2016-10-20T17:46:44Z</dcterms:created>
  <dcterms:modified xsi:type="dcterms:W3CDTF">2017-02-09T22:52:49Z</dcterms:modified>
</cp:coreProperties>
</file>