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J\Documents\MSBA\BRS-Excel Skills\"/>
    </mc:Choice>
  </mc:AlternateContent>
  <bookViews>
    <workbookView xWindow="0" yWindow="0" windowWidth="25600" windowHeight="9667" activeTab="2"/>
  </bookViews>
  <sheets>
    <sheet name="Initial Sales Data" sheetId="6" r:id="rId1"/>
    <sheet name="Sheet5" sheetId="11" r:id="rId2"/>
    <sheet name="Sheet6" sheetId="12" r:id="rId3"/>
    <sheet name="Initial Sales Data Cleaned" sheetId="7" r:id="rId4"/>
    <sheet name="Customer Data" sheetId="2" r:id="rId5"/>
  </sheets>
  <definedNames>
    <definedName name="Cust">'Customer Data'!$A$1:$C$42</definedName>
    <definedName name="ManAssign">'Customer Data'!$I$1:$J$5</definedName>
    <definedName name="NewSm">'Customer Data'!$I$2:$J$5</definedName>
    <definedName name="Region">'Customer Data'!$F$2:$G$5</definedName>
    <definedName name="RegionAssign">'Customer Data'!$F$1:$G$5</definedName>
  </definedNames>
  <calcPr calcId="171027"/>
  <pivotCaches>
    <pivotCache cacheId="44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2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3" i="7"/>
  <c r="K4" i="7"/>
  <c r="K5" i="7"/>
  <c r="K6" i="7"/>
  <c r="K7" i="7"/>
  <c r="K8" i="7"/>
  <c r="K9" i="7"/>
  <c r="K10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2" i="7"/>
</calcChain>
</file>

<file path=xl/sharedStrings.xml><?xml version="1.0" encoding="utf-8"?>
<sst xmlns="http://schemas.openxmlformats.org/spreadsheetml/2006/main" count="3366" uniqueCount="189">
  <si>
    <t>Date</t>
  </si>
  <si>
    <t>Transaction</t>
  </si>
  <si>
    <t>Customer Code</t>
  </si>
  <si>
    <t>Company</t>
  </si>
  <si>
    <t>Business</t>
  </si>
  <si>
    <t>Scientific instrumentation</t>
  </si>
  <si>
    <t>Athersys</t>
  </si>
  <si>
    <t>Biotechnology/pharmaceutials</t>
  </si>
  <si>
    <t>Communications/networking</t>
  </si>
  <si>
    <t>Clean technology</t>
  </si>
  <si>
    <t>Health Plan One</t>
  </si>
  <si>
    <t>Internet</t>
  </si>
  <si>
    <t>Kayak Software</t>
  </si>
  <si>
    <t>Software</t>
  </si>
  <si>
    <t>Kepware Technologies</t>
  </si>
  <si>
    <t>Momenta Pharmaceuticals</t>
  </si>
  <si>
    <t>SevOne</t>
  </si>
  <si>
    <t>The Orchard</t>
  </si>
  <si>
    <t>Media and Entertainment</t>
  </si>
  <si>
    <t>Computers/peripherals</t>
  </si>
  <si>
    <t>Azaleos</t>
  </si>
  <si>
    <t>Concur</t>
  </si>
  <si>
    <t>Unilife</t>
  </si>
  <si>
    <t>Medical devices</t>
  </si>
  <si>
    <t>Water Techtonics</t>
  </si>
  <si>
    <t>Semiconductor</t>
  </si>
  <si>
    <t>Jorge</t>
  </si>
  <si>
    <t>Rimm-Kaufman Group</t>
  </si>
  <si>
    <t>Star2Star</t>
  </si>
  <si>
    <t>Confio Software</t>
  </si>
  <si>
    <t>EASi</t>
  </si>
  <si>
    <t>Facebook</t>
  </si>
  <si>
    <t>GlobalMed</t>
  </si>
  <si>
    <t>Property Solutions Intl</t>
  </si>
  <si>
    <t>Questcor</t>
  </si>
  <si>
    <t>Spectrum Pharmaceuticals</t>
  </si>
  <si>
    <t>SE</t>
  </si>
  <si>
    <t>SW</t>
  </si>
  <si>
    <t>NE</t>
  </si>
  <si>
    <t>NW</t>
  </si>
  <si>
    <t>New Region</t>
  </si>
  <si>
    <t>East</t>
  </si>
  <si>
    <t>West</t>
  </si>
  <si>
    <t>Old Region</t>
  </si>
  <si>
    <t>Old SM</t>
  </si>
  <si>
    <t>New SM</t>
  </si>
  <si>
    <t>Cavium</t>
  </si>
  <si>
    <t xml:space="preserve">    12/24/2014</t>
  </si>
  <si>
    <t>D12</t>
  </si>
  <si>
    <t>4</t>
  </si>
  <si>
    <t>412</t>
  </si>
  <si>
    <t>A11</t>
  </si>
  <si>
    <t>1</t>
  </si>
  <si>
    <t>111</t>
  </si>
  <si>
    <t>B06</t>
  </si>
  <si>
    <t>2</t>
  </si>
  <si>
    <t>206</t>
  </si>
  <si>
    <t>A01</t>
  </si>
  <si>
    <t>101</t>
  </si>
  <si>
    <t>C02</t>
  </si>
  <si>
    <t>3</t>
  </si>
  <si>
    <t>302</t>
  </si>
  <si>
    <t>D09</t>
  </si>
  <si>
    <t>409</t>
  </si>
  <si>
    <t>D13</t>
  </si>
  <si>
    <t>413</t>
  </si>
  <si>
    <t>D08</t>
  </si>
  <si>
    <t>408</t>
  </si>
  <si>
    <t>B09</t>
  </si>
  <si>
    <t>209</t>
  </si>
  <si>
    <t>D03</t>
  </si>
  <si>
    <t>403</t>
  </si>
  <si>
    <t>A04</t>
  </si>
  <si>
    <t>104</t>
  </si>
  <si>
    <t>D10</t>
  </si>
  <si>
    <t>410</t>
  </si>
  <si>
    <t>C03</t>
  </si>
  <si>
    <t>303</t>
  </si>
  <si>
    <t>C01</t>
  </si>
  <si>
    <t>301</t>
  </si>
  <si>
    <t>D01</t>
  </si>
  <si>
    <t>401</t>
  </si>
  <si>
    <t>A02</t>
  </si>
  <si>
    <t>102</t>
  </si>
  <si>
    <t>B07</t>
  </si>
  <si>
    <t>207</t>
  </si>
  <si>
    <t>B04</t>
  </si>
  <si>
    <t>204</t>
  </si>
  <si>
    <t>D11</t>
  </si>
  <si>
    <t>411</t>
  </si>
  <si>
    <t>D06</t>
  </si>
  <si>
    <t>406</t>
  </si>
  <si>
    <t>A06</t>
  </si>
  <si>
    <t>106</t>
  </si>
  <si>
    <t>B05</t>
  </si>
  <si>
    <t>205</t>
  </si>
  <si>
    <t>A13</t>
  </si>
  <si>
    <t>113</t>
  </si>
  <si>
    <t>D07</t>
  </si>
  <si>
    <t>407</t>
  </si>
  <si>
    <t>A12</t>
  </si>
  <si>
    <t>112</t>
  </si>
  <si>
    <t>A05</t>
  </si>
  <si>
    <t>105</t>
  </si>
  <si>
    <t>B02</t>
  </si>
  <si>
    <t>202</t>
  </si>
  <si>
    <t>A03</t>
  </si>
  <si>
    <t>103</t>
  </si>
  <si>
    <t>C05</t>
  </si>
  <si>
    <t>305</t>
  </si>
  <si>
    <t>D02</t>
  </si>
  <si>
    <t>402</t>
  </si>
  <si>
    <t>SN</t>
  </si>
  <si>
    <t>D04</t>
  </si>
  <si>
    <t>404</t>
  </si>
  <si>
    <t>A08</t>
  </si>
  <si>
    <t>108</t>
  </si>
  <si>
    <t>A14</t>
  </si>
  <si>
    <t>114</t>
  </si>
  <si>
    <t>B01</t>
  </si>
  <si>
    <t>201</t>
  </si>
  <si>
    <t>B03</t>
  </si>
  <si>
    <t>203</t>
  </si>
  <si>
    <t>A10</t>
  </si>
  <si>
    <t>110</t>
  </si>
  <si>
    <t>C04</t>
  </si>
  <si>
    <t>304</t>
  </si>
  <si>
    <t>A09</t>
  </si>
  <si>
    <t>109</t>
  </si>
  <si>
    <t>A07</t>
  </si>
  <si>
    <t>107</t>
  </si>
  <si>
    <t>B08</t>
  </si>
  <si>
    <t>208</t>
  </si>
  <si>
    <t>D05</t>
  </si>
  <si>
    <t>405</t>
  </si>
  <si>
    <t>NS</t>
  </si>
  <si>
    <t>6</t>
  </si>
  <si>
    <t>5</t>
  </si>
  <si>
    <t>EW</t>
  </si>
  <si>
    <t>WE</t>
  </si>
  <si>
    <t>Region</t>
  </si>
  <si>
    <t>Sales Rep</t>
  </si>
  <si>
    <t>Sales Manager</t>
  </si>
  <si>
    <t>Customer</t>
  </si>
  <si>
    <t>*-Region is 'EW' 3 is NW</t>
  </si>
  <si>
    <t>*5 marked as NE, NE belongs to 1</t>
  </si>
  <si>
    <t>*NS region for 3, 3 owns NW</t>
  </si>
  <si>
    <t>*SE belongs to 2</t>
  </si>
  <si>
    <t>*there is no SN. 2 owns SE</t>
  </si>
  <si>
    <t>*3 doesn’t own SW</t>
  </si>
  <si>
    <t>*4 owns SW. There is no 6</t>
  </si>
  <si>
    <t>*there is no WE. 1 owns top of chart</t>
  </si>
  <si>
    <t>Sales Manager Compensation (After)</t>
  </si>
  <si>
    <t>Owner Compensation(After)</t>
  </si>
  <si>
    <t>APS Technology</t>
  </si>
  <si>
    <t>AVEO</t>
  </si>
  <si>
    <t>Cellular Specialities</t>
  </si>
  <si>
    <t>EcoSynthetix</t>
  </si>
  <si>
    <t>Osiris Therapeutics</t>
  </si>
  <si>
    <t>United Therapeutics</t>
  </si>
  <si>
    <t>Universal Display</t>
  </si>
  <si>
    <t>API Technologies</t>
  </si>
  <si>
    <t>Cree</t>
  </si>
  <si>
    <t>Ebix</t>
  </si>
  <si>
    <t>Hughes Telematics</t>
  </si>
  <si>
    <t>Lighting Science</t>
  </si>
  <si>
    <t>Snagajob.com</t>
  </si>
  <si>
    <t>Intellicheck Mobilisa</t>
  </si>
  <si>
    <t>First Solar</t>
  </si>
  <si>
    <t>Google</t>
  </si>
  <si>
    <t>HomeAway</t>
  </si>
  <si>
    <t>Lpath</t>
  </si>
  <si>
    <t>SecureAlert</t>
  </si>
  <si>
    <t>New Sales Manager</t>
  </si>
  <si>
    <t>Sales Manager Compensation(Before)</t>
  </si>
  <si>
    <t>Owner Compensation(Before)</t>
  </si>
  <si>
    <t>Sales Rep Compensation</t>
  </si>
  <si>
    <t>Row Labels</t>
  </si>
  <si>
    <t>Grand Total</t>
  </si>
  <si>
    <t>Column Labels</t>
  </si>
  <si>
    <t>Sum of Transaction</t>
  </si>
  <si>
    <t>Month</t>
  </si>
  <si>
    <t>Day of Month</t>
  </si>
  <si>
    <t>Year</t>
  </si>
  <si>
    <t>(blank)</t>
  </si>
  <si>
    <t>As Is</t>
  </si>
  <si>
    <t>#N/A</t>
  </si>
  <si>
    <t>Sum of Sales Manager Compensation(Before)</t>
  </si>
  <si>
    <t>Sum of Owner Compensation(Before)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</si>
</sst>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  <numFmt numFmtId="167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1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0" borderId="0" xfId="2" applyFont="1"/>
    <xf numFmtId="14" fontId="0" fillId="0" borderId="0" xfId="0" applyNumberFormat="1"/>
    <xf numFmtId="0" fontId="8" fillId="0" borderId="0" xfId="0" applyFont="1" applyAlignment="1">
      <alignment horizontal="center" vertical="center"/>
    </xf>
    <xf numFmtId="14" fontId="9" fillId="0" borderId="0" xfId="0" applyNumberFormat="1" applyFont="1"/>
    <xf numFmtId="0" fontId="10" fillId="0" borderId="0" xfId="0" applyFont="1"/>
    <xf numFmtId="8" fontId="9" fillId="0" borderId="0" xfId="1" applyNumberFormat="1" applyFont="1"/>
    <xf numFmtId="0" fontId="4" fillId="0" borderId="0" xfId="2" applyFont="1" applyAlignment="1">
      <alignment horizontal="left"/>
    </xf>
    <xf numFmtId="164" fontId="0" fillId="0" borderId="0" xfId="0" applyNumberFormat="1"/>
    <xf numFmtId="14" fontId="9" fillId="2" borderId="1" xfId="0" applyNumberFormat="1" applyFont="1" applyFill="1" applyBorder="1"/>
    <xf numFmtId="14" fontId="9" fillId="0" borderId="1" xfId="0" applyNumberFormat="1" applyFont="1" applyBorder="1"/>
    <xf numFmtId="49" fontId="9" fillId="0" borderId="0" xfId="0" applyNumberFormat="1" applyFont="1" applyAlignment="1">
      <alignment horizontal="left" vertical="center"/>
    </xf>
    <xf numFmtId="49" fontId="9" fillId="0" borderId="0" xfId="2" applyNumberFormat="1" applyFont="1" applyAlignment="1">
      <alignment horizontal="left" vertical="center"/>
    </xf>
    <xf numFmtId="0" fontId="9" fillId="0" borderId="0" xfId="0" applyNumberFormat="1" applyFont="1" applyAlignment="1">
      <alignment horizontal="left" vertical="center"/>
    </xf>
    <xf numFmtId="0" fontId="9" fillId="0" borderId="0" xfId="2" applyNumberFormat="1" applyFont="1" applyAlignment="1">
      <alignment horizontal="left" vertical="center"/>
    </xf>
    <xf numFmtId="0" fontId="11" fillId="0" borderId="0" xfId="0" applyFont="1"/>
    <xf numFmtId="167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2" fontId="9" fillId="0" borderId="0" xfId="0" applyNumberFormat="1" applyFont="1"/>
  </cellXfs>
  <cellStyles count="7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  <cellStyle name="Normal 2" xfId="2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J" refreshedDate="42780.638851620373" createdVersion="6" refreshedVersion="6" minRefreshableVersion="3" recordCount="534">
  <cacheSource type="worksheet">
    <worksheetSource name="Table4"/>
  </cacheSource>
  <cacheFields count="17">
    <cacheField name="Region" numFmtId="49">
      <sharedItems containsBlank="1" count="5">
        <s v="NE"/>
        <s v="NW"/>
        <s v="SE"/>
        <s v="SW"/>
        <m/>
      </sharedItems>
    </cacheField>
    <cacheField name="Sales Rep" numFmtId="49">
      <sharedItems containsBlank="1"/>
    </cacheField>
    <cacheField name="Sales Manager" numFmtId="0">
      <sharedItems containsString="0" containsBlank="1" containsNumber="1" containsInteger="1" minValue="1" maxValue="4"/>
    </cacheField>
    <cacheField name="Customer" numFmtId="0">
      <sharedItems containsString="0" containsBlank="1" containsNumber="1" containsInteger="1" minValue="101" maxValue="413"/>
    </cacheField>
    <cacheField name="Month" numFmtId="0">
      <sharedItems containsString="0" containsBlank="1" containsNumber="1" containsInteger="1" minValue="1" maxValue="12"/>
    </cacheField>
    <cacheField name="Day of Month" numFmtId="0">
      <sharedItems containsString="0" containsBlank="1" containsNumber="1" containsInteger="1" minValue="1" maxValue="31"/>
    </cacheField>
    <cacheField name="Year" numFmtId="0">
      <sharedItems containsString="0" containsBlank="1" containsNumber="1" containsInteger="1" minValue="2012" maxValue="2014" count="4">
        <n v="2014"/>
        <n v="2013"/>
        <n v="2012"/>
        <m/>
      </sharedItems>
    </cacheField>
    <cacheField name="Transaction" numFmtId="8">
      <sharedItems containsString="0" containsBlank="1" containsNumber="1" minValue="51435.95" maxValue="248988.05"/>
    </cacheField>
    <cacheField name="Company" numFmtId="14">
      <sharedItems/>
    </cacheField>
    <cacheField name="Business" numFmtId="14">
      <sharedItems/>
    </cacheField>
    <cacheField name="New Region" numFmtId="0">
      <sharedItems count="3">
        <s v="East"/>
        <s v="West"/>
        <e v="#N/A"/>
      </sharedItems>
    </cacheField>
    <cacheField name="New Sales Manager" numFmtId="0">
      <sharedItems containsMixedTypes="1" containsNumber="1" containsInteger="1" minValue="1" maxValue="4"/>
    </cacheField>
    <cacheField name="Sales Manager Compensation(Before)" numFmtId="167">
      <sharedItems containsSemiMixedTypes="0" containsString="0" containsNumber="1" minValue="0" maxValue="17429.163500000002"/>
    </cacheField>
    <cacheField name="Sales Manager Compensation (After)" numFmtId="167">
      <sharedItems containsSemiMixedTypes="0" containsString="0" containsNumber="1" minValue="0" maxValue="12449.4025"/>
    </cacheField>
    <cacheField name="Owner Compensation(Before)" numFmtId="167">
      <sharedItems containsSemiMixedTypes="0" containsString="0" containsNumber="1" minValue="0" maxValue="7469.6414999999997"/>
    </cacheField>
    <cacheField name="Owner Compensation(After)" numFmtId="167">
      <sharedItems containsSemiMixedTypes="0" containsString="0" containsNumber="1" minValue="0" maxValue="14939.282999999999"/>
    </cacheField>
    <cacheField name="Sales Rep Compensation" numFmtId="8">
      <sharedItems containsSemiMixedTypes="0" containsString="0" containsNumber="1" minValue="0" maxValue="43572.90874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4">
  <r>
    <x v="0"/>
    <s v="A01"/>
    <n v="1"/>
    <n v="101"/>
    <n v="12"/>
    <n v="6"/>
    <x v="0"/>
    <n v="92154.91"/>
    <s v="APS Technology"/>
    <s v="Scientific instrumentation"/>
    <x v="0"/>
    <n v="1"/>
    <n v="6450.8437000000013"/>
    <n v="4607.7455"/>
    <n v="2764.6473000000001"/>
    <n v="5529.2946000000002"/>
    <n v="16127.10925"/>
  </r>
  <r>
    <x v="0"/>
    <s v="A01"/>
    <n v="1"/>
    <n v="101"/>
    <n v="5"/>
    <n v="27"/>
    <x v="0"/>
    <n v="81507.37"/>
    <s v="APS Technology"/>
    <s v="Scientific instrumentation"/>
    <x v="0"/>
    <n v="1"/>
    <n v="5705.5159000000003"/>
    <n v="4075.3685"/>
    <n v="2445.2210999999998"/>
    <n v="4890.4421999999995"/>
    <n v="14263.789749999998"/>
  </r>
  <r>
    <x v="0"/>
    <s v="A01"/>
    <n v="1"/>
    <n v="101"/>
    <n v="2"/>
    <n v="5"/>
    <x v="0"/>
    <n v="98542.28"/>
    <s v="APS Technology"/>
    <s v="Scientific instrumentation"/>
    <x v="0"/>
    <n v="1"/>
    <n v="6897.9596000000001"/>
    <n v="4927.1140000000005"/>
    <n v="2956.2683999999999"/>
    <n v="5912.5367999999999"/>
    <n v="17244.898999999998"/>
  </r>
  <r>
    <x v="0"/>
    <s v="A01"/>
    <n v="1"/>
    <n v="101"/>
    <n v="5"/>
    <n v="15"/>
    <x v="1"/>
    <n v="210637.89"/>
    <s v="APS Technology"/>
    <s v="Scientific instrumentation"/>
    <x v="0"/>
    <n v="1"/>
    <n v="14744.652300000002"/>
    <n v="10531.894500000002"/>
    <n v="6319.1367"/>
    <n v="12638.2734"/>
    <n v="36861.630749999997"/>
  </r>
  <r>
    <x v="0"/>
    <s v="A01"/>
    <n v="1"/>
    <n v="101"/>
    <n v="3"/>
    <n v="31"/>
    <x v="1"/>
    <n v="118858.9"/>
    <s v="APS Technology"/>
    <s v="Scientific instrumentation"/>
    <x v="0"/>
    <n v="1"/>
    <n v="8320.1229999999996"/>
    <n v="5942.9449999999997"/>
    <n v="3565.7669999999998"/>
    <n v="7131.5339999999997"/>
    <n v="20800.307499999999"/>
  </r>
  <r>
    <x v="0"/>
    <s v="A01"/>
    <n v="1"/>
    <n v="101"/>
    <n v="2"/>
    <n v="4"/>
    <x v="2"/>
    <n v="100141.6"/>
    <s v="APS Technology"/>
    <s v="Scientific instrumentation"/>
    <x v="0"/>
    <n v="1"/>
    <n v="7009.9120000000012"/>
    <n v="5007.0800000000008"/>
    <n v="3004.248"/>
    <n v="6008.4960000000001"/>
    <n v="17524.78"/>
  </r>
  <r>
    <x v="0"/>
    <s v="A01"/>
    <n v="1"/>
    <n v="101"/>
    <n v="1"/>
    <n v="4"/>
    <x v="2"/>
    <n v="57668.82"/>
    <s v="APS Technology"/>
    <s v="Scientific instrumentation"/>
    <x v="0"/>
    <n v="1"/>
    <n v="4036.8174000000004"/>
    <n v="2883.4410000000003"/>
    <n v="1730.0645999999999"/>
    <n v="3460.1291999999999"/>
    <n v="10092.0435"/>
  </r>
  <r>
    <x v="0"/>
    <s v="A02"/>
    <n v="1"/>
    <n v="102"/>
    <n v="10"/>
    <n v="22"/>
    <x v="0"/>
    <n v="174195.08"/>
    <s v="Athersys"/>
    <s v="Biotechnology/pharmaceutials"/>
    <x v="0"/>
    <n v="1"/>
    <n v="12193.6556"/>
    <n v="8709.753999999999"/>
    <n v="5225.8523999999998"/>
    <n v="10451.7048"/>
    <n v="30484.138999999996"/>
  </r>
  <r>
    <x v="0"/>
    <s v="A02"/>
    <n v="1"/>
    <n v="102"/>
    <n v="4"/>
    <n v="27"/>
    <x v="0"/>
    <n v="78727.87"/>
    <s v="Athersys"/>
    <s v="Biotechnology/pharmaceutials"/>
    <x v="0"/>
    <n v="1"/>
    <n v="5510.9508999999998"/>
    <n v="3936.3935000000001"/>
    <n v="2361.8361"/>
    <n v="4723.6722"/>
    <n v="13777.377249999998"/>
  </r>
  <r>
    <x v="0"/>
    <s v="A02"/>
    <n v="1"/>
    <n v="102"/>
    <n v="2"/>
    <n v="19"/>
    <x v="0"/>
    <n v="165348.51"/>
    <s v="Athersys"/>
    <s v="Biotechnology/pharmaceutials"/>
    <x v="0"/>
    <n v="1"/>
    <n v="11574.395700000001"/>
    <n v="8267.4255000000012"/>
    <n v="4960.4553000000005"/>
    <n v="9920.9106000000011"/>
    <n v="28935.989249999999"/>
  </r>
  <r>
    <x v="0"/>
    <s v="A02"/>
    <n v="1"/>
    <n v="102"/>
    <n v="10"/>
    <n v="13"/>
    <x v="1"/>
    <n v="141129.85999999999"/>
    <s v="Athersys"/>
    <s v="Biotechnology/pharmaceutials"/>
    <x v="0"/>
    <n v="1"/>
    <n v="9879.0902000000006"/>
    <n v="7056.4929999999995"/>
    <n v="4233.8957999999993"/>
    <n v="8467.7915999999987"/>
    <n v="24697.725499999997"/>
  </r>
  <r>
    <x v="0"/>
    <s v="A02"/>
    <n v="1"/>
    <n v="102"/>
    <n v="11"/>
    <n v="20"/>
    <x v="2"/>
    <n v="154841.74"/>
    <s v="Athersys"/>
    <s v="Biotechnology/pharmaceutials"/>
    <x v="0"/>
    <n v="1"/>
    <n v="10838.9218"/>
    <n v="7742.0869999999995"/>
    <n v="4645.2521999999999"/>
    <n v="9290.5043999999998"/>
    <n v="27097.304499999998"/>
  </r>
  <r>
    <x v="0"/>
    <s v="A02"/>
    <n v="1"/>
    <n v="102"/>
    <n v="10"/>
    <n v="1"/>
    <x v="2"/>
    <n v="109828.32"/>
    <s v="Athersys"/>
    <s v="Biotechnology/pharmaceutials"/>
    <x v="0"/>
    <n v="1"/>
    <n v="7687.9824000000008"/>
    <n v="5491.4160000000011"/>
    <n v="3294.8496"/>
    <n v="6589.6992"/>
    <n v="19219.955999999998"/>
  </r>
  <r>
    <x v="0"/>
    <s v="A02"/>
    <n v="1"/>
    <n v="102"/>
    <n v="9"/>
    <n v="20"/>
    <x v="2"/>
    <n v="59189.75"/>
    <s v="Athersys"/>
    <s v="Biotechnology/pharmaceutials"/>
    <x v="0"/>
    <n v="1"/>
    <n v="4143.2825000000003"/>
    <n v="2959.4875000000002"/>
    <n v="1775.6924999999999"/>
    <n v="3551.3849999999998"/>
    <n v="10358.206249999999"/>
  </r>
  <r>
    <x v="0"/>
    <s v="A03"/>
    <n v="1"/>
    <n v="103"/>
    <n v="8"/>
    <n v="15"/>
    <x v="0"/>
    <n v="221867.57"/>
    <s v="AVEO"/>
    <s v="Biotechnology/pharmaceutials"/>
    <x v="0"/>
    <n v="1"/>
    <n v="15530.729900000002"/>
    <n v="11093.378500000001"/>
    <n v="6656.0271000000002"/>
    <n v="13312.0542"/>
    <n v="38826.82475"/>
  </r>
  <r>
    <x v="0"/>
    <s v="A03"/>
    <n v="1"/>
    <n v="103"/>
    <n v="7"/>
    <n v="24"/>
    <x v="0"/>
    <n v="190654.07999999999"/>
    <s v="AVEO"/>
    <s v="Biotechnology/pharmaceutials"/>
    <x v="0"/>
    <n v="1"/>
    <n v="13345.785600000001"/>
    <n v="9532.7039999999997"/>
    <n v="5719.6223999999993"/>
    <n v="11439.244799999999"/>
    <n v="33364.463999999993"/>
  </r>
  <r>
    <x v="0"/>
    <s v="A03"/>
    <n v="1"/>
    <n v="103"/>
    <n v="3"/>
    <n v="13"/>
    <x v="0"/>
    <n v="196731.58"/>
    <s v="AVEO"/>
    <s v="Biotechnology/pharmaceutials"/>
    <x v="0"/>
    <n v="1"/>
    <n v="13771.2106"/>
    <n v="9836.5789999999997"/>
    <n v="5901.9473999999991"/>
    <n v="11803.894799999998"/>
    <n v="34428.026499999993"/>
  </r>
  <r>
    <x v="0"/>
    <s v="A03"/>
    <n v="1"/>
    <n v="103"/>
    <n v="9"/>
    <n v="9"/>
    <x v="1"/>
    <n v="123148.43"/>
    <s v="AVEO"/>
    <s v="Biotechnology/pharmaceutials"/>
    <x v="0"/>
    <n v="1"/>
    <n v="8620.3901000000005"/>
    <n v="6157.4215000000004"/>
    <n v="3694.4528999999998"/>
    <n v="7388.9057999999995"/>
    <n v="21550.975249999996"/>
  </r>
  <r>
    <x v="0"/>
    <s v="A03"/>
    <n v="1"/>
    <n v="103"/>
    <n v="7"/>
    <n v="11"/>
    <x v="1"/>
    <n v="72785.33"/>
    <s v="AVEO"/>
    <s v="Biotechnology/pharmaceutials"/>
    <x v="0"/>
    <n v="1"/>
    <n v="5094.9731000000002"/>
    <n v="3639.2665000000002"/>
    <n v="2183.5599000000002"/>
    <n v="4367.1198000000004"/>
    <n v="12737.43275"/>
  </r>
  <r>
    <x v="0"/>
    <s v="A03"/>
    <n v="1"/>
    <n v="103"/>
    <n v="4"/>
    <n v="20"/>
    <x v="1"/>
    <n v="196817.04"/>
    <s v="AVEO"/>
    <s v="Biotechnology/pharmaceutials"/>
    <x v="0"/>
    <n v="1"/>
    <n v="13777.192800000003"/>
    <n v="9840.8520000000008"/>
    <n v="5904.5111999999999"/>
    <n v="11809.0224"/>
    <n v="34442.981999999996"/>
  </r>
  <r>
    <x v="0"/>
    <s v="A03"/>
    <n v="1"/>
    <n v="103"/>
    <n v="3"/>
    <n v="8"/>
    <x v="1"/>
    <n v="114801.21"/>
    <s v="AVEO"/>
    <s v="Biotechnology/pharmaceutials"/>
    <x v="0"/>
    <n v="1"/>
    <n v="8036.0847000000012"/>
    <n v="5740.0605000000005"/>
    <n v="3444.0363000000002"/>
    <n v="6888.0726000000004"/>
    <n v="20090.211749999999"/>
  </r>
  <r>
    <x v="0"/>
    <s v="A03"/>
    <n v="1"/>
    <n v="103"/>
    <n v="8"/>
    <n v="19"/>
    <x v="2"/>
    <n v="65364.98"/>
    <s v="AVEO"/>
    <s v="Biotechnology/pharmaceutials"/>
    <x v="0"/>
    <n v="1"/>
    <n v="4575.548600000001"/>
    <n v="3268.2490000000003"/>
    <n v="1960.9494"/>
    <n v="3921.8987999999999"/>
    <n v="11438.871499999999"/>
  </r>
  <r>
    <x v="0"/>
    <s v="A03"/>
    <n v="1"/>
    <n v="103"/>
    <n v="8"/>
    <n v="8"/>
    <x v="2"/>
    <n v="199305.05"/>
    <s v="AVEO"/>
    <s v="Biotechnology/pharmaceutials"/>
    <x v="0"/>
    <n v="1"/>
    <n v="13951.353500000001"/>
    <n v="9965.2525000000005"/>
    <n v="5979.151499999999"/>
    <n v="11958.302999999998"/>
    <n v="34878.383749999994"/>
  </r>
  <r>
    <x v="0"/>
    <s v="A03"/>
    <n v="1"/>
    <n v="103"/>
    <n v="7"/>
    <n v="11"/>
    <x v="2"/>
    <n v="244725.92"/>
    <s v="AVEO"/>
    <s v="Biotechnology/pharmaceutials"/>
    <x v="0"/>
    <n v="1"/>
    <n v="17130.814400000003"/>
    <n v="12236.296000000002"/>
    <n v="7341.7776000000003"/>
    <n v="14683.555200000001"/>
    <n v="42827.036"/>
  </r>
  <r>
    <x v="0"/>
    <s v="A03"/>
    <n v="1"/>
    <n v="103"/>
    <n v="1"/>
    <n v="5"/>
    <x v="2"/>
    <n v="192431.63"/>
    <s v="AVEO"/>
    <s v="Biotechnology/pharmaceutials"/>
    <x v="0"/>
    <n v="1"/>
    <n v="13470.214100000001"/>
    <n v="9621.5815000000002"/>
    <n v="5772.9489000000003"/>
    <n v="11545.897800000001"/>
    <n v="33675.535250000001"/>
  </r>
  <r>
    <x v="0"/>
    <s v="A04"/>
    <n v="1"/>
    <n v="104"/>
    <n v="11"/>
    <n v="12"/>
    <x v="0"/>
    <n v="171178.83"/>
    <s v="Cellular Specialities"/>
    <s v="Communications/networking"/>
    <x v="0"/>
    <n v="1"/>
    <n v="11982.518100000001"/>
    <n v="8558.941499999999"/>
    <n v="5135.3648999999996"/>
    <n v="10270.729799999999"/>
    <n v="29956.295249999996"/>
  </r>
  <r>
    <x v="0"/>
    <s v="A04"/>
    <n v="1"/>
    <n v="104"/>
    <n v="10"/>
    <n v="12"/>
    <x v="0"/>
    <n v="170203.87"/>
    <s v="Cellular Specialities"/>
    <s v="Communications/networking"/>
    <x v="0"/>
    <n v="1"/>
    <n v="11914.270900000001"/>
    <n v="8510.1934999999994"/>
    <n v="5106.1160999999993"/>
    <n v="10212.232199999999"/>
    <n v="29785.677249999997"/>
  </r>
  <r>
    <x v="0"/>
    <s v="A04"/>
    <n v="1"/>
    <n v="104"/>
    <n v="8"/>
    <n v="11"/>
    <x v="0"/>
    <n v="65728.399999999994"/>
    <s v="Cellular Specialities"/>
    <s v="Communications/networking"/>
    <x v="0"/>
    <n v="1"/>
    <n v="4600.9880000000003"/>
    <n v="3286.42"/>
    <n v="1971.8519999999999"/>
    <n v="3943.7039999999997"/>
    <n v="11502.469999999998"/>
  </r>
  <r>
    <x v="0"/>
    <s v="A04"/>
    <n v="1"/>
    <n v="104"/>
    <n v="4"/>
    <n v="21"/>
    <x v="0"/>
    <n v="100703.55"/>
    <s v="Cellular Specialities"/>
    <s v="Communications/networking"/>
    <x v="0"/>
    <n v="1"/>
    <n v="7049.2485000000006"/>
    <n v="5035.1775000000007"/>
    <n v="3021.1064999999999"/>
    <n v="6042.2129999999997"/>
    <n v="17623.12125"/>
  </r>
  <r>
    <x v="0"/>
    <s v="A04"/>
    <n v="1"/>
    <n v="104"/>
    <n v="3"/>
    <n v="6"/>
    <x v="0"/>
    <n v="66003.7"/>
    <s v="Cellular Specialities"/>
    <s v="Communications/networking"/>
    <x v="0"/>
    <n v="1"/>
    <n v="4620.259"/>
    <n v="3300.1849999999999"/>
    <n v="1980.1109999999999"/>
    <n v="3960.2219999999998"/>
    <n v="11550.647499999999"/>
  </r>
  <r>
    <x v="0"/>
    <s v="A04"/>
    <n v="1"/>
    <n v="104"/>
    <n v="8"/>
    <n v="10"/>
    <x v="1"/>
    <n v="64359.95"/>
    <s v="Cellular Specialities"/>
    <s v="Communications/networking"/>
    <x v="0"/>
    <n v="1"/>
    <n v="4505.1965"/>
    <n v="3217.9974999999999"/>
    <n v="1930.7984999999999"/>
    <n v="3861.5969999999998"/>
    <n v="11262.991249999999"/>
  </r>
  <r>
    <x v="0"/>
    <s v="A04"/>
    <n v="1"/>
    <n v="104"/>
    <n v="6"/>
    <n v="3"/>
    <x v="1"/>
    <n v="151922.76999999999"/>
    <s v="Cellular Specialities"/>
    <s v="Communications/networking"/>
    <x v="0"/>
    <n v="1"/>
    <n v="10634.5939"/>
    <n v="7596.1385"/>
    <n v="4557.6830999999993"/>
    <n v="9115.3661999999986"/>
    <n v="26586.484749999996"/>
  </r>
  <r>
    <x v="0"/>
    <s v="A04"/>
    <n v="1"/>
    <n v="104"/>
    <n v="5"/>
    <n v="30"/>
    <x v="1"/>
    <n v="60470.82"/>
    <s v="Cellular Specialities"/>
    <s v="Communications/networking"/>
    <x v="0"/>
    <n v="1"/>
    <n v="4232.9574000000002"/>
    <n v="3023.5410000000002"/>
    <n v="1814.1245999999999"/>
    <n v="3628.2491999999997"/>
    <n v="10582.3935"/>
  </r>
  <r>
    <x v="0"/>
    <s v="A04"/>
    <n v="1"/>
    <n v="104"/>
    <n v="5"/>
    <n v="30"/>
    <x v="1"/>
    <n v="206270.05"/>
    <s v="Cellular Specialities"/>
    <s v="Communications/networking"/>
    <x v="0"/>
    <n v="1"/>
    <n v="14438.9035"/>
    <n v="10313.502500000001"/>
    <n v="6188.1014999999998"/>
    <n v="12376.203"/>
    <n v="36097.258749999994"/>
  </r>
  <r>
    <x v="0"/>
    <s v="A04"/>
    <n v="1"/>
    <n v="104"/>
    <n v="4"/>
    <n v="28"/>
    <x v="1"/>
    <n v="229364.56"/>
    <s v="Cellular Specialities"/>
    <s v="Communications/networking"/>
    <x v="0"/>
    <n v="1"/>
    <n v="16055.519200000001"/>
    <n v="11468.228000000001"/>
    <n v="6880.9367999999995"/>
    <n v="13761.873599999999"/>
    <n v="40138.797999999995"/>
  </r>
  <r>
    <x v="0"/>
    <s v="A04"/>
    <n v="1"/>
    <n v="104"/>
    <n v="4"/>
    <n v="13"/>
    <x v="1"/>
    <n v="185966.31"/>
    <s v="Cellular Specialities"/>
    <s v="Communications/networking"/>
    <x v="0"/>
    <n v="1"/>
    <n v="13017.641700000002"/>
    <n v="9298.3155000000006"/>
    <n v="5578.9892999999993"/>
    <n v="11157.978599999999"/>
    <n v="32544.104249999997"/>
  </r>
  <r>
    <x v="0"/>
    <s v="A04"/>
    <n v="1"/>
    <n v="104"/>
    <n v="1"/>
    <n v="21"/>
    <x v="1"/>
    <n v="134520.43"/>
    <s v="Cellular Specialities"/>
    <s v="Communications/networking"/>
    <x v="0"/>
    <n v="1"/>
    <n v="9416.4300999999996"/>
    <n v="6726.0214999999998"/>
    <n v="4035.6128999999996"/>
    <n v="8071.2257999999993"/>
    <n v="23541.075249999998"/>
  </r>
  <r>
    <x v="0"/>
    <s v="A04"/>
    <n v="1"/>
    <n v="104"/>
    <n v="11"/>
    <n v="16"/>
    <x v="2"/>
    <n v="103689.19"/>
    <s v="Cellular Specialities"/>
    <s v="Communications/networking"/>
    <x v="0"/>
    <n v="1"/>
    <n v="7258.243300000001"/>
    <n v="5184.4595000000008"/>
    <n v="3110.6756999999998"/>
    <n v="6221.3513999999996"/>
    <n v="18145.608249999997"/>
  </r>
  <r>
    <x v="0"/>
    <s v="A04"/>
    <n v="1"/>
    <n v="104"/>
    <n v="10"/>
    <n v="5"/>
    <x v="2"/>
    <n v="206617.72"/>
    <s v="Cellular Specialities"/>
    <s v="Communications/networking"/>
    <x v="0"/>
    <n v="1"/>
    <n v="14463.240400000001"/>
    <n v="10330.886"/>
    <n v="6198.5316000000003"/>
    <n v="12397.063200000001"/>
    <n v="36158.100999999995"/>
  </r>
  <r>
    <x v="0"/>
    <s v="A04"/>
    <n v="1"/>
    <n v="104"/>
    <n v="9"/>
    <n v="6"/>
    <x v="2"/>
    <n v="238457.77"/>
    <s v="Cellular Specialities"/>
    <s v="Communications/networking"/>
    <x v="0"/>
    <n v="1"/>
    <n v="16692.043900000001"/>
    <n v="11922.888500000001"/>
    <n v="7153.7330999999995"/>
    <n v="14307.466199999999"/>
    <n v="41730.109749999996"/>
  </r>
  <r>
    <x v="0"/>
    <s v="A04"/>
    <n v="1"/>
    <n v="104"/>
    <n v="5"/>
    <n v="29"/>
    <x v="2"/>
    <n v="202052.64"/>
    <s v="Cellular Specialities"/>
    <s v="Communications/networking"/>
    <x v="0"/>
    <n v="1"/>
    <n v="14143.684800000003"/>
    <n v="10102.632000000001"/>
    <n v="6061.5792000000001"/>
    <n v="12123.1584"/>
    <n v="35359.212"/>
  </r>
  <r>
    <x v="0"/>
    <s v="A05"/>
    <n v="1"/>
    <n v="105"/>
    <n v="8"/>
    <n v="24"/>
    <x v="0"/>
    <n v="131093.76999999999"/>
    <s v="EcoSynthetix"/>
    <s v="Clean technology"/>
    <x v="0"/>
    <n v="1"/>
    <n v="9176.563900000001"/>
    <n v="6554.6885000000002"/>
    <n v="3932.8130999999994"/>
    <n v="7865.6261999999988"/>
    <n v="22941.409749999995"/>
  </r>
  <r>
    <x v="0"/>
    <s v="A05"/>
    <n v="1"/>
    <n v="105"/>
    <n v="3"/>
    <n v="12"/>
    <x v="0"/>
    <n v="179094.47"/>
    <s v="EcoSynthetix"/>
    <s v="Clean technology"/>
    <x v="0"/>
    <n v="1"/>
    <n v="12536.612900000002"/>
    <n v="8954.7235000000001"/>
    <n v="5372.8341"/>
    <n v="10745.6682"/>
    <n v="31341.532249999997"/>
  </r>
  <r>
    <x v="0"/>
    <s v="A05"/>
    <n v="1"/>
    <n v="105"/>
    <n v="10"/>
    <n v="7"/>
    <x v="1"/>
    <n v="138759.32"/>
    <s v="EcoSynthetix"/>
    <s v="Clean technology"/>
    <x v="0"/>
    <n v="1"/>
    <n v="9713.1524000000009"/>
    <n v="6937.9660000000003"/>
    <n v="4162.7795999999998"/>
    <n v="8325.5591999999997"/>
    <n v="24282.881000000001"/>
  </r>
  <r>
    <x v="0"/>
    <s v="A05"/>
    <n v="1"/>
    <n v="105"/>
    <n v="8"/>
    <n v="19"/>
    <x v="1"/>
    <n v="217289.55"/>
    <s v="EcoSynthetix"/>
    <s v="Clean technology"/>
    <x v="0"/>
    <n v="1"/>
    <n v="15210.2685"/>
    <n v="10864.477500000001"/>
    <n v="6518.6864999999998"/>
    <n v="13037.373"/>
    <n v="38025.671249999992"/>
  </r>
  <r>
    <x v="0"/>
    <s v="A05"/>
    <n v="1"/>
    <n v="105"/>
    <n v="2"/>
    <n v="14"/>
    <x v="1"/>
    <n v="142664.22"/>
    <s v="EcoSynthetix"/>
    <s v="Clean technology"/>
    <x v="0"/>
    <n v="1"/>
    <n v="9986.4954000000016"/>
    <n v="7133.2110000000002"/>
    <n v="4279.9265999999998"/>
    <n v="8559.8531999999996"/>
    <n v="24966.238499999999"/>
  </r>
  <r>
    <x v="0"/>
    <s v="A05"/>
    <n v="1"/>
    <n v="105"/>
    <n v="12"/>
    <n v="22"/>
    <x v="2"/>
    <n v="187419.76"/>
    <s v="EcoSynthetix"/>
    <s v="Clean technology"/>
    <x v="0"/>
    <n v="1"/>
    <n v="13119.383200000002"/>
    <n v="9370.9880000000012"/>
    <n v="5622.5928000000004"/>
    <n v="11245.185600000001"/>
    <n v="32798.457999999999"/>
  </r>
  <r>
    <x v="0"/>
    <s v="A05"/>
    <n v="1"/>
    <n v="105"/>
    <n v="11"/>
    <n v="13"/>
    <x v="2"/>
    <n v="53747.77"/>
    <s v="EcoSynthetix"/>
    <s v="Clean technology"/>
    <x v="0"/>
    <n v="1"/>
    <n v="3762.3439000000003"/>
    <n v="2687.3885"/>
    <n v="1612.4330999999997"/>
    <n v="3224.8661999999995"/>
    <n v="9405.8597499999996"/>
  </r>
  <r>
    <x v="0"/>
    <s v="A06"/>
    <n v="1"/>
    <n v="106"/>
    <n v="9"/>
    <n v="30"/>
    <x v="0"/>
    <n v="131251.43"/>
    <s v="Health Plan One"/>
    <s v="Internet"/>
    <x v="0"/>
    <n v="1"/>
    <n v="9187.6000999999997"/>
    <n v="6562.5715"/>
    <n v="3937.5428999999995"/>
    <n v="7875.0857999999989"/>
    <n v="22969.000249999997"/>
  </r>
  <r>
    <x v="0"/>
    <s v="A06"/>
    <n v="1"/>
    <n v="106"/>
    <n v="8"/>
    <n v="12"/>
    <x v="0"/>
    <n v="61661.49"/>
    <s v="Health Plan One"/>
    <s v="Internet"/>
    <x v="0"/>
    <n v="1"/>
    <n v="4316.3043000000007"/>
    <n v="3083.0745000000002"/>
    <n v="1849.8446999999999"/>
    <n v="3699.6893999999998"/>
    <n v="10790.760749999999"/>
  </r>
  <r>
    <x v="0"/>
    <s v="A06"/>
    <n v="1"/>
    <n v="106"/>
    <n v="12"/>
    <n v="17"/>
    <x v="1"/>
    <n v="137849.01999999999"/>
    <s v="Health Plan One"/>
    <s v="Internet"/>
    <x v="0"/>
    <n v="1"/>
    <n v="9649.4313999999995"/>
    <n v="6892.451"/>
    <n v="4135.4705999999996"/>
    <n v="8270.9411999999993"/>
    <n v="24123.578499999996"/>
  </r>
  <r>
    <x v="0"/>
    <s v="A06"/>
    <n v="1"/>
    <n v="106"/>
    <n v="8"/>
    <n v="15"/>
    <x v="1"/>
    <n v="203713.17"/>
    <s v="Health Plan One"/>
    <s v="Internet"/>
    <x v="0"/>
    <n v="1"/>
    <n v="14259.921900000003"/>
    <n v="10185.658500000001"/>
    <n v="6111.3950999999997"/>
    <n v="12222.790199999999"/>
    <n v="35649.804750000003"/>
  </r>
  <r>
    <x v="0"/>
    <s v="A06"/>
    <n v="1"/>
    <n v="106"/>
    <n v="2"/>
    <n v="12"/>
    <x v="1"/>
    <n v="151969.25"/>
    <s v="Health Plan One"/>
    <s v="Internet"/>
    <x v="0"/>
    <n v="1"/>
    <n v="10637.847500000002"/>
    <n v="7598.4625000000005"/>
    <n v="4559.0774999999994"/>
    <n v="9118.1549999999988"/>
    <n v="26594.618749999998"/>
  </r>
  <r>
    <x v="0"/>
    <s v="A06"/>
    <n v="1"/>
    <n v="106"/>
    <n v="1"/>
    <n v="25"/>
    <x v="1"/>
    <n v="141353.64000000001"/>
    <s v="Health Plan One"/>
    <s v="Internet"/>
    <x v="0"/>
    <n v="1"/>
    <n v="9894.7548000000024"/>
    <n v="7067.6820000000007"/>
    <n v="4240.6091999999999"/>
    <n v="8481.2183999999997"/>
    <n v="24736.887000000002"/>
  </r>
  <r>
    <x v="0"/>
    <s v="A06"/>
    <n v="1"/>
    <n v="106"/>
    <n v="1"/>
    <n v="19"/>
    <x v="1"/>
    <n v="230659.21"/>
    <s v="Health Plan One"/>
    <s v="Internet"/>
    <x v="0"/>
    <n v="1"/>
    <n v="16146.144700000001"/>
    <n v="11532.960500000001"/>
    <n v="6919.7762999999995"/>
    <n v="13839.552599999999"/>
    <n v="40365.361749999996"/>
  </r>
  <r>
    <x v="0"/>
    <s v="A06"/>
    <n v="1"/>
    <n v="106"/>
    <n v="8"/>
    <n v="19"/>
    <x v="2"/>
    <n v="100139.94"/>
    <s v="Health Plan One"/>
    <s v="Internet"/>
    <x v="0"/>
    <n v="1"/>
    <n v="7009.7958000000008"/>
    <n v="5006.9970000000003"/>
    <n v="3004.1981999999998"/>
    <n v="6008.3963999999996"/>
    <n v="17524.4895"/>
  </r>
  <r>
    <x v="0"/>
    <s v="A06"/>
    <n v="1"/>
    <n v="106"/>
    <n v="6"/>
    <n v="8"/>
    <x v="2"/>
    <n v="162346.6"/>
    <s v="Health Plan One"/>
    <s v="Internet"/>
    <x v="0"/>
    <n v="1"/>
    <n v="11364.262000000001"/>
    <n v="8117.3300000000008"/>
    <n v="4870.3980000000001"/>
    <n v="9740.7960000000003"/>
    <n v="28410.654999999999"/>
  </r>
  <r>
    <x v="0"/>
    <s v="A07"/>
    <n v="1"/>
    <n v="107"/>
    <n v="4"/>
    <n v="4"/>
    <x v="0"/>
    <n v="229757.05"/>
    <s v="Kayak Software"/>
    <s v="Software"/>
    <x v="0"/>
    <n v="1"/>
    <n v="16082.9935"/>
    <n v="11487.852500000001"/>
    <n v="6892.7114999999994"/>
    <n v="13785.422999999999"/>
    <n v="40207.483749999992"/>
  </r>
  <r>
    <x v="0"/>
    <s v="A07"/>
    <n v="1"/>
    <n v="107"/>
    <n v="1"/>
    <n v="29"/>
    <x v="0"/>
    <n v="56453.15"/>
    <s v="Kayak Software"/>
    <s v="Software"/>
    <x v="0"/>
    <n v="1"/>
    <n v="3951.7205000000004"/>
    <n v="2822.6575000000003"/>
    <n v="1693.5944999999999"/>
    <n v="3387.1889999999999"/>
    <n v="9879.3012500000004"/>
  </r>
  <r>
    <x v="0"/>
    <s v="A07"/>
    <n v="1"/>
    <n v="107"/>
    <n v="8"/>
    <n v="17"/>
    <x v="1"/>
    <n v="160116.82999999999"/>
    <s v="Kayak Software"/>
    <s v="Software"/>
    <x v="0"/>
    <n v="1"/>
    <n v="11208.178100000001"/>
    <n v="8005.8414999999995"/>
    <n v="4803.504899999999"/>
    <n v="9607.009799999998"/>
    <n v="28020.445249999997"/>
  </r>
  <r>
    <x v="0"/>
    <s v="A07"/>
    <n v="1"/>
    <n v="107"/>
    <n v="12"/>
    <n v="7"/>
    <x v="2"/>
    <n v="193215.07"/>
    <s v="Kayak Software"/>
    <s v="Software"/>
    <x v="0"/>
    <n v="1"/>
    <n v="13525.054900000001"/>
    <n v="9660.7535000000007"/>
    <n v="5796.4521000000004"/>
    <n v="11592.904200000001"/>
    <n v="33812.63725"/>
  </r>
  <r>
    <x v="0"/>
    <s v="A07"/>
    <n v="1"/>
    <n v="107"/>
    <n v="7"/>
    <n v="10"/>
    <x v="2"/>
    <n v="106909.89"/>
    <s v="Kayak Software"/>
    <s v="Software"/>
    <x v="0"/>
    <n v="1"/>
    <n v="7483.6923000000006"/>
    <n v="5345.4945000000007"/>
    <n v="3207.2966999999999"/>
    <n v="6414.5933999999997"/>
    <n v="18709.230749999999"/>
  </r>
  <r>
    <x v="0"/>
    <s v="A07"/>
    <n v="1"/>
    <n v="107"/>
    <n v="7"/>
    <n v="10"/>
    <x v="2"/>
    <n v="188132.39"/>
    <s v="Kayak Software"/>
    <s v="Software"/>
    <x v="0"/>
    <n v="1"/>
    <n v="13169.267300000001"/>
    <n v="9406.6195000000007"/>
    <n v="5643.9717000000001"/>
    <n v="11287.9434"/>
    <n v="32923.168250000002"/>
  </r>
  <r>
    <x v="0"/>
    <s v="A07"/>
    <n v="1"/>
    <n v="107"/>
    <n v="6"/>
    <n v="9"/>
    <x v="2"/>
    <n v="135214.98000000001"/>
    <s v="Kayak Software"/>
    <s v="Software"/>
    <x v="0"/>
    <n v="1"/>
    <n v="9465.0486000000019"/>
    <n v="6760.7490000000007"/>
    <n v="4056.4494"/>
    <n v="8112.8987999999999"/>
    <n v="23662.621500000001"/>
  </r>
  <r>
    <x v="0"/>
    <s v="A08"/>
    <n v="1"/>
    <n v="108"/>
    <n v="6"/>
    <n v="28"/>
    <x v="0"/>
    <n v="176959.09"/>
    <s v="Kepware Technologies"/>
    <s v="Software"/>
    <x v="0"/>
    <n v="1"/>
    <n v="12387.1363"/>
    <n v="8847.9544999999998"/>
    <n v="5308.7726999999995"/>
    <n v="10617.545399999999"/>
    <n v="30967.840749999996"/>
  </r>
  <r>
    <x v="0"/>
    <s v="A08"/>
    <n v="1"/>
    <n v="108"/>
    <n v="6"/>
    <n v="25"/>
    <x v="0"/>
    <n v="212675.68"/>
    <s v="Kepware Technologies"/>
    <s v="Software"/>
    <x v="0"/>
    <n v="1"/>
    <n v="14887.297600000002"/>
    <n v="10633.784"/>
    <n v="6380.2703999999994"/>
    <n v="12760.540799999999"/>
    <n v="37218.243999999999"/>
  </r>
  <r>
    <x v="0"/>
    <s v="A08"/>
    <n v="1"/>
    <n v="108"/>
    <n v="3"/>
    <n v="24"/>
    <x v="0"/>
    <n v="123684.84"/>
    <s v="Kepware Technologies"/>
    <s v="Software"/>
    <x v="0"/>
    <n v="1"/>
    <n v="8657.9387999999999"/>
    <n v="6184.2420000000002"/>
    <n v="3710.5451999999996"/>
    <n v="7421.0903999999991"/>
    <n v="21644.846999999998"/>
  </r>
  <r>
    <x v="0"/>
    <s v="A08"/>
    <n v="1"/>
    <n v="108"/>
    <n v="9"/>
    <n v="7"/>
    <x v="1"/>
    <n v="59474.07"/>
    <s v="Kepware Technologies"/>
    <s v="Software"/>
    <x v="0"/>
    <n v="1"/>
    <n v="4163.1849000000002"/>
    <n v="2973.7035000000001"/>
    <n v="1784.2221"/>
    <n v="3568.4441999999999"/>
    <n v="10407.962249999999"/>
  </r>
  <r>
    <x v="0"/>
    <s v="A08"/>
    <n v="1"/>
    <n v="108"/>
    <n v="9"/>
    <n v="3"/>
    <x v="1"/>
    <n v="213720.95999999999"/>
    <s v="Kepware Technologies"/>
    <s v="Software"/>
    <x v="0"/>
    <n v="1"/>
    <n v="14960.467200000001"/>
    <n v="10686.048000000001"/>
    <n v="6411.6287999999995"/>
    <n v="12823.257599999999"/>
    <n v="37401.167999999998"/>
  </r>
  <r>
    <x v="0"/>
    <s v="A08"/>
    <n v="1"/>
    <n v="108"/>
    <n v="6"/>
    <n v="29"/>
    <x v="1"/>
    <n v="115992.88"/>
    <s v="Kepware Technologies"/>
    <s v="Software"/>
    <x v="0"/>
    <n v="1"/>
    <n v="8119.5016000000014"/>
    <n v="5799.6440000000002"/>
    <n v="3479.7864"/>
    <n v="6959.5727999999999"/>
    <n v="20298.754000000001"/>
  </r>
  <r>
    <x v="0"/>
    <s v="A08"/>
    <n v="1"/>
    <n v="108"/>
    <n v="5"/>
    <n v="30"/>
    <x v="1"/>
    <n v="213572.51"/>
    <s v="Kepware Technologies"/>
    <s v="Software"/>
    <x v="0"/>
    <n v="1"/>
    <n v="14950.075700000001"/>
    <n v="10678.625500000002"/>
    <n v="6407.1752999999999"/>
    <n v="12814.3506"/>
    <n v="37375.189249999996"/>
  </r>
  <r>
    <x v="0"/>
    <s v="A08"/>
    <n v="1"/>
    <n v="108"/>
    <n v="4"/>
    <n v="19"/>
    <x v="1"/>
    <n v="168134.91"/>
    <s v="Kepware Technologies"/>
    <s v="Software"/>
    <x v="0"/>
    <n v="1"/>
    <n v="11769.443700000002"/>
    <n v="8406.7455000000009"/>
    <n v="5044.0473000000002"/>
    <n v="10088.0946"/>
    <n v="29423.609249999998"/>
  </r>
  <r>
    <x v="0"/>
    <s v="A08"/>
    <n v="1"/>
    <n v="108"/>
    <n v="3"/>
    <n v="16"/>
    <x v="1"/>
    <n v="150151.93"/>
    <s v="Kepware Technologies"/>
    <s v="Software"/>
    <x v="0"/>
    <n v="1"/>
    <n v="10510.635100000001"/>
    <n v="7507.5964999999997"/>
    <n v="4504.5578999999998"/>
    <n v="9009.1157999999996"/>
    <n v="26276.587749999999"/>
  </r>
  <r>
    <x v="0"/>
    <s v="A08"/>
    <n v="1"/>
    <n v="108"/>
    <n v="3"/>
    <n v="12"/>
    <x v="1"/>
    <n v="205029.14"/>
    <s v="Kepware Technologies"/>
    <s v="Software"/>
    <x v="0"/>
    <n v="1"/>
    <n v="14352.039800000002"/>
    <n v="10251.457000000002"/>
    <n v="6150.8742000000002"/>
    <n v="12301.7484"/>
    <n v="35880.099499999997"/>
  </r>
  <r>
    <x v="0"/>
    <s v="A08"/>
    <n v="1"/>
    <n v="108"/>
    <n v="6"/>
    <n v="20"/>
    <x v="2"/>
    <n v="205547.89"/>
    <s v="Kepware Technologies"/>
    <s v="Software"/>
    <x v="0"/>
    <n v="1"/>
    <n v="14388.352300000002"/>
    <n v="10277.394500000002"/>
    <n v="6166.4367000000002"/>
    <n v="12332.8734"/>
    <n v="35970.880749999997"/>
  </r>
  <r>
    <x v="0"/>
    <s v="A08"/>
    <n v="1"/>
    <n v="108"/>
    <n v="2"/>
    <n v="29"/>
    <x v="2"/>
    <n v="120651.62"/>
    <s v="Kepware Technologies"/>
    <s v="Software"/>
    <x v="0"/>
    <n v="1"/>
    <n v="8445.6134000000002"/>
    <n v="6032.5810000000001"/>
    <n v="3619.5485999999996"/>
    <n v="7239.0971999999992"/>
    <n v="21114.033499999998"/>
  </r>
  <r>
    <x v="0"/>
    <s v="A09"/>
    <n v="1"/>
    <n v="109"/>
    <n v="5"/>
    <n v="10"/>
    <x v="0"/>
    <n v="226229.44"/>
    <s v="Momenta Pharmaceuticals"/>
    <s v="Biotechnology/pharmaceutials"/>
    <x v="0"/>
    <n v="1"/>
    <n v="15836.060800000001"/>
    <n v="11311.472000000002"/>
    <n v="6786.8832000000002"/>
    <n v="13573.7664"/>
    <n v="39590.151999999995"/>
  </r>
  <r>
    <x v="0"/>
    <s v="A09"/>
    <n v="1"/>
    <n v="109"/>
    <n v="2"/>
    <n v="13"/>
    <x v="0"/>
    <n v="120726.28"/>
    <s v="Momenta Pharmaceuticals"/>
    <s v="Biotechnology/pharmaceutials"/>
    <x v="0"/>
    <n v="1"/>
    <n v="8450.8396000000012"/>
    <n v="6036.3140000000003"/>
    <n v="3621.7883999999999"/>
    <n v="7243.5767999999998"/>
    <n v="21127.098999999998"/>
  </r>
  <r>
    <x v="0"/>
    <s v="A09"/>
    <n v="1"/>
    <n v="109"/>
    <n v="1"/>
    <n v="1"/>
    <x v="0"/>
    <n v="243305.06"/>
    <s v="Momenta Pharmaceuticals"/>
    <s v="Biotechnology/pharmaceutials"/>
    <x v="0"/>
    <n v="1"/>
    <n v="17031.354200000002"/>
    <n v="12165.253000000001"/>
    <n v="7299.1517999999996"/>
    <n v="14598.303599999999"/>
    <n v="42578.385499999997"/>
  </r>
  <r>
    <x v="0"/>
    <s v="A09"/>
    <n v="1"/>
    <n v="109"/>
    <n v="6"/>
    <n v="16"/>
    <x v="1"/>
    <n v="84863.8"/>
    <s v="Momenta Pharmaceuticals"/>
    <s v="Biotechnology/pharmaceutials"/>
    <x v="0"/>
    <n v="1"/>
    <n v="5940.4660000000003"/>
    <n v="4243.1900000000005"/>
    <n v="2545.9140000000002"/>
    <n v="5091.8280000000004"/>
    <n v="14851.164999999999"/>
  </r>
  <r>
    <x v="0"/>
    <s v="A09"/>
    <n v="1"/>
    <n v="109"/>
    <n v="4"/>
    <n v="3"/>
    <x v="1"/>
    <n v="174127.37"/>
    <s v="Momenta Pharmaceuticals"/>
    <s v="Biotechnology/pharmaceutials"/>
    <x v="0"/>
    <n v="1"/>
    <n v="12188.9159"/>
    <n v="8706.3685000000005"/>
    <n v="5223.8211000000001"/>
    <n v="10447.6422"/>
    <n v="30472.289749999996"/>
  </r>
  <r>
    <x v="0"/>
    <s v="A09"/>
    <n v="1"/>
    <n v="109"/>
    <n v="2"/>
    <n v="13"/>
    <x v="1"/>
    <n v="142225.35"/>
    <s v="Momenta Pharmaceuticals"/>
    <s v="Biotechnology/pharmaceutials"/>
    <x v="0"/>
    <n v="1"/>
    <n v="9955.7745000000014"/>
    <n v="7111.2675000000008"/>
    <n v="4266.7605000000003"/>
    <n v="8533.5210000000006"/>
    <n v="24889.436249999999"/>
  </r>
  <r>
    <x v="0"/>
    <s v="A09"/>
    <n v="1"/>
    <n v="109"/>
    <n v="1"/>
    <n v="23"/>
    <x v="1"/>
    <n v="194847.78"/>
    <s v="Momenta Pharmaceuticals"/>
    <s v="Biotechnology/pharmaceutials"/>
    <x v="0"/>
    <n v="1"/>
    <n v="13639.3446"/>
    <n v="9742.389000000001"/>
    <n v="5845.4333999999999"/>
    <n v="11690.8668"/>
    <n v="34098.361499999999"/>
  </r>
  <r>
    <x v="0"/>
    <s v="A09"/>
    <n v="1"/>
    <n v="109"/>
    <n v="12"/>
    <n v="4"/>
    <x v="2"/>
    <n v="232650.55"/>
    <s v="Momenta Pharmaceuticals"/>
    <s v="Biotechnology/pharmaceutials"/>
    <x v="0"/>
    <n v="1"/>
    <n v="16285.538500000001"/>
    <n v="11632.5275"/>
    <n v="6979.5164999999997"/>
    <n v="13959.032999999999"/>
    <n v="40713.846249999995"/>
  </r>
  <r>
    <x v="0"/>
    <s v="A09"/>
    <n v="1"/>
    <n v="109"/>
    <n v="10"/>
    <n v="18"/>
    <x v="2"/>
    <n v="189367.04000000001"/>
    <s v="Momenta Pharmaceuticals"/>
    <s v="Biotechnology/pharmaceutials"/>
    <x v="0"/>
    <n v="1"/>
    <n v="13255.692800000003"/>
    <n v="9468.3520000000008"/>
    <n v="5681.0111999999999"/>
    <n v="11362.0224"/>
    <n v="33139.231999999996"/>
  </r>
  <r>
    <x v="0"/>
    <s v="A09"/>
    <n v="1"/>
    <n v="109"/>
    <n v="5"/>
    <n v="31"/>
    <x v="2"/>
    <n v="150353.06"/>
    <s v="Momenta Pharmaceuticals"/>
    <s v="Biotechnology/pharmaceutials"/>
    <x v="0"/>
    <n v="1"/>
    <n v="10524.7142"/>
    <n v="7517.6530000000002"/>
    <n v="4510.5918000000001"/>
    <n v="9021.1836000000003"/>
    <n v="26311.785499999998"/>
  </r>
  <r>
    <x v="0"/>
    <s v="A09"/>
    <n v="1"/>
    <n v="109"/>
    <n v="5"/>
    <n v="27"/>
    <x v="2"/>
    <n v="89917.53"/>
    <s v="Momenta Pharmaceuticals"/>
    <s v="Biotechnology/pharmaceutials"/>
    <x v="0"/>
    <n v="1"/>
    <n v="6294.2271000000001"/>
    <n v="4495.8765000000003"/>
    <n v="2697.5259000000001"/>
    <n v="5395.0518000000002"/>
    <n v="15735.567749999998"/>
  </r>
  <r>
    <x v="0"/>
    <s v="A09"/>
    <n v="1"/>
    <n v="109"/>
    <n v="2"/>
    <n v="4"/>
    <x v="2"/>
    <n v="169004.17"/>
    <s v="Momenta Pharmaceuticals"/>
    <s v="Biotechnology/pharmaceutials"/>
    <x v="0"/>
    <n v="1"/>
    <n v="11830.291900000002"/>
    <n v="8450.2085000000006"/>
    <n v="5070.1251000000002"/>
    <n v="10140.2502"/>
    <n v="29575.729749999999"/>
  </r>
  <r>
    <x v="0"/>
    <s v="A10"/>
    <n v="1"/>
    <n v="110"/>
    <n v="6"/>
    <n v="11"/>
    <x v="0"/>
    <n v="221828.87"/>
    <s v="Osiris Therapeutics"/>
    <s v="Biotechnology/pharmaceutials"/>
    <x v="0"/>
    <n v="1"/>
    <n v="15528.020900000001"/>
    <n v="11091.443500000001"/>
    <n v="6654.8660999999993"/>
    <n v="13309.732199999999"/>
    <n v="38820.052249999993"/>
  </r>
  <r>
    <x v="0"/>
    <s v="A10"/>
    <n v="1"/>
    <n v="110"/>
    <n v="9"/>
    <n v="30"/>
    <x v="1"/>
    <n v="99391.13"/>
    <s v="Osiris Therapeutics"/>
    <s v="Biotechnology/pharmaceutials"/>
    <x v="0"/>
    <n v="1"/>
    <n v="6957.379100000001"/>
    <n v="4969.5565000000006"/>
    <n v="2981.7339000000002"/>
    <n v="5963.4678000000004"/>
    <n v="17393.447749999999"/>
  </r>
  <r>
    <x v="0"/>
    <s v="A10"/>
    <n v="1"/>
    <n v="110"/>
    <n v="9"/>
    <n v="21"/>
    <x v="1"/>
    <n v="231836.13"/>
    <s v="Osiris Therapeutics"/>
    <s v="Biotechnology/pharmaceutials"/>
    <x v="0"/>
    <n v="1"/>
    <n v="16228.529100000002"/>
    <n v="11591.806500000001"/>
    <n v="6955.0838999999996"/>
    <n v="13910.167799999999"/>
    <n v="40571.322749999999"/>
  </r>
  <r>
    <x v="0"/>
    <s v="A10"/>
    <n v="1"/>
    <n v="110"/>
    <n v="6"/>
    <n v="30"/>
    <x v="1"/>
    <n v="163324.19"/>
    <s v="Osiris Therapeutics"/>
    <s v="Biotechnology/pharmaceutials"/>
    <x v="0"/>
    <n v="1"/>
    <n v="11432.693300000001"/>
    <n v="8166.2095000000008"/>
    <n v="4899.7257"/>
    <n v="9799.4513999999999"/>
    <n v="28581.733249999997"/>
  </r>
  <r>
    <x v="0"/>
    <s v="A10"/>
    <n v="1"/>
    <n v="110"/>
    <n v="4"/>
    <n v="24"/>
    <x v="1"/>
    <n v="110991.34"/>
    <s v="Osiris Therapeutics"/>
    <s v="Biotechnology/pharmaceutials"/>
    <x v="0"/>
    <n v="1"/>
    <n v="7769.3938000000007"/>
    <n v="5549.567"/>
    <n v="3329.7401999999997"/>
    <n v="6659.4803999999995"/>
    <n v="19423.484499999999"/>
  </r>
  <r>
    <x v="0"/>
    <s v="A10"/>
    <n v="1"/>
    <n v="110"/>
    <n v="3"/>
    <n v="20"/>
    <x v="1"/>
    <n v="217907.91"/>
    <s v="Osiris Therapeutics"/>
    <s v="Biotechnology/pharmaceutials"/>
    <x v="0"/>
    <n v="1"/>
    <n v="15253.553700000002"/>
    <n v="10895.395500000001"/>
    <n v="6537.2372999999998"/>
    <n v="13074.4746"/>
    <n v="38133.884249999996"/>
  </r>
  <r>
    <x v="0"/>
    <s v="A10"/>
    <n v="1"/>
    <n v="110"/>
    <n v="1"/>
    <n v="6"/>
    <x v="1"/>
    <n v="125121.44"/>
    <s v="Osiris Therapeutics"/>
    <s v="Biotechnology/pharmaceutials"/>
    <x v="0"/>
    <n v="1"/>
    <n v="8758.5008000000016"/>
    <n v="6256.0720000000001"/>
    <n v="3753.6432"/>
    <n v="7507.2864"/>
    <n v="21896.252"/>
  </r>
  <r>
    <x v="0"/>
    <s v="A10"/>
    <n v="1"/>
    <n v="110"/>
    <n v="10"/>
    <n v="15"/>
    <x v="2"/>
    <n v="226186.07"/>
    <s v="Osiris Therapeutics"/>
    <s v="Biotechnology/pharmaceutials"/>
    <x v="0"/>
    <n v="1"/>
    <n v="15833.024900000002"/>
    <n v="11309.303500000002"/>
    <n v="6785.5820999999996"/>
    <n v="13571.164199999999"/>
    <n v="39582.562249999995"/>
  </r>
  <r>
    <x v="0"/>
    <s v="A10"/>
    <n v="1"/>
    <n v="110"/>
    <n v="4"/>
    <n v="6"/>
    <x v="2"/>
    <n v="100993.19"/>
    <s v="Osiris Therapeutics"/>
    <s v="Biotechnology/pharmaceutials"/>
    <x v="0"/>
    <n v="1"/>
    <n v="7069.5233000000007"/>
    <n v="5049.6595000000007"/>
    <n v="3029.7957000000001"/>
    <n v="6059.5914000000002"/>
    <n v="17673.808249999998"/>
  </r>
  <r>
    <x v="0"/>
    <s v="A10"/>
    <n v="1"/>
    <n v="110"/>
    <n v="3"/>
    <n v="31"/>
    <x v="2"/>
    <n v="196421.86"/>
    <s v="Osiris Therapeutics"/>
    <s v="Biotechnology/pharmaceutials"/>
    <x v="0"/>
    <n v="1"/>
    <n v="13749.530200000001"/>
    <n v="9821.0929999999989"/>
    <n v="5892.6557999999995"/>
    <n v="11785.311599999999"/>
    <n v="34373.825499999999"/>
  </r>
  <r>
    <x v="0"/>
    <s v="A10"/>
    <n v="1"/>
    <n v="110"/>
    <n v="2"/>
    <n v="5"/>
    <x v="2"/>
    <n v="127632.88"/>
    <s v="Osiris Therapeutics"/>
    <s v="Biotechnology/pharmaceutials"/>
    <x v="0"/>
    <n v="1"/>
    <n v="8934.3016000000007"/>
    <n v="6381.6440000000002"/>
    <n v="3828.9863999999998"/>
    <n v="7657.9727999999996"/>
    <n v="22335.754000000001"/>
  </r>
  <r>
    <x v="0"/>
    <s v="A11"/>
    <n v="1"/>
    <n v="111"/>
    <n v="12"/>
    <n v="18"/>
    <x v="0"/>
    <n v="176006.41"/>
    <s v="SevOne"/>
    <s v="Software"/>
    <x v="0"/>
    <n v="1"/>
    <n v="12320.448700000001"/>
    <n v="8800.3204999999998"/>
    <n v="5280.1922999999997"/>
    <n v="10560.384599999999"/>
    <n v="30801.121749999998"/>
  </r>
  <r>
    <x v="0"/>
    <s v="A11"/>
    <n v="1"/>
    <n v="111"/>
    <n v="8"/>
    <n v="7"/>
    <x v="0"/>
    <n v="89189.119999999995"/>
    <s v="SevOne"/>
    <s v="Software"/>
    <x v="0"/>
    <n v="1"/>
    <n v="6243.2384000000002"/>
    <n v="4459.4560000000001"/>
    <n v="2675.6735999999996"/>
    <n v="5351.3471999999992"/>
    <n v="15608.095999999998"/>
  </r>
  <r>
    <x v="0"/>
    <s v="A11"/>
    <n v="1"/>
    <n v="111"/>
    <n v="6"/>
    <n v="17"/>
    <x v="0"/>
    <n v="126534.98"/>
    <s v="SevOne"/>
    <s v="Software"/>
    <x v="0"/>
    <n v="1"/>
    <n v="8857.4485999999997"/>
    <n v="6326.7489999999998"/>
    <n v="3796.0493999999999"/>
    <n v="7592.0987999999998"/>
    <n v="22143.621499999997"/>
  </r>
  <r>
    <x v="0"/>
    <s v="A11"/>
    <n v="1"/>
    <n v="111"/>
    <n v="6"/>
    <n v="2"/>
    <x v="0"/>
    <n v="194289.71"/>
    <s v="SevOne"/>
    <s v="Software"/>
    <x v="0"/>
    <n v="1"/>
    <n v="13600.279700000001"/>
    <n v="9714.4855000000007"/>
    <n v="5828.6912999999995"/>
    <n v="11657.382599999999"/>
    <n v="34000.699249999998"/>
  </r>
  <r>
    <x v="0"/>
    <s v="A11"/>
    <n v="1"/>
    <n v="111"/>
    <n v="5"/>
    <n v="14"/>
    <x v="0"/>
    <n v="211992.58"/>
    <s v="SevOne"/>
    <s v="Software"/>
    <x v="0"/>
    <n v="1"/>
    <n v="14839.480600000001"/>
    <n v="10599.629000000001"/>
    <n v="6359.777399999999"/>
    <n v="12719.554799999998"/>
    <n v="37098.701499999996"/>
  </r>
  <r>
    <x v="0"/>
    <s v="A11"/>
    <n v="1"/>
    <n v="111"/>
    <n v="4"/>
    <n v="8"/>
    <x v="0"/>
    <n v="135178.20000000001"/>
    <s v="SevOne"/>
    <s v="Software"/>
    <x v="0"/>
    <n v="1"/>
    <n v="9462.474000000002"/>
    <n v="6758.9100000000008"/>
    <n v="4055.346"/>
    <n v="8110.692"/>
    <n v="23656.185000000001"/>
  </r>
  <r>
    <x v="0"/>
    <s v="A11"/>
    <n v="1"/>
    <n v="111"/>
    <n v="2"/>
    <n v="27"/>
    <x v="0"/>
    <n v="248904.03"/>
    <s v="SevOne"/>
    <s v="Software"/>
    <x v="0"/>
    <n v="1"/>
    <n v="17423.2821"/>
    <n v="12445.201500000001"/>
    <n v="7467.1208999999999"/>
    <n v="14934.2418"/>
    <n v="43558.205249999999"/>
  </r>
  <r>
    <x v="0"/>
    <s v="A11"/>
    <n v="1"/>
    <n v="111"/>
    <n v="8"/>
    <n v="26"/>
    <x v="1"/>
    <n v="74463.399999999994"/>
    <s v="SevOne"/>
    <s v="Software"/>
    <x v="0"/>
    <n v="1"/>
    <n v="5212.4380000000001"/>
    <n v="3723.17"/>
    <n v="2233.9019999999996"/>
    <n v="4467.8039999999992"/>
    <n v="13031.094999999998"/>
  </r>
  <r>
    <x v="0"/>
    <s v="A11"/>
    <n v="1"/>
    <n v="111"/>
    <n v="4"/>
    <n v="26"/>
    <x v="1"/>
    <n v="187051.4"/>
    <s v="SevOne"/>
    <s v="Software"/>
    <x v="0"/>
    <n v="1"/>
    <n v="13093.598"/>
    <n v="9352.57"/>
    <n v="5611.5419999999995"/>
    <n v="11223.083999999999"/>
    <n v="32733.994999999995"/>
  </r>
  <r>
    <x v="0"/>
    <s v="A11"/>
    <n v="1"/>
    <n v="111"/>
    <n v="1"/>
    <n v="5"/>
    <x v="1"/>
    <n v="200837.77"/>
    <s v="SevOne"/>
    <s v="Software"/>
    <x v="0"/>
    <n v="1"/>
    <n v="14058.643900000001"/>
    <n v="10041.888500000001"/>
    <n v="6025.1330999999991"/>
    <n v="12050.266199999998"/>
    <n v="35146.609749999996"/>
  </r>
  <r>
    <x v="0"/>
    <s v="A11"/>
    <n v="1"/>
    <n v="111"/>
    <n v="9"/>
    <n v="15"/>
    <x v="2"/>
    <n v="129009.95"/>
    <s v="SevOne"/>
    <s v="Software"/>
    <x v="0"/>
    <n v="1"/>
    <n v="9030.6965"/>
    <n v="6450.4975000000004"/>
    <n v="3870.2984999999999"/>
    <n v="7740.5969999999998"/>
    <n v="22576.741249999999"/>
  </r>
  <r>
    <x v="0"/>
    <s v="A11"/>
    <n v="1"/>
    <n v="111"/>
    <n v="9"/>
    <n v="3"/>
    <x v="2"/>
    <n v="139973.79999999999"/>
    <s v="SevOne"/>
    <s v="Software"/>
    <x v="0"/>
    <n v="1"/>
    <n v="9798.1659999999993"/>
    <n v="6998.69"/>
    <n v="4199.2139999999999"/>
    <n v="8398.4279999999999"/>
    <n v="24495.414999999997"/>
  </r>
  <r>
    <x v="0"/>
    <s v="A11"/>
    <n v="1"/>
    <n v="111"/>
    <n v="7"/>
    <n v="12"/>
    <x v="2"/>
    <n v="172382.49"/>
    <s v="SevOne"/>
    <s v="Software"/>
    <x v="0"/>
    <n v="1"/>
    <n v="12066.774300000001"/>
    <n v="8619.1244999999999"/>
    <n v="5171.4746999999998"/>
    <n v="10342.9494"/>
    <n v="30166.935749999997"/>
  </r>
  <r>
    <x v="0"/>
    <s v="A11"/>
    <n v="1"/>
    <n v="111"/>
    <n v="5"/>
    <n v="14"/>
    <x v="2"/>
    <n v="150531.79999999999"/>
    <s v="SevOne"/>
    <s v="Software"/>
    <x v="0"/>
    <n v="1"/>
    <n v="10537.226000000001"/>
    <n v="7526.59"/>
    <n v="4515.9539999999997"/>
    <n v="9031.9079999999994"/>
    <n v="26343.064999999995"/>
  </r>
  <r>
    <x v="0"/>
    <s v="A11"/>
    <n v="1"/>
    <n v="111"/>
    <n v="3"/>
    <n v="3"/>
    <x v="2"/>
    <n v="235995.76"/>
    <s v="SevOne"/>
    <s v="Software"/>
    <x v="0"/>
    <n v="1"/>
    <n v="16519.703200000004"/>
    <n v="11799.788"/>
    <n v="7079.8728000000001"/>
    <n v="14159.7456"/>
    <n v="41299.258000000002"/>
  </r>
  <r>
    <x v="0"/>
    <s v="A11"/>
    <n v="1"/>
    <n v="111"/>
    <n v="2"/>
    <n v="12"/>
    <x v="2"/>
    <n v="99816.73"/>
    <s v="SevOne"/>
    <s v="Software"/>
    <x v="0"/>
    <n v="1"/>
    <n v="6987.1711000000005"/>
    <n v="4990.8365000000003"/>
    <n v="2994.5018999999998"/>
    <n v="5989.0037999999995"/>
    <n v="17467.927749999999"/>
  </r>
  <r>
    <x v="0"/>
    <s v="A11"/>
    <n v="1"/>
    <n v="111"/>
    <n v="2"/>
    <n v="5"/>
    <x v="2"/>
    <n v="130353.07"/>
    <s v="SevOne"/>
    <s v="Software"/>
    <x v="0"/>
    <n v="1"/>
    <n v="9124.7149000000009"/>
    <n v="6517.6535000000003"/>
    <n v="3910.5920999999998"/>
    <n v="7821.1841999999997"/>
    <n v="22811.787250000001"/>
  </r>
  <r>
    <x v="0"/>
    <s v="A12"/>
    <n v="1"/>
    <n v="112"/>
    <n v="9"/>
    <n v="10"/>
    <x v="0"/>
    <n v="231776.64000000001"/>
    <s v="The Orchard"/>
    <s v="Media and Entertainment"/>
    <x v="0"/>
    <n v="1"/>
    <n v="16224.364800000003"/>
    <n v="11588.832000000002"/>
    <n v="6953.2992000000004"/>
    <n v="13906.598400000001"/>
    <n v="40560.911999999997"/>
  </r>
  <r>
    <x v="0"/>
    <s v="A12"/>
    <n v="1"/>
    <n v="112"/>
    <n v="7"/>
    <n v="15"/>
    <x v="0"/>
    <n v="59485.25"/>
    <s v="The Orchard"/>
    <s v="Media and Entertainment"/>
    <x v="0"/>
    <n v="1"/>
    <n v="4163.9675000000007"/>
    <n v="2974.2625000000003"/>
    <n v="1784.5574999999999"/>
    <n v="3569.1149999999998"/>
    <n v="10409.918749999999"/>
  </r>
  <r>
    <x v="0"/>
    <s v="A12"/>
    <n v="1"/>
    <n v="112"/>
    <n v="8"/>
    <n v="24"/>
    <x v="1"/>
    <n v="170561.15"/>
    <s v="The Orchard"/>
    <s v="Media and Entertainment"/>
    <x v="0"/>
    <n v="1"/>
    <n v="11939.280500000001"/>
    <n v="8528.0575000000008"/>
    <n v="5116.8344999999999"/>
    <n v="10233.669"/>
    <n v="29848.201249999998"/>
  </r>
  <r>
    <x v="0"/>
    <s v="A12"/>
    <n v="1"/>
    <n v="112"/>
    <n v="8"/>
    <n v="23"/>
    <x v="1"/>
    <n v="193901.84"/>
    <s v="The Orchard"/>
    <s v="Media and Entertainment"/>
    <x v="0"/>
    <n v="1"/>
    <n v="13573.1288"/>
    <n v="9695.0920000000006"/>
    <n v="5817.0551999999998"/>
    <n v="11634.1104"/>
    <n v="33932.822"/>
  </r>
  <r>
    <x v="0"/>
    <s v="A12"/>
    <n v="1"/>
    <n v="112"/>
    <n v="3"/>
    <n v="18"/>
    <x v="1"/>
    <n v="52455.11"/>
    <s v="The Orchard"/>
    <s v="Media and Entertainment"/>
    <x v="0"/>
    <n v="1"/>
    <n v="3671.8577000000005"/>
    <n v="2622.7555000000002"/>
    <n v="1573.6532999999999"/>
    <n v="3147.3065999999999"/>
    <n v="9179.6442499999994"/>
  </r>
  <r>
    <x v="0"/>
    <s v="A12"/>
    <n v="1"/>
    <n v="112"/>
    <n v="8"/>
    <n v="13"/>
    <x v="2"/>
    <n v="158689.96"/>
    <s v="The Orchard"/>
    <s v="Media and Entertainment"/>
    <x v="0"/>
    <n v="1"/>
    <n v="11108.297200000001"/>
    <n v="7934.4979999999996"/>
    <n v="4760.6987999999992"/>
    <n v="9521.3975999999984"/>
    <n v="27770.742999999999"/>
  </r>
  <r>
    <x v="0"/>
    <s v="A12"/>
    <n v="1"/>
    <n v="112"/>
    <n v="8"/>
    <n v="10"/>
    <x v="2"/>
    <n v="198548.61"/>
    <s v="The Orchard"/>
    <s v="Media and Entertainment"/>
    <x v="0"/>
    <n v="1"/>
    <n v="13898.402700000001"/>
    <n v="9927.4305000000004"/>
    <n v="5956.4582999999993"/>
    <n v="11912.916599999999"/>
    <n v="34746.006749999993"/>
  </r>
  <r>
    <x v="0"/>
    <s v="A12"/>
    <n v="1"/>
    <n v="112"/>
    <n v="7"/>
    <n v="5"/>
    <x v="2"/>
    <n v="177803.71"/>
    <s v="The Orchard"/>
    <s v="Media and Entertainment"/>
    <x v="0"/>
    <n v="1"/>
    <n v="12446.259700000001"/>
    <n v="8890.1854999999996"/>
    <n v="5334.1112999999996"/>
    <n v="10668.222599999999"/>
    <n v="31115.649249999995"/>
  </r>
  <r>
    <x v="0"/>
    <s v="A12"/>
    <n v="1"/>
    <n v="112"/>
    <n v="6"/>
    <n v="6"/>
    <x v="2"/>
    <n v="196748.52"/>
    <s v="The Orchard"/>
    <s v="Media and Entertainment"/>
    <x v="0"/>
    <n v="1"/>
    <n v="13772.396400000001"/>
    <n v="9837.4259999999995"/>
    <n v="5902.4555999999993"/>
    <n v="11804.911199999999"/>
    <n v="34430.990999999995"/>
  </r>
  <r>
    <x v="0"/>
    <s v="A12"/>
    <n v="1"/>
    <n v="412"/>
    <n v="7"/>
    <n v="8"/>
    <x v="2"/>
    <n v="185050.38"/>
    <s v="SecureAlert"/>
    <s v="Communications/networking"/>
    <x v="0"/>
    <n v="1"/>
    <n v="12953.526600000001"/>
    <n v="9252.5190000000002"/>
    <n v="5551.5114000000003"/>
    <n v="11103.022800000001"/>
    <n v="32383.816499999997"/>
  </r>
  <r>
    <x v="0"/>
    <s v="A13"/>
    <n v="1"/>
    <n v="113"/>
    <n v="9"/>
    <n v="13"/>
    <x v="0"/>
    <n v="170883.72"/>
    <s v="United Therapeutics"/>
    <s v="Biotechnology/pharmaceutials"/>
    <x v="0"/>
    <n v="1"/>
    <n v="11961.860400000001"/>
    <n v="8544.1859999999997"/>
    <n v="5126.5115999999998"/>
    <n v="10253.0232"/>
    <n v="29904.650999999998"/>
  </r>
  <r>
    <x v="0"/>
    <s v="A13"/>
    <n v="1"/>
    <n v="113"/>
    <n v="4"/>
    <n v="28"/>
    <x v="0"/>
    <n v="215368.7"/>
    <s v="United Therapeutics"/>
    <s v="Biotechnology/pharmaceutials"/>
    <x v="0"/>
    <n v="1"/>
    <n v="15075.809000000003"/>
    <n v="10768.435000000001"/>
    <n v="6461.0609999999997"/>
    <n v="12922.121999999999"/>
    <n v="37689.522499999999"/>
  </r>
  <r>
    <x v="0"/>
    <s v="A13"/>
    <n v="1"/>
    <n v="113"/>
    <n v="3"/>
    <n v="21"/>
    <x v="0"/>
    <n v="215070.97"/>
    <s v="United Therapeutics"/>
    <s v="Biotechnology/pharmaceutials"/>
    <x v="0"/>
    <n v="1"/>
    <n v="15054.967900000001"/>
    <n v="10753.548500000001"/>
    <n v="6452.1291000000001"/>
    <n v="12904.2582"/>
    <n v="37637.419750000001"/>
  </r>
  <r>
    <x v="0"/>
    <s v="A13"/>
    <n v="1"/>
    <n v="113"/>
    <n v="3"/>
    <n v="20"/>
    <x v="0"/>
    <n v="118700.69"/>
    <s v="United Therapeutics"/>
    <s v="Biotechnology/pharmaceutials"/>
    <x v="0"/>
    <n v="1"/>
    <n v="8309.0483000000004"/>
    <n v="5935.0345000000007"/>
    <n v="3561.0207"/>
    <n v="7122.0414000000001"/>
    <n v="20772.620749999998"/>
  </r>
  <r>
    <x v="0"/>
    <s v="A13"/>
    <n v="1"/>
    <n v="113"/>
    <n v="3"/>
    <n v="10"/>
    <x v="0"/>
    <n v="155405.56"/>
    <s v="United Therapeutics"/>
    <s v="Biotechnology/pharmaceutials"/>
    <x v="0"/>
    <n v="1"/>
    <n v="10878.389200000001"/>
    <n v="7770.2780000000002"/>
    <n v="4662.1668"/>
    <n v="9324.3335999999999"/>
    <n v="27195.972999999998"/>
  </r>
  <r>
    <x v="0"/>
    <s v="A13"/>
    <n v="1"/>
    <n v="113"/>
    <n v="2"/>
    <n v="8"/>
    <x v="0"/>
    <n v="161541.12"/>
    <s v="United Therapeutics"/>
    <s v="Biotechnology/pharmaceutials"/>
    <x v="0"/>
    <n v="1"/>
    <n v="11307.878400000001"/>
    <n v="8077.0560000000005"/>
    <n v="4846.2335999999996"/>
    <n v="9692.4671999999991"/>
    <n v="28269.695999999996"/>
  </r>
  <r>
    <x v="0"/>
    <s v="A13"/>
    <n v="1"/>
    <n v="113"/>
    <n v="5"/>
    <n v="31"/>
    <x v="1"/>
    <n v="247420.77"/>
    <s v="United Therapeutics"/>
    <s v="Biotechnology/pharmaceutials"/>
    <x v="0"/>
    <n v="1"/>
    <n v="17319.4539"/>
    <n v="12371.038500000001"/>
    <n v="7422.6230999999998"/>
    <n v="14845.2462"/>
    <n v="43298.634749999997"/>
  </r>
  <r>
    <x v="0"/>
    <s v="A13"/>
    <n v="1"/>
    <n v="113"/>
    <n v="5"/>
    <n v="15"/>
    <x v="1"/>
    <n v="219275.63"/>
    <s v="United Therapeutics"/>
    <s v="Biotechnology/pharmaceutials"/>
    <x v="0"/>
    <n v="1"/>
    <n v="15349.294100000001"/>
    <n v="10963.781500000001"/>
    <n v="6578.2689"/>
    <n v="13156.5378"/>
    <n v="38373.235249999998"/>
  </r>
  <r>
    <x v="0"/>
    <s v="A13"/>
    <n v="1"/>
    <n v="113"/>
    <n v="3"/>
    <n v="21"/>
    <x v="1"/>
    <n v="226629.89"/>
    <s v="United Therapeutics"/>
    <s v="Biotechnology/pharmaceutials"/>
    <x v="0"/>
    <n v="1"/>
    <n v="15864.092300000002"/>
    <n v="11331.494500000001"/>
    <n v="6798.8967000000002"/>
    <n v="13597.7934"/>
    <n v="39660.230750000002"/>
  </r>
  <r>
    <x v="0"/>
    <s v="A13"/>
    <n v="1"/>
    <n v="113"/>
    <n v="2"/>
    <n v="27"/>
    <x v="1"/>
    <n v="54902.02"/>
    <s v="United Therapeutics"/>
    <s v="Biotechnology/pharmaceutials"/>
    <x v="0"/>
    <n v="1"/>
    <n v="3843.1414"/>
    <n v="2745.1010000000001"/>
    <n v="1647.0605999999998"/>
    <n v="3294.1211999999996"/>
    <n v="9607.8534999999993"/>
  </r>
  <r>
    <x v="0"/>
    <s v="A13"/>
    <n v="1"/>
    <n v="113"/>
    <n v="12"/>
    <n v="12"/>
    <x v="2"/>
    <n v="73016.77"/>
    <s v="United Therapeutics"/>
    <s v="Biotechnology/pharmaceutials"/>
    <x v="0"/>
    <n v="1"/>
    <n v="5111.1739000000007"/>
    <n v="3650.8385000000003"/>
    <n v="2190.5030999999999"/>
    <n v="4381.0061999999998"/>
    <n v="12777.93475"/>
  </r>
  <r>
    <x v="0"/>
    <s v="A13"/>
    <n v="1"/>
    <n v="113"/>
    <n v="8"/>
    <n v="20"/>
    <x v="2"/>
    <n v="203459.17"/>
    <s v="United Therapeutics"/>
    <s v="Biotechnology/pharmaceutials"/>
    <x v="0"/>
    <n v="1"/>
    <n v="14242.141900000002"/>
    <n v="10172.958500000001"/>
    <n v="6103.7750999999998"/>
    <n v="12207.5502"/>
    <n v="35605.354749999999"/>
  </r>
  <r>
    <x v="0"/>
    <s v="A13"/>
    <n v="1"/>
    <n v="113"/>
    <n v="8"/>
    <n v="16"/>
    <x v="2"/>
    <n v="78038.92"/>
    <s v="United Therapeutics"/>
    <s v="Biotechnology/pharmaceutials"/>
    <x v="0"/>
    <n v="1"/>
    <n v="5462.7244000000001"/>
    <n v="3901.9459999999999"/>
    <n v="2341.1675999999998"/>
    <n v="4682.3351999999995"/>
    <n v="13656.811"/>
  </r>
  <r>
    <x v="0"/>
    <s v="A13"/>
    <n v="1"/>
    <n v="113"/>
    <n v="7"/>
    <n v="16"/>
    <x v="2"/>
    <n v="136375.41"/>
    <s v="United Therapeutics"/>
    <s v="Biotechnology/pharmaceutials"/>
    <x v="0"/>
    <n v="1"/>
    <n v="9546.2787000000008"/>
    <n v="6818.7705000000005"/>
    <n v="4091.2622999999999"/>
    <n v="8182.5245999999997"/>
    <n v="23865.696749999999"/>
  </r>
  <r>
    <x v="0"/>
    <s v="A13"/>
    <n v="1"/>
    <n v="113"/>
    <n v="6"/>
    <n v="6"/>
    <x v="2"/>
    <n v="54709.62"/>
    <s v="United Therapeutics"/>
    <s v="Biotechnology/pharmaceutials"/>
    <x v="0"/>
    <n v="1"/>
    <n v="3829.6734000000006"/>
    <n v="2735.4810000000002"/>
    <n v="1641.2886000000001"/>
    <n v="3282.5772000000002"/>
    <n v="9574.1834999999992"/>
  </r>
  <r>
    <x v="0"/>
    <s v="A13"/>
    <n v="1"/>
    <n v="113"/>
    <n v="2"/>
    <n v="10"/>
    <x v="2"/>
    <n v="106283.51"/>
    <s v="United Therapeutics"/>
    <s v="Biotechnology/pharmaceutials"/>
    <x v="0"/>
    <n v="1"/>
    <n v="7439.8457000000008"/>
    <n v="5314.1755000000003"/>
    <n v="3188.5052999999998"/>
    <n v="6377.0105999999996"/>
    <n v="18599.614249999999"/>
  </r>
  <r>
    <x v="0"/>
    <s v="A13"/>
    <n v="1"/>
    <n v="113"/>
    <n v="1"/>
    <n v="31"/>
    <x v="2"/>
    <n v="195737.98"/>
    <s v="United Therapeutics"/>
    <s v="Biotechnology/pharmaceutials"/>
    <x v="0"/>
    <n v="1"/>
    <n v="13701.658600000002"/>
    <n v="9786.8990000000013"/>
    <n v="5872.1394"/>
    <n v="11744.2788"/>
    <n v="34254.146500000003"/>
  </r>
  <r>
    <x v="0"/>
    <s v="A13"/>
    <n v="1"/>
    <n v="113"/>
    <n v="8"/>
    <n v="2"/>
    <x v="2"/>
    <n v="116007.69"/>
    <s v="United Therapeutics"/>
    <s v="Biotechnology/pharmaceutials"/>
    <x v="0"/>
    <n v="1"/>
    <n v="8120.5383000000011"/>
    <n v="5800.3845000000001"/>
    <n v="3480.2307000000001"/>
    <n v="6960.4614000000001"/>
    <n v="20301.34575"/>
  </r>
  <r>
    <x v="0"/>
    <s v="A14"/>
    <n v="1"/>
    <n v="114"/>
    <n v="6"/>
    <n v="26"/>
    <x v="0"/>
    <n v="212962.4"/>
    <s v="Universal Display"/>
    <s v="Computers/peripherals"/>
    <x v="0"/>
    <n v="1"/>
    <n v="14907.368"/>
    <n v="10648.12"/>
    <n v="6388.8719999999994"/>
    <n v="12777.743999999999"/>
    <n v="37268.42"/>
  </r>
  <r>
    <x v="0"/>
    <s v="A14"/>
    <n v="1"/>
    <n v="114"/>
    <n v="5"/>
    <n v="3"/>
    <x v="0"/>
    <n v="221621.57"/>
    <s v="Universal Display"/>
    <s v="Computers/peripherals"/>
    <x v="0"/>
    <n v="1"/>
    <n v="15513.509900000003"/>
    <n v="11081.078500000001"/>
    <n v="6648.6471000000001"/>
    <n v="13297.2942"/>
    <n v="38783.774749999997"/>
  </r>
  <r>
    <x v="0"/>
    <s v="A14"/>
    <n v="1"/>
    <n v="114"/>
    <n v="3"/>
    <n v="16"/>
    <x v="0"/>
    <n v="93038.1"/>
    <s v="Universal Display"/>
    <s v="Computers/peripherals"/>
    <x v="0"/>
    <n v="1"/>
    <n v="6512.6670000000013"/>
    <n v="4651.9050000000007"/>
    <n v="2791.143"/>
    <n v="5582.2860000000001"/>
    <n v="16281.6675"/>
  </r>
  <r>
    <x v="0"/>
    <s v="A14"/>
    <n v="1"/>
    <n v="114"/>
    <n v="2"/>
    <n v="28"/>
    <x v="0"/>
    <n v="51849.7"/>
    <s v="Universal Display"/>
    <s v="Computers/peripherals"/>
    <x v="0"/>
    <n v="1"/>
    <n v="3629.4790000000003"/>
    <n v="2592.4850000000001"/>
    <n v="1555.4909999999998"/>
    <n v="3110.9819999999995"/>
    <n v="9073.6974999999984"/>
  </r>
  <r>
    <x v="0"/>
    <s v="A14"/>
    <n v="1"/>
    <n v="114"/>
    <n v="9"/>
    <n v="12"/>
    <x v="1"/>
    <n v="188676.36"/>
    <s v="Universal Display"/>
    <s v="Computers/peripherals"/>
    <x v="0"/>
    <n v="1"/>
    <n v="13207.3452"/>
    <n v="9433.8179999999993"/>
    <n v="5660.2907999999998"/>
    <n v="11320.5816"/>
    <n v="33018.362999999998"/>
  </r>
  <r>
    <x v="0"/>
    <s v="A14"/>
    <n v="1"/>
    <n v="114"/>
    <n v="10"/>
    <n v="31"/>
    <x v="2"/>
    <n v="82975.7"/>
    <s v="Universal Display"/>
    <s v="Computers/peripherals"/>
    <x v="0"/>
    <n v="1"/>
    <n v="5808.299"/>
    <n v="4148.7849999999999"/>
    <n v="2489.2709999999997"/>
    <n v="4978.5419999999995"/>
    <n v="14520.747499999998"/>
  </r>
  <r>
    <x v="0"/>
    <s v="A14"/>
    <n v="1"/>
    <n v="114"/>
    <n v="9"/>
    <n v="25"/>
    <x v="2"/>
    <n v="204283.61"/>
    <s v="Universal Display"/>
    <s v="Computers/peripherals"/>
    <x v="0"/>
    <n v="1"/>
    <n v="14299.852700000001"/>
    <n v="10214.1805"/>
    <n v="6128.5082999999995"/>
    <n v="12257.016599999999"/>
    <n v="35749.631749999993"/>
  </r>
  <r>
    <x v="1"/>
    <s v="C01"/>
    <n v="3"/>
    <n v="301"/>
    <n v="9"/>
    <n v="1"/>
    <x v="2"/>
    <n v="67001.929999999993"/>
    <s v="Azaleos"/>
    <s v="Communications/networking"/>
    <x v="1"/>
    <n v="4"/>
    <n v="4690.1350999999995"/>
    <n v="3350.0964999999997"/>
    <n v="2010.0578999999998"/>
    <n v="4020.1157999999996"/>
    <n v="11725.337749999999"/>
  </r>
  <r>
    <x v="1"/>
    <s v="C01"/>
    <n v="3"/>
    <n v="301"/>
    <n v="11"/>
    <n v="7"/>
    <x v="0"/>
    <n v="163500.96"/>
    <s v="Azaleos"/>
    <s v="Communications/networking"/>
    <x v="1"/>
    <n v="4"/>
    <n v="11445.067200000001"/>
    <n v="8175.0479999999998"/>
    <n v="4905.0287999999991"/>
    <n v="9810.0575999999983"/>
    <n v="28612.667999999998"/>
  </r>
  <r>
    <x v="1"/>
    <s v="C01"/>
    <n v="3"/>
    <n v="301"/>
    <n v="11"/>
    <n v="7"/>
    <x v="0"/>
    <n v="220780.99"/>
    <s v="Azaleos"/>
    <s v="Communications/networking"/>
    <x v="1"/>
    <n v="4"/>
    <n v="15454.669300000001"/>
    <n v="11039.049500000001"/>
    <n v="6623.4296999999997"/>
    <n v="13246.859399999999"/>
    <n v="38636.673249999993"/>
  </r>
  <r>
    <x v="1"/>
    <s v="C01"/>
    <n v="3"/>
    <n v="301"/>
    <n v="8"/>
    <n v="18"/>
    <x v="0"/>
    <n v="190094.95"/>
    <s v="Azaleos"/>
    <s v="Communications/networking"/>
    <x v="1"/>
    <n v="4"/>
    <n v="13306.646500000003"/>
    <n v="9504.7475000000013"/>
    <n v="5702.8485000000001"/>
    <n v="11405.697"/>
    <n v="33266.616249999999"/>
  </r>
  <r>
    <x v="1"/>
    <s v="C01"/>
    <n v="3"/>
    <n v="301"/>
    <n v="4"/>
    <n v="14"/>
    <x v="0"/>
    <n v="91182.59"/>
    <s v="Azaleos"/>
    <s v="Communications/networking"/>
    <x v="1"/>
    <n v="4"/>
    <n v="6382.7813000000006"/>
    <n v="4559.1295"/>
    <n v="2735.4776999999999"/>
    <n v="5470.9553999999998"/>
    <n v="15956.953249999999"/>
  </r>
  <r>
    <x v="1"/>
    <s v="C01"/>
    <n v="3"/>
    <n v="301"/>
    <n v="3"/>
    <n v="8"/>
    <x v="0"/>
    <n v="184648.95"/>
    <s v="Azaleos"/>
    <s v="Communications/networking"/>
    <x v="1"/>
    <n v="4"/>
    <n v="12925.426500000001"/>
    <n v="9232.4475000000002"/>
    <n v="5539.4684999999999"/>
    <n v="11078.937"/>
    <n v="32313.56625"/>
  </r>
  <r>
    <x v="1"/>
    <s v="C01"/>
    <n v="3"/>
    <n v="301"/>
    <n v="4"/>
    <n v="11"/>
    <x v="1"/>
    <n v="166952.17000000001"/>
    <s v="Azaleos"/>
    <s v="Communications/networking"/>
    <x v="1"/>
    <n v="4"/>
    <n v="11686.651900000003"/>
    <n v="8347.6085000000003"/>
    <n v="5008.5650999999998"/>
    <n v="10017.1302"/>
    <n v="29216.62975"/>
  </r>
  <r>
    <x v="1"/>
    <s v="C01"/>
    <n v="3"/>
    <n v="301"/>
    <n v="4"/>
    <n v="7"/>
    <x v="1"/>
    <n v="89500.87"/>
    <s v="Azaleos"/>
    <s v="Communications/networking"/>
    <x v="1"/>
    <n v="4"/>
    <n v="6265.0609000000004"/>
    <n v="4475.0434999999998"/>
    <n v="2685.0260999999996"/>
    <n v="5370.0521999999992"/>
    <n v="15662.652249999997"/>
  </r>
  <r>
    <x v="1"/>
    <s v="C01"/>
    <n v="3"/>
    <n v="301"/>
    <n v="2"/>
    <n v="19"/>
    <x v="1"/>
    <n v="179136.7"/>
    <s v="Azaleos"/>
    <s v="Communications/networking"/>
    <x v="1"/>
    <n v="4"/>
    <n v="12539.569000000001"/>
    <n v="8956.8350000000009"/>
    <n v="5374.1010000000006"/>
    <n v="10748.202000000001"/>
    <n v="31348.922500000001"/>
  </r>
  <r>
    <x v="1"/>
    <s v="C01"/>
    <n v="3"/>
    <n v="301"/>
    <n v="12"/>
    <n v="9"/>
    <x v="2"/>
    <n v="176884.91"/>
    <s v="Azaleos"/>
    <s v="Communications/networking"/>
    <x v="1"/>
    <n v="4"/>
    <n v="12381.943700000002"/>
    <n v="8844.2455000000009"/>
    <n v="5306.5473000000002"/>
    <n v="10613.0946"/>
    <n v="30954.859249999998"/>
  </r>
  <r>
    <x v="1"/>
    <s v="C01"/>
    <n v="3"/>
    <n v="301"/>
    <n v="8"/>
    <n v="11"/>
    <x v="2"/>
    <n v="194316.26"/>
    <s v="Azaleos"/>
    <s v="Communications/networking"/>
    <x v="1"/>
    <n v="4"/>
    <n v="13602.138200000001"/>
    <n v="9715.8130000000001"/>
    <n v="5829.4877999999999"/>
    <n v="11658.9756"/>
    <n v="34005.345500000003"/>
  </r>
  <r>
    <x v="1"/>
    <s v="C01"/>
    <n v="3"/>
    <n v="301"/>
    <n v="5"/>
    <n v="15"/>
    <x v="2"/>
    <n v="95950.36"/>
    <s v="Azaleos"/>
    <s v="Communications/networking"/>
    <x v="1"/>
    <n v="4"/>
    <n v="6716.525200000001"/>
    <n v="4797.518"/>
    <n v="2878.5108"/>
    <n v="5757.0216"/>
    <n v="16791.312999999998"/>
  </r>
  <r>
    <x v="1"/>
    <s v="C01"/>
    <n v="3"/>
    <n v="301"/>
    <n v="3"/>
    <n v="7"/>
    <x v="2"/>
    <n v="74794.149999999994"/>
    <s v="Azaleos"/>
    <s v="Communications/networking"/>
    <x v="1"/>
    <n v="4"/>
    <n v="5235.5905000000002"/>
    <n v="3739.7075"/>
    <n v="2243.8244999999997"/>
    <n v="4487.6489999999994"/>
    <n v="13088.976249999998"/>
  </r>
  <r>
    <x v="1"/>
    <s v="C02"/>
    <n v="3"/>
    <n v="302"/>
    <n v="7"/>
    <n v="9"/>
    <x v="1"/>
    <n v="199654.73"/>
    <s v="Concur"/>
    <s v="Software"/>
    <x v="1"/>
    <n v="4"/>
    <n v="13975.831100000001"/>
    <n v="9982.7365000000009"/>
    <n v="5989.6419000000005"/>
    <n v="11979.283800000001"/>
    <n v="34939.577749999997"/>
  </r>
  <r>
    <x v="1"/>
    <s v="C02"/>
    <n v="3"/>
    <n v="302"/>
    <n v="12"/>
    <n v="5"/>
    <x v="0"/>
    <n v="70163.47"/>
    <s v="Concur"/>
    <s v="Software"/>
    <x v="1"/>
    <n v="4"/>
    <n v="4911.4429000000009"/>
    <n v="3508.1735000000003"/>
    <n v="2104.9040999999997"/>
    <n v="4209.8081999999995"/>
    <n v="12278.607249999999"/>
  </r>
  <r>
    <x v="1"/>
    <s v="C02"/>
    <n v="3"/>
    <n v="302"/>
    <n v="8"/>
    <n v="8"/>
    <x v="0"/>
    <n v="185349.27"/>
    <s v="Concur"/>
    <s v="Software"/>
    <x v="1"/>
    <n v="4"/>
    <n v="12974.448900000001"/>
    <n v="9267.4634999999998"/>
    <n v="5560.4780999999994"/>
    <n v="11120.956199999999"/>
    <n v="32436.122249999997"/>
  </r>
  <r>
    <x v="1"/>
    <s v="C02"/>
    <n v="3"/>
    <n v="302"/>
    <n v="7"/>
    <n v="30"/>
    <x v="0"/>
    <n v="201871.37"/>
    <s v="Concur"/>
    <s v="Software"/>
    <x v="1"/>
    <n v="4"/>
    <n v="14130.995900000002"/>
    <n v="10093.568500000001"/>
    <n v="6056.1410999999998"/>
    <n v="12112.2822"/>
    <n v="35327.489749999993"/>
  </r>
  <r>
    <x v="1"/>
    <s v="C02"/>
    <n v="3"/>
    <n v="302"/>
    <n v="5"/>
    <n v="26"/>
    <x v="0"/>
    <n v="162768.18"/>
    <s v="Concur"/>
    <s v="Software"/>
    <x v="1"/>
    <n v="4"/>
    <n v="11393.7726"/>
    <n v="8138.4089999999997"/>
    <n v="4883.0454"/>
    <n v="9766.0907999999999"/>
    <n v="28484.431499999999"/>
  </r>
  <r>
    <x v="1"/>
    <s v="C02"/>
    <n v="3"/>
    <n v="302"/>
    <n v="2"/>
    <n v="24"/>
    <x v="0"/>
    <n v="88960.51"/>
    <s v="Concur"/>
    <s v="Software"/>
    <x v="1"/>
    <n v="4"/>
    <n v="6227.2357000000002"/>
    <n v="4448.0254999999997"/>
    <n v="2668.8152999999998"/>
    <n v="5337.6305999999995"/>
    <n v="15568.089249999997"/>
  </r>
  <r>
    <x v="1"/>
    <s v="C02"/>
    <n v="3"/>
    <n v="302"/>
    <n v="2"/>
    <n v="6"/>
    <x v="0"/>
    <n v="207135.82"/>
    <s v="Concur"/>
    <s v="Software"/>
    <x v="1"/>
    <n v="4"/>
    <n v="14499.507400000002"/>
    <n v="10356.791000000001"/>
    <n v="6214.0745999999999"/>
    <n v="12428.1492"/>
    <n v="36248.768499999998"/>
  </r>
  <r>
    <x v="1"/>
    <s v="C02"/>
    <n v="3"/>
    <n v="302"/>
    <n v="1"/>
    <n v="9"/>
    <x v="0"/>
    <n v="76991.27"/>
    <s v="Concur"/>
    <s v="Software"/>
    <x v="1"/>
    <n v="4"/>
    <n v="5389.3889000000008"/>
    <n v="3849.5635000000002"/>
    <n v="2309.7381"/>
    <n v="4619.4762000000001"/>
    <n v="13473.472250000001"/>
  </r>
  <r>
    <x v="1"/>
    <s v="C02"/>
    <n v="3"/>
    <n v="302"/>
    <n v="11"/>
    <n v="27"/>
    <x v="1"/>
    <n v="85142.04"/>
    <s v="Concur"/>
    <s v="Software"/>
    <x v="1"/>
    <n v="4"/>
    <n v="5959.9427999999998"/>
    <n v="4257.1019999999999"/>
    <n v="2554.2611999999999"/>
    <n v="5108.5223999999998"/>
    <n v="14899.856999999998"/>
  </r>
  <r>
    <x v="1"/>
    <s v="C02"/>
    <n v="3"/>
    <n v="302"/>
    <n v="11"/>
    <n v="21"/>
    <x v="1"/>
    <n v="100424.06"/>
    <s v="Concur"/>
    <s v="Software"/>
    <x v="1"/>
    <n v="4"/>
    <n v="7029.6842000000006"/>
    <n v="5021.2030000000004"/>
    <n v="3012.7217999999998"/>
    <n v="6025.4435999999996"/>
    <n v="17574.210499999997"/>
  </r>
  <r>
    <x v="1"/>
    <s v="C02"/>
    <n v="3"/>
    <n v="302"/>
    <n v="9"/>
    <n v="13"/>
    <x v="1"/>
    <n v="88942.6"/>
    <s v="Concur"/>
    <s v="Software"/>
    <x v="1"/>
    <n v="4"/>
    <n v="6225.9820000000009"/>
    <n v="4447.13"/>
    <n v="2668.2780000000002"/>
    <n v="5336.5560000000005"/>
    <n v="15564.955"/>
  </r>
  <r>
    <x v="1"/>
    <s v="C02"/>
    <n v="3"/>
    <n v="302"/>
    <n v="8"/>
    <n v="3"/>
    <x v="1"/>
    <n v="245482.06"/>
    <s v="Concur"/>
    <s v="Software"/>
    <x v="1"/>
    <n v="4"/>
    <n v="17183.744200000001"/>
    <n v="12274.103000000001"/>
    <n v="7364.4618"/>
    <n v="14728.9236"/>
    <n v="42959.360499999995"/>
  </r>
  <r>
    <x v="1"/>
    <s v="C02"/>
    <n v="3"/>
    <n v="302"/>
    <n v="6"/>
    <n v="20"/>
    <x v="1"/>
    <n v="201075.71"/>
    <s v="Concur"/>
    <s v="Software"/>
    <x v="1"/>
    <n v="4"/>
    <n v="14075.299700000001"/>
    <n v="10053.7855"/>
    <n v="6032.2712999999994"/>
    <n v="12064.542599999999"/>
    <n v="35188.249249999993"/>
  </r>
  <r>
    <x v="1"/>
    <s v="C02"/>
    <n v="3"/>
    <n v="302"/>
    <n v="2"/>
    <n v="8"/>
    <x v="1"/>
    <n v="177711.02"/>
    <s v="Concur"/>
    <s v="Software"/>
    <x v="1"/>
    <n v="4"/>
    <n v="12439.7714"/>
    <n v="8885.5509999999995"/>
    <n v="5331.3305999999993"/>
    <n v="10662.661199999999"/>
    <n v="31099.428499999995"/>
  </r>
  <r>
    <x v="1"/>
    <s v="C02"/>
    <n v="3"/>
    <n v="302"/>
    <n v="2"/>
    <n v="2"/>
    <x v="1"/>
    <n v="222303.59"/>
    <s v="Concur"/>
    <s v="Software"/>
    <x v="1"/>
    <n v="4"/>
    <n v="15561.251300000002"/>
    <n v="11115.1795"/>
    <n v="6669.1076999999996"/>
    <n v="13338.215399999999"/>
    <n v="38903.128249999994"/>
  </r>
  <r>
    <x v="1"/>
    <s v="C02"/>
    <n v="3"/>
    <n v="302"/>
    <n v="1"/>
    <n v="27"/>
    <x v="1"/>
    <n v="172573.95"/>
    <s v="Concur"/>
    <s v="Software"/>
    <x v="1"/>
    <n v="4"/>
    <n v="12080.176500000001"/>
    <n v="8628.6975000000002"/>
    <n v="5177.2184999999999"/>
    <n v="10354.437"/>
    <n v="30200.44125"/>
  </r>
  <r>
    <x v="1"/>
    <s v="C02"/>
    <n v="3"/>
    <n v="302"/>
    <n v="1"/>
    <n v="19"/>
    <x v="1"/>
    <n v="232299.29"/>
    <s v="Concur"/>
    <s v="Software"/>
    <x v="1"/>
    <n v="4"/>
    <n v="16260.950300000002"/>
    <n v="11614.964500000002"/>
    <n v="6968.9786999999997"/>
    <n v="13937.957399999999"/>
    <n v="40652.375749999999"/>
  </r>
  <r>
    <x v="1"/>
    <s v="C02"/>
    <n v="3"/>
    <n v="302"/>
    <n v="12"/>
    <n v="4"/>
    <x v="2"/>
    <n v="85262.2"/>
    <s v="Concur"/>
    <s v="Software"/>
    <x v="1"/>
    <n v="4"/>
    <n v="5968.3540000000003"/>
    <n v="4263.1099999999997"/>
    <n v="2557.866"/>
    <n v="5115.732"/>
    <n v="14920.884999999998"/>
  </r>
  <r>
    <x v="1"/>
    <s v="C02"/>
    <n v="3"/>
    <n v="302"/>
    <n v="10"/>
    <n v="4"/>
    <x v="2"/>
    <n v="61388.69"/>
    <s v="Concur"/>
    <s v="Software"/>
    <x v="1"/>
    <n v="4"/>
    <n v="4297.2083000000002"/>
    <n v="3069.4345000000003"/>
    <n v="1841.6606999999999"/>
    <n v="3683.3213999999998"/>
    <n v="10743.02075"/>
  </r>
  <r>
    <x v="1"/>
    <s v="C02"/>
    <n v="3"/>
    <n v="302"/>
    <n v="9"/>
    <n v="23"/>
    <x v="2"/>
    <n v="206301.62"/>
    <s v="Concur"/>
    <s v="Software"/>
    <x v="1"/>
    <n v="4"/>
    <n v="14441.1134"/>
    <n v="10315.081"/>
    <n v="6189.0486000000001"/>
    <n v="12378.0972"/>
    <n v="36102.783499999998"/>
  </r>
  <r>
    <x v="1"/>
    <s v="C02"/>
    <n v="3"/>
    <n v="302"/>
    <n v="8"/>
    <n v="7"/>
    <x v="2"/>
    <n v="98410.54"/>
    <s v="Concur"/>
    <s v="Software"/>
    <x v="1"/>
    <n v="4"/>
    <n v="6888.7377999999999"/>
    <n v="4920.527"/>
    <n v="2952.3161999999998"/>
    <n v="5904.6323999999995"/>
    <n v="17221.844499999999"/>
  </r>
  <r>
    <x v="1"/>
    <s v="C03"/>
    <n v="3"/>
    <n v="303"/>
    <n v="8"/>
    <n v="4"/>
    <x v="1"/>
    <n v="92891.77"/>
    <s v="Intellicheck Mobilisa"/>
    <s v="Software"/>
    <x v="1"/>
    <n v="4"/>
    <n v="6502.4239000000007"/>
    <n v="4644.5885000000007"/>
    <n v="2786.7530999999999"/>
    <n v="5573.5061999999998"/>
    <n v="16256.05975"/>
  </r>
  <r>
    <x v="1"/>
    <s v="C03"/>
    <n v="3"/>
    <n v="303"/>
    <n v="11"/>
    <n v="11"/>
    <x v="0"/>
    <n v="147553.9"/>
    <s v="Intellicheck Mobilisa"/>
    <s v="Software"/>
    <x v="1"/>
    <n v="4"/>
    <n v="10328.773000000001"/>
    <n v="7377.6949999999997"/>
    <n v="4426.6169999999993"/>
    <n v="8853.2339999999986"/>
    <n v="25821.932499999999"/>
  </r>
  <r>
    <x v="1"/>
    <s v="C03"/>
    <n v="3"/>
    <n v="303"/>
    <n v="10"/>
    <n v="2"/>
    <x v="0"/>
    <n v="228244.3"/>
    <s v="Intellicheck Mobilisa"/>
    <s v="Software"/>
    <x v="1"/>
    <n v="4"/>
    <n v="15977.101000000001"/>
    <n v="11412.215"/>
    <n v="6847.3289999999997"/>
    <n v="13694.657999999999"/>
    <n v="39942.752499999995"/>
  </r>
  <r>
    <x v="1"/>
    <s v="C03"/>
    <n v="3"/>
    <n v="303"/>
    <n v="8"/>
    <n v="15"/>
    <x v="0"/>
    <n v="193071.87"/>
    <s v="Intellicheck Mobilisa"/>
    <s v="Software"/>
    <x v="1"/>
    <n v="4"/>
    <n v="13515.030900000002"/>
    <n v="9653.5935000000009"/>
    <n v="5792.1560999999992"/>
    <n v="11584.312199999998"/>
    <n v="33787.577249999995"/>
  </r>
  <r>
    <x v="1"/>
    <s v="C03"/>
    <n v="3"/>
    <n v="303"/>
    <n v="8"/>
    <n v="1"/>
    <x v="0"/>
    <n v="200185.83"/>
    <s v="Intellicheck Mobilisa"/>
    <s v="Software"/>
    <x v="1"/>
    <n v="4"/>
    <n v="14013.008100000001"/>
    <n v="10009.291499999999"/>
    <n v="6005.5748999999996"/>
    <n v="12011.149799999999"/>
    <n v="35032.520249999994"/>
  </r>
  <r>
    <x v="1"/>
    <s v="C03"/>
    <n v="3"/>
    <n v="303"/>
    <n v="6"/>
    <n v="30"/>
    <x v="0"/>
    <n v="135437.18"/>
    <s v="Intellicheck Mobilisa"/>
    <s v="Software"/>
    <x v="1"/>
    <n v="4"/>
    <n v="9480.6026000000002"/>
    <n v="6771.8590000000004"/>
    <n v="4063.1153999999997"/>
    <n v="8126.2307999999994"/>
    <n v="23701.506499999996"/>
  </r>
  <r>
    <x v="1"/>
    <s v="C03"/>
    <n v="3"/>
    <n v="303"/>
    <n v="2"/>
    <n v="26"/>
    <x v="0"/>
    <n v="189111.76"/>
    <s v="Intellicheck Mobilisa"/>
    <s v="Software"/>
    <x v="1"/>
    <n v="4"/>
    <n v="13237.823200000003"/>
    <n v="9455.5880000000016"/>
    <n v="5673.3527999999997"/>
    <n v="11346.705599999999"/>
    <n v="33094.557999999997"/>
  </r>
  <r>
    <x v="1"/>
    <s v="C03"/>
    <n v="3"/>
    <n v="303"/>
    <n v="2"/>
    <n v="14"/>
    <x v="0"/>
    <n v="136394.85999999999"/>
    <s v="Intellicheck Mobilisa"/>
    <s v="Software"/>
    <x v="1"/>
    <n v="4"/>
    <n v="9547.6401999999998"/>
    <n v="6819.7429999999995"/>
    <n v="4091.8457999999996"/>
    <n v="8183.6915999999992"/>
    <n v="23869.100499999997"/>
  </r>
  <r>
    <x v="1"/>
    <s v="C03"/>
    <n v="3"/>
    <n v="303"/>
    <n v="12"/>
    <n v="17"/>
    <x v="1"/>
    <n v="62374.95"/>
    <s v="Intellicheck Mobilisa"/>
    <s v="Software"/>
    <x v="1"/>
    <n v="4"/>
    <n v="4366.2465000000002"/>
    <n v="3118.7474999999999"/>
    <n v="1871.2484999999999"/>
    <n v="3742.4969999999998"/>
    <n v="10915.616249999999"/>
  </r>
  <r>
    <x v="1"/>
    <s v="C03"/>
    <n v="3"/>
    <n v="303"/>
    <n v="6"/>
    <n v="7"/>
    <x v="1"/>
    <n v="231737.48"/>
    <s v="Intellicheck Mobilisa"/>
    <s v="Software"/>
    <x v="1"/>
    <n v="4"/>
    <n v="16221.623600000003"/>
    <n v="11586.874000000002"/>
    <n v="6952.1243999999997"/>
    <n v="13904.248799999999"/>
    <n v="40554.059000000001"/>
  </r>
  <r>
    <x v="1"/>
    <s v="C03"/>
    <n v="3"/>
    <n v="303"/>
    <n v="6"/>
    <n v="5"/>
    <x v="1"/>
    <n v="201010.99"/>
    <s v="Intellicheck Mobilisa"/>
    <s v="Software"/>
    <x v="1"/>
    <n v="4"/>
    <n v="14070.7693"/>
    <n v="10050.549500000001"/>
    <n v="6030.3296999999993"/>
    <n v="12060.659399999999"/>
    <n v="35176.923249999993"/>
  </r>
  <r>
    <x v="1"/>
    <s v="C03"/>
    <n v="3"/>
    <n v="303"/>
    <n v="2"/>
    <n v="20"/>
    <x v="1"/>
    <n v="87377.78"/>
    <s v="Intellicheck Mobilisa"/>
    <s v="Software"/>
    <x v="1"/>
    <n v="4"/>
    <n v="6116.4446000000007"/>
    <n v="4368.8890000000001"/>
    <n v="2621.3334"/>
    <n v="5242.6668"/>
    <n v="15291.111499999999"/>
  </r>
  <r>
    <x v="1"/>
    <s v="C03"/>
    <n v="3"/>
    <n v="303"/>
    <n v="12"/>
    <n v="25"/>
    <x v="2"/>
    <n v="87125.09"/>
    <s v="Intellicheck Mobilisa"/>
    <s v="Software"/>
    <x v="1"/>
    <n v="4"/>
    <n v="6098.7563"/>
    <n v="4356.2545"/>
    <n v="2613.7527"/>
    <n v="5227.5054"/>
    <n v="15246.890749999999"/>
  </r>
  <r>
    <x v="1"/>
    <s v="C03"/>
    <n v="3"/>
    <n v="303"/>
    <n v="12"/>
    <n v="25"/>
    <x v="2"/>
    <n v="101322.96"/>
    <s v="Intellicheck Mobilisa"/>
    <s v="Software"/>
    <x v="1"/>
    <n v="4"/>
    <n v="7092.6072000000013"/>
    <n v="5066.148000000001"/>
    <n v="3039.6887999999999"/>
    <n v="6079.3775999999998"/>
    <n v="17731.518"/>
  </r>
  <r>
    <x v="1"/>
    <s v="C03"/>
    <n v="3"/>
    <n v="303"/>
    <n v="12"/>
    <n v="21"/>
    <x v="2"/>
    <n v="239513.37"/>
    <s v="Intellicheck Mobilisa"/>
    <s v="Software"/>
    <x v="1"/>
    <n v="4"/>
    <n v="16765.9359"/>
    <n v="11975.6685"/>
    <n v="7185.4011"/>
    <n v="14370.8022"/>
    <n v="41914.839749999999"/>
  </r>
  <r>
    <x v="1"/>
    <s v="C03"/>
    <n v="3"/>
    <n v="303"/>
    <n v="11"/>
    <n v="27"/>
    <x v="2"/>
    <n v="156814.60999999999"/>
    <s v="Intellicheck Mobilisa"/>
    <s v="Software"/>
    <x v="1"/>
    <n v="4"/>
    <n v="10977.0227"/>
    <n v="7840.7304999999997"/>
    <n v="4704.4382999999998"/>
    <n v="9408.8765999999996"/>
    <n v="27442.556749999996"/>
  </r>
  <r>
    <x v="1"/>
    <s v="C03"/>
    <n v="3"/>
    <n v="303"/>
    <n v="9"/>
    <n v="16"/>
    <x v="2"/>
    <n v="131780.51999999999"/>
    <s v="Intellicheck Mobilisa"/>
    <s v="Software"/>
    <x v="1"/>
    <n v="4"/>
    <n v="9224.6363999999994"/>
    <n v="6589.0259999999998"/>
    <n v="3953.4155999999994"/>
    <n v="7906.8311999999987"/>
    <n v="23061.590999999997"/>
  </r>
  <r>
    <x v="1"/>
    <s v="C03"/>
    <n v="3"/>
    <n v="303"/>
    <n v="9"/>
    <n v="4"/>
    <x v="2"/>
    <n v="115137.88"/>
    <s v="Intellicheck Mobilisa"/>
    <s v="Software"/>
    <x v="1"/>
    <n v="4"/>
    <n v="8059.6516000000011"/>
    <n v="5756.8940000000002"/>
    <n v="3454.1363999999999"/>
    <n v="6908.2727999999997"/>
    <n v="20149.129000000001"/>
  </r>
  <r>
    <x v="1"/>
    <s v="C03"/>
    <n v="3"/>
    <n v="303"/>
    <n v="8"/>
    <n v="1"/>
    <x v="2"/>
    <n v="244680.6"/>
    <s v="Intellicheck Mobilisa"/>
    <s v="Software"/>
    <x v="1"/>
    <n v="4"/>
    <n v="17127.642000000003"/>
    <n v="12234.03"/>
    <n v="7340.4179999999997"/>
    <n v="14680.835999999999"/>
    <n v="42819.104999999996"/>
  </r>
  <r>
    <x v="1"/>
    <s v="C03"/>
    <n v="3"/>
    <n v="303"/>
    <n v="7"/>
    <n v="22"/>
    <x v="2"/>
    <n v="172996.3"/>
    <s v="Intellicheck Mobilisa"/>
    <s v="Software"/>
    <x v="1"/>
    <n v="4"/>
    <n v="12109.741"/>
    <n v="8649.8150000000005"/>
    <n v="5189.8889999999992"/>
    <n v="10379.777999999998"/>
    <n v="30274.352499999997"/>
  </r>
  <r>
    <x v="1"/>
    <s v="C03"/>
    <n v="3"/>
    <n v="303"/>
    <n v="4"/>
    <n v="4"/>
    <x v="2"/>
    <n v="67600.649999999994"/>
    <s v="Intellicheck Mobilisa"/>
    <s v="Software"/>
    <x v="1"/>
    <n v="4"/>
    <n v="4732.0455000000002"/>
    <n v="3380.0324999999998"/>
    <n v="2028.0194999999997"/>
    <n v="4056.0389999999993"/>
    <n v="11830.113749999999"/>
  </r>
  <r>
    <x v="1"/>
    <s v="C03"/>
    <n v="3"/>
    <n v="303"/>
    <n v="3"/>
    <n v="30"/>
    <x v="2"/>
    <n v="122132.34"/>
    <s v="Intellicheck Mobilisa"/>
    <s v="Software"/>
    <x v="1"/>
    <n v="4"/>
    <n v="8549.2638000000006"/>
    <n v="6106.6170000000002"/>
    <n v="3663.9701999999997"/>
    <n v="7327.9403999999995"/>
    <n v="21373.159499999998"/>
  </r>
  <r>
    <x v="1"/>
    <s v="C03"/>
    <n v="3"/>
    <n v="303"/>
    <n v="3"/>
    <n v="29"/>
    <x v="2"/>
    <n v="125674.2"/>
    <s v="Intellicheck Mobilisa"/>
    <s v="Software"/>
    <x v="1"/>
    <n v="4"/>
    <n v="8797.1940000000013"/>
    <n v="6283.71"/>
    <n v="3770.2259999999997"/>
    <n v="7540.4519999999993"/>
    <n v="21992.984999999997"/>
  </r>
  <r>
    <x v="1"/>
    <s v="C03"/>
    <n v="3"/>
    <n v="303"/>
    <n v="1"/>
    <n v="29"/>
    <x v="2"/>
    <n v="118744.25"/>
    <s v="Intellicheck Mobilisa"/>
    <s v="Software"/>
    <x v="1"/>
    <n v="4"/>
    <n v="8312.0975000000017"/>
    <n v="5937.2125000000005"/>
    <n v="3562.3274999999999"/>
    <n v="7124.6549999999997"/>
    <n v="20780.243749999998"/>
  </r>
  <r>
    <x v="1"/>
    <s v="C04"/>
    <n v="3"/>
    <n v="304"/>
    <n v="6"/>
    <n v="9"/>
    <x v="0"/>
    <n v="104817.62"/>
    <s v="Unilife"/>
    <s v="Medical devices"/>
    <x v="1"/>
    <n v="4"/>
    <n v="7337.2334000000001"/>
    <n v="5240.8810000000003"/>
    <n v="3144.5285999999996"/>
    <n v="6289.0571999999993"/>
    <n v="18343.083499999997"/>
  </r>
  <r>
    <x v="1"/>
    <s v="C04"/>
    <n v="3"/>
    <n v="304"/>
    <n v="2"/>
    <n v="24"/>
    <x v="0"/>
    <n v="233374.92"/>
    <s v="Unilife"/>
    <s v="Medical devices"/>
    <x v="1"/>
    <n v="4"/>
    <n v="16336.244400000003"/>
    <n v="11668.746000000001"/>
    <n v="7001.2475999999997"/>
    <n v="14002.495199999999"/>
    <n v="40840.610999999997"/>
  </r>
  <r>
    <x v="1"/>
    <s v="C04"/>
    <n v="3"/>
    <n v="304"/>
    <n v="2"/>
    <n v="21"/>
    <x v="0"/>
    <n v="242260.27"/>
    <s v="Unilife"/>
    <s v="Medical devices"/>
    <x v="1"/>
    <n v="4"/>
    <n v="16958.2189"/>
    <n v="12113.013500000001"/>
    <n v="7267.8080999999993"/>
    <n v="14535.616199999999"/>
    <n v="42395.547249999996"/>
  </r>
  <r>
    <x v="1"/>
    <s v="C04"/>
    <n v="3"/>
    <n v="304"/>
    <n v="5"/>
    <n v="23"/>
    <x v="1"/>
    <n v="67879.34"/>
    <s v="Unilife"/>
    <s v="Medical devices"/>
    <x v="1"/>
    <n v="4"/>
    <n v="4751.5538000000006"/>
    <n v="3393.9670000000001"/>
    <n v="2036.3801999999998"/>
    <n v="4072.7603999999997"/>
    <n v="11878.884499999998"/>
  </r>
  <r>
    <x v="1"/>
    <s v="C04"/>
    <n v="3"/>
    <n v="304"/>
    <n v="4"/>
    <n v="23"/>
    <x v="1"/>
    <n v="115342.36"/>
    <s v="Unilife"/>
    <s v="Medical devices"/>
    <x v="1"/>
    <n v="4"/>
    <n v="8073.9652000000006"/>
    <n v="5767.1180000000004"/>
    <n v="3460.2707999999998"/>
    <n v="6920.5415999999996"/>
    <n v="20184.913"/>
  </r>
  <r>
    <x v="1"/>
    <s v="C04"/>
    <n v="3"/>
    <n v="304"/>
    <n v="3"/>
    <n v="30"/>
    <x v="1"/>
    <n v="78993.259999999995"/>
    <s v="Unilife"/>
    <s v="Medical devices"/>
    <x v="1"/>
    <n v="4"/>
    <n v="5529.5281999999997"/>
    <n v="3949.663"/>
    <n v="2369.7977999999998"/>
    <n v="4739.5955999999996"/>
    <n v="13823.820499999998"/>
  </r>
  <r>
    <x v="1"/>
    <s v="C04"/>
    <n v="3"/>
    <n v="304"/>
    <n v="2"/>
    <n v="19"/>
    <x v="1"/>
    <n v="133589.89000000001"/>
    <s v="Unilife"/>
    <s v="Medical devices"/>
    <x v="1"/>
    <n v="4"/>
    <n v="9351.292300000001"/>
    <n v="6679.4945000000007"/>
    <n v="4007.6967000000004"/>
    <n v="8015.3934000000008"/>
    <n v="23378.230750000002"/>
  </r>
  <r>
    <x v="1"/>
    <s v="C04"/>
    <n v="3"/>
    <n v="304"/>
    <n v="11"/>
    <n v="13"/>
    <x v="2"/>
    <n v="91787.31"/>
    <s v="Unilife"/>
    <s v="Medical devices"/>
    <x v="1"/>
    <n v="4"/>
    <n v="6425.1117000000004"/>
    <n v="4589.3654999999999"/>
    <n v="2753.6192999999998"/>
    <n v="5507.2385999999997"/>
    <n v="16062.779249999998"/>
  </r>
  <r>
    <x v="1"/>
    <s v="C04"/>
    <n v="3"/>
    <n v="304"/>
    <n v="11"/>
    <n v="2"/>
    <x v="2"/>
    <n v="70145.649999999994"/>
    <s v="Unilife"/>
    <s v="Medical devices"/>
    <x v="1"/>
    <n v="4"/>
    <n v="4910.1954999999998"/>
    <n v="3507.2824999999998"/>
    <n v="2104.3694999999998"/>
    <n v="4208.7389999999996"/>
    <n v="12275.488749999999"/>
  </r>
  <r>
    <x v="1"/>
    <s v="C04"/>
    <n v="3"/>
    <n v="304"/>
    <n v="10"/>
    <n v="1"/>
    <x v="2"/>
    <n v="97404.01"/>
    <s v="Unilife"/>
    <s v="Medical devices"/>
    <x v="1"/>
    <n v="4"/>
    <n v="6818.2807000000003"/>
    <n v="4870.2004999999999"/>
    <n v="2922.1202999999996"/>
    <n v="5844.2405999999992"/>
    <n v="17045.701749999997"/>
  </r>
  <r>
    <x v="1"/>
    <s v="C04"/>
    <n v="3"/>
    <n v="304"/>
    <n v="9"/>
    <n v="4"/>
    <x v="2"/>
    <n v="220884.62"/>
    <s v="Unilife"/>
    <s v="Medical devices"/>
    <x v="1"/>
    <n v="4"/>
    <n v="15461.923400000001"/>
    <n v="11044.231"/>
    <n v="6626.5385999999999"/>
    <n v="13253.0772"/>
    <n v="38654.808499999999"/>
  </r>
  <r>
    <x v="1"/>
    <s v="C04"/>
    <n v="3"/>
    <n v="304"/>
    <n v="4"/>
    <n v="24"/>
    <x v="2"/>
    <n v="109217.08"/>
    <s v="Unilife"/>
    <s v="Medical devices"/>
    <x v="1"/>
    <n v="4"/>
    <n v="7645.1956000000009"/>
    <n v="5460.8540000000003"/>
    <n v="3276.5124000000001"/>
    <n v="6553.0248000000001"/>
    <n v="19112.988999999998"/>
  </r>
  <r>
    <x v="1"/>
    <s v="C04"/>
    <n v="3"/>
    <n v="304"/>
    <n v="4"/>
    <n v="1"/>
    <x v="2"/>
    <n v="225861.31"/>
    <s v="Unilife"/>
    <s v="Medical devices"/>
    <x v="1"/>
    <n v="4"/>
    <n v="15810.291700000002"/>
    <n v="11293.065500000001"/>
    <n v="6775.8392999999996"/>
    <n v="13551.678599999999"/>
    <n v="39525.729249999997"/>
  </r>
  <r>
    <x v="1"/>
    <s v="C04"/>
    <n v="3"/>
    <n v="304"/>
    <n v="3"/>
    <n v="16"/>
    <x v="2"/>
    <n v="184946.68"/>
    <s v="Unilife"/>
    <s v="Medical devices"/>
    <x v="1"/>
    <n v="4"/>
    <n v="12946.267600000001"/>
    <n v="9247.3340000000007"/>
    <n v="5548.4003999999995"/>
    <n v="11096.800799999999"/>
    <n v="32365.668999999998"/>
  </r>
  <r>
    <x v="1"/>
    <s v="C04"/>
    <n v="3"/>
    <n v="304"/>
    <n v="1"/>
    <n v="25"/>
    <x v="2"/>
    <n v="248828.03"/>
    <s v="Unilife"/>
    <s v="Medical devices"/>
    <x v="1"/>
    <n v="4"/>
    <n v="17417.962100000001"/>
    <n v="12441.4015"/>
    <n v="7464.8408999999992"/>
    <n v="14929.681799999998"/>
    <n v="43544.905249999996"/>
  </r>
  <r>
    <x v="1"/>
    <s v="C05"/>
    <n v="3"/>
    <n v="305"/>
    <n v="8"/>
    <n v="14"/>
    <x v="0"/>
    <n v="220777.5"/>
    <s v="Water Techtonics"/>
    <s v="Clean technology"/>
    <x v="1"/>
    <n v="4"/>
    <n v="15454.425000000001"/>
    <n v="11038.875"/>
    <n v="6623.3249999999998"/>
    <n v="13246.65"/>
    <n v="38636.0625"/>
  </r>
  <r>
    <x v="1"/>
    <s v="C05"/>
    <n v="3"/>
    <n v="305"/>
    <n v="7"/>
    <n v="31"/>
    <x v="0"/>
    <n v="201721.73"/>
    <s v="Water Techtonics"/>
    <s v="Clean technology"/>
    <x v="1"/>
    <n v="4"/>
    <n v="14120.521100000002"/>
    <n v="10086.086500000001"/>
    <n v="6051.6518999999998"/>
    <n v="12103.3038"/>
    <n v="35301.302750000003"/>
  </r>
  <r>
    <x v="1"/>
    <s v="C05"/>
    <n v="3"/>
    <n v="305"/>
    <n v="7"/>
    <n v="30"/>
    <x v="0"/>
    <n v="159581.39000000001"/>
    <s v="Water Techtonics"/>
    <s v="Clean technology"/>
    <x v="1"/>
    <n v="4"/>
    <n v="11170.697300000002"/>
    <n v="7979.0695000000014"/>
    <n v="4787.4417000000003"/>
    <n v="9574.8834000000006"/>
    <n v="27926.74325"/>
  </r>
  <r>
    <x v="1"/>
    <s v="C05"/>
    <n v="3"/>
    <n v="305"/>
    <n v="3"/>
    <n v="26"/>
    <x v="0"/>
    <n v="89298"/>
    <s v="Water Techtonics"/>
    <s v="Clean technology"/>
    <x v="1"/>
    <n v="4"/>
    <n v="6250.8600000000006"/>
    <n v="4464.9000000000005"/>
    <n v="2678.94"/>
    <n v="5357.88"/>
    <n v="15627.15"/>
  </r>
  <r>
    <x v="1"/>
    <s v="C05"/>
    <n v="3"/>
    <n v="305"/>
    <n v="2"/>
    <n v="16"/>
    <x v="0"/>
    <n v="74866.23"/>
    <s v="Water Techtonics"/>
    <s v="Clean technology"/>
    <x v="1"/>
    <n v="4"/>
    <n v="5240.6361000000006"/>
    <n v="3743.3114999999998"/>
    <n v="2245.9868999999999"/>
    <n v="4491.9737999999998"/>
    <n v="13101.590249999999"/>
  </r>
  <r>
    <x v="1"/>
    <s v="C05"/>
    <n v="3"/>
    <n v="305"/>
    <n v="1"/>
    <n v="9"/>
    <x v="0"/>
    <n v="199246.57"/>
    <s v="Water Techtonics"/>
    <s v="Clean technology"/>
    <x v="1"/>
    <n v="4"/>
    <n v="13947.259900000001"/>
    <n v="9962.3285000000014"/>
    <n v="5977.3971000000001"/>
    <n v="11954.7942"/>
    <n v="34868.149749999997"/>
  </r>
  <r>
    <x v="1"/>
    <s v="C05"/>
    <n v="3"/>
    <n v="305"/>
    <n v="6"/>
    <n v="11"/>
    <x v="1"/>
    <n v="137699.32"/>
    <s v="Water Techtonics"/>
    <s v="Clean technology"/>
    <x v="1"/>
    <n v="4"/>
    <n v="9638.9524000000019"/>
    <n v="6884.9660000000003"/>
    <n v="4130.9795999999997"/>
    <n v="8261.9591999999993"/>
    <n v="24097.381000000001"/>
  </r>
  <r>
    <x v="1"/>
    <s v="C05"/>
    <n v="3"/>
    <n v="305"/>
    <n v="3"/>
    <n v="5"/>
    <x v="1"/>
    <n v="137986"/>
    <s v="Water Techtonics"/>
    <s v="Clean technology"/>
    <x v="1"/>
    <n v="4"/>
    <n v="9659.02"/>
    <n v="6899.3"/>
    <n v="4139.58"/>
    <n v="8279.16"/>
    <n v="24147.55"/>
  </r>
  <r>
    <x v="1"/>
    <s v="C05"/>
    <n v="3"/>
    <n v="305"/>
    <n v="10"/>
    <n v="2"/>
    <x v="2"/>
    <n v="232674.39"/>
    <s v="Water Techtonics"/>
    <s v="Clean technology"/>
    <x v="1"/>
    <n v="4"/>
    <n v="16287.207300000002"/>
    <n v="11633.719500000001"/>
    <n v="6980.2317000000003"/>
    <n v="13960.463400000001"/>
    <n v="40718.018250000001"/>
  </r>
  <r>
    <x v="1"/>
    <s v="C05"/>
    <n v="3"/>
    <n v="305"/>
    <n v="3"/>
    <n v="4"/>
    <x v="2"/>
    <n v="160841.51"/>
    <s v="Water Techtonics"/>
    <s v="Clean technology"/>
    <x v="1"/>
    <n v="4"/>
    <n v="11258.905700000001"/>
    <n v="8042.0755000000008"/>
    <n v="4825.2453000000005"/>
    <n v="9650.490600000001"/>
    <n v="28147.26425"/>
  </r>
  <r>
    <x v="1"/>
    <s v="C05"/>
    <n v="3"/>
    <n v="305"/>
    <n v="2"/>
    <n v="17"/>
    <x v="2"/>
    <n v="58519.09"/>
    <s v="Water Techtonics"/>
    <s v="Clean technology"/>
    <x v="1"/>
    <n v="4"/>
    <n v="4096.3362999999999"/>
    <n v="2925.9544999999998"/>
    <n v="1755.5726999999999"/>
    <n v="3511.1453999999999"/>
    <n v="10240.840749999999"/>
  </r>
  <r>
    <x v="2"/>
    <s v="B01"/>
    <n v="2"/>
    <n v="201"/>
    <n v="6"/>
    <n v="23"/>
    <x v="0"/>
    <n v="135295.14000000001"/>
    <s v="API Technologies"/>
    <s v="Semiconductor"/>
    <x v="0"/>
    <n v="1"/>
    <n v="9470.6598000000013"/>
    <n v="6764.7570000000014"/>
    <n v="4058.8542000000002"/>
    <n v="8117.7084000000004"/>
    <n v="23676.6495"/>
  </r>
  <r>
    <x v="2"/>
    <s v="B01"/>
    <n v="2"/>
    <n v="201"/>
    <n v="1"/>
    <n v="18"/>
    <x v="0"/>
    <n v="248579.53"/>
    <s v="API Technologies"/>
    <s v="Semiconductor"/>
    <x v="0"/>
    <n v="1"/>
    <n v="17400.5671"/>
    <n v="12428.976500000001"/>
    <n v="7457.3858999999993"/>
    <n v="14914.771799999999"/>
    <n v="43501.417750000001"/>
  </r>
  <r>
    <x v="2"/>
    <s v="B01"/>
    <n v="2"/>
    <n v="201"/>
    <n v="10"/>
    <n v="26"/>
    <x v="1"/>
    <n v="141360.95999999999"/>
    <s v="API Technologies"/>
    <s v="Semiconductor"/>
    <x v="0"/>
    <n v="1"/>
    <n v="9895.2672000000002"/>
    <n v="7068.0479999999998"/>
    <n v="4240.8287999999993"/>
    <n v="8481.6575999999986"/>
    <n v="24738.167999999998"/>
  </r>
  <r>
    <x v="2"/>
    <s v="B01"/>
    <n v="2"/>
    <n v="201"/>
    <n v="4"/>
    <n v="30"/>
    <x v="1"/>
    <n v="182532.44"/>
    <s v="API Technologies"/>
    <s v="Semiconductor"/>
    <x v="0"/>
    <n v="1"/>
    <n v="12777.270800000002"/>
    <n v="9126.6220000000012"/>
    <n v="5475.9731999999995"/>
    <n v="10951.946399999999"/>
    <n v="31943.177"/>
  </r>
  <r>
    <x v="2"/>
    <s v="B01"/>
    <n v="2"/>
    <n v="201"/>
    <n v="3"/>
    <n v="30"/>
    <x v="1"/>
    <n v="217252.65"/>
    <s v="API Technologies"/>
    <s v="Semiconductor"/>
    <x v="0"/>
    <n v="1"/>
    <n v="15207.685500000001"/>
    <n v="10862.6325"/>
    <n v="6517.5794999999998"/>
    <n v="13035.159"/>
    <n v="38019.213749999995"/>
  </r>
  <r>
    <x v="2"/>
    <s v="B01"/>
    <n v="2"/>
    <n v="201"/>
    <n v="2"/>
    <n v="9"/>
    <x v="1"/>
    <n v="115309.68"/>
    <s v="API Technologies"/>
    <s v="Semiconductor"/>
    <x v="0"/>
    <n v="1"/>
    <n v="8071.6776"/>
    <n v="5765.4840000000004"/>
    <n v="3459.2903999999999"/>
    <n v="6918.5807999999997"/>
    <n v="20179.193999999996"/>
  </r>
  <r>
    <x v="2"/>
    <s v="B01"/>
    <n v="2"/>
    <n v="201"/>
    <n v="9"/>
    <n v="4"/>
    <x v="2"/>
    <n v="217461.18"/>
    <s v="API Technologies"/>
    <s v="Semiconductor"/>
    <x v="0"/>
    <n v="1"/>
    <n v="15222.2826"/>
    <n v="10873.059000000001"/>
    <n v="6523.8353999999999"/>
    <n v="13047.6708"/>
    <n v="38055.706499999993"/>
  </r>
  <r>
    <x v="2"/>
    <s v="B01"/>
    <n v="2"/>
    <n v="201"/>
    <n v="7"/>
    <n v="20"/>
    <x v="2"/>
    <n v="119241.21"/>
    <s v="API Technologies"/>
    <s v="Semiconductor"/>
    <x v="0"/>
    <n v="1"/>
    <n v="8346.8847000000005"/>
    <n v="5962.0605000000005"/>
    <n v="3577.2363"/>
    <n v="7154.4726000000001"/>
    <n v="20867.211749999999"/>
  </r>
  <r>
    <x v="2"/>
    <s v="B01"/>
    <n v="2"/>
    <n v="201"/>
    <n v="6"/>
    <n v="23"/>
    <x v="2"/>
    <n v="221534.37"/>
    <s v="API Technologies"/>
    <s v="Semiconductor"/>
    <x v="0"/>
    <n v="1"/>
    <n v="15507.405900000002"/>
    <n v="11076.718500000001"/>
    <n v="6646.0310999999992"/>
    <n v="13292.062199999998"/>
    <n v="38768.514749999995"/>
  </r>
  <r>
    <x v="2"/>
    <s v="B01"/>
    <n v="2"/>
    <n v="201"/>
    <n v="5"/>
    <n v="4"/>
    <x v="2"/>
    <n v="176251.59"/>
    <s v="API Technologies"/>
    <s v="Semiconductor"/>
    <x v="0"/>
    <n v="1"/>
    <n v="12337.6113"/>
    <n v="8812.5794999999998"/>
    <n v="5287.5477000000001"/>
    <n v="10575.0954"/>
    <n v="30844.028249999996"/>
  </r>
  <r>
    <x v="2"/>
    <s v="B01"/>
    <n v="2"/>
    <n v="201"/>
    <n v="4"/>
    <n v="22"/>
    <x v="2"/>
    <n v="136798.71"/>
    <s v="API Technologies"/>
    <s v="Semiconductor"/>
    <x v="0"/>
    <n v="1"/>
    <n v="9575.9097000000002"/>
    <n v="6839.9354999999996"/>
    <n v="4103.9612999999999"/>
    <n v="8207.9225999999999"/>
    <n v="23939.774249999999"/>
  </r>
  <r>
    <x v="2"/>
    <s v="B01"/>
    <n v="2"/>
    <n v="201"/>
    <n v="4"/>
    <n v="3"/>
    <x v="2"/>
    <n v="72526.039999999994"/>
    <s v="API Technologies"/>
    <s v="Semiconductor"/>
    <x v="0"/>
    <n v="1"/>
    <n v="5076.8227999999999"/>
    <n v="3626.3019999999997"/>
    <n v="2175.7811999999999"/>
    <n v="4351.5623999999998"/>
    <n v="12692.056999999999"/>
  </r>
  <r>
    <x v="2"/>
    <s v="B01"/>
    <n v="2"/>
    <n v="201"/>
    <n v="3"/>
    <n v="3"/>
    <x v="2"/>
    <n v="202188.77"/>
    <s v="API Technologies"/>
    <s v="Semiconductor"/>
    <x v="0"/>
    <n v="1"/>
    <n v="14153.213900000001"/>
    <n v="10109.4385"/>
    <n v="6065.6630999999998"/>
    <n v="12131.3262"/>
    <n v="35383.034749999999"/>
  </r>
  <r>
    <x v="2"/>
    <s v="B01"/>
    <n v="2"/>
    <n v="201"/>
    <n v="1"/>
    <n v="1"/>
    <x v="2"/>
    <n v="103611.46"/>
    <s v="API Technologies"/>
    <s v="Semiconductor"/>
    <x v="0"/>
    <n v="1"/>
    <n v="7252.802200000001"/>
    <n v="5180.5730000000003"/>
    <n v="3108.3438000000001"/>
    <n v="6216.6876000000002"/>
    <n v="18132.005499999999"/>
  </r>
  <r>
    <x v="2"/>
    <s v="B02"/>
    <n v="2"/>
    <n v="202"/>
    <n v="8"/>
    <n v="18"/>
    <x v="0"/>
    <n v="201005.27"/>
    <s v="Cree"/>
    <s v="Clean technology"/>
    <x v="0"/>
    <n v="1"/>
    <n v="14070.368900000001"/>
    <n v="10050.263500000001"/>
    <n v="6030.1580999999996"/>
    <n v="12060.316199999999"/>
    <n v="35175.922249999996"/>
  </r>
  <r>
    <x v="2"/>
    <s v="B02"/>
    <n v="2"/>
    <n v="202"/>
    <n v="2"/>
    <n v="4"/>
    <x v="0"/>
    <n v="202162.29"/>
    <s v="Cree"/>
    <s v="Clean technology"/>
    <x v="0"/>
    <n v="1"/>
    <n v="14151.360300000002"/>
    <n v="10108.114500000001"/>
    <n v="6064.8687"/>
    <n v="12129.7374"/>
    <n v="35378.400750000001"/>
  </r>
  <r>
    <x v="2"/>
    <s v="B02"/>
    <n v="2"/>
    <n v="202"/>
    <n v="2"/>
    <n v="3"/>
    <x v="0"/>
    <n v="79618.539999999994"/>
    <s v="Cree"/>
    <s v="Clean technology"/>
    <x v="0"/>
    <n v="1"/>
    <n v="5573.2978000000003"/>
    <n v="3980.9269999999997"/>
    <n v="2388.5561999999995"/>
    <n v="4777.1123999999991"/>
    <n v="13933.244499999999"/>
  </r>
  <r>
    <x v="2"/>
    <s v="B02"/>
    <n v="2"/>
    <n v="202"/>
    <n v="9"/>
    <n v="20"/>
    <x v="1"/>
    <n v="54293.72"/>
    <s v="Cree"/>
    <s v="Clean technology"/>
    <x v="0"/>
    <n v="1"/>
    <n v="3800.5604000000003"/>
    <n v="2714.6860000000001"/>
    <n v="1628.8116"/>
    <n v="3257.6232"/>
    <n v="9501.4009999999998"/>
  </r>
  <r>
    <x v="2"/>
    <s v="B02"/>
    <n v="2"/>
    <n v="202"/>
    <n v="3"/>
    <n v="2"/>
    <x v="2"/>
    <n v="102407.09"/>
    <s v="Cree"/>
    <s v="Clean technology"/>
    <x v="0"/>
    <n v="1"/>
    <n v="7168.4963000000007"/>
    <n v="5120.3545000000004"/>
    <n v="3072.2126999999996"/>
    <n v="6144.4253999999992"/>
    <n v="17921.240749999997"/>
  </r>
  <r>
    <x v="2"/>
    <s v="B03"/>
    <n v="2"/>
    <n v="203"/>
    <n v="6"/>
    <n v="16"/>
    <x v="0"/>
    <n v="127943.41"/>
    <s v="Ebix"/>
    <s v="Software"/>
    <x v="0"/>
    <n v="1"/>
    <n v="8956.038700000001"/>
    <n v="6397.1705000000002"/>
    <n v="3838.3022999999998"/>
    <n v="7676.6045999999997"/>
    <n v="22390.096750000001"/>
  </r>
  <r>
    <x v="2"/>
    <s v="B03"/>
    <n v="2"/>
    <n v="203"/>
    <n v="5"/>
    <n v="28"/>
    <x v="0"/>
    <n v="96516.04"/>
    <s v="Ebix"/>
    <s v="Software"/>
    <x v="0"/>
    <n v="1"/>
    <n v="6756.1228000000001"/>
    <n v="4825.8019999999997"/>
    <n v="2895.4811999999997"/>
    <n v="5790.9623999999994"/>
    <n v="16890.306999999997"/>
  </r>
  <r>
    <x v="2"/>
    <s v="B03"/>
    <n v="2"/>
    <n v="203"/>
    <n v="8"/>
    <n v="28"/>
    <x v="1"/>
    <n v="192722.27"/>
    <s v="Ebix"/>
    <s v="Software"/>
    <x v="0"/>
    <n v="1"/>
    <n v="13490.5589"/>
    <n v="9636.1134999999995"/>
    <n v="5781.6680999999999"/>
    <n v="11563.3362"/>
    <n v="33726.397249999995"/>
  </r>
  <r>
    <x v="2"/>
    <s v="B03"/>
    <n v="2"/>
    <n v="203"/>
    <n v="8"/>
    <n v="25"/>
    <x v="1"/>
    <n v="106771.21"/>
    <s v="Ebix"/>
    <s v="Software"/>
    <x v="0"/>
    <n v="1"/>
    <n v="7473.9847000000009"/>
    <n v="5338.5605000000005"/>
    <n v="3203.1363000000001"/>
    <n v="6406.2726000000002"/>
    <n v="18684.961749999999"/>
  </r>
  <r>
    <x v="2"/>
    <s v="B03"/>
    <n v="2"/>
    <n v="203"/>
    <n v="12"/>
    <n v="4"/>
    <x v="2"/>
    <n v="66736.710000000006"/>
    <s v="Ebix"/>
    <s v="Software"/>
    <x v="0"/>
    <n v="1"/>
    <n v="4671.5697000000009"/>
    <n v="3336.8355000000006"/>
    <n v="2002.1013"/>
    <n v="4004.2026000000001"/>
    <n v="11678.92425"/>
  </r>
  <r>
    <x v="2"/>
    <s v="B03"/>
    <n v="2"/>
    <n v="203"/>
    <n v="10"/>
    <n v="12"/>
    <x v="2"/>
    <n v="248988.05"/>
    <s v="Ebix"/>
    <s v="Software"/>
    <x v="0"/>
    <n v="1"/>
    <n v="17429.163500000002"/>
    <n v="12449.4025"/>
    <n v="7469.6414999999997"/>
    <n v="14939.282999999999"/>
    <n v="43572.908749999995"/>
  </r>
  <r>
    <x v="2"/>
    <s v="B03"/>
    <n v="2"/>
    <n v="203"/>
    <n v="6"/>
    <n v="10"/>
    <x v="2"/>
    <n v="61360.66"/>
    <s v="Ebix"/>
    <s v="Software"/>
    <x v="0"/>
    <n v="1"/>
    <n v="4295.2462000000005"/>
    <n v="3068.0330000000004"/>
    <n v="1840.8198"/>
    <n v="3681.6396"/>
    <n v="10738.1155"/>
  </r>
  <r>
    <x v="2"/>
    <s v="B03"/>
    <n v="2"/>
    <n v="203"/>
    <n v="4"/>
    <n v="25"/>
    <x v="2"/>
    <n v="65354.69"/>
    <s v="Ebix"/>
    <s v="Software"/>
    <x v="0"/>
    <n v="1"/>
    <n v="4574.828300000001"/>
    <n v="3267.7345000000005"/>
    <n v="1960.6406999999999"/>
    <n v="3921.2813999999998"/>
    <n v="11437.070749999999"/>
  </r>
  <r>
    <x v="2"/>
    <s v="B03"/>
    <n v="2"/>
    <n v="203"/>
    <n v="3"/>
    <n v="11"/>
    <x v="2"/>
    <n v="165468.51999999999"/>
    <s v="Ebix"/>
    <s v="Software"/>
    <x v="0"/>
    <n v="1"/>
    <n v="11582.796400000001"/>
    <n v="8273.4259999999995"/>
    <n v="4964.0555999999997"/>
    <n v="9928.1111999999994"/>
    <n v="28956.990999999995"/>
  </r>
  <r>
    <x v="2"/>
    <s v="B03"/>
    <n v="2"/>
    <n v="203"/>
    <n v="2"/>
    <n v="19"/>
    <x v="2"/>
    <n v="99249.77"/>
    <s v="Ebix"/>
    <s v="Software"/>
    <x v="0"/>
    <n v="1"/>
    <n v="6947.4839000000011"/>
    <n v="4962.4885000000004"/>
    <n v="2977.4931000000001"/>
    <n v="5954.9862000000003"/>
    <n v="17368.709749999998"/>
  </r>
  <r>
    <x v="2"/>
    <s v="B04"/>
    <n v="2"/>
    <n v="204"/>
    <n v="10"/>
    <n v="11"/>
    <x v="0"/>
    <n v="110444.47"/>
    <s v="Hughes Telematics"/>
    <s v="Media and Entertainment"/>
    <x v="0"/>
    <n v="1"/>
    <n v="7731.112900000001"/>
    <n v="5522.2235000000001"/>
    <n v="3313.3341"/>
    <n v="6626.6682000000001"/>
    <n v="19327.78225"/>
  </r>
  <r>
    <x v="2"/>
    <s v="B04"/>
    <n v="2"/>
    <n v="204"/>
    <n v="8"/>
    <n v="16"/>
    <x v="0"/>
    <n v="65192.04"/>
    <s v="Hughes Telematics"/>
    <s v="Media and Entertainment"/>
    <x v="0"/>
    <n v="1"/>
    <n v="4563.4428000000007"/>
    <n v="3259.6020000000003"/>
    <n v="1955.7611999999999"/>
    <n v="3911.5223999999998"/>
    <n v="11408.607"/>
  </r>
  <r>
    <x v="2"/>
    <s v="B04"/>
    <n v="2"/>
    <n v="204"/>
    <n v="6"/>
    <n v="25"/>
    <x v="0"/>
    <n v="54293.82"/>
    <s v="Hughes Telematics"/>
    <s v="Media and Entertainment"/>
    <x v="0"/>
    <n v="1"/>
    <n v="3800.5674000000004"/>
    <n v="2714.6910000000003"/>
    <n v="1628.8145999999999"/>
    <n v="3257.6291999999999"/>
    <n v="9501.4184999999998"/>
  </r>
  <r>
    <x v="2"/>
    <s v="B04"/>
    <n v="2"/>
    <n v="204"/>
    <n v="5"/>
    <n v="8"/>
    <x v="0"/>
    <n v="117490.48"/>
    <s v="Hughes Telematics"/>
    <s v="Media and Entertainment"/>
    <x v="0"/>
    <n v="1"/>
    <n v="8224.3335999999999"/>
    <n v="5874.5240000000003"/>
    <n v="3524.7143999999998"/>
    <n v="7049.4287999999997"/>
    <n v="20560.833999999999"/>
  </r>
  <r>
    <x v="2"/>
    <s v="B04"/>
    <n v="2"/>
    <n v="204"/>
    <n v="2"/>
    <n v="10"/>
    <x v="0"/>
    <n v="106395.69"/>
    <s v="Hughes Telematics"/>
    <s v="Media and Entertainment"/>
    <x v="0"/>
    <n v="1"/>
    <n v="7447.6983000000009"/>
    <n v="5319.7845000000007"/>
    <n v="3191.8706999999999"/>
    <n v="6383.7413999999999"/>
    <n v="18619.245749999998"/>
  </r>
  <r>
    <x v="2"/>
    <s v="B04"/>
    <n v="2"/>
    <n v="204"/>
    <n v="2"/>
    <n v="2"/>
    <x v="0"/>
    <n v="68624.77"/>
    <s v="Hughes Telematics"/>
    <s v="Media and Entertainment"/>
    <x v="0"/>
    <n v="1"/>
    <n v="4803.7339000000011"/>
    <n v="3431.2385000000004"/>
    <n v="2058.7431000000001"/>
    <n v="4117.4862000000003"/>
    <n v="12009.33475"/>
  </r>
  <r>
    <x v="2"/>
    <s v="B04"/>
    <n v="2"/>
    <n v="204"/>
    <n v="11"/>
    <n v="28"/>
    <x v="1"/>
    <n v="164561.53"/>
    <s v="Hughes Telematics"/>
    <s v="Media and Entertainment"/>
    <x v="0"/>
    <n v="1"/>
    <n v="11519.307100000002"/>
    <n v="8228.076500000001"/>
    <n v="4936.8458999999993"/>
    <n v="9873.6917999999987"/>
    <n v="28798.267749999999"/>
  </r>
  <r>
    <x v="2"/>
    <s v="B04"/>
    <n v="2"/>
    <n v="204"/>
    <n v="8"/>
    <n v="9"/>
    <x v="1"/>
    <n v="122808.32000000001"/>
    <s v="Hughes Telematics"/>
    <s v="Media and Entertainment"/>
    <x v="0"/>
    <n v="1"/>
    <n v="8596.5824000000011"/>
    <n v="6140.4160000000011"/>
    <n v="3684.2496000000001"/>
    <n v="7368.4992000000002"/>
    <n v="21491.455999999998"/>
  </r>
  <r>
    <x v="2"/>
    <s v="B04"/>
    <n v="2"/>
    <n v="204"/>
    <n v="7"/>
    <n v="3"/>
    <x v="1"/>
    <n v="233699.03"/>
    <s v="Hughes Telematics"/>
    <s v="Media and Entertainment"/>
    <x v="0"/>
    <n v="1"/>
    <n v="16358.932100000002"/>
    <n v="11684.951500000001"/>
    <n v="7010.9708999999993"/>
    <n v="14021.941799999999"/>
    <n v="40897.330249999999"/>
  </r>
  <r>
    <x v="2"/>
    <s v="B04"/>
    <n v="2"/>
    <n v="204"/>
    <n v="2"/>
    <n v="21"/>
    <x v="1"/>
    <n v="91516.41"/>
    <s v="Hughes Telematics"/>
    <s v="Media and Entertainment"/>
    <x v="0"/>
    <n v="1"/>
    <n v="6406.1487000000006"/>
    <n v="4575.8205000000007"/>
    <n v="2745.4922999999999"/>
    <n v="5490.9845999999998"/>
    <n v="16015.37175"/>
  </r>
  <r>
    <x v="2"/>
    <s v="B04"/>
    <n v="2"/>
    <n v="204"/>
    <n v="11"/>
    <n v="4"/>
    <x v="2"/>
    <n v="183563.36"/>
    <s v="Hughes Telematics"/>
    <s v="Media and Entertainment"/>
    <x v="0"/>
    <n v="1"/>
    <n v="12849.4352"/>
    <n v="9178.1679999999997"/>
    <n v="5506.9007999999994"/>
    <n v="11013.801599999999"/>
    <n v="32123.587999999996"/>
  </r>
  <r>
    <x v="2"/>
    <s v="B04"/>
    <n v="2"/>
    <n v="204"/>
    <n v="11"/>
    <n v="1"/>
    <x v="2"/>
    <n v="98905.01"/>
    <s v="Hughes Telematics"/>
    <s v="Media and Entertainment"/>
    <x v="0"/>
    <n v="1"/>
    <n v="6923.3507"/>
    <n v="4945.2505000000001"/>
    <n v="2967.1502999999998"/>
    <n v="5934.3005999999996"/>
    <n v="17308.376749999999"/>
  </r>
  <r>
    <x v="2"/>
    <s v="B04"/>
    <n v="2"/>
    <n v="204"/>
    <n v="10"/>
    <n v="12"/>
    <x v="2"/>
    <n v="134755.44"/>
    <s v="Hughes Telematics"/>
    <s v="Media and Entertainment"/>
    <x v="0"/>
    <n v="1"/>
    <n v="9432.8808000000008"/>
    <n v="6737.7720000000008"/>
    <n v="4042.6632"/>
    <n v="8085.3263999999999"/>
    <n v="23582.201999999997"/>
  </r>
  <r>
    <x v="2"/>
    <s v="B04"/>
    <n v="2"/>
    <n v="204"/>
    <n v="3"/>
    <n v="9"/>
    <x v="2"/>
    <n v="242028.05"/>
    <s v="Hughes Telematics"/>
    <s v="Media and Entertainment"/>
    <x v="0"/>
    <n v="1"/>
    <n v="16941.963500000002"/>
    <n v="12101.4025"/>
    <n v="7260.8414999999995"/>
    <n v="14521.682999999999"/>
    <n v="42354.908749999995"/>
  </r>
  <r>
    <x v="2"/>
    <s v="B04"/>
    <n v="2"/>
    <n v="204"/>
    <n v="2"/>
    <n v="21"/>
    <x v="2"/>
    <n v="196915.77"/>
    <s v="Hughes Telematics"/>
    <s v="Media and Entertainment"/>
    <x v="0"/>
    <n v="1"/>
    <n v="13784.1039"/>
    <n v="9845.7885000000006"/>
    <n v="5907.4730999999992"/>
    <n v="11814.946199999998"/>
    <n v="34460.259749999997"/>
  </r>
  <r>
    <x v="2"/>
    <s v="B05"/>
    <n v="2"/>
    <n v="205"/>
    <n v="9"/>
    <n v="20"/>
    <x v="0"/>
    <n v="84749.8"/>
    <s v="Jorge"/>
    <s v="Computers/peripherals"/>
    <x v="0"/>
    <n v="1"/>
    <n v="5932.4860000000008"/>
    <n v="4237.4900000000007"/>
    <n v="2542.4940000000001"/>
    <n v="5084.9880000000003"/>
    <n v="14831.215"/>
  </r>
  <r>
    <x v="2"/>
    <s v="B05"/>
    <n v="2"/>
    <n v="205"/>
    <n v="8"/>
    <n v="17"/>
    <x v="0"/>
    <n v="126482.59"/>
    <s v="Jorge"/>
    <s v="Computers/peripherals"/>
    <x v="0"/>
    <n v="1"/>
    <n v="8853.7813000000006"/>
    <n v="6324.1295"/>
    <n v="3794.4776999999999"/>
    <n v="7588.9553999999998"/>
    <n v="22134.453249999999"/>
  </r>
  <r>
    <x v="2"/>
    <s v="B05"/>
    <n v="2"/>
    <n v="205"/>
    <n v="11"/>
    <n v="21"/>
    <x v="1"/>
    <n v="57109.23"/>
    <s v="Jorge"/>
    <s v="Computers/peripherals"/>
    <x v="0"/>
    <n v="1"/>
    <n v="3997.6461000000004"/>
    <n v="2855.4615000000003"/>
    <n v="1713.2769000000001"/>
    <n v="3426.5538000000001"/>
    <n v="9994.1152500000007"/>
  </r>
  <r>
    <x v="2"/>
    <s v="B05"/>
    <n v="2"/>
    <n v="205"/>
    <n v="10"/>
    <n v="11"/>
    <x v="2"/>
    <n v="77391.89"/>
    <s v="Jorge"/>
    <s v="Computers/peripherals"/>
    <x v="0"/>
    <n v="1"/>
    <n v="5417.4323000000004"/>
    <n v="3869.5945000000002"/>
    <n v="2321.7566999999999"/>
    <n v="4643.5133999999998"/>
    <n v="13543.580749999999"/>
  </r>
  <r>
    <x v="2"/>
    <s v="B05"/>
    <n v="2"/>
    <n v="205"/>
    <n v="6"/>
    <n v="26"/>
    <x v="2"/>
    <n v="157871.46"/>
    <s v="Jorge"/>
    <s v="Computers/peripherals"/>
    <x v="0"/>
    <n v="1"/>
    <n v="11051.002200000001"/>
    <n v="7893.5730000000003"/>
    <n v="4736.1437999999998"/>
    <n v="9472.2875999999997"/>
    <n v="27627.505499999996"/>
  </r>
  <r>
    <x v="2"/>
    <s v="B05"/>
    <n v="2"/>
    <n v="205"/>
    <n v="6"/>
    <n v="14"/>
    <x v="2"/>
    <n v="214474.29"/>
    <s v="Jorge"/>
    <s v="Computers/peripherals"/>
    <x v="0"/>
    <n v="1"/>
    <n v="15013.200300000002"/>
    <n v="10723.714500000002"/>
    <n v="6434.2286999999997"/>
    <n v="12868.457399999999"/>
    <n v="37533.000749999999"/>
  </r>
  <r>
    <x v="2"/>
    <s v="B05"/>
    <n v="2"/>
    <n v="205"/>
    <n v="4"/>
    <n v="30"/>
    <x v="2"/>
    <n v="111874.96"/>
    <s v="Jorge"/>
    <s v="Computers/peripherals"/>
    <x v="0"/>
    <n v="1"/>
    <n v="7831.2472000000016"/>
    <n v="5593.7480000000005"/>
    <n v="3356.2487999999998"/>
    <n v="6712.4975999999997"/>
    <n v="19578.117999999999"/>
  </r>
  <r>
    <x v="2"/>
    <s v="B05"/>
    <n v="2"/>
    <n v="205"/>
    <n v="1"/>
    <n v="17"/>
    <x v="2"/>
    <n v="170004.56"/>
    <s v="Jorge"/>
    <s v="Computers/peripherals"/>
    <x v="0"/>
    <n v="1"/>
    <n v="11900.319200000002"/>
    <n v="8500.228000000001"/>
    <n v="5100.1367999999993"/>
    <n v="10200.273599999999"/>
    <n v="29750.797999999999"/>
  </r>
  <r>
    <x v="2"/>
    <s v="B05"/>
    <n v="2"/>
    <n v="205"/>
    <n v="8"/>
    <n v="5"/>
    <x v="0"/>
    <n v="86430.26"/>
    <s v="Jorge"/>
    <s v="Computers/peripherals"/>
    <x v="0"/>
    <n v="1"/>
    <n v="6050.1181999999999"/>
    <n v="4321.5129999999999"/>
    <n v="2592.9078"/>
    <n v="5185.8155999999999"/>
    <n v="15125.295499999998"/>
  </r>
  <r>
    <x v="2"/>
    <s v="B06"/>
    <n v="2"/>
    <n v="206"/>
    <n v="12"/>
    <n v="16"/>
    <x v="0"/>
    <n v="84422.32"/>
    <s v="Lighting Science"/>
    <s v="Clean technology"/>
    <x v="0"/>
    <n v="1"/>
    <n v="5909.5624000000007"/>
    <n v="4221.1160000000009"/>
    <n v="2532.6696000000002"/>
    <n v="5065.3392000000003"/>
    <n v="14773.906000000001"/>
  </r>
  <r>
    <x v="2"/>
    <s v="B06"/>
    <n v="2"/>
    <n v="206"/>
    <n v="10"/>
    <n v="31"/>
    <x v="0"/>
    <n v="230452.56"/>
    <s v="Lighting Science"/>
    <s v="Clean technology"/>
    <x v="0"/>
    <n v="1"/>
    <n v="16131.6792"/>
    <n v="11522.628000000001"/>
    <n v="6913.5767999999998"/>
    <n v="13827.1536"/>
    <n v="40329.197999999997"/>
  </r>
  <r>
    <x v="2"/>
    <s v="B06"/>
    <n v="2"/>
    <n v="206"/>
    <n v="9"/>
    <n v="1"/>
    <x v="0"/>
    <n v="121738.9"/>
    <s v="Lighting Science"/>
    <s v="Clean technology"/>
    <x v="0"/>
    <n v="1"/>
    <n v="8521.723"/>
    <n v="6086.9449999999997"/>
    <n v="3652.1669999999999"/>
    <n v="7304.3339999999998"/>
    <n v="21304.307499999999"/>
  </r>
  <r>
    <x v="2"/>
    <s v="B06"/>
    <n v="2"/>
    <n v="206"/>
    <n v="7"/>
    <n v="9"/>
    <x v="0"/>
    <n v="239591.44"/>
    <s v="Lighting Science"/>
    <s v="Clean technology"/>
    <x v="0"/>
    <n v="1"/>
    <n v="16771.400800000003"/>
    <n v="11979.572"/>
    <n v="7187.7431999999999"/>
    <n v="14375.4864"/>
    <n v="41928.502"/>
  </r>
  <r>
    <x v="2"/>
    <s v="B06"/>
    <n v="2"/>
    <n v="206"/>
    <n v="5"/>
    <n v="27"/>
    <x v="0"/>
    <n v="139252.65"/>
    <s v="Lighting Science"/>
    <s v="Clean technology"/>
    <x v="0"/>
    <n v="1"/>
    <n v="9747.6855000000014"/>
    <n v="6962.6324999999997"/>
    <n v="4177.5794999999998"/>
    <n v="8355.1589999999997"/>
    <n v="24369.213749999999"/>
  </r>
  <r>
    <x v="2"/>
    <s v="B06"/>
    <n v="2"/>
    <n v="206"/>
    <n v="4"/>
    <n v="28"/>
    <x v="0"/>
    <n v="227186.24"/>
    <s v="Lighting Science"/>
    <s v="Clean technology"/>
    <x v="0"/>
    <n v="1"/>
    <n v="15903.036800000002"/>
    <n v="11359.312"/>
    <n v="6815.587199999999"/>
    <n v="13631.174399999998"/>
    <n v="39757.591999999997"/>
  </r>
  <r>
    <x v="2"/>
    <s v="B06"/>
    <n v="2"/>
    <n v="206"/>
    <n v="4"/>
    <n v="21"/>
    <x v="0"/>
    <n v="136869.59"/>
    <s v="Lighting Science"/>
    <s v="Clean technology"/>
    <x v="0"/>
    <n v="1"/>
    <n v="9580.8713000000007"/>
    <n v="6843.4795000000004"/>
    <n v="4106.0877"/>
    <n v="8212.1754000000001"/>
    <n v="23952.178249999997"/>
  </r>
  <r>
    <x v="2"/>
    <s v="B06"/>
    <n v="2"/>
    <n v="206"/>
    <n v="4"/>
    <n v="2"/>
    <x v="0"/>
    <n v="86114.36"/>
    <s v="Lighting Science"/>
    <s v="Clean technology"/>
    <x v="0"/>
    <n v="1"/>
    <n v="6028.0052000000005"/>
    <n v="4305.7179999999998"/>
    <n v="2583.4308000000001"/>
    <n v="5166.8616000000002"/>
    <n v="15070.012999999999"/>
  </r>
  <r>
    <x v="2"/>
    <s v="B06"/>
    <n v="2"/>
    <n v="206"/>
    <n v="2"/>
    <n v="4"/>
    <x v="0"/>
    <n v="72653.3"/>
    <s v="Lighting Science"/>
    <s v="Clean technology"/>
    <x v="0"/>
    <n v="1"/>
    <n v="5085.7310000000007"/>
    <n v="3632.6650000000004"/>
    <n v="2179.5990000000002"/>
    <n v="4359.1980000000003"/>
    <n v="12714.327499999999"/>
  </r>
  <r>
    <x v="2"/>
    <s v="B06"/>
    <n v="2"/>
    <n v="206"/>
    <n v="12"/>
    <n v="26"/>
    <x v="1"/>
    <n v="244997.26"/>
    <s v="Lighting Science"/>
    <s v="Clean technology"/>
    <x v="0"/>
    <n v="1"/>
    <n v="17149.808200000003"/>
    <n v="12249.863000000001"/>
    <n v="7349.9178000000002"/>
    <n v="14699.8356"/>
    <n v="42874.520499999999"/>
  </r>
  <r>
    <x v="2"/>
    <s v="B06"/>
    <n v="2"/>
    <n v="206"/>
    <n v="2"/>
    <n v="8"/>
    <x v="1"/>
    <n v="122510.46"/>
    <s v="Lighting Science"/>
    <s v="Clean technology"/>
    <x v="0"/>
    <n v="1"/>
    <n v="8575.7322000000004"/>
    <n v="6125.523000000001"/>
    <n v="3675.3137999999999"/>
    <n v="7350.6275999999998"/>
    <n v="21439.3305"/>
  </r>
  <r>
    <x v="2"/>
    <s v="B06"/>
    <n v="2"/>
    <n v="206"/>
    <n v="7"/>
    <n v="17"/>
    <x v="2"/>
    <n v="91970.94"/>
    <s v="Lighting Science"/>
    <s v="Clean technology"/>
    <x v="0"/>
    <n v="1"/>
    <n v="6437.9658000000009"/>
    <n v="4598.5470000000005"/>
    <n v="2759.1282000000001"/>
    <n v="5518.2564000000002"/>
    <n v="16094.914499999999"/>
  </r>
  <r>
    <x v="2"/>
    <s v="B06"/>
    <n v="2"/>
    <n v="206"/>
    <n v="7"/>
    <n v="16"/>
    <x v="2"/>
    <n v="219748.33"/>
    <s v="Lighting Science"/>
    <s v="Clean technology"/>
    <x v="0"/>
    <n v="1"/>
    <n v="15382.383100000001"/>
    <n v="10987.416499999999"/>
    <n v="6592.4498999999996"/>
    <n v="13184.899799999999"/>
    <n v="38455.957749999994"/>
  </r>
  <r>
    <x v="2"/>
    <s v="B06"/>
    <n v="2"/>
    <n v="206"/>
    <n v="2"/>
    <n v="9"/>
    <x v="2"/>
    <n v="102840.08"/>
    <s v="Lighting Science"/>
    <s v="Clean technology"/>
    <x v="0"/>
    <n v="1"/>
    <n v="7198.8056000000006"/>
    <n v="5142.0040000000008"/>
    <n v="3085.2024000000001"/>
    <n v="6170.4048000000003"/>
    <n v="17997.013999999999"/>
  </r>
  <r>
    <x v="2"/>
    <s v="B06"/>
    <n v="2"/>
    <n v="206"/>
    <n v="1"/>
    <n v="3"/>
    <x v="2"/>
    <n v="132942.53"/>
    <s v="Lighting Science"/>
    <s v="Clean technology"/>
    <x v="0"/>
    <n v="1"/>
    <n v="9305.9771000000001"/>
    <n v="6647.1265000000003"/>
    <n v="3988.2758999999996"/>
    <n v="7976.5517999999993"/>
    <n v="23264.942749999998"/>
  </r>
  <r>
    <x v="2"/>
    <s v="B06"/>
    <n v="2"/>
    <n v="206"/>
    <n v="8"/>
    <n v="14"/>
    <x v="2"/>
    <n v="56620.97"/>
    <s v="Lighting Science"/>
    <s v="Clean technology"/>
    <x v="0"/>
    <n v="1"/>
    <n v="3963.4679000000006"/>
    <n v="2831.0485000000003"/>
    <n v="1698.6290999999999"/>
    <n v="3397.2581999999998"/>
    <n v="9908.6697499999991"/>
  </r>
  <r>
    <x v="2"/>
    <s v="B07"/>
    <n v="2"/>
    <n v="207"/>
    <n v="10"/>
    <n v="21"/>
    <x v="0"/>
    <n v="107911.25"/>
    <s v="Rimm-Kaufman Group"/>
    <s v="Internet"/>
    <x v="0"/>
    <n v="1"/>
    <n v="7553.7875000000004"/>
    <n v="5395.5625"/>
    <n v="3237.3375000000001"/>
    <n v="6474.6750000000002"/>
    <n v="18884.46875"/>
  </r>
  <r>
    <x v="2"/>
    <s v="B07"/>
    <n v="2"/>
    <n v="207"/>
    <n v="7"/>
    <n v="22"/>
    <x v="0"/>
    <n v="76442.94"/>
    <s v="Rimm-Kaufman Group"/>
    <s v="Internet"/>
    <x v="0"/>
    <n v="1"/>
    <n v="5351.0058000000008"/>
    <n v="3822.1470000000004"/>
    <n v="2293.2882"/>
    <n v="4586.5763999999999"/>
    <n v="13377.514499999999"/>
  </r>
  <r>
    <x v="2"/>
    <s v="B07"/>
    <n v="2"/>
    <n v="207"/>
    <n v="3"/>
    <n v="18"/>
    <x v="0"/>
    <n v="185435.38"/>
    <s v="Rimm-Kaufman Group"/>
    <s v="Internet"/>
    <x v="0"/>
    <n v="1"/>
    <n v="12980.476600000002"/>
    <n v="9271.7690000000002"/>
    <n v="5563.0613999999996"/>
    <n v="11126.122799999999"/>
    <n v="32451.191499999997"/>
  </r>
  <r>
    <x v="2"/>
    <s v="B07"/>
    <n v="2"/>
    <n v="207"/>
    <n v="12"/>
    <n v="10"/>
    <x v="1"/>
    <n v="190693.43"/>
    <s v="Rimm-Kaufman Group"/>
    <s v="Internet"/>
    <x v="0"/>
    <n v="1"/>
    <n v="13348.5401"/>
    <n v="9534.6715000000004"/>
    <n v="5720.8028999999997"/>
    <n v="11441.605799999999"/>
    <n v="33371.350249999996"/>
  </r>
  <r>
    <x v="2"/>
    <s v="B07"/>
    <n v="2"/>
    <n v="207"/>
    <n v="12"/>
    <n v="5"/>
    <x v="1"/>
    <n v="52020.98"/>
    <s v="Rimm-Kaufman Group"/>
    <s v="Internet"/>
    <x v="0"/>
    <n v="1"/>
    <n v="3641.4686000000006"/>
    <n v="2601.0490000000004"/>
    <n v="1560.6294"/>
    <n v="3121.2588000000001"/>
    <n v="9103.6715000000004"/>
  </r>
  <r>
    <x v="2"/>
    <s v="B07"/>
    <n v="2"/>
    <n v="207"/>
    <n v="10"/>
    <n v="21"/>
    <x v="1"/>
    <n v="95079.93"/>
    <s v="Rimm-Kaufman Group"/>
    <s v="Internet"/>
    <x v="0"/>
    <n v="1"/>
    <n v="6655.5951000000005"/>
    <n v="4753.9965000000002"/>
    <n v="2852.3978999999995"/>
    <n v="5704.795799999999"/>
    <n v="16638.987749999997"/>
  </r>
  <r>
    <x v="2"/>
    <s v="B07"/>
    <n v="2"/>
    <n v="207"/>
    <n v="6"/>
    <n v="21"/>
    <x v="1"/>
    <n v="135271.18"/>
    <s v="Rimm-Kaufman Group"/>
    <s v="Internet"/>
    <x v="0"/>
    <n v="1"/>
    <n v="9468.9826000000012"/>
    <n v="6763.5590000000002"/>
    <n v="4058.1353999999997"/>
    <n v="8116.2707999999993"/>
    <n v="23672.456499999997"/>
  </r>
  <r>
    <x v="2"/>
    <s v="B07"/>
    <n v="2"/>
    <n v="207"/>
    <n v="4"/>
    <n v="20"/>
    <x v="1"/>
    <n v="81987.44"/>
    <s v="Rimm-Kaufman Group"/>
    <s v="Internet"/>
    <x v="0"/>
    <n v="1"/>
    <n v="5739.1208000000006"/>
    <n v="4099.3720000000003"/>
    <n v="2459.6232"/>
    <n v="4919.2464"/>
    <n v="14347.802"/>
  </r>
  <r>
    <x v="2"/>
    <s v="B07"/>
    <n v="2"/>
    <n v="207"/>
    <n v="3"/>
    <n v="18"/>
    <x v="1"/>
    <n v="225385.66"/>
    <s v="Rimm-Kaufman Group"/>
    <s v="Internet"/>
    <x v="0"/>
    <n v="1"/>
    <n v="15776.996200000001"/>
    <n v="11269.283000000001"/>
    <n v="6761.5698000000002"/>
    <n v="13523.1396"/>
    <n v="39442.4905"/>
  </r>
  <r>
    <x v="2"/>
    <s v="B07"/>
    <n v="2"/>
    <n v="207"/>
    <n v="3"/>
    <n v="7"/>
    <x v="1"/>
    <n v="66625.009999999995"/>
    <s v="Rimm-Kaufman Group"/>
    <s v="Internet"/>
    <x v="0"/>
    <n v="1"/>
    <n v="4663.7507000000005"/>
    <n v="3331.2505000000001"/>
    <n v="1998.7502999999997"/>
    <n v="3997.5005999999994"/>
    <n v="11659.376749999998"/>
  </r>
  <r>
    <x v="2"/>
    <s v="B07"/>
    <n v="2"/>
    <n v="207"/>
    <n v="2"/>
    <n v="13"/>
    <x v="1"/>
    <n v="75542.67"/>
    <s v="Rimm-Kaufman Group"/>
    <s v="Internet"/>
    <x v="0"/>
    <n v="1"/>
    <n v="5287.9869000000008"/>
    <n v="3777.1334999999999"/>
    <n v="2266.2800999999999"/>
    <n v="4532.5601999999999"/>
    <n v="13219.96725"/>
  </r>
  <r>
    <x v="2"/>
    <s v="B07"/>
    <n v="2"/>
    <n v="207"/>
    <n v="10"/>
    <n v="15"/>
    <x v="2"/>
    <n v="175552.08"/>
    <s v="Rimm-Kaufman Group"/>
    <s v="Internet"/>
    <x v="0"/>
    <n v="1"/>
    <n v="12288.6456"/>
    <n v="8777.6039999999994"/>
    <n v="5266.5623999999998"/>
    <n v="10533.1248"/>
    <n v="30721.613999999994"/>
  </r>
  <r>
    <x v="2"/>
    <s v="B07"/>
    <n v="2"/>
    <n v="207"/>
    <n v="9"/>
    <n v="18"/>
    <x v="2"/>
    <n v="200938.44"/>
    <s v="Rimm-Kaufman Group"/>
    <s v="Internet"/>
    <x v="0"/>
    <n v="1"/>
    <n v="14065.690800000002"/>
    <n v="10046.922"/>
    <n v="6028.1531999999997"/>
    <n v="12056.306399999999"/>
    <n v="35164.226999999999"/>
  </r>
  <r>
    <x v="2"/>
    <s v="B07"/>
    <n v="2"/>
    <n v="207"/>
    <n v="8"/>
    <n v="19"/>
    <x v="2"/>
    <n v="214165.38"/>
    <s v="Rimm-Kaufman Group"/>
    <s v="Internet"/>
    <x v="0"/>
    <n v="1"/>
    <n v="14991.576600000002"/>
    <n v="10708.269"/>
    <n v="6424.9614000000001"/>
    <n v="12849.9228"/>
    <n v="37478.941500000001"/>
  </r>
  <r>
    <x v="2"/>
    <s v="B07"/>
    <n v="2"/>
    <n v="207"/>
    <n v="8"/>
    <n v="16"/>
    <x v="2"/>
    <n v="58843.01"/>
    <s v="Rimm-Kaufman Group"/>
    <s v="Internet"/>
    <x v="0"/>
    <n v="1"/>
    <n v="4119.0107000000007"/>
    <n v="2942.1505000000002"/>
    <n v="1765.2902999999999"/>
    <n v="3530.5805999999998"/>
    <n v="10297.526749999999"/>
  </r>
  <r>
    <x v="2"/>
    <s v="B07"/>
    <n v="2"/>
    <n v="207"/>
    <n v="6"/>
    <n v="26"/>
    <x v="2"/>
    <n v="78168.22"/>
    <s v="Rimm-Kaufman Group"/>
    <s v="Internet"/>
    <x v="0"/>
    <n v="1"/>
    <n v="5471.7754000000004"/>
    <n v="3908.4110000000001"/>
    <n v="2345.0466000000001"/>
    <n v="4690.0932000000003"/>
    <n v="13679.4385"/>
  </r>
  <r>
    <x v="2"/>
    <s v="B07"/>
    <n v="2"/>
    <n v="207"/>
    <n v="2"/>
    <n v="22"/>
    <x v="2"/>
    <n v="179947.03"/>
    <s v="Rimm-Kaufman Group"/>
    <s v="Internet"/>
    <x v="0"/>
    <n v="1"/>
    <n v="12596.292100000001"/>
    <n v="8997.3515000000007"/>
    <n v="5398.4108999999999"/>
    <n v="10796.8218"/>
    <n v="31490.730249999997"/>
  </r>
  <r>
    <x v="2"/>
    <s v="B07"/>
    <n v="2"/>
    <n v="207"/>
    <n v="1"/>
    <n v="21"/>
    <x v="2"/>
    <n v="241435.1"/>
    <s v="Rimm-Kaufman Group"/>
    <s v="Internet"/>
    <x v="0"/>
    <n v="1"/>
    <n v="16900.457000000002"/>
    <n v="12071.755000000001"/>
    <n v="7243.0529999999999"/>
    <n v="14486.106"/>
    <n v="42251.142500000002"/>
  </r>
  <r>
    <x v="2"/>
    <s v="B07"/>
    <n v="2"/>
    <n v="207"/>
    <n v="1"/>
    <n v="13"/>
    <x v="2"/>
    <n v="134299.06"/>
    <s v="Rimm-Kaufman Group"/>
    <s v="Internet"/>
    <x v="0"/>
    <n v="1"/>
    <n v="9400.9342000000015"/>
    <n v="6714.9530000000004"/>
    <n v="4028.9717999999998"/>
    <n v="8057.9435999999996"/>
    <n v="23502.335499999997"/>
  </r>
  <r>
    <x v="2"/>
    <s v="B08"/>
    <n v="2"/>
    <n v="208"/>
    <n v="3"/>
    <n v="16"/>
    <x v="0"/>
    <n v="83706.179999999993"/>
    <s v="Snagajob.com"/>
    <s v="Internet"/>
    <x v="0"/>
    <n v="1"/>
    <n v="5859.4326000000001"/>
    <n v="4185.3090000000002"/>
    <n v="2511.1853999999998"/>
    <n v="5022.3707999999997"/>
    <n v="14648.581499999998"/>
  </r>
  <r>
    <x v="2"/>
    <s v="B08"/>
    <n v="2"/>
    <n v="208"/>
    <n v="2"/>
    <n v="24"/>
    <x v="0"/>
    <n v="211038.98"/>
    <s v="Snagajob.com"/>
    <s v="Internet"/>
    <x v="0"/>
    <n v="1"/>
    <n v="14772.728600000002"/>
    <n v="10551.949000000001"/>
    <n v="6331.1693999999998"/>
    <n v="12662.3388"/>
    <n v="36931.821499999998"/>
  </r>
  <r>
    <x v="2"/>
    <s v="B08"/>
    <n v="2"/>
    <n v="208"/>
    <n v="2"/>
    <n v="15"/>
    <x v="0"/>
    <n v="192758.68"/>
    <s v="Snagajob.com"/>
    <s v="Internet"/>
    <x v="0"/>
    <n v="1"/>
    <n v="13493.107600000001"/>
    <n v="9637.9339999999993"/>
    <n v="5782.7603999999992"/>
    <n v="11565.520799999998"/>
    <n v="33732.769"/>
  </r>
  <r>
    <x v="2"/>
    <s v="B08"/>
    <n v="2"/>
    <n v="208"/>
    <n v="6"/>
    <n v="18"/>
    <x v="1"/>
    <n v="76137"/>
    <s v="Snagajob.com"/>
    <s v="Internet"/>
    <x v="0"/>
    <n v="1"/>
    <n v="5329.59"/>
    <n v="3806.8500000000004"/>
    <n v="2284.11"/>
    <n v="4568.22"/>
    <n v="13323.974999999999"/>
  </r>
  <r>
    <x v="2"/>
    <s v="B08"/>
    <n v="2"/>
    <n v="208"/>
    <n v="11"/>
    <n v="6"/>
    <x v="2"/>
    <n v="121992.42"/>
    <s v="Snagajob.com"/>
    <s v="Internet"/>
    <x v="0"/>
    <n v="1"/>
    <n v="8539.4694"/>
    <n v="6099.6210000000001"/>
    <n v="3659.7725999999998"/>
    <n v="7319.5451999999996"/>
    <n v="21348.673499999997"/>
  </r>
  <r>
    <x v="2"/>
    <s v="B08"/>
    <n v="2"/>
    <n v="208"/>
    <n v="11"/>
    <n v="6"/>
    <x v="2"/>
    <n v="158912.15"/>
    <s v="Snagajob.com"/>
    <s v="Internet"/>
    <x v="0"/>
    <n v="1"/>
    <n v="11123.8505"/>
    <n v="7945.6075000000001"/>
    <n v="4767.3644999999997"/>
    <n v="9534.7289999999994"/>
    <n v="27809.626249999998"/>
  </r>
  <r>
    <x v="2"/>
    <s v="B08"/>
    <n v="2"/>
    <n v="208"/>
    <n v="8"/>
    <n v="31"/>
    <x v="2"/>
    <n v="163461.15"/>
    <s v="Snagajob.com"/>
    <s v="Internet"/>
    <x v="0"/>
    <n v="1"/>
    <n v="11442.280500000001"/>
    <n v="8173.0574999999999"/>
    <n v="4903.8344999999999"/>
    <n v="9807.6689999999999"/>
    <n v="28605.701249999998"/>
  </r>
  <r>
    <x v="2"/>
    <s v="B08"/>
    <n v="2"/>
    <n v="208"/>
    <n v="5"/>
    <n v="3"/>
    <x v="2"/>
    <n v="66459.38"/>
    <s v="Snagajob.com"/>
    <s v="Internet"/>
    <x v="0"/>
    <n v="1"/>
    <n v="4652.1566000000012"/>
    <n v="3322.9690000000005"/>
    <n v="1993.7814000000001"/>
    <n v="3987.5628000000002"/>
    <n v="11630.3915"/>
  </r>
  <r>
    <x v="2"/>
    <s v="B08"/>
    <n v="2"/>
    <n v="208"/>
    <n v="5"/>
    <n v="3"/>
    <x v="2"/>
    <n v="161854.78"/>
    <s v="Snagajob.com"/>
    <s v="Internet"/>
    <x v="0"/>
    <n v="1"/>
    <n v="11329.8346"/>
    <n v="8092.7390000000005"/>
    <n v="4855.6433999999999"/>
    <n v="9711.2867999999999"/>
    <n v="28324.586499999998"/>
  </r>
  <r>
    <x v="2"/>
    <s v="B08"/>
    <n v="2"/>
    <n v="208"/>
    <n v="2"/>
    <n v="3"/>
    <x v="2"/>
    <n v="168502.96"/>
    <s v="Snagajob.com"/>
    <s v="Internet"/>
    <x v="0"/>
    <n v="1"/>
    <n v="11795.207200000001"/>
    <n v="8425.1479999999992"/>
    <n v="5055.0887999999995"/>
    <n v="10110.177599999999"/>
    <n v="29488.017999999996"/>
  </r>
  <r>
    <x v="2"/>
    <s v="B09"/>
    <n v="2"/>
    <n v="209"/>
    <n v="11"/>
    <n v="16"/>
    <x v="0"/>
    <n v="56764.66"/>
    <s v="Star2Star"/>
    <s v="Communications/networking"/>
    <x v="0"/>
    <n v="1"/>
    <n v="3973.5262000000007"/>
    <n v="2838.2330000000002"/>
    <n v="1702.9398000000001"/>
    <n v="3405.8796000000002"/>
    <n v="9933.8155000000006"/>
  </r>
  <r>
    <x v="2"/>
    <s v="B09"/>
    <n v="2"/>
    <n v="209"/>
    <n v="6"/>
    <n v="9"/>
    <x v="0"/>
    <n v="134998.10999999999"/>
    <s v="Star2Star"/>
    <s v="Communications/networking"/>
    <x v="0"/>
    <n v="1"/>
    <n v="9449.8677000000007"/>
    <n v="6749.9054999999998"/>
    <n v="4049.9432999999995"/>
    <n v="8099.8865999999989"/>
    <n v="23624.669249999995"/>
  </r>
  <r>
    <x v="2"/>
    <s v="B09"/>
    <n v="2"/>
    <n v="209"/>
    <n v="11"/>
    <n v="23"/>
    <x v="1"/>
    <n v="243413.48"/>
    <s v="Star2Star"/>
    <s v="Communications/networking"/>
    <x v="0"/>
    <n v="1"/>
    <n v="17038.943600000002"/>
    <n v="12170.674000000001"/>
    <n v="7302.4044000000004"/>
    <n v="14604.808800000001"/>
    <n v="42597.358999999997"/>
  </r>
  <r>
    <x v="2"/>
    <s v="B09"/>
    <n v="2"/>
    <n v="209"/>
    <n v="11"/>
    <n v="15"/>
    <x v="1"/>
    <n v="209953.44"/>
    <s v="Star2Star"/>
    <s v="Communications/networking"/>
    <x v="0"/>
    <n v="1"/>
    <n v="14696.740800000001"/>
    <n v="10497.672"/>
    <n v="6298.6031999999996"/>
    <n v="12597.206399999999"/>
    <n v="36741.851999999999"/>
  </r>
  <r>
    <x v="2"/>
    <s v="B09"/>
    <n v="2"/>
    <n v="209"/>
    <n v="8"/>
    <n v="29"/>
    <x v="1"/>
    <n v="53602.68"/>
    <s v="Star2Star"/>
    <s v="Communications/networking"/>
    <x v="0"/>
    <n v="1"/>
    <n v="3752.1876000000002"/>
    <n v="2680.134"/>
    <n v="1608.0804000000001"/>
    <n v="3216.1608000000001"/>
    <n v="9380.4689999999991"/>
  </r>
  <r>
    <x v="2"/>
    <s v="B09"/>
    <n v="2"/>
    <n v="209"/>
    <n v="8"/>
    <n v="14"/>
    <x v="1"/>
    <n v="168329.27"/>
    <s v="Star2Star"/>
    <s v="Communications/networking"/>
    <x v="0"/>
    <n v="1"/>
    <n v="11783.0489"/>
    <n v="8416.4634999999998"/>
    <n v="5049.8780999999999"/>
    <n v="10099.7562"/>
    <n v="29457.622249999997"/>
  </r>
  <r>
    <x v="2"/>
    <s v="B09"/>
    <n v="2"/>
    <n v="209"/>
    <n v="7"/>
    <n v="13"/>
    <x v="1"/>
    <n v="152004.14000000001"/>
    <s v="Star2Star"/>
    <s v="Communications/networking"/>
    <x v="0"/>
    <n v="1"/>
    <n v="10640.289800000002"/>
    <n v="7600.2070000000012"/>
    <n v="4560.1242000000002"/>
    <n v="9120.2484000000004"/>
    <n v="26600.7245"/>
  </r>
  <r>
    <x v="2"/>
    <s v="B09"/>
    <n v="2"/>
    <n v="209"/>
    <n v="1"/>
    <n v="12"/>
    <x v="1"/>
    <n v="174126.46"/>
    <s v="Star2Star"/>
    <s v="Communications/networking"/>
    <x v="0"/>
    <n v="1"/>
    <n v="12188.852200000001"/>
    <n v="8706.3230000000003"/>
    <n v="5223.7937999999995"/>
    <n v="10447.587599999999"/>
    <n v="30472.130499999996"/>
  </r>
  <r>
    <x v="2"/>
    <s v="B09"/>
    <n v="2"/>
    <n v="209"/>
    <n v="3"/>
    <n v="26"/>
    <x v="2"/>
    <n v="178251.04"/>
    <s v="Star2Star"/>
    <s v="Communications/networking"/>
    <x v="0"/>
    <n v="1"/>
    <n v="12477.572800000002"/>
    <n v="8912.5520000000015"/>
    <n v="5347.5312000000004"/>
    <n v="10695.062400000001"/>
    <n v="31193.932000000001"/>
  </r>
  <r>
    <x v="2"/>
    <s v="B09"/>
    <n v="2"/>
    <n v="209"/>
    <n v="7"/>
    <n v="7"/>
    <x v="0"/>
    <n v="141901.76000000001"/>
    <s v="Star2Star"/>
    <s v="Communications/networking"/>
    <x v="0"/>
    <n v="1"/>
    <n v="9933.1232000000018"/>
    <n v="7095.0880000000006"/>
    <n v="4257.0528000000004"/>
    <n v="8514.1056000000008"/>
    <n v="24832.808000000001"/>
  </r>
  <r>
    <x v="3"/>
    <s v="D01"/>
    <n v="4"/>
    <n v="401"/>
    <n v="11"/>
    <n v="5"/>
    <x v="0"/>
    <n v="78768.259999999995"/>
    <s v="Cavium"/>
    <s v="Semiconductor"/>
    <x v="1"/>
    <n v="4"/>
    <n v="5513.7781999999997"/>
    <n v="3938.413"/>
    <n v="2363.0477999999998"/>
    <n v="4726.0955999999996"/>
    <n v="13784.445499999998"/>
  </r>
  <r>
    <x v="3"/>
    <s v="D01"/>
    <n v="4"/>
    <n v="401"/>
    <n v="9"/>
    <n v="24"/>
    <x v="0"/>
    <n v="182982.65"/>
    <s v="Cavium"/>
    <s v="Semiconductor"/>
    <x v="1"/>
    <n v="4"/>
    <n v="12808.7855"/>
    <n v="9149.1324999999997"/>
    <n v="5489.4794999999995"/>
    <n v="10978.958999999999"/>
    <n v="32021.963749999995"/>
  </r>
  <r>
    <x v="3"/>
    <s v="D01"/>
    <n v="4"/>
    <n v="401"/>
    <n v="8"/>
    <n v="22"/>
    <x v="0"/>
    <n v="102293.15"/>
    <s v="Cavium"/>
    <s v="Semiconductor"/>
    <x v="1"/>
    <n v="4"/>
    <n v="7160.5205000000005"/>
    <n v="5114.6575000000003"/>
    <n v="3068.7944999999995"/>
    <n v="6137.588999999999"/>
    <n v="17901.301249999997"/>
  </r>
  <r>
    <x v="3"/>
    <s v="D01"/>
    <n v="4"/>
    <n v="401"/>
    <n v="7"/>
    <n v="22"/>
    <x v="0"/>
    <n v="248827.67"/>
    <s v="Cavium"/>
    <s v="Semiconductor"/>
    <x v="1"/>
    <n v="4"/>
    <n v="17417.936900000004"/>
    <n v="12441.383500000002"/>
    <n v="7464.8301000000001"/>
    <n v="14929.6602"/>
    <n v="43544.842250000002"/>
  </r>
  <r>
    <x v="3"/>
    <s v="D01"/>
    <n v="4"/>
    <n v="401"/>
    <n v="11"/>
    <n v="25"/>
    <x v="1"/>
    <n v="236457.32"/>
    <s v="Cavium"/>
    <s v="Semiconductor"/>
    <x v="1"/>
    <n v="4"/>
    <n v="16552.012400000003"/>
    <n v="11822.866000000002"/>
    <n v="7093.7196000000004"/>
    <n v="14187.439200000001"/>
    <n v="41380.030999999995"/>
  </r>
  <r>
    <x v="3"/>
    <s v="D01"/>
    <n v="4"/>
    <n v="401"/>
    <n v="10"/>
    <n v="8"/>
    <x v="1"/>
    <n v="183797.12"/>
    <s v="Cavium"/>
    <s v="Semiconductor"/>
    <x v="1"/>
    <n v="4"/>
    <n v="12865.798400000001"/>
    <n v="9189.8559999999998"/>
    <n v="5513.9135999999999"/>
    <n v="11027.8272"/>
    <n v="32164.495999999996"/>
  </r>
  <r>
    <x v="3"/>
    <s v="D01"/>
    <n v="4"/>
    <n v="401"/>
    <n v="7"/>
    <n v="23"/>
    <x v="1"/>
    <n v="152203.81"/>
    <s v="Cavium"/>
    <s v="Semiconductor"/>
    <x v="1"/>
    <n v="4"/>
    <n v="10654.2667"/>
    <n v="7610.1905000000006"/>
    <n v="4566.1143000000002"/>
    <n v="9132.2286000000004"/>
    <n v="26635.666749999997"/>
  </r>
  <r>
    <x v="3"/>
    <s v="D01"/>
    <n v="4"/>
    <n v="401"/>
    <n v="6"/>
    <n v="9"/>
    <x v="1"/>
    <n v="202363.43"/>
    <s v="Cavium"/>
    <s v="Semiconductor"/>
    <x v="1"/>
    <n v="4"/>
    <n v="14165.440100000002"/>
    <n v="10118.1715"/>
    <n v="6070.9028999999991"/>
    <n v="12141.805799999998"/>
    <n v="35413.600249999996"/>
  </r>
  <r>
    <x v="3"/>
    <s v="D01"/>
    <n v="4"/>
    <n v="401"/>
    <n v="4"/>
    <n v="29"/>
    <x v="1"/>
    <n v="123478.09"/>
    <s v="Cavium"/>
    <s v="Semiconductor"/>
    <x v="1"/>
    <n v="4"/>
    <n v="8643.4663"/>
    <n v="6173.9045000000006"/>
    <n v="3704.3426999999997"/>
    <n v="7408.6853999999994"/>
    <n v="21608.665749999996"/>
  </r>
  <r>
    <x v="3"/>
    <s v="D01"/>
    <n v="4"/>
    <n v="401"/>
    <n v="1"/>
    <n v="12"/>
    <x v="1"/>
    <n v="58299.01"/>
    <s v="Cavium"/>
    <s v="Semiconductor"/>
    <x v="1"/>
    <n v="4"/>
    <n v="4080.9307000000003"/>
    <n v="2914.9505000000004"/>
    <n v="1748.9703"/>
    <n v="3497.9405999999999"/>
    <n v="10202.32675"/>
  </r>
  <r>
    <x v="3"/>
    <s v="D01"/>
    <n v="4"/>
    <n v="401"/>
    <n v="8"/>
    <n v="21"/>
    <x v="2"/>
    <n v="189663.34"/>
    <s v="Cavium"/>
    <s v="Semiconductor"/>
    <x v="1"/>
    <n v="4"/>
    <n v="13276.433800000001"/>
    <n v="9483.1669999999995"/>
    <n v="5689.9002"/>
    <n v="11379.8004"/>
    <n v="33191.084499999997"/>
  </r>
  <r>
    <x v="3"/>
    <s v="D01"/>
    <n v="4"/>
    <n v="401"/>
    <n v="5"/>
    <n v="17"/>
    <x v="2"/>
    <n v="174311.2"/>
    <s v="Cavium"/>
    <s v="Semiconductor"/>
    <x v="1"/>
    <n v="4"/>
    <n v="12201.784000000001"/>
    <n v="8715.5600000000013"/>
    <n v="5229.3360000000002"/>
    <n v="10458.672"/>
    <n v="30504.46"/>
  </r>
  <r>
    <x v="3"/>
    <s v="D01"/>
    <n v="4"/>
    <n v="401"/>
    <n v="3"/>
    <n v="29"/>
    <x v="2"/>
    <n v="121446.87"/>
    <s v="Cavium"/>
    <s v="Semiconductor"/>
    <x v="1"/>
    <n v="4"/>
    <n v="8501.2808999999997"/>
    <n v="6072.3434999999999"/>
    <n v="3643.4060999999997"/>
    <n v="7286.8121999999994"/>
    <n v="21253.202249999998"/>
  </r>
  <r>
    <x v="3"/>
    <s v="D01"/>
    <n v="4"/>
    <n v="401"/>
    <n v="2"/>
    <n v="1"/>
    <x v="2"/>
    <n v="223872.63"/>
    <s v="Cavium"/>
    <s v="Semiconductor"/>
    <x v="1"/>
    <n v="4"/>
    <n v="15671.084100000002"/>
    <n v="11193.631500000001"/>
    <n v="6716.1788999999999"/>
    <n v="13432.3578"/>
    <n v="39177.710249999996"/>
  </r>
  <r>
    <x v="3"/>
    <s v="D01"/>
    <n v="4"/>
    <n v="401"/>
    <n v="1"/>
    <n v="4"/>
    <x v="2"/>
    <n v="190418.63"/>
    <s v="Cavium"/>
    <s v="Semiconductor"/>
    <x v="1"/>
    <n v="4"/>
    <n v="13329.304100000001"/>
    <n v="9520.9315000000006"/>
    <n v="5712.5589"/>
    <n v="11425.1178"/>
    <n v="33323.260249999999"/>
  </r>
  <r>
    <x v="3"/>
    <s v="D02"/>
    <n v="4"/>
    <n v="402"/>
    <n v="8"/>
    <n v="5"/>
    <x v="0"/>
    <n v="58445.64"/>
    <s v="Confio Software"/>
    <s v="Software"/>
    <x v="1"/>
    <n v="4"/>
    <n v="4091.1948000000002"/>
    <n v="2922.2820000000002"/>
    <n v="1753.3691999999999"/>
    <n v="3506.7383999999997"/>
    <n v="10227.986999999999"/>
  </r>
  <r>
    <x v="3"/>
    <s v="D02"/>
    <n v="4"/>
    <n v="402"/>
    <n v="6"/>
    <n v="3"/>
    <x v="0"/>
    <n v="84807.9"/>
    <s v="Confio Software"/>
    <s v="Software"/>
    <x v="1"/>
    <n v="4"/>
    <n v="5936.5529999999999"/>
    <n v="4240.3949999999995"/>
    <n v="2544.2369999999996"/>
    <n v="5088.4739999999993"/>
    <n v="14841.382499999998"/>
  </r>
  <r>
    <x v="3"/>
    <s v="D02"/>
    <n v="4"/>
    <n v="402"/>
    <n v="4"/>
    <n v="21"/>
    <x v="0"/>
    <n v="186405.58"/>
    <s v="Confio Software"/>
    <s v="Software"/>
    <x v="1"/>
    <n v="4"/>
    <n v="13048.390600000001"/>
    <n v="9320.2790000000005"/>
    <n v="5592.1673999999994"/>
    <n v="11184.334799999999"/>
    <n v="32620.976499999997"/>
  </r>
  <r>
    <x v="3"/>
    <s v="D02"/>
    <n v="4"/>
    <n v="402"/>
    <n v="3"/>
    <n v="22"/>
    <x v="0"/>
    <n v="197331.59"/>
    <s v="Confio Software"/>
    <s v="Software"/>
    <x v="1"/>
    <n v="4"/>
    <n v="13813.211300000001"/>
    <n v="9866.5794999999998"/>
    <n v="5919.9476999999997"/>
    <n v="11839.895399999999"/>
    <n v="34533.028249999996"/>
  </r>
  <r>
    <x v="3"/>
    <s v="D02"/>
    <n v="4"/>
    <n v="402"/>
    <n v="1"/>
    <n v="14"/>
    <x v="0"/>
    <n v="227333.49"/>
    <s v="Confio Software"/>
    <s v="Software"/>
    <x v="1"/>
    <n v="4"/>
    <n v="15913.344300000001"/>
    <n v="11366.674500000001"/>
    <n v="6820.0046999999995"/>
    <n v="13640.009399999999"/>
    <n v="39783.360749999993"/>
  </r>
  <r>
    <x v="3"/>
    <s v="D02"/>
    <n v="4"/>
    <n v="402"/>
    <n v="10"/>
    <n v="21"/>
    <x v="1"/>
    <n v="222179.03"/>
    <s v="Confio Software"/>
    <s v="Software"/>
    <x v="1"/>
    <n v="4"/>
    <n v="15552.532100000002"/>
    <n v="11108.951500000001"/>
    <n v="6665.3708999999999"/>
    <n v="13330.7418"/>
    <n v="38881.330249999999"/>
  </r>
  <r>
    <x v="3"/>
    <s v="D02"/>
    <n v="4"/>
    <n v="402"/>
    <n v="3"/>
    <n v="22"/>
    <x v="1"/>
    <n v="162544.54999999999"/>
    <s v="Confio Software"/>
    <s v="Software"/>
    <x v="1"/>
    <n v="4"/>
    <n v="11378.1185"/>
    <n v="8127.2275"/>
    <n v="4876.3364999999994"/>
    <n v="9752.6729999999989"/>
    <n v="28445.296249999996"/>
  </r>
  <r>
    <x v="3"/>
    <s v="D02"/>
    <n v="4"/>
    <n v="402"/>
    <n v="2"/>
    <n v="21"/>
    <x v="1"/>
    <n v="156702.29"/>
    <s v="Confio Software"/>
    <s v="Software"/>
    <x v="1"/>
    <n v="4"/>
    <n v="10969.160300000001"/>
    <n v="7835.1145000000006"/>
    <n v="4701.0686999999998"/>
    <n v="9402.1373999999996"/>
    <n v="27422.900750000001"/>
  </r>
  <r>
    <x v="3"/>
    <s v="D02"/>
    <n v="4"/>
    <n v="402"/>
    <n v="1"/>
    <n v="16"/>
    <x v="1"/>
    <n v="238161.93"/>
    <s v="Confio Software"/>
    <s v="Software"/>
    <x v="1"/>
    <n v="4"/>
    <n v="16671.3351"/>
    <n v="11908.0965"/>
    <n v="7144.8579"/>
    <n v="14289.7158"/>
    <n v="41678.337749999999"/>
  </r>
  <r>
    <x v="3"/>
    <s v="D02"/>
    <n v="4"/>
    <n v="402"/>
    <n v="7"/>
    <n v="12"/>
    <x v="2"/>
    <n v="115925.38"/>
    <s v="Confio Software"/>
    <s v="Software"/>
    <x v="1"/>
    <n v="4"/>
    <n v="8114.7766000000011"/>
    <n v="5796.2690000000002"/>
    <n v="3477.7613999999999"/>
    <n v="6955.5227999999997"/>
    <n v="20286.941500000001"/>
  </r>
  <r>
    <x v="3"/>
    <s v="D02"/>
    <n v="4"/>
    <n v="402"/>
    <n v="6"/>
    <n v="23"/>
    <x v="2"/>
    <n v="178225.26"/>
    <s v="Confio Software"/>
    <s v="Software"/>
    <x v="1"/>
    <n v="4"/>
    <n v="12475.768200000002"/>
    <n v="8911.2630000000008"/>
    <n v="5346.7578000000003"/>
    <n v="10693.515600000001"/>
    <n v="31189.4205"/>
  </r>
  <r>
    <x v="3"/>
    <s v="D02"/>
    <n v="4"/>
    <n v="402"/>
    <n v="5"/>
    <n v="4"/>
    <x v="2"/>
    <n v="74947.97"/>
    <s v="Confio Software"/>
    <s v="Software"/>
    <x v="1"/>
    <n v="4"/>
    <n v="5246.3579000000009"/>
    <n v="3747.3985000000002"/>
    <n v="2248.4391000000001"/>
    <n v="4496.8782000000001"/>
    <n v="13115.894749999999"/>
  </r>
  <r>
    <x v="3"/>
    <s v="D03"/>
    <n v="4"/>
    <n v="403"/>
    <n v="11"/>
    <n v="13"/>
    <x v="0"/>
    <n v="135551.18"/>
    <s v="EASi"/>
    <s v="Software"/>
    <x v="1"/>
    <n v="4"/>
    <n v="9488.5825999999997"/>
    <n v="6777.5590000000002"/>
    <n v="4066.5353999999998"/>
    <n v="8133.0707999999995"/>
    <n v="23721.456499999997"/>
  </r>
  <r>
    <x v="3"/>
    <s v="D03"/>
    <n v="4"/>
    <n v="403"/>
    <n v="10"/>
    <n v="2"/>
    <x v="0"/>
    <n v="51610.74"/>
    <s v="EASi"/>
    <s v="Software"/>
    <x v="1"/>
    <n v="4"/>
    <n v="3612.7518"/>
    <n v="2580.5370000000003"/>
    <n v="1548.3221999999998"/>
    <n v="3096.6443999999997"/>
    <n v="9031.8794999999991"/>
  </r>
  <r>
    <x v="3"/>
    <s v="D03"/>
    <n v="4"/>
    <n v="403"/>
    <n v="7"/>
    <n v="20"/>
    <x v="0"/>
    <n v="92584.66"/>
    <s v="EASi"/>
    <s v="Software"/>
    <x v="1"/>
    <n v="4"/>
    <n v="6480.9262000000008"/>
    <n v="4629.2330000000002"/>
    <n v="2777.5398"/>
    <n v="5555.0796"/>
    <n v="16202.315499999999"/>
  </r>
  <r>
    <x v="3"/>
    <s v="D03"/>
    <n v="4"/>
    <n v="403"/>
    <n v="5"/>
    <n v="11"/>
    <x v="0"/>
    <n v="164831.48000000001"/>
    <s v="EASi"/>
    <s v="Software"/>
    <x v="1"/>
    <n v="4"/>
    <n v="11538.203600000003"/>
    <n v="8241.5740000000005"/>
    <n v="4944.9444000000003"/>
    <n v="9889.8888000000006"/>
    <n v="28845.508999999998"/>
  </r>
  <r>
    <x v="3"/>
    <s v="D03"/>
    <n v="4"/>
    <n v="403"/>
    <n v="1"/>
    <n v="22"/>
    <x v="0"/>
    <n v="72659.42"/>
    <s v="EASi"/>
    <s v="Software"/>
    <x v="1"/>
    <n v="4"/>
    <n v="5086.1594000000005"/>
    <n v="3632.971"/>
    <n v="2179.7826"/>
    <n v="4359.5652"/>
    <n v="12715.398499999999"/>
  </r>
  <r>
    <x v="3"/>
    <s v="D03"/>
    <n v="4"/>
    <n v="403"/>
    <n v="12"/>
    <n v="11"/>
    <x v="1"/>
    <n v="89211.68"/>
    <s v="EASi"/>
    <s v="Software"/>
    <x v="1"/>
    <n v="4"/>
    <n v="6244.8176000000003"/>
    <n v="4460.5839999999998"/>
    <n v="2676.3503999999998"/>
    <n v="5352.7007999999996"/>
    <n v="15612.043999999998"/>
  </r>
  <r>
    <x v="3"/>
    <s v="D03"/>
    <n v="4"/>
    <n v="403"/>
    <n v="9"/>
    <n v="29"/>
    <x v="1"/>
    <n v="73379.88"/>
    <s v="EASi"/>
    <s v="Software"/>
    <x v="1"/>
    <n v="4"/>
    <n v="5136.5916000000007"/>
    <n v="3668.9940000000006"/>
    <n v="2201.3964000000001"/>
    <n v="4402.7928000000002"/>
    <n v="12841.478999999999"/>
  </r>
  <r>
    <x v="3"/>
    <s v="D03"/>
    <n v="4"/>
    <n v="403"/>
    <n v="8"/>
    <n v="26"/>
    <x v="1"/>
    <n v="119851.44"/>
    <s v="EASi"/>
    <s v="Software"/>
    <x v="1"/>
    <n v="4"/>
    <n v="8389.6008000000002"/>
    <n v="5992.5720000000001"/>
    <n v="3595.5432000000001"/>
    <n v="7191.0864000000001"/>
    <n v="20974.002"/>
  </r>
  <r>
    <x v="3"/>
    <s v="D03"/>
    <n v="4"/>
    <n v="403"/>
    <n v="5"/>
    <n v="27"/>
    <x v="1"/>
    <n v="218231.86"/>
    <s v="EASi"/>
    <s v="Software"/>
    <x v="1"/>
    <n v="4"/>
    <n v="15276.2302"/>
    <n v="10911.593000000001"/>
    <n v="6546.9557999999997"/>
    <n v="13093.911599999999"/>
    <n v="38190.575499999992"/>
  </r>
  <r>
    <x v="3"/>
    <s v="D03"/>
    <n v="4"/>
    <n v="403"/>
    <n v="5"/>
    <n v="12"/>
    <x v="1"/>
    <n v="129445.28"/>
    <s v="EASi"/>
    <s v="Software"/>
    <x v="1"/>
    <n v="4"/>
    <n v="9061.1696000000011"/>
    <n v="6472.2640000000001"/>
    <n v="3883.3583999999996"/>
    <n v="7766.7167999999992"/>
    <n v="22652.923999999999"/>
  </r>
  <r>
    <x v="3"/>
    <s v="D03"/>
    <n v="4"/>
    <n v="403"/>
    <n v="10"/>
    <n v="25"/>
    <x v="2"/>
    <n v="238478"/>
    <s v="EASi"/>
    <s v="Software"/>
    <x v="1"/>
    <n v="4"/>
    <n v="16693.460000000003"/>
    <n v="11923.900000000001"/>
    <n v="7154.34"/>
    <n v="14308.68"/>
    <n v="41733.649999999994"/>
  </r>
  <r>
    <x v="3"/>
    <s v="D03"/>
    <n v="4"/>
    <n v="403"/>
    <n v="7"/>
    <n v="15"/>
    <x v="2"/>
    <n v="93746.880000000005"/>
    <s v="EASi"/>
    <s v="Software"/>
    <x v="1"/>
    <n v="4"/>
    <n v="6562.2816000000012"/>
    <n v="4687.3440000000001"/>
    <n v="2812.4063999999998"/>
    <n v="5624.8127999999997"/>
    <n v="16405.704000000002"/>
  </r>
  <r>
    <x v="3"/>
    <s v="D03"/>
    <n v="4"/>
    <n v="403"/>
    <n v="6"/>
    <n v="20"/>
    <x v="2"/>
    <n v="145577.17000000001"/>
    <s v="EASi"/>
    <s v="Software"/>
    <x v="1"/>
    <n v="4"/>
    <n v="10190.401900000003"/>
    <n v="7278.8585000000012"/>
    <n v="4367.3150999999998"/>
    <n v="8734.6301999999996"/>
    <n v="25476.00475"/>
  </r>
  <r>
    <x v="3"/>
    <s v="D03"/>
    <n v="4"/>
    <n v="403"/>
    <n v="5"/>
    <n v="14"/>
    <x v="2"/>
    <n v="65779.960000000006"/>
    <s v="EASi"/>
    <s v="Software"/>
    <x v="1"/>
    <n v="4"/>
    <n v="4604.5972000000011"/>
    <n v="3288.9980000000005"/>
    <n v="1973.3988000000002"/>
    <n v="3946.7976000000003"/>
    <n v="11511.493"/>
  </r>
  <r>
    <x v="3"/>
    <s v="D04"/>
    <n v="4"/>
    <n v="404"/>
    <n v="7"/>
    <n v="20"/>
    <x v="0"/>
    <n v="67300.259999999995"/>
    <s v="Facebook"/>
    <s v="Media and Entertainment"/>
    <x v="1"/>
    <n v="4"/>
    <n v="4711.0182000000004"/>
    <n v="3365.0129999999999"/>
    <n v="2019.0077999999999"/>
    <n v="4038.0155999999997"/>
    <n v="11777.545499999998"/>
  </r>
  <r>
    <x v="3"/>
    <s v="D04"/>
    <n v="4"/>
    <n v="404"/>
    <n v="5"/>
    <n v="26"/>
    <x v="0"/>
    <n v="148062.19"/>
    <s v="Facebook"/>
    <s v="Media and Entertainment"/>
    <x v="1"/>
    <n v="4"/>
    <n v="10364.353300000001"/>
    <n v="7403.1095000000005"/>
    <n v="4441.8657000000003"/>
    <n v="8883.7314000000006"/>
    <n v="25910.883249999999"/>
  </r>
  <r>
    <x v="3"/>
    <s v="D04"/>
    <n v="4"/>
    <n v="404"/>
    <n v="3"/>
    <n v="24"/>
    <x v="0"/>
    <n v="227632.8"/>
    <s v="Facebook"/>
    <s v="Media and Entertainment"/>
    <x v="1"/>
    <n v="4"/>
    <n v="15934.296"/>
    <n v="11381.64"/>
    <n v="6828.9839999999995"/>
    <n v="13657.967999999999"/>
    <n v="39835.74"/>
  </r>
  <r>
    <x v="3"/>
    <s v="D04"/>
    <n v="4"/>
    <n v="404"/>
    <n v="2"/>
    <n v="12"/>
    <x v="0"/>
    <n v="98966.57"/>
    <s v="Facebook"/>
    <s v="Media and Entertainment"/>
    <x v="1"/>
    <n v="4"/>
    <n v="6927.6599000000015"/>
    <n v="4948.3285000000005"/>
    <n v="2968.9971"/>
    <n v="5937.9942000000001"/>
    <n v="17319.14975"/>
  </r>
  <r>
    <x v="3"/>
    <s v="D04"/>
    <n v="4"/>
    <n v="404"/>
    <n v="11"/>
    <n v="25"/>
    <x v="1"/>
    <n v="91616.67"/>
    <s v="Facebook"/>
    <s v="Media and Entertainment"/>
    <x v="1"/>
    <n v="4"/>
    <n v="6413.1669000000002"/>
    <n v="4580.8334999999997"/>
    <n v="2748.5000999999997"/>
    <n v="5497.0001999999995"/>
    <n v="16032.917249999999"/>
  </r>
  <r>
    <x v="3"/>
    <s v="D04"/>
    <n v="4"/>
    <n v="404"/>
    <n v="11"/>
    <n v="18"/>
    <x v="1"/>
    <n v="136558.85"/>
    <s v="Facebook"/>
    <s v="Media and Entertainment"/>
    <x v="1"/>
    <n v="4"/>
    <n v="9559.1195000000007"/>
    <n v="6827.942500000001"/>
    <n v="4096.7655000000004"/>
    <n v="8193.5310000000009"/>
    <n v="23897.798749999998"/>
  </r>
  <r>
    <x v="3"/>
    <s v="D04"/>
    <n v="4"/>
    <n v="404"/>
    <n v="11"/>
    <n v="4"/>
    <x v="1"/>
    <n v="157114.23999999999"/>
    <s v="Facebook"/>
    <s v="Media and Entertainment"/>
    <x v="1"/>
    <n v="4"/>
    <n v="10997.996800000001"/>
    <n v="7855.7119999999995"/>
    <n v="4713.4271999999992"/>
    <n v="9426.8543999999983"/>
    <n v="27494.991999999998"/>
  </r>
  <r>
    <x v="3"/>
    <s v="D04"/>
    <n v="4"/>
    <n v="404"/>
    <n v="11"/>
    <n v="4"/>
    <x v="1"/>
    <n v="234532.94"/>
    <s v="Facebook"/>
    <s v="Media and Entertainment"/>
    <x v="1"/>
    <n v="4"/>
    <n v="16417.305800000002"/>
    <n v="11726.647000000001"/>
    <n v="7035.9881999999998"/>
    <n v="14071.9764"/>
    <n v="41043.264499999997"/>
  </r>
  <r>
    <x v="3"/>
    <s v="D04"/>
    <n v="4"/>
    <n v="404"/>
    <n v="3"/>
    <n v="3"/>
    <x v="1"/>
    <n v="55901.760000000002"/>
    <s v="Facebook"/>
    <s v="Media and Entertainment"/>
    <x v="1"/>
    <n v="4"/>
    <n v="3913.1232000000005"/>
    <n v="2795.0880000000002"/>
    <n v="1677.0527999999999"/>
    <n v="3354.1055999999999"/>
    <n v="9782.8079999999991"/>
  </r>
  <r>
    <x v="3"/>
    <s v="D04"/>
    <n v="4"/>
    <n v="404"/>
    <n v="11"/>
    <n v="9"/>
    <x v="2"/>
    <n v="200469.44"/>
    <s v="Facebook"/>
    <s v="Media and Entertainment"/>
    <x v="1"/>
    <n v="4"/>
    <n v="14032.860800000002"/>
    <n v="10023.472000000002"/>
    <n v="6014.0832"/>
    <n v="12028.1664"/>
    <n v="35082.151999999995"/>
  </r>
  <r>
    <x v="3"/>
    <s v="D04"/>
    <n v="4"/>
    <n v="404"/>
    <n v="5"/>
    <n v="14"/>
    <x v="2"/>
    <n v="147547.59"/>
    <s v="Facebook"/>
    <s v="Media and Entertainment"/>
    <x v="1"/>
    <n v="4"/>
    <n v="10328.331300000002"/>
    <n v="7377.3795"/>
    <n v="4426.4277000000002"/>
    <n v="8852.8554000000004"/>
    <n v="25820.828249999999"/>
  </r>
  <r>
    <x v="3"/>
    <s v="D05"/>
    <n v="4"/>
    <n v="405"/>
    <n v="2"/>
    <n v="18"/>
    <x v="0"/>
    <n v="101385.53"/>
    <s v="First Solar"/>
    <s v="Clean technology"/>
    <x v="1"/>
    <n v="4"/>
    <n v="7096.9871000000003"/>
    <n v="5069.2764999999999"/>
    <n v="3041.5659000000001"/>
    <n v="6083.1318000000001"/>
    <n v="17742.46775"/>
  </r>
  <r>
    <x v="3"/>
    <s v="D05"/>
    <n v="4"/>
    <n v="405"/>
    <n v="1"/>
    <n v="15"/>
    <x v="0"/>
    <n v="72849.94"/>
    <s v="First Solar"/>
    <s v="Clean technology"/>
    <x v="1"/>
    <n v="4"/>
    <n v="5099.4958000000006"/>
    <n v="3642.4970000000003"/>
    <n v="2185.4982"/>
    <n v="4370.9964"/>
    <n v="12748.7395"/>
  </r>
  <r>
    <x v="3"/>
    <s v="D05"/>
    <n v="4"/>
    <n v="405"/>
    <n v="1"/>
    <n v="2"/>
    <x v="0"/>
    <n v="181595.13"/>
    <s v="First Solar"/>
    <s v="Clean technology"/>
    <x v="1"/>
    <n v="4"/>
    <n v="12711.659100000001"/>
    <n v="9079.7565000000013"/>
    <n v="5447.8539000000001"/>
    <n v="10895.7078"/>
    <n v="31779.14775"/>
  </r>
  <r>
    <x v="3"/>
    <s v="D05"/>
    <n v="4"/>
    <n v="405"/>
    <n v="1"/>
    <n v="1"/>
    <x v="0"/>
    <n v="221800.51"/>
    <s v="First Solar"/>
    <s v="Clean technology"/>
    <x v="1"/>
    <n v="4"/>
    <n v="15526.035700000002"/>
    <n v="11090.025500000002"/>
    <n v="6654.0153"/>
    <n v="13308.0306"/>
    <n v="38815.089249999997"/>
  </r>
  <r>
    <x v="3"/>
    <s v="D05"/>
    <n v="4"/>
    <n v="405"/>
    <n v="11"/>
    <n v="3"/>
    <x v="1"/>
    <n v="233309.52"/>
    <s v="First Solar"/>
    <s v="Clean technology"/>
    <x v="1"/>
    <n v="4"/>
    <n v="16331.6664"/>
    <n v="11665.476000000001"/>
    <n v="6999.2855999999992"/>
    <n v="13998.571199999998"/>
    <n v="40829.165999999997"/>
  </r>
  <r>
    <x v="3"/>
    <s v="D05"/>
    <n v="4"/>
    <n v="405"/>
    <n v="3"/>
    <n v="22"/>
    <x v="1"/>
    <n v="212253.38"/>
    <s v="First Solar"/>
    <s v="Clean technology"/>
    <x v="1"/>
    <n v="4"/>
    <n v="14857.736600000002"/>
    <n v="10612.669000000002"/>
    <n v="6367.6013999999996"/>
    <n v="12735.202799999999"/>
    <n v="37144.341499999995"/>
  </r>
  <r>
    <x v="3"/>
    <s v="D05"/>
    <n v="4"/>
    <n v="405"/>
    <n v="2"/>
    <n v="26"/>
    <x v="1"/>
    <n v="191520.56"/>
    <s v="First Solar"/>
    <s v="Clean technology"/>
    <x v="1"/>
    <n v="4"/>
    <n v="13406.439200000001"/>
    <n v="9576.0280000000002"/>
    <n v="5745.6167999999998"/>
    <n v="11491.2336"/>
    <n v="33516.097999999998"/>
  </r>
  <r>
    <x v="3"/>
    <s v="D05"/>
    <n v="4"/>
    <n v="405"/>
    <n v="1"/>
    <n v="18"/>
    <x v="1"/>
    <n v="170420.97"/>
    <s v="First Solar"/>
    <s v="Clean technology"/>
    <x v="1"/>
    <n v="4"/>
    <n v="11929.467900000001"/>
    <n v="8521.0485000000008"/>
    <n v="5112.6291000000001"/>
    <n v="10225.2582"/>
    <n v="29823.669749999997"/>
  </r>
  <r>
    <x v="3"/>
    <s v="D05"/>
    <n v="4"/>
    <n v="405"/>
    <n v="7"/>
    <n v="13"/>
    <x v="2"/>
    <n v="151646.22"/>
    <s v="First Solar"/>
    <s v="Clean technology"/>
    <x v="1"/>
    <n v="4"/>
    <n v="10615.235400000001"/>
    <n v="7582.3110000000006"/>
    <n v="4549.3865999999998"/>
    <n v="9098.7731999999996"/>
    <n v="26538.088499999998"/>
  </r>
  <r>
    <x v="3"/>
    <s v="D05"/>
    <n v="4"/>
    <n v="405"/>
    <n v="2"/>
    <n v="21"/>
    <x v="2"/>
    <n v="213894.85"/>
    <s v="First Solar"/>
    <s v="Clean technology"/>
    <x v="1"/>
    <n v="4"/>
    <n v="14972.639500000001"/>
    <n v="10694.7425"/>
    <n v="6416.8455000000004"/>
    <n v="12833.691000000001"/>
    <n v="37431.598749999997"/>
  </r>
  <r>
    <x v="3"/>
    <s v="D05"/>
    <n v="4"/>
    <n v="405"/>
    <n v="1"/>
    <n v="31"/>
    <x v="2"/>
    <n v="117060.87"/>
    <s v="First Solar"/>
    <s v="Clean technology"/>
    <x v="1"/>
    <n v="4"/>
    <n v="8194.2609000000011"/>
    <n v="5853.0434999999998"/>
    <n v="3511.8260999999998"/>
    <n v="7023.6521999999995"/>
    <n v="20485.652249999999"/>
  </r>
  <r>
    <x v="3"/>
    <s v="D05"/>
    <n v="4"/>
    <n v="405"/>
    <n v="1"/>
    <n v="11"/>
    <x v="2"/>
    <n v="244689.77"/>
    <s v="First Solar"/>
    <s v="Clean technology"/>
    <x v="1"/>
    <n v="4"/>
    <n v="17128.283900000002"/>
    <n v="12234.488499999999"/>
    <n v="7340.6930999999995"/>
    <n v="14681.386199999999"/>
    <n v="42820.709749999995"/>
  </r>
  <r>
    <x v="3"/>
    <s v="D05"/>
    <n v="4"/>
    <n v="405"/>
    <n v="11"/>
    <n v="1"/>
    <x v="2"/>
    <n v="154075.6"/>
    <s v="First Solar"/>
    <s v="Clean technology"/>
    <x v="1"/>
    <n v="4"/>
    <n v="10785.292000000001"/>
    <n v="7703.7800000000007"/>
    <n v="4622.268"/>
    <n v="9244.5360000000001"/>
    <n v="26963.23"/>
  </r>
  <r>
    <x v="3"/>
    <s v="D06"/>
    <n v="4"/>
    <n v="406"/>
    <n v="10"/>
    <n v="3"/>
    <x v="0"/>
    <n v="192690"/>
    <s v="GlobalMed"/>
    <s v="Medical devices"/>
    <x v="1"/>
    <n v="4"/>
    <n v="13488.300000000001"/>
    <n v="9634.5"/>
    <n v="5780.7"/>
    <n v="11561.4"/>
    <n v="33720.75"/>
  </r>
  <r>
    <x v="3"/>
    <s v="D06"/>
    <n v="4"/>
    <n v="406"/>
    <n v="8"/>
    <n v="6"/>
    <x v="0"/>
    <n v="190426"/>
    <s v="GlobalMed"/>
    <s v="Medical devices"/>
    <x v="1"/>
    <n v="4"/>
    <n v="13329.820000000002"/>
    <n v="9521.3000000000011"/>
    <n v="5712.78"/>
    <n v="11425.56"/>
    <n v="33324.549999999996"/>
  </r>
  <r>
    <x v="3"/>
    <s v="D06"/>
    <n v="4"/>
    <n v="406"/>
    <n v="3"/>
    <n v="24"/>
    <x v="0"/>
    <n v="217991.55"/>
    <s v="GlobalMed"/>
    <s v="Medical devices"/>
    <x v="1"/>
    <n v="4"/>
    <n v="15259.408500000001"/>
    <n v="10899.577499999999"/>
    <n v="6539.7464999999993"/>
    <n v="13079.492999999999"/>
    <n v="38148.521249999998"/>
  </r>
  <r>
    <x v="3"/>
    <s v="D06"/>
    <n v="4"/>
    <n v="406"/>
    <n v="11"/>
    <n v="17"/>
    <x v="1"/>
    <n v="146685.04"/>
    <s v="GlobalMed"/>
    <s v="Medical devices"/>
    <x v="1"/>
    <n v="4"/>
    <n v="10267.952800000001"/>
    <n v="7334.2520000000004"/>
    <n v="4400.5511999999999"/>
    <n v="8801.1023999999998"/>
    <n v="25669.882000000001"/>
  </r>
  <r>
    <x v="3"/>
    <s v="D06"/>
    <n v="4"/>
    <n v="406"/>
    <n v="11"/>
    <n v="27"/>
    <x v="2"/>
    <n v="207318.53"/>
    <s v="GlobalMed"/>
    <s v="Medical devices"/>
    <x v="1"/>
    <n v="4"/>
    <n v="14512.297100000002"/>
    <n v="10365.926500000001"/>
    <n v="6219.5558999999994"/>
    <n v="12439.111799999999"/>
    <n v="36280.742749999998"/>
  </r>
  <r>
    <x v="3"/>
    <s v="D06"/>
    <n v="4"/>
    <n v="406"/>
    <n v="8"/>
    <n v="27"/>
    <x v="2"/>
    <n v="128972.46"/>
    <s v="GlobalMed"/>
    <s v="Medical devices"/>
    <x v="1"/>
    <n v="4"/>
    <n v="9028.0722000000005"/>
    <n v="6448.6230000000005"/>
    <n v="3869.1738"/>
    <n v="7738.3476000000001"/>
    <n v="22570.180499999999"/>
  </r>
  <r>
    <x v="3"/>
    <s v="D06"/>
    <n v="4"/>
    <n v="406"/>
    <n v="8"/>
    <n v="21"/>
    <x v="2"/>
    <n v="237789.21"/>
    <s v="GlobalMed"/>
    <s v="Medical devices"/>
    <x v="1"/>
    <n v="4"/>
    <n v="16645.244699999999"/>
    <n v="11889.460500000001"/>
    <n v="7133.6762999999992"/>
    <n v="14267.352599999998"/>
    <n v="41613.111749999996"/>
  </r>
  <r>
    <x v="3"/>
    <s v="D06"/>
    <n v="4"/>
    <n v="406"/>
    <n v="6"/>
    <n v="29"/>
    <x v="2"/>
    <n v="53684.3"/>
    <s v="GlobalMed"/>
    <s v="Medical devices"/>
    <x v="1"/>
    <n v="4"/>
    <n v="3757.9010000000007"/>
    <n v="2684.2150000000001"/>
    <n v="1610.529"/>
    <n v="3221.058"/>
    <n v="9394.7525000000005"/>
  </r>
  <r>
    <x v="3"/>
    <s v="D06"/>
    <n v="4"/>
    <n v="406"/>
    <n v="5"/>
    <n v="15"/>
    <x v="2"/>
    <n v="74959.429999999993"/>
    <s v="GlobalMed"/>
    <s v="Medical devices"/>
    <x v="1"/>
    <n v="4"/>
    <n v="5247.1601000000001"/>
    <n v="3747.9714999999997"/>
    <n v="2248.7828999999997"/>
    <n v="4497.5657999999994"/>
    <n v="13117.900249999999"/>
  </r>
  <r>
    <x v="3"/>
    <s v="D06"/>
    <n v="4"/>
    <n v="406"/>
    <n v="5"/>
    <n v="15"/>
    <x v="2"/>
    <n v="110013.82"/>
    <s v="GlobalMed"/>
    <s v="Medical devices"/>
    <x v="1"/>
    <n v="4"/>
    <n v="7700.9674000000014"/>
    <n v="5500.6910000000007"/>
    <n v="3300.4146000000001"/>
    <n v="6600.8292000000001"/>
    <n v="19252.4185"/>
  </r>
  <r>
    <x v="3"/>
    <s v="D06"/>
    <n v="4"/>
    <n v="406"/>
    <n v="2"/>
    <n v="25"/>
    <x v="2"/>
    <n v="200108.51"/>
    <s v="GlobalMed"/>
    <s v="Medical devices"/>
    <x v="1"/>
    <n v="4"/>
    <n v="14007.595700000002"/>
    <n v="10005.425500000001"/>
    <n v="6003.2552999999998"/>
    <n v="12006.5106"/>
    <n v="35018.989249999999"/>
  </r>
  <r>
    <x v="3"/>
    <s v="D06"/>
    <n v="4"/>
    <n v="406"/>
    <n v="2"/>
    <n v="13"/>
    <x v="2"/>
    <n v="148824.35999999999"/>
    <s v="GlobalMed"/>
    <s v="Medical devices"/>
    <x v="1"/>
    <n v="4"/>
    <n v="10417.7052"/>
    <n v="7441.2179999999998"/>
    <n v="4464.7307999999994"/>
    <n v="8929.4615999999987"/>
    <n v="26044.262999999995"/>
  </r>
  <r>
    <x v="3"/>
    <s v="D07"/>
    <n v="4"/>
    <n v="407"/>
    <n v="9"/>
    <n v="11"/>
    <x v="0"/>
    <n v="107313.76"/>
    <s v="Google"/>
    <s v="Internet"/>
    <x v="1"/>
    <n v="4"/>
    <n v="7511.9632000000001"/>
    <n v="5365.6880000000001"/>
    <n v="3219.4127999999996"/>
    <n v="6438.8255999999992"/>
    <n v="18779.907999999999"/>
  </r>
  <r>
    <x v="3"/>
    <s v="D07"/>
    <n v="4"/>
    <n v="407"/>
    <n v="8"/>
    <n v="12"/>
    <x v="0"/>
    <n v="198440.94"/>
    <s v="Google"/>
    <s v="Internet"/>
    <x v="1"/>
    <n v="4"/>
    <n v="13890.865800000001"/>
    <n v="9922.0470000000005"/>
    <n v="5953.2281999999996"/>
    <n v="11906.456399999999"/>
    <n v="34727.164499999999"/>
  </r>
  <r>
    <x v="3"/>
    <s v="D07"/>
    <n v="4"/>
    <n v="407"/>
    <n v="7"/>
    <n v="1"/>
    <x v="0"/>
    <n v="80037.759999999995"/>
    <s v="Google"/>
    <s v="Internet"/>
    <x v="1"/>
    <n v="4"/>
    <n v="5602.6432000000004"/>
    <n v="4001.8879999999999"/>
    <n v="2401.1327999999999"/>
    <n v="4802.2655999999997"/>
    <n v="14006.607999999998"/>
  </r>
  <r>
    <x v="3"/>
    <s v="D07"/>
    <n v="4"/>
    <n v="407"/>
    <n v="6"/>
    <n v="11"/>
    <x v="0"/>
    <n v="242437.65"/>
    <s v="Google"/>
    <s v="Internet"/>
    <x v="1"/>
    <n v="4"/>
    <n v="16970.6355"/>
    <n v="12121.8825"/>
    <n v="7273.1295"/>
    <n v="14546.259"/>
    <n v="42426.588749999995"/>
  </r>
  <r>
    <x v="3"/>
    <s v="D07"/>
    <n v="4"/>
    <n v="407"/>
    <n v="5"/>
    <n v="25"/>
    <x v="0"/>
    <n v="229571.43"/>
    <s v="Google"/>
    <s v="Internet"/>
    <x v="1"/>
    <n v="4"/>
    <n v="16070.000100000001"/>
    <n v="11478.5715"/>
    <n v="6887.1428999999998"/>
    <n v="13774.2858"/>
    <n v="40175.000249999997"/>
  </r>
  <r>
    <x v="3"/>
    <s v="D07"/>
    <n v="4"/>
    <n v="407"/>
    <n v="5"/>
    <n v="10"/>
    <x v="0"/>
    <n v="181478.91"/>
    <s v="Google"/>
    <s v="Internet"/>
    <x v="1"/>
    <n v="4"/>
    <n v="12703.523700000002"/>
    <n v="9073.9454999999998"/>
    <n v="5444.3672999999999"/>
    <n v="10888.7346"/>
    <n v="31758.809249999998"/>
  </r>
  <r>
    <x v="3"/>
    <s v="D07"/>
    <n v="4"/>
    <n v="407"/>
    <n v="4"/>
    <n v="14"/>
    <x v="0"/>
    <n v="150466.66"/>
    <s v="Google"/>
    <s v="Internet"/>
    <x v="1"/>
    <n v="4"/>
    <n v="10532.666200000001"/>
    <n v="7523.3330000000005"/>
    <n v="4513.9997999999996"/>
    <n v="9027.9995999999992"/>
    <n v="26331.665499999999"/>
  </r>
  <r>
    <x v="3"/>
    <s v="D07"/>
    <n v="4"/>
    <n v="407"/>
    <n v="4"/>
    <n v="11"/>
    <x v="0"/>
    <n v="235531.05"/>
    <s v="Google"/>
    <s v="Internet"/>
    <x v="1"/>
    <n v="4"/>
    <n v="16487.173500000001"/>
    <n v="11776.5525"/>
    <n v="7065.9314999999997"/>
    <n v="14131.862999999999"/>
    <n v="41217.933749999997"/>
  </r>
  <r>
    <x v="3"/>
    <s v="D07"/>
    <n v="4"/>
    <n v="407"/>
    <n v="11"/>
    <n v="24"/>
    <x v="1"/>
    <n v="245459.77"/>
    <s v="Google"/>
    <s v="Internet"/>
    <x v="1"/>
    <n v="4"/>
    <n v="17182.1839"/>
    <n v="12272.988499999999"/>
    <n v="7363.7930999999999"/>
    <n v="14727.5862"/>
    <n v="42955.459749999995"/>
  </r>
  <r>
    <x v="3"/>
    <s v="D07"/>
    <n v="4"/>
    <n v="407"/>
    <n v="8"/>
    <n v="14"/>
    <x v="1"/>
    <n v="174469.04"/>
    <s v="Google"/>
    <s v="Internet"/>
    <x v="1"/>
    <n v="4"/>
    <n v="12212.832800000002"/>
    <n v="8723.4520000000011"/>
    <n v="5234.0712000000003"/>
    <n v="10468.142400000001"/>
    <n v="30532.081999999999"/>
  </r>
  <r>
    <x v="3"/>
    <s v="D07"/>
    <n v="4"/>
    <n v="407"/>
    <n v="8"/>
    <n v="9"/>
    <x v="1"/>
    <n v="67677.33"/>
    <s v="Google"/>
    <s v="Internet"/>
    <x v="1"/>
    <n v="4"/>
    <n v="4737.4131000000007"/>
    <n v="3383.8665000000001"/>
    <n v="2030.3199"/>
    <n v="4060.6397999999999"/>
    <n v="11843.53275"/>
  </r>
  <r>
    <x v="3"/>
    <s v="D07"/>
    <n v="4"/>
    <n v="407"/>
    <n v="8"/>
    <n v="1"/>
    <x v="1"/>
    <n v="143212.35"/>
    <s v="Google"/>
    <s v="Internet"/>
    <x v="1"/>
    <n v="4"/>
    <n v="10024.864500000001"/>
    <n v="7160.6175000000003"/>
    <n v="4296.3705"/>
    <n v="8592.741"/>
    <n v="25062.161250000001"/>
  </r>
  <r>
    <x v="3"/>
    <s v="D07"/>
    <n v="4"/>
    <n v="407"/>
    <n v="5"/>
    <n v="16"/>
    <x v="1"/>
    <n v="180859.25"/>
    <s v="Google"/>
    <s v="Internet"/>
    <x v="1"/>
    <n v="4"/>
    <n v="12660.147500000001"/>
    <n v="9042.9624999999996"/>
    <n v="5425.7775000000001"/>
    <n v="10851.555"/>
    <n v="31650.368749999998"/>
  </r>
  <r>
    <x v="3"/>
    <s v="D07"/>
    <n v="4"/>
    <n v="407"/>
    <n v="4"/>
    <n v="28"/>
    <x v="1"/>
    <n v="153574.66"/>
    <s v="Google"/>
    <s v="Internet"/>
    <x v="1"/>
    <n v="4"/>
    <n v="10750.226200000001"/>
    <n v="7678.7330000000002"/>
    <n v="4607.2398000000003"/>
    <n v="9214.4796000000006"/>
    <n v="26875.565500000001"/>
  </r>
  <r>
    <x v="3"/>
    <s v="D07"/>
    <n v="4"/>
    <n v="407"/>
    <n v="4"/>
    <n v="9"/>
    <x v="1"/>
    <n v="100375.33"/>
    <s v="Google"/>
    <s v="Internet"/>
    <x v="1"/>
    <n v="4"/>
    <n v="7026.2731000000003"/>
    <n v="5018.7665000000006"/>
    <n v="3011.2599"/>
    <n v="6022.5198"/>
    <n v="17565.68275"/>
  </r>
  <r>
    <x v="3"/>
    <s v="D07"/>
    <n v="4"/>
    <n v="407"/>
    <n v="12"/>
    <n v="14"/>
    <x v="2"/>
    <n v="71429.52"/>
    <s v="Google"/>
    <s v="Internet"/>
    <x v="1"/>
    <n v="4"/>
    <n v="5000.0664000000006"/>
    <n v="3571.4760000000006"/>
    <n v="2142.8856000000001"/>
    <n v="4285.7712000000001"/>
    <n v="12500.165999999999"/>
  </r>
  <r>
    <x v="3"/>
    <s v="D07"/>
    <n v="4"/>
    <n v="407"/>
    <n v="10"/>
    <n v="3"/>
    <x v="2"/>
    <n v="202063.06"/>
    <s v="Google"/>
    <s v="Internet"/>
    <x v="1"/>
    <n v="4"/>
    <n v="14144.414200000001"/>
    <n v="10103.153"/>
    <n v="6061.8917999999994"/>
    <n v="12123.783599999999"/>
    <n v="35361.035499999998"/>
  </r>
  <r>
    <x v="3"/>
    <s v="D07"/>
    <n v="4"/>
    <n v="407"/>
    <n v="9"/>
    <n v="17"/>
    <x v="2"/>
    <n v="242874.68"/>
    <s v="Google"/>
    <s v="Internet"/>
    <x v="1"/>
    <n v="4"/>
    <n v="17001.227600000002"/>
    <n v="12143.734"/>
    <n v="7286.2403999999997"/>
    <n v="14572.480799999999"/>
    <n v="42503.068999999996"/>
  </r>
  <r>
    <x v="3"/>
    <s v="D07"/>
    <n v="4"/>
    <n v="407"/>
    <n v="8"/>
    <n v="23"/>
    <x v="2"/>
    <n v="69479.83"/>
    <s v="Google"/>
    <s v="Internet"/>
    <x v="1"/>
    <n v="4"/>
    <n v="4863.5881000000008"/>
    <n v="3473.9915000000001"/>
    <n v="2084.3948999999998"/>
    <n v="4168.7897999999996"/>
    <n v="12158.97025"/>
  </r>
  <r>
    <x v="3"/>
    <s v="D07"/>
    <n v="4"/>
    <n v="407"/>
    <n v="8"/>
    <n v="15"/>
    <x v="2"/>
    <n v="121020.66"/>
    <s v="Google"/>
    <s v="Internet"/>
    <x v="1"/>
    <n v="4"/>
    <n v="8471.4462000000003"/>
    <n v="6051.0330000000004"/>
    <n v="3630.6197999999999"/>
    <n v="7261.2395999999999"/>
    <n v="21178.6155"/>
  </r>
  <r>
    <x v="3"/>
    <s v="D07"/>
    <n v="4"/>
    <n v="407"/>
    <n v="1"/>
    <n v="13"/>
    <x v="2"/>
    <n v="185294.43"/>
    <s v="Google"/>
    <s v="Internet"/>
    <x v="1"/>
    <n v="4"/>
    <n v="12970.6101"/>
    <n v="9264.7214999999997"/>
    <n v="5558.8328999999994"/>
    <n v="11117.665799999999"/>
    <n v="32426.525249999995"/>
  </r>
  <r>
    <x v="3"/>
    <s v="D08"/>
    <n v="4"/>
    <n v="408"/>
    <n v="11"/>
    <n v="25"/>
    <x v="0"/>
    <n v="227137.19"/>
    <s v="HomeAway"/>
    <s v="Internet"/>
    <x v="1"/>
    <n v="4"/>
    <n v="15899.603300000002"/>
    <n v="11356.8595"/>
    <n v="6814.1156999999994"/>
    <n v="13628.231399999999"/>
    <n v="39749.008249999999"/>
  </r>
  <r>
    <x v="3"/>
    <s v="D08"/>
    <n v="4"/>
    <n v="408"/>
    <n v="12"/>
    <n v="21"/>
    <x v="1"/>
    <n v="91139.81"/>
    <s v="HomeAway"/>
    <s v="Internet"/>
    <x v="1"/>
    <n v="4"/>
    <n v="6379.7867000000006"/>
    <n v="4556.9904999999999"/>
    <n v="2734.1942999999997"/>
    <n v="5468.3885999999993"/>
    <n v="15949.466749999998"/>
  </r>
  <r>
    <x v="3"/>
    <s v="D08"/>
    <n v="4"/>
    <n v="408"/>
    <n v="5"/>
    <n v="6"/>
    <x v="1"/>
    <n v="241397.94"/>
    <s v="HomeAway"/>
    <s v="Internet"/>
    <x v="1"/>
    <n v="4"/>
    <n v="16897.855800000001"/>
    <n v="12069.897000000001"/>
    <n v="7241.9381999999996"/>
    <n v="14483.876399999999"/>
    <n v="42244.639499999997"/>
  </r>
  <r>
    <x v="3"/>
    <s v="D08"/>
    <n v="4"/>
    <n v="408"/>
    <n v="4"/>
    <n v="19"/>
    <x v="1"/>
    <n v="141221.48000000001"/>
    <s v="HomeAway"/>
    <s v="Internet"/>
    <x v="1"/>
    <n v="4"/>
    <n v="9885.5036000000018"/>
    <n v="7061.0740000000005"/>
    <n v="4236.6444000000001"/>
    <n v="8473.2888000000003"/>
    <n v="24713.759000000002"/>
  </r>
  <r>
    <x v="3"/>
    <s v="D08"/>
    <n v="4"/>
    <n v="408"/>
    <n v="3"/>
    <n v="20"/>
    <x v="1"/>
    <n v="216302.28"/>
    <s v="HomeAway"/>
    <s v="Internet"/>
    <x v="1"/>
    <n v="4"/>
    <n v="15141.159600000001"/>
    <n v="10815.114000000001"/>
    <n v="6489.0684000000001"/>
    <n v="12978.1368"/>
    <n v="37852.898999999998"/>
  </r>
  <r>
    <x v="3"/>
    <s v="D08"/>
    <n v="4"/>
    <n v="408"/>
    <n v="3"/>
    <n v="14"/>
    <x v="1"/>
    <n v="197892.47"/>
    <s v="HomeAway"/>
    <s v="Internet"/>
    <x v="1"/>
    <n v="4"/>
    <n v="13852.472900000001"/>
    <n v="9894.6235000000015"/>
    <n v="5936.7740999999996"/>
    <n v="11873.548199999999"/>
    <n v="34631.182249999998"/>
  </r>
  <r>
    <x v="3"/>
    <s v="D08"/>
    <n v="4"/>
    <n v="408"/>
    <n v="3"/>
    <n v="4"/>
    <x v="1"/>
    <n v="183143.53"/>
    <s v="HomeAway"/>
    <s v="Internet"/>
    <x v="1"/>
    <n v="4"/>
    <n v="12820.047100000002"/>
    <n v="9157.1764999999996"/>
    <n v="5494.3058999999994"/>
    <n v="10988.611799999999"/>
    <n v="32050.117749999998"/>
  </r>
  <r>
    <x v="3"/>
    <s v="D08"/>
    <n v="4"/>
    <n v="408"/>
    <n v="2"/>
    <n v="9"/>
    <x v="1"/>
    <n v="226604.02"/>
    <s v="HomeAway"/>
    <s v="Internet"/>
    <x v="1"/>
    <n v="4"/>
    <n v="15862.281400000002"/>
    <n v="11330.201000000001"/>
    <n v="6798.1205999999993"/>
    <n v="13596.241199999999"/>
    <n v="39655.703499999996"/>
  </r>
  <r>
    <x v="3"/>
    <s v="D08"/>
    <n v="4"/>
    <n v="408"/>
    <n v="1"/>
    <n v="7"/>
    <x v="1"/>
    <n v="223322.31"/>
    <s v="HomeAway"/>
    <s v="Internet"/>
    <x v="1"/>
    <n v="4"/>
    <n v="15632.561700000002"/>
    <n v="11166.1155"/>
    <n v="6699.6692999999996"/>
    <n v="13399.338599999999"/>
    <n v="39081.40425"/>
  </r>
  <r>
    <x v="3"/>
    <s v="D08"/>
    <n v="4"/>
    <n v="408"/>
    <n v="11"/>
    <n v="13"/>
    <x v="2"/>
    <n v="144068.93"/>
    <s v="HomeAway"/>
    <s v="Internet"/>
    <x v="1"/>
    <n v="4"/>
    <n v="10084.8251"/>
    <n v="7203.4465"/>
    <n v="4322.0679"/>
    <n v="8644.1358"/>
    <n v="25212.062749999997"/>
  </r>
  <r>
    <x v="3"/>
    <s v="D08"/>
    <n v="4"/>
    <n v="408"/>
    <n v="10"/>
    <n v="20"/>
    <x v="2"/>
    <n v="237433.34"/>
    <s v="HomeAway"/>
    <s v="Internet"/>
    <x v="1"/>
    <n v="4"/>
    <n v="16620.3338"/>
    <n v="11871.667000000001"/>
    <n v="7123.0001999999995"/>
    <n v="14246.000399999999"/>
    <n v="41550.834499999997"/>
  </r>
  <r>
    <x v="3"/>
    <s v="D08"/>
    <n v="4"/>
    <n v="408"/>
    <n v="8"/>
    <n v="28"/>
    <x v="2"/>
    <n v="71368.03"/>
    <s v="HomeAway"/>
    <s v="Internet"/>
    <x v="1"/>
    <n v="4"/>
    <n v="4995.7621000000008"/>
    <n v="3568.4014999999999"/>
    <n v="2141.0409"/>
    <n v="4282.0817999999999"/>
    <n v="12489.40525"/>
  </r>
  <r>
    <x v="3"/>
    <s v="D08"/>
    <n v="4"/>
    <n v="408"/>
    <n v="7"/>
    <n v="14"/>
    <x v="2"/>
    <n v="184749.23"/>
    <s v="HomeAway"/>
    <s v="Internet"/>
    <x v="1"/>
    <n v="4"/>
    <n v="12932.446100000003"/>
    <n v="9237.4615000000013"/>
    <n v="5542.4768999999997"/>
    <n v="11084.953799999999"/>
    <n v="32331.115249999999"/>
  </r>
  <r>
    <x v="3"/>
    <s v="D08"/>
    <n v="4"/>
    <n v="408"/>
    <n v="7"/>
    <n v="8"/>
    <x v="2"/>
    <n v="244102.09"/>
    <s v="HomeAway"/>
    <s v="Internet"/>
    <x v="1"/>
    <n v="4"/>
    <n v="17087.1463"/>
    <n v="12205.104500000001"/>
    <n v="7323.0626999999995"/>
    <n v="14646.125399999999"/>
    <n v="42717.865749999997"/>
  </r>
  <r>
    <x v="3"/>
    <s v="D08"/>
    <n v="4"/>
    <n v="408"/>
    <n v="7"/>
    <n v="7"/>
    <x v="2"/>
    <n v="192633.51"/>
    <s v="HomeAway"/>
    <s v="Internet"/>
    <x v="1"/>
    <n v="4"/>
    <n v="13484.345700000002"/>
    <n v="9631.6755000000012"/>
    <n v="5779.0052999999998"/>
    <n v="11558.0106"/>
    <n v="33710.864249999999"/>
  </r>
  <r>
    <x v="3"/>
    <s v="D08"/>
    <n v="4"/>
    <n v="408"/>
    <n v="7"/>
    <n v="1"/>
    <x v="2"/>
    <n v="204137.24"/>
    <s v="HomeAway"/>
    <s v="Internet"/>
    <x v="1"/>
    <n v="4"/>
    <n v="14289.606800000001"/>
    <n v="10206.862000000001"/>
    <n v="6124.1171999999997"/>
    <n v="12248.234399999999"/>
    <n v="35724.016999999993"/>
  </r>
  <r>
    <x v="3"/>
    <s v="D08"/>
    <n v="4"/>
    <n v="408"/>
    <n v="4"/>
    <n v="2"/>
    <x v="2"/>
    <n v="52419.06"/>
    <s v="HomeAway"/>
    <s v="Internet"/>
    <x v="1"/>
    <n v="4"/>
    <n v="3669.3342000000002"/>
    <n v="2620.953"/>
    <n v="1572.5717999999999"/>
    <n v="3145.1435999999999"/>
    <n v="9173.3354999999992"/>
  </r>
  <r>
    <x v="3"/>
    <s v="D08"/>
    <n v="4"/>
    <n v="408"/>
    <n v="1"/>
    <n v="17"/>
    <x v="2"/>
    <n v="133466.4"/>
    <s v="HomeAway"/>
    <s v="Internet"/>
    <x v="1"/>
    <n v="4"/>
    <n v="9342.648000000001"/>
    <n v="6673.32"/>
    <n v="4003.9919999999997"/>
    <n v="8007.9839999999995"/>
    <n v="23356.62"/>
  </r>
  <r>
    <x v="3"/>
    <s v="D09"/>
    <n v="4"/>
    <n v="409"/>
    <n v="12"/>
    <n v="2"/>
    <x v="0"/>
    <n v="221482.76"/>
    <s v="Lpath"/>
    <s v="Biotechnology/pharmaceutials"/>
    <x v="1"/>
    <n v="4"/>
    <n v="15503.793200000002"/>
    <n v="11074.138000000001"/>
    <n v="6644.4827999999998"/>
    <n v="13288.9656"/>
    <n v="38759.483"/>
  </r>
  <r>
    <x v="3"/>
    <s v="D09"/>
    <n v="4"/>
    <n v="409"/>
    <n v="7"/>
    <n v="2"/>
    <x v="0"/>
    <n v="209925.18"/>
    <s v="Lpath"/>
    <s v="Biotechnology/pharmaceutials"/>
    <x v="1"/>
    <n v="4"/>
    <n v="14694.7626"/>
    <n v="10496.259"/>
    <n v="6297.7554"/>
    <n v="12595.5108"/>
    <n v="36736.906499999997"/>
  </r>
  <r>
    <x v="3"/>
    <s v="D09"/>
    <n v="4"/>
    <n v="409"/>
    <n v="4"/>
    <n v="26"/>
    <x v="1"/>
    <n v="96551.11"/>
    <s v="Lpath"/>
    <s v="Biotechnology/pharmaceutials"/>
    <x v="1"/>
    <n v="4"/>
    <n v="6758.5777000000007"/>
    <n v="4827.5555000000004"/>
    <n v="2896.5333000000001"/>
    <n v="5793.0666000000001"/>
    <n v="16896.44425"/>
  </r>
  <r>
    <x v="3"/>
    <s v="D09"/>
    <n v="4"/>
    <n v="409"/>
    <n v="8"/>
    <n v="19"/>
    <x v="2"/>
    <n v="69832.61"/>
    <s v="Lpath"/>
    <s v="Biotechnology/pharmaceutials"/>
    <x v="1"/>
    <n v="4"/>
    <n v="4888.2827000000007"/>
    <n v="3491.6305000000002"/>
    <n v="2094.9782999999998"/>
    <n v="4189.9565999999995"/>
    <n v="12220.706749999999"/>
  </r>
  <r>
    <x v="3"/>
    <s v="D09"/>
    <n v="4"/>
    <n v="409"/>
    <n v="2"/>
    <n v="20"/>
    <x v="2"/>
    <n v="190895.15"/>
    <s v="Lpath"/>
    <s v="Biotechnology/pharmaceutials"/>
    <x v="1"/>
    <n v="4"/>
    <n v="13362.6605"/>
    <n v="9544.7574999999997"/>
    <n v="5726.8544999999995"/>
    <n v="11453.708999999999"/>
    <n v="33406.651249999995"/>
  </r>
  <r>
    <x v="3"/>
    <s v="D10"/>
    <n v="4"/>
    <n v="410"/>
    <n v="11"/>
    <n v="11"/>
    <x v="0"/>
    <n v="54359.13"/>
    <s v="Property Solutions Intl"/>
    <s v="Software"/>
    <x v="1"/>
    <n v="4"/>
    <n v="3805.1391000000003"/>
    <n v="2717.9565000000002"/>
    <n v="1630.7738999999999"/>
    <n v="3261.5477999999998"/>
    <n v="9512.847749999999"/>
  </r>
  <r>
    <x v="3"/>
    <s v="D10"/>
    <n v="4"/>
    <n v="410"/>
    <n v="9"/>
    <n v="24"/>
    <x v="0"/>
    <n v="236957.81"/>
    <s v="Property Solutions Intl"/>
    <s v="Software"/>
    <x v="1"/>
    <n v="4"/>
    <n v="16587.046700000003"/>
    <n v="11847.890500000001"/>
    <n v="7108.7343000000001"/>
    <n v="14217.4686"/>
    <n v="41467.616749999994"/>
  </r>
  <r>
    <x v="3"/>
    <s v="D10"/>
    <n v="4"/>
    <n v="410"/>
    <n v="5"/>
    <n v="25"/>
    <x v="0"/>
    <n v="239830.92"/>
    <s v="Property Solutions Intl"/>
    <s v="Software"/>
    <x v="1"/>
    <n v="4"/>
    <n v="16788.164400000001"/>
    <n v="11991.546000000002"/>
    <n v="7194.9276"/>
    <n v="14389.8552"/>
    <n v="41970.411"/>
  </r>
  <r>
    <x v="3"/>
    <s v="D10"/>
    <n v="4"/>
    <n v="410"/>
    <n v="5"/>
    <n v="19"/>
    <x v="0"/>
    <n v="109794.29"/>
    <s v="Property Solutions Intl"/>
    <s v="Software"/>
    <x v="1"/>
    <n v="4"/>
    <n v="7685.6003000000001"/>
    <n v="5489.7145"/>
    <n v="3293.8286999999996"/>
    <n v="6587.6573999999991"/>
    <n v="19214.000749999999"/>
  </r>
  <r>
    <x v="3"/>
    <s v="D10"/>
    <n v="4"/>
    <n v="410"/>
    <n v="5"/>
    <n v="2"/>
    <x v="0"/>
    <n v="222932.85"/>
    <s v="Property Solutions Intl"/>
    <s v="Software"/>
    <x v="1"/>
    <n v="4"/>
    <n v="15605.299500000001"/>
    <n v="11146.642500000002"/>
    <n v="6687.9854999999998"/>
    <n v="13375.971"/>
    <n v="39013.248749999999"/>
  </r>
  <r>
    <x v="3"/>
    <s v="D10"/>
    <n v="4"/>
    <n v="410"/>
    <n v="4"/>
    <n v="29"/>
    <x v="0"/>
    <n v="162527.16"/>
    <s v="Property Solutions Intl"/>
    <s v="Software"/>
    <x v="1"/>
    <n v="4"/>
    <n v="11376.901200000002"/>
    <n v="8126.3580000000002"/>
    <n v="4875.8148000000001"/>
    <n v="9751.6296000000002"/>
    <n v="28442.253000000001"/>
  </r>
  <r>
    <x v="3"/>
    <s v="D10"/>
    <n v="4"/>
    <n v="410"/>
    <n v="4"/>
    <n v="22"/>
    <x v="0"/>
    <n v="242677.82"/>
    <s v="Property Solutions Intl"/>
    <s v="Software"/>
    <x v="1"/>
    <n v="4"/>
    <n v="16987.447400000001"/>
    <n v="12133.891000000001"/>
    <n v="7280.3346000000001"/>
    <n v="14560.6692"/>
    <n v="42468.618499999997"/>
  </r>
  <r>
    <x v="3"/>
    <s v="D10"/>
    <n v="4"/>
    <n v="410"/>
    <n v="4"/>
    <n v="21"/>
    <x v="0"/>
    <n v="100640.58"/>
    <s v="Property Solutions Intl"/>
    <s v="Software"/>
    <x v="1"/>
    <n v="4"/>
    <n v="7044.8406000000004"/>
    <n v="5032.0290000000005"/>
    <n v="3019.2174"/>
    <n v="6038.4348"/>
    <n v="17612.101500000001"/>
  </r>
  <r>
    <x v="3"/>
    <s v="D10"/>
    <n v="4"/>
    <n v="410"/>
    <n v="4"/>
    <n v="16"/>
    <x v="0"/>
    <n v="201231.35999999999"/>
    <s v="Property Solutions Intl"/>
    <s v="Software"/>
    <x v="1"/>
    <n v="4"/>
    <n v="14086.1952"/>
    <n v="10061.567999999999"/>
    <n v="6036.9407999999994"/>
    <n v="12073.881599999999"/>
    <n v="35215.487999999998"/>
  </r>
  <r>
    <x v="3"/>
    <s v="D10"/>
    <n v="4"/>
    <n v="410"/>
    <n v="3"/>
    <n v="7"/>
    <x v="0"/>
    <n v="76749.039999999994"/>
    <s v="Property Solutions Intl"/>
    <s v="Software"/>
    <x v="1"/>
    <n v="4"/>
    <n v="5372.4328000000005"/>
    <n v="3837.4519999999998"/>
    <n v="2302.4711999999995"/>
    <n v="4604.942399999999"/>
    <n v="13431.081999999999"/>
  </r>
  <r>
    <x v="3"/>
    <s v="D10"/>
    <n v="4"/>
    <n v="410"/>
    <n v="2"/>
    <n v="17"/>
    <x v="0"/>
    <n v="150504.68"/>
    <s v="Property Solutions Intl"/>
    <s v="Software"/>
    <x v="1"/>
    <n v="4"/>
    <n v="10535.327600000001"/>
    <n v="7525.2340000000004"/>
    <n v="4515.1403999999993"/>
    <n v="9030.2807999999986"/>
    <n v="26338.318999999996"/>
  </r>
  <r>
    <x v="3"/>
    <s v="D10"/>
    <n v="4"/>
    <n v="410"/>
    <n v="1"/>
    <n v="8"/>
    <x v="0"/>
    <n v="100555.29"/>
    <s v="Property Solutions Intl"/>
    <s v="Software"/>
    <x v="1"/>
    <n v="4"/>
    <n v="7038.8703000000005"/>
    <n v="5027.7645000000002"/>
    <n v="3016.6586999999995"/>
    <n v="6033.317399999999"/>
    <n v="17597.175749999999"/>
  </r>
  <r>
    <x v="3"/>
    <s v="D10"/>
    <n v="4"/>
    <n v="410"/>
    <n v="12"/>
    <n v="18"/>
    <x v="1"/>
    <n v="203844.27"/>
    <s v="Property Solutions Intl"/>
    <s v="Software"/>
    <x v="1"/>
    <n v="4"/>
    <n v="14269.098900000001"/>
    <n v="10192.2135"/>
    <n v="6115.3280999999997"/>
    <n v="12230.656199999999"/>
    <n v="35672.747249999993"/>
  </r>
  <r>
    <x v="3"/>
    <s v="D10"/>
    <n v="4"/>
    <n v="410"/>
    <n v="8"/>
    <n v="19"/>
    <x v="1"/>
    <n v="56181.56"/>
    <s v="Property Solutions Intl"/>
    <s v="Software"/>
    <x v="1"/>
    <n v="4"/>
    <n v="3932.7092000000002"/>
    <n v="2809.078"/>
    <n v="1685.4467999999999"/>
    <n v="3370.8935999999999"/>
    <n v="9831.7729999999992"/>
  </r>
  <r>
    <x v="3"/>
    <s v="D10"/>
    <n v="4"/>
    <n v="410"/>
    <n v="10"/>
    <n v="6"/>
    <x v="2"/>
    <n v="159825.62"/>
    <s v="Property Solutions Intl"/>
    <s v="Software"/>
    <x v="1"/>
    <n v="4"/>
    <n v="11187.7934"/>
    <n v="7991.2809999999999"/>
    <n v="4794.7685999999994"/>
    <n v="9589.5371999999988"/>
    <n v="27969.483499999998"/>
  </r>
  <r>
    <x v="3"/>
    <s v="D11"/>
    <n v="4"/>
    <n v="411"/>
    <n v="10"/>
    <n v="5"/>
    <x v="0"/>
    <n v="212492.15"/>
    <s v="Questcor"/>
    <s v="Biotechnology/pharmaceutials"/>
    <x v="1"/>
    <n v="4"/>
    <n v="14874.450500000001"/>
    <n v="10624.6075"/>
    <n v="6374.7644999999993"/>
    <n v="12749.528999999999"/>
    <n v="37186.126249999994"/>
  </r>
  <r>
    <x v="3"/>
    <s v="D11"/>
    <n v="4"/>
    <n v="411"/>
    <n v="7"/>
    <n v="8"/>
    <x v="0"/>
    <n v="82831.039999999994"/>
    <s v="Questcor"/>
    <s v="Biotechnology/pharmaceutials"/>
    <x v="1"/>
    <n v="4"/>
    <n v="5798.1728000000003"/>
    <n v="4141.5519999999997"/>
    <n v="2484.9311999999995"/>
    <n v="4969.8623999999991"/>
    <n v="14495.431999999997"/>
  </r>
  <r>
    <x v="3"/>
    <s v="D11"/>
    <n v="4"/>
    <n v="411"/>
    <n v="4"/>
    <n v="20"/>
    <x v="0"/>
    <n v="136173"/>
    <s v="Questcor"/>
    <s v="Biotechnology/pharmaceutials"/>
    <x v="1"/>
    <n v="4"/>
    <n v="9532.11"/>
    <n v="6808.6500000000005"/>
    <n v="4085.19"/>
    <n v="8170.38"/>
    <n v="23830.274999999998"/>
  </r>
  <r>
    <x v="3"/>
    <s v="D11"/>
    <n v="4"/>
    <n v="411"/>
    <n v="7"/>
    <n v="16"/>
    <x v="1"/>
    <n v="87787.94"/>
    <s v="Questcor"/>
    <s v="Biotechnology/pharmaceutials"/>
    <x v="1"/>
    <n v="4"/>
    <n v="6145.1558000000005"/>
    <n v="4389.3969999999999"/>
    <n v="2633.6381999999999"/>
    <n v="5267.2763999999997"/>
    <n v="15362.889499999999"/>
  </r>
  <r>
    <x v="3"/>
    <s v="D11"/>
    <n v="4"/>
    <n v="411"/>
    <n v="5"/>
    <n v="28"/>
    <x v="1"/>
    <n v="106525.36"/>
    <s v="Questcor"/>
    <s v="Biotechnology/pharmaceutials"/>
    <x v="1"/>
    <n v="4"/>
    <n v="7456.775200000001"/>
    <n v="5326.268"/>
    <n v="3195.7608"/>
    <n v="6391.5216"/>
    <n v="18641.937999999998"/>
  </r>
  <r>
    <x v="3"/>
    <s v="D11"/>
    <n v="4"/>
    <n v="411"/>
    <n v="10"/>
    <n v="24"/>
    <x v="2"/>
    <n v="214289.43"/>
    <s v="Questcor"/>
    <s v="Biotechnology/pharmaceutials"/>
    <x v="1"/>
    <n v="4"/>
    <n v="15000.260100000001"/>
    <n v="10714.4715"/>
    <n v="6428.6828999999998"/>
    <n v="12857.3658"/>
    <n v="37500.650249999999"/>
  </r>
  <r>
    <x v="3"/>
    <s v="D11"/>
    <n v="4"/>
    <n v="411"/>
    <n v="8"/>
    <n v="26"/>
    <x v="2"/>
    <n v="168238.96"/>
    <s v="Questcor"/>
    <s v="Biotechnology/pharmaceutials"/>
    <x v="1"/>
    <n v="4"/>
    <n v="11776.727200000001"/>
    <n v="8411.9480000000003"/>
    <n v="5047.1687999999995"/>
    <n v="10094.337599999999"/>
    <n v="29441.817999999996"/>
  </r>
  <r>
    <x v="3"/>
    <s v="D11"/>
    <n v="4"/>
    <n v="411"/>
    <n v="2"/>
    <n v="23"/>
    <x v="2"/>
    <n v="93806.84"/>
    <s v="Questcor"/>
    <s v="Biotechnology/pharmaceutials"/>
    <x v="1"/>
    <n v="4"/>
    <n v="6566.4788000000008"/>
    <n v="4690.3419999999996"/>
    <n v="2814.2051999999999"/>
    <n v="5628.4103999999998"/>
    <n v="16416.197"/>
  </r>
  <r>
    <x v="3"/>
    <s v="D11"/>
    <n v="4"/>
    <n v="411"/>
    <n v="1"/>
    <n v="13"/>
    <x v="2"/>
    <n v="87761.29"/>
    <s v="Questcor"/>
    <s v="Biotechnology/pharmaceutials"/>
    <x v="1"/>
    <n v="4"/>
    <n v="6143.2903000000006"/>
    <n v="4388.0644999999995"/>
    <n v="2632.8386999999998"/>
    <n v="5265.6773999999996"/>
    <n v="15358.225749999998"/>
  </r>
  <r>
    <x v="3"/>
    <s v="D12"/>
    <n v="4"/>
    <n v="412"/>
    <n v="12"/>
    <n v="24"/>
    <x v="0"/>
    <n v="138641.81"/>
    <s v="SecureAlert"/>
    <s v="Communications/networking"/>
    <x v="1"/>
    <n v="4"/>
    <n v="9704.9267"/>
    <n v="6932.0905000000002"/>
    <n v="4159.2542999999996"/>
    <n v="8318.5085999999992"/>
    <n v="24262.316749999998"/>
  </r>
  <r>
    <x v="3"/>
    <s v="D12"/>
    <n v="4"/>
    <n v="412"/>
    <n v="8"/>
    <n v="5"/>
    <x v="0"/>
    <n v="236626.59"/>
    <s v="SecureAlert"/>
    <s v="Communications/networking"/>
    <x v="1"/>
    <n v="4"/>
    <n v="16563.8613"/>
    <n v="11831.3295"/>
    <n v="7098.7977000000001"/>
    <n v="14197.5954"/>
    <n v="41409.653249999996"/>
  </r>
  <r>
    <x v="3"/>
    <s v="D12"/>
    <n v="4"/>
    <n v="412"/>
    <n v="7"/>
    <n v="24"/>
    <x v="0"/>
    <n v="218661.63"/>
    <s v="SecureAlert"/>
    <s v="Communications/networking"/>
    <x v="1"/>
    <n v="4"/>
    <n v="15306.314100000001"/>
    <n v="10933.0815"/>
    <n v="6559.8489"/>
    <n v="13119.6978"/>
    <n v="38265.785250000001"/>
  </r>
  <r>
    <x v="3"/>
    <s v="D12"/>
    <n v="4"/>
    <n v="412"/>
    <n v="7"/>
    <n v="18"/>
    <x v="0"/>
    <n v="155274.1"/>
    <s v="SecureAlert"/>
    <s v="Communications/networking"/>
    <x v="1"/>
    <n v="4"/>
    <n v="10869.187000000002"/>
    <n v="7763.7050000000008"/>
    <n v="4658.223"/>
    <n v="9316.4459999999999"/>
    <n v="27172.967499999999"/>
  </r>
  <r>
    <x v="3"/>
    <s v="D12"/>
    <n v="4"/>
    <n v="412"/>
    <n v="5"/>
    <n v="17"/>
    <x v="0"/>
    <n v="74881.919999999998"/>
    <s v="SecureAlert"/>
    <s v="Communications/networking"/>
    <x v="1"/>
    <n v="4"/>
    <n v="5241.7344000000003"/>
    <n v="3744.096"/>
    <n v="2246.4575999999997"/>
    <n v="4492.9151999999995"/>
    <n v="13104.335999999999"/>
  </r>
  <r>
    <x v="3"/>
    <s v="D12"/>
    <n v="4"/>
    <n v="412"/>
    <n v="3"/>
    <n v="3"/>
    <x v="0"/>
    <n v="111223.58"/>
    <s v="SecureAlert"/>
    <s v="Communications/networking"/>
    <x v="1"/>
    <n v="4"/>
    <n v="7785.6506000000008"/>
    <n v="5561.1790000000001"/>
    <n v="3336.7073999999998"/>
    <n v="6673.4147999999996"/>
    <n v="19464.126499999998"/>
  </r>
  <r>
    <x v="3"/>
    <s v="D12"/>
    <n v="4"/>
    <n v="412"/>
    <n v="10"/>
    <n v="12"/>
    <x v="1"/>
    <n v="194690.91"/>
    <s v="SecureAlert"/>
    <s v="Communications/networking"/>
    <x v="1"/>
    <n v="4"/>
    <n v="13628.363700000002"/>
    <n v="9734.5455000000002"/>
    <n v="5840.7272999999996"/>
    <n v="11681.454599999999"/>
    <n v="34070.909249999997"/>
  </r>
  <r>
    <x v="3"/>
    <s v="D12"/>
    <n v="4"/>
    <n v="412"/>
    <n v="9"/>
    <n v="26"/>
    <x v="1"/>
    <n v="146291.48000000001"/>
    <s v="SecureAlert"/>
    <s v="Communications/networking"/>
    <x v="1"/>
    <n v="4"/>
    <n v="10240.403600000001"/>
    <n v="7314.5740000000005"/>
    <n v="4388.7444000000005"/>
    <n v="8777.488800000001"/>
    <n v="25601.009000000002"/>
  </r>
  <r>
    <x v="3"/>
    <s v="D12"/>
    <n v="4"/>
    <n v="412"/>
    <n v="8"/>
    <n v="25"/>
    <x v="1"/>
    <n v="206394.35"/>
    <s v="SecureAlert"/>
    <s v="Communications/networking"/>
    <x v="1"/>
    <n v="4"/>
    <n v="14447.604500000001"/>
    <n v="10319.717500000001"/>
    <n v="6191.8305"/>
    <n v="12383.661"/>
    <n v="36119.011249999996"/>
  </r>
  <r>
    <x v="3"/>
    <s v="D12"/>
    <n v="4"/>
    <n v="412"/>
    <n v="5"/>
    <n v="28"/>
    <x v="1"/>
    <n v="155076.97"/>
    <s v="SecureAlert"/>
    <s v="Communications/networking"/>
    <x v="1"/>
    <n v="4"/>
    <n v="10855.387900000002"/>
    <n v="7753.8485000000001"/>
    <n v="4652.3090999999995"/>
    <n v="9304.618199999999"/>
    <n v="27138.46975"/>
  </r>
  <r>
    <x v="3"/>
    <s v="D12"/>
    <n v="4"/>
    <n v="412"/>
    <n v="5"/>
    <n v="26"/>
    <x v="1"/>
    <n v="133853.48000000001"/>
    <s v="SecureAlert"/>
    <s v="Communications/networking"/>
    <x v="1"/>
    <n v="4"/>
    <n v="9369.7436000000016"/>
    <n v="6692.6740000000009"/>
    <n v="4015.6044000000002"/>
    <n v="8031.2088000000003"/>
    <n v="23424.359"/>
  </r>
  <r>
    <x v="3"/>
    <s v="D12"/>
    <n v="4"/>
    <n v="412"/>
    <n v="4"/>
    <n v="16"/>
    <x v="1"/>
    <n v="142988.74"/>
    <s v="SecureAlert"/>
    <s v="Communications/networking"/>
    <x v="1"/>
    <n v="4"/>
    <n v="10009.211800000001"/>
    <n v="7149.4369999999999"/>
    <n v="4289.6621999999998"/>
    <n v="8579.3243999999995"/>
    <n v="25023.029499999997"/>
  </r>
  <r>
    <x v="3"/>
    <s v="D12"/>
    <n v="4"/>
    <n v="412"/>
    <n v="11"/>
    <n v="3"/>
    <x v="2"/>
    <n v="90075.44"/>
    <s v="SecureAlert"/>
    <s v="Communications/networking"/>
    <x v="1"/>
    <n v="4"/>
    <n v="6305.2808000000005"/>
    <n v="4503.7719999999999"/>
    <n v="2702.2631999999999"/>
    <n v="5404.5263999999997"/>
    <n v="15763.201999999999"/>
  </r>
  <r>
    <x v="3"/>
    <s v="D12"/>
    <n v="4"/>
    <n v="412"/>
    <n v="6"/>
    <n v="24"/>
    <x v="2"/>
    <n v="130002.26"/>
    <s v="SecureAlert"/>
    <s v="Communications/networking"/>
    <x v="1"/>
    <n v="4"/>
    <n v="9100.1581999999999"/>
    <n v="6500.1130000000003"/>
    <n v="3900.0677999999998"/>
    <n v="7800.1355999999996"/>
    <n v="22750.395499999999"/>
  </r>
  <r>
    <x v="3"/>
    <s v="D13"/>
    <n v="4"/>
    <n v="413"/>
    <n v="11"/>
    <n v="8"/>
    <x v="2"/>
    <n v="54890.28"/>
    <s v="Spectrum Pharmaceuticals"/>
    <s v="Biotechnology/pharmaceutials"/>
    <x v="1"/>
    <n v="4"/>
    <n v="3842.3196000000003"/>
    <n v="2744.5140000000001"/>
    <n v="1646.7084"/>
    <n v="3293.4168"/>
    <n v="9605.7989999999991"/>
  </r>
  <r>
    <x v="3"/>
    <s v="D13"/>
    <n v="4"/>
    <n v="413"/>
    <n v="11"/>
    <n v="27"/>
    <x v="0"/>
    <n v="96912.41"/>
    <s v="Spectrum Pharmaceuticals"/>
    <s v="Biotechnology/pharmaceutials"/>
    <x v="1"/>
    <n v="4"/>
    <n v="6783.8687000000009"/>
    <n v="4845.6205"/>
    <n v="2907.3723"/>
    <n v="5814.7446"/>
    <n v="16959.671750000001"/>
  </r>
  <r>
    <x v="3"/>
    <s v="D13"/>
    <n v="4"/>
    <n v="413"/>
    <n v="11"/>
    <n v="5"/>
    <x v="0"/>
    <n v="153030.81"/>
    <s v="Spectrum Pharmaceuticals"/>
    <s v="Biotechnology/pharmaceutials"/>
    <x v="1"/>
    <n v="4"/>
    <n v="10712.156700000001"/>
    <n v="7651.5405000000001"/>
    <n v="4590.9242999999997"/>
    <n v="9181.8485999999994"/>
    <n v="26780.391749999999"/>
  </r>
  <r>
    <x v="3"/>
    <s v="D13"/>
    <n v="4"/>
    <n v="413"/>
    <n v="9"/>
    <n v="11"/>
    <x v="0"/>
    <n v="173603.21"/>
    <s v="Spectrum Pharmaceuticals"/>
    <s v="Biotechnology/pharmaceutials"/>
    <x v="1"/>
    <n v="4"/>
    <n v="12152.224700000001"/>
    <n v="8680.1605"/>
    <n v="5208.0962999999992"/>
    <n v="10416.192599999998"/>
    <n v="30380.561749999997"/>
  </r>
  <r>
    <x v="3"/>
    <s v="D13"/>
    <n v="4"/>
    <n v="413"/>
    <n v="8"/>
    <n v="23"/>
    <x v="0"/>
    <n v="232414.13"/>
    <s v="Spectrum Pharmaceuticals"/>
    <s v="Biotechnology/pharmaceutials"/>
    <x v="1"/>
    <n v="4"/>
    <n v="16268.989100000003"/>
    <n v="11620.7065"/>
    <n v="6972.4238999999998"/>
    <n v="13944.8478"/>
    <n v="40672.472750000001"/>
  </r>
  <r>
    <x v="3"/>
    <s v="D13"/>
    <n v="4"/>
    <n v="413"/>
    <n v="8"/>
    <n v="19"/>
    <x v="0"/>
    <n v="167308.96"/>
    <s v="Spectrum Pharmaceuticals"/>
    <s v="Biotechnology/pharmaceutials"/>
    <x v="1"/>
    <n v="4"/>
    <n v="11711.627200000001"/>
    <n v="8365.4480000000003"/>
    <n v="5019.2687999999998"/>
    <n v="10038.5376"/>
    <n v="29279.067999999996"/>
  </r>
  <r>
    <x v="3"/>
    <s v="D13"/>
    <n v="4"/>
    <n v="413"/>
    <n v="8"/>
    <n v="19"/>
    <x v="0"/>
    <n v="203539.88"/>
    <s v="Spectrum Pharmaceuticals"/>
    <s v="Biotechnology/pharmaceutials"/>
    <x v="1"/>
    <n v="4"/>
    <n v="14247.791600000002"/>
    <n v="10176.994000000001"/>
    <n v="6106.1963999999998"/>
    <n v="12212.3928"/>
    <n v="35619.478999999999"/>
  </r>
  <r>
    <x v="3"/>
    <s v="D13"/>
    <n v="4"/>
    <n v="413"/>
    <n v="7"/>
    <n v="26"/>
    <x v="0"/>
    <n v="208849.52"/>
    <s v="Spectrum Pharmaceuticals"/>
    <s v="Biotechnology/pharmaceutials"/>
    <x v="1"/>
    <n v="4"/>
    <n v="14619.466400000001"/>
    <n v="10442.476000000001"/>
    <n v="6265.4855999999991"/>
    <n v="12530.971199999998"/>
    <n v="36548.665999999997"/>
  </r>
  <r>
    <x v="3"/>
    <s v="D13"/>
    <n v="4"/>
    <n v="413"/>
    <n v="4"/>
    <n v="28"/>
    <x v="0"/>
    <n v="165296.76"/>
    <s v="Spectrum Pharmaceuticals"/>
    <s v="Biotechnology/pharmaceutials"/>
    <x v="1"/>
    <n v="4"/>
    <n v="11570.773200000001"/>
    <n v="8264.8380000000016"/>
    <n v="4958.9027999999998"/>
    <n v="9917.8055999999997"/>
    <n v="28926.933000000001"/>
  </r>
  <r>
    <x v="3"/>
    <s v="D13"/>
    <n v="4"/>
    <n v="413"/>
    <n v="4"/>
    <n v="17"/>
    <x v="0"/>
    <n v="109205.7"/>
    <s v="Spectrum Pharmaceuticals"/>
    <s v="Biotechnology/pharmaceutials"/>
    <x v="1"/>
    <n v="4"/>
    <n v="7644.3990000000003"/>
    <n v="5460.2849999999999"/>
    <n v="3276.1709999999998"/>
    <n v="6552.3419999999996"/>
    <n v="19110.997499999998"/>
  </r>
  <r>
    <x v="3"/>
    <s v="D13"/>
    <n v="4"/>
    <n v="413"/>
    <n v="11"/>
    <n v="25"/>
    <x v="1"/>
    <n v="208554.85"/>
    <s v="Spectrum Pharmaceuticals"/>
    <s v="Biotechnology/pharmaceutials"/>
    <x v="1"/>
    <n v="4"/>
    <n v="14598.839500000002"/>
    <n v="10427.7425"/>
    <n v="6256.6454999999996"/>
    <n v="12513.290999999999"/>
    <n v="36497.098749999997"/>
  </r>
  <r>
    <x v="3"/>
    <s v="D13"/>
    <n v="4"/>
    <n v="413"/>
    <n v="10"/>
    <n v="11"/>
    <x v="1"/>
    <n v="195729.36"/>
    <s v="Spectrum Pharmaceuticals"/>
    <s v="Biotechnology/pharmaceutials"/>
    <x v="1"/>
    <n v="4"/>
    <n v="13701.055200000001"/>
    <n v="9786.4679999999989"/>
    <n v="5871.880799999999"/>
    <n v="11743.761599999998"/>
    <n v="34252.637999999999"/>
  </r>
  <r>
    <x v="3"/>
    <s v="D13"/>
    <n v="4"/>
    <n v="413"/>
    <n v="9"/>
    <n v="20"/>
    <x v="1"/>
    <n v="213574.5"/>
    <s v="Spectrum Pharmaceuticals"/>
    <s v="Biotechnology/pharmaceutials"/>
    <x v="1"/>
    <n v="4"/>
    <n v="14950.215000000002"/>
    <n v="10678.725"/>
    <n v="6407.2349999999997"/>
    <n v="12814.47"/>
    <n v="37375.537499999999"/>
  </r>
  <r>
    <x v="3"/>
    <s v="D13"/>
    <n v="4"/>
    <n v="413"/>
    <n v="6"/>
    <n v="26"/>
    <x v="1"/>
    <n v="135218.79"/>
    <s v="Spectrum Pharmaceuticals"/>
    <s v="Biotechnology/pharmaceutials"/>
    <x v="1"/>
    <n v="4"/>
    <n v="9465.315300000002"/>
    <n v="6760.9395000000004"/>
    <n v="4056.5637000000002"/>
    <n v="8113.1274000000003"/>
    <n v="23663.288250000001"/>
  </r>
  <r>
    <x v="3"/>
    <s v="D13"/>
    <n v="4"/>
    <n v="413"/>
    <n v="6"/>
    <n v="21"/>
    <x v="1"/>
    <n v="112434.02"/>
    <s v="Spectrum Pharmaceuticals"/>
    <s v="Biotechnology/pharmaceutials"/>
    <x v="1"/>
    <n v="4"/>
    <n v="7870.3814000000011"/>
    <n v="5621.7010000000009"/>
    <n v="3373.0205999999998"/>
    <n v="6746.0411999999997"/>
    <n v="19675.9535"/>
  </r>
  <r>
    <x v="3"/>
    <s v="D13"/>
    <n v="4"/>
    <n v="413"/>
    <n v="5"/>
    <n v="27"/>
    <x v="1"/>
    <n v="51435.95"/>
    <s v="Spectrum Pharmaceuticals"/>
    <s v="Biotechnology/pharmaceutials"/>
    <x v="1"/>
    <n v="4"/>
    <n v="3600.5165000000002"/>
    <n v="2571.7975000000001"/>
    <n v="1543.0784999999998"/>
    <n v="3086.1569999999997"/>
    <n v="9001.2912499999984"/>
  </r>
  <r>
    <x v="3"/>
    <s v="D13"/>
    <n v="4"/>
    <n v="413"/>
    <n v="1"/>
    <n v="28"/>
    <x v="1"/>
    <n v="209284.93"/>
    <s v="Spectrum Pharmaceuticals"/>
    <s v="Biotechnology/pharmaceutials"/>
    <x v="1"/>
    <n v="4"/>
    <n v="14649.945100000001"/>
    <n v="10464.246500000001"/>
    <n v="6278.5478999999996"/>
    <n v="12557.095799999999"/>
    <n v="36624.862749999993"/>
  </r>
  <r>
    <x v="3"/>
    <s v="D13"/>
    <n v="4"/>
    <n v="413"/>
    <n v="12"/>
    <n v="26"/>
    <x v="2"/>
    <n v="244277.93"/>
    <s v="Spectrum Pharmaceuticals"/>
    <s v="Biotechnology/pharmaceutials"/>
    <x v="1"/>
    <n v="4"/>
    <n v="17099.455100000003"/>
    <n v="12213.896500000001"/>
    <n v="7328.3378999999995"/>
    <n v="14656.675799999999"/>
    <n v="42748.637749999994"/>
  </r>
  <r>
    <x v="3"/>
    <s v="D13"/>
    <n v="4"/>
    <n v="413"/>
    <n v="11"/>
    <n v="23"/>
    <x v="2"/>
    <n v="115842.68"/>
    <s v="Spectrum Pharmaceuticals"/>
    <s v="Biotechnology/pharmaceutials"/>
    <x v="1"/>
    <n v="4"/>
    <n v="8108.9876000000004"/>
    <n v="5792.134"/>
    <n v="3475.2803999999996"/>
    <n v="6950.5607999999993"/>
    <n v="20272.468999999997"/>
  </r>
  <r>
    <x v="3"/>
    <s v="D13"/>
    <n v="4"/>
    <n v="413"/>
    <n v="7"/>
    <n v="20"/>
    <x v="2"/>
    <n v="123182.6"/>
    <s v="Spectrum Pharmaceuticals"/>
    <s v="Biotechnology/pharmaceutials"/>
    <x v="1"/>
    <n v="4"/>
    <n v="8622.7820000000011"/>
    <n v="6159.130000000001"/>
    <n v="3695.4780000000001"/>
    <n v="7390.9560000000001"/>
    <n v="21556.954999999998"/>
  </r>
  <r>
    <x v="3"/>
    <s v="D13"/>
    <n v="4"/>
    <n v="413"/>
    <n v="6"/>
    <n v="28"/>
    <x v="2"/>
    <n v="169438.19"/>
    <s v="Spectrum Pharmaceuticals"/>
    <s v="Biotechnology/pharmaceutials"/>
    <x v="1"/>
    <n v="4"/>
    <n v="11860.673300000002"/>
    <n v="8471.9094999999998"/>
    <n v="5083.1457"/>
    <n v="10166.2914"/>
    <n v="29651.683249999998"/>
  </r>
  <r>
    <x v="3"/>
    <s v="D13"/>
    <n v="4"/>
    <n v="413"/>
    <n v="3"/>
    <n v="4"/>
    <x v="2"/>
    <n v="112889.5"/>
    <s v="Spectrum Pharmaceuticals"/>
    <s v="Biotechnology/pharmaceutials"/>
    <x v="1"/>
    <n v="4"/>
    <n v="7902.2650000000003"/>
    <n v="5644.4750000000004"/>
    <n v="3386.6849999999999"/>
    <n v="6773.37"/>
    <n v="19755.662499999999"/>
  </r>
  <r>
    <x v="3"/>
    <s v="D13"/>
    <n v="4"/>
    <n v="413"/>
    <n v="2"/>
    <n v="17"/>
    <x v="2"/>
    <n v="65605.399999999994"/>
    <s v="Spectrum Pharmaceuticals"/>
    <s v="Biotechnology/pharmaceutials"/>
    <x v="1"/>
    <n v="4"/>
    <n v="4592.3779999999997"/>
    <n v="3280.27"/>
    <n v="1968.1619999999998"/>
    <n v="3936.3239999999996"/>
    <n v="11480.944999999998"/>
  </r>
  <r>
    <x v="3"/>
    <s v="D13"/>
    <n v="4"/>
    <n v="413"/>
    <n v="2"/>
    <n v="5"/>
    <x v="2"/>
    <n v="246428.47"/>
    <s v="Spectrum Pharmaceuticals"/>
    <s v="Biotechnology/pharmaceutials"/>
    <x v="1"/>
    <n v="4"/>
    <n v="17249.992900000001"/>
    <n v="12321.423500000001"/>
    <n v="7392.8540999999996"/>
    <n v="14785.708199999999"/>
    <n v="43124.982250000001"/>
  </r>
  <r>
    <x v="4"/>
    <m/>
    <m/>
    <m/>
    <m/>
    <m/>
    <x v="3"/>
    <m/>
    <e v="#N/A"/>
    <e v="#N/A"/>
    <x v="2"/>
    <e v="#N/A"/>
    <n v="0"/>
    <n v="0"/>
    <n v="0"/>
    <n v="0"/>
    <n v="0"/>
  </r>
  <r>
    <x v="4"/>
    <m/>
    <m/>
    <m/>
    <m/>
    <m/>
    <x v="3"/>
    <m/>
    <e v="#N/A"/>
    <e v="#N/A"/>
    <x v="2"/>
    <e v="#N/A"/>
    <n v="0"/>
    <n v="0"/>
    <n v="0"/>
    <n v="0"/>
    <n v="0"/>
  </r>
  <r>
    <x v="4"/>
    <m/>
    <m/>
    <m/>
    <m/>
    <m/>
    <x v="3"/>
    <m/>
    <e v="#N/A"/>
    <e v="#N/A"/>
    <x v="2"/>
    <e v="#N/A"/>
    <n v="0"/>
    <n v="0"/>
    <n v="0"/>
    <n v="0"/>
    <n v="0"/>
  </r>
  <r>
    <x v="4"/>
    <m/>
    <m/>
    <m/>
    <m/>
    <m/>
    <x v="3"/>
    <m/>
    <e v="#N/A"/>
    <e v="#N/A"/>
    <x v="2"/>
    <e v="#N/A"/>
    <n v="0"/>
    <n v="0"/>
    <n v="0"/>
    <n v="0"/>
    <n v="0"/>
  </r>
  <r>
    <x v="4"/>
    <m/>
    <m/>
    <m/>
    <m/>
    <m/>
    <x v="3"/>
    <m/>
    <e v="#N/A"/>
    <e v="#N/A"/>
    <x v="2"/>
    <e v="#N/A"/>
    <n v="0"/>
    <n v="0"/>
    <n v="0"/>
    <n v="0"/>
    <n v="0"/>
  </r>
  <r>
    <x v="4"/>
    <m/>
    <m/>
    <m/>
    <m/>
    <m/>
    <x v="3"/>
    <m/>
    <e v="#N/A"/>
    <e v="#N/A"/>
    <x v="2"/>
    <e v="#N/A"/>
    <n v="0"/>
    <n v="0"/>
    <n v="0"/>
    <n v="0"/>
    <n v="0"/>
  </r>
  <r>
    <x v="4"/>
    <m/>
    <m/>
    <m/>
    <m/>
    <m/>
    <x v="3"/>
    <m/>
    <e v="#N/A"/>
    <e v="#N/A"/>
    <x v="2"/>
    <e v="#N/A"/>
    <n v="0"/>
    <n v="0"/>
    <n v="0"/>
    <n v="0"/>
    <n v="0"/>
  </r>
  <r>
    <x v="4"/>
    <m/>
    <m/>
    <m/>
    <m/>
    <m/>
    <x v="3"/>
    <m/>
    <e v="#N/A"/>
    <e v="#N/A"/>
    <x v="2"/>
    <e v="#N/A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" firstHeaderRow="1" firstDataRow="1" firstDataCol="1"/>
  <pivotFields count="1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8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8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E30" firstHeaderRow="1" firstDataRow="2" firstDataCol="1"/>
  <pivotFields count="17"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numFmtId="167" showAll="0"/>
    <pivotField numFmtId="167" showAll="0"/>
    <pivotField dataField="1" numFmtId="167" showAll="0"/>
    <pivotField numFmtId="167" showAll="0"/>
    <pivotField numFmtId="8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Owner Compensation(Before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E20" firstHeaderRow="1" firstDataRow="2" firstDataCol="1"/>
  <pivotFields count="17"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dataField="1" numFmtId="167" showAll="0"/>
    <pivotField numFmtId="167" showAll="0"/>
    <pivotField numFmtId="167" showAll="0"/>
    <pivotField numFmtId="167" showAll="0"/>
    <pivotField numFmtId="8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Sales Manager Compensation(Before)" fld="12" baseField="1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6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N8" firstHeaderRow="1" firstDataRow="2" firstDataCol="1"/>
  <pivotFields count="17">
    <pivotField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67" showAll="0"/>
    <pivotField numFmtId="167" showAll="0"/>
    <pivotField numFmtId="167" showAll="0"/>
    <pivotField numFmtId="167" showAll="0"/>
    <pivotField numFmtId="8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Transaction" fld="7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17"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8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ransaction" fld="7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Q527" totalsRowShown="0" headerRowDxfId="2">
  <autoFilter ref="A1:Q527"/>
  <tableColumns count="17">
    <tableColumn id="1" name="Region" dataDxfId="15"/>
    <tableColumn id="2" name="Sales Rep" dataDxfId="14"/>
    <tableColumn id="3" name="Sales Manager" dataDxfId="13"/>
    <tableColumn id="4" name="Customer" dataDxfId="12"/>
    <tableColumn id="5" name="Month" dataDxfId="11"/>
    <tableColumn id="17" name="Day of Month" dataDxfId="0"/>
    <tableColumn id="16" name="Year" dataDxfId="1"/>
    <tableColumn id="6" name="Transaction" dataDxfId="10" dataCellStyle="Currency"/>
    <tableColumn id="7" name="Company" dataDxfId="9">
      <calculatedColumnFormula>VLOOKUP(D2,Cust,2)</calculatedColumnFormula>
    </tableColumn>
    <tableColumn id="8" name="Business" dataDxfId="8">
      <calculatedColumnFormula>VLOOKUP(D2,Cust,3)</calculatedColumnFormula>
    </tableColumn>
    <tableColumn id="9" name="New Region">
      <calculatedColumnFormula>VLOOKUP(A2,RegionAssign,2,FALSE)</calculatedColumnFormula>
    </tableColumn>
    <tableColumn id="10" name="New Sales Manager">
      <calculatedColumnFormula>VLOOKUP(C2,ManAssign,2,FALSE)</calculatedColumnFormula>
    </tableColumn>
    <tableColumn id="11" name="Sales Manager Compensation(Before)" dataDxfId="7">
      <calculatedColumnFormula>0.07*H2</calculatedColumnFormula>
    </tableColumn>
    <tableColumn id="12" name="Sales Manager Compensation (After)" dataDxfId="6">
      <calculatedColumnFormula>0.05*H2</calculatedColumnFormula>
    </tableColumn>
    <tableColumn id="13" name="Owner Compensation(Before)" dataDxfId="5">
      <calculatedColumnFormula>0.03*H2</calculatedColumnFormula>
    </tableColumn>
    <tableColumn id="14" name="Owner Compensation(After)" dataDxfId="4">
      <calculatedColumnFormula>0.06*H2</calculatedColumnFormula>
    </tableColumn>
    <tableColumn id="15" name="Sales Rep Compensation" dataDxfId="3">
      <calculatedColumnFormula>0.175*H2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5"/>
  <sheetViews>
    <sheetView topLeftCell="A256" workbookViewId="0">
      <selection activeCell="H286" sqref="H286"/>
    </sheetView>
  </sheetViews>
  <sheetFormatPr defaultColWidth="11.46875" defaultRowHeight="14.35" x14ac:dyDescent="0.5"/>
  <cols>
    <col min="1" max="2" width="11.46875" style="8"/>
    <col min="3" max="3" width="13.234375" style="8" bestFit="1" customWidth="1"/>
    <col min="4" max="5" width="11.46875" style="8"/>
    <col min="6" max="6" width="15" style="8" customWidth="1"/>
  </cols>
  <sheetData>
    <row r="1" spans="1:9" x14ac:dyDescent="0.5">
      <c r="A1" s="6" t="s">
        <v>140</v>
      </c>
      <c r="B1" s="6" t="s">
        <v>141</v>
      </c>
      <c r="C1" s="6" t="s">
        <v>142</v>
      </c>
      <c r="D1" s="6" t="s">
        <v>143</v>
      </c>
      <c r="E1" s="6" t="s">
        <v>0</v>
      </c>
      <c r="F1" s="6" t="s">
        <v>1</v>
      </c>
    </row>
    <row r="2" spans="1:9" x14ac:dyDescent="0.5">
      <c r="A2" s="14" t="s">
        <v>138</v>
      </c>
      <c r="B2" s="14" t="s">
        <v>78</v>
      </c>
      <c r="C2" s="14" t="s">
        <v>60</v>
      </c>
      <c r="D2" s="14" t="s">
        <v>79</v>
      </c>
      <c r="E2" s="7">
        <v>41153</v>
      </c>
      <c r="F2" s="9">
        <v>67001.929999999993</v>
      </c>
      <c r="G2" s="5"/>
      <c r="H2" t="s">
        <v>144</v>
      </c>
      <c r="I2" s="11"/>
    </row>
    <row r="3" spans="1:9" x14ac:dyDescent="0.5">
      <c r="A3" s="14" t="s">
        <v>38</v>
      </c>
      <c r="B3" s="14" t="s">
        <v>51</v>
      </c>
      <c r="C3" s="14" t="s">
        <v>52</v>
      </c>
      <c r="D3" s="14" t="s">
        <v>53</v>
      </c>
      <c r="E3" s="7">
        <v>41991</v>
      </c>
      <c r="F3" s="9">
        <v>176006.41</v>
      </c>
    </row>
    <row r="4" spans="1:9" x14ac:dyDescent="0.5">
      <c r="A4" s="14" t="s">
        <v>38</v>
      </c>
      <c r="B4" s="14" t="s">
        <v>57</v>
      </c>
      <c r="C4" s="14" t="s">
        <v>52</v>
      </c>
      <c r="D4" s="14" t="s">
        <v>58</v>
      </c>
      <c r="E4" s="7">
        <v>41979</v>
      </c>
      <c r="F4" s="9">
        <v>92154.91</v>
      </c>
    </row>
    <row r="5" spans="1:9" x14ac:dyDescent="0.5">
      <c r="A5" s="14" t="s">
        <v>38</v>
      </c>
      <c r="B5" s="14" t="s">
        <v>72</v>
      </c>
      <c r="C5" s="14" t="s">
        <v>52</v>
      </c>
      <c r="D5" s="14" t="s">
        <v>73</v>
      </c>
      <c r="E5" s="7">
        <v>41955</v>
      </c>
      <c r="F5" s="9">
        <v>171178.83</v>
      </c>
    </row>
    <row r="6" spans="1:9" x14ac:dyDescent="0.5">
      <c r="A6" s="14" t="s">
        <v>38</v>
      </c>
      <c r="B6" s="14" t="s">
        <v>82</v>
      </c>
      <c r="C6" s="14" t="s">
        <v>52</v>
      </c>
      <c r="D6" s="14" t="s">
        <v>83</v>
      </c>
      <c r="E6" s="7">
        <v>41934</v>
      </c>
      <c r="F6" s="9">
        <v>174195.08</v>
      </c>
    </row>
    <row r="7" spans="1:9" x14ac:dyDescent="0.5">
      <c r="A7" s="14" t="s">
        <v>38</v>
      </c>
      <c r="B7" s="14" t="s">
        <v>72</v>
      </c>
      <c r="C7" s="14" t="s">
        <v>52</v>
      </c>
      <c r="D7" s="14" t="s">
        <v>73</v>
      </c>
      <c r="E7" s="7">
        <v>41924</v>
      </c>
      <c r="F7" s="9">
        <v>170203.87</v>
      </c>
    </row>
    <row r="8" spans="1:9" x14ac:dyDescent="0.5">
      <c r="A8" s="14" t="s">
        <v>38</v>
      </c>
      <c r="B8" s="14" t="s">
        <v>92</v>
      </c>
      <c r="C8" s="14" t="s">
        <v>52</v>
      </c>
      <c r="D8" s="14" t="s">
        <v>93</v>
      </c>
      <c r="E8" s="7">
        <v>41912</v>
      </c>
      <c r="F8" s="9">
        <v>131251.43</v>
      </c>
    </row>
    <row r="9" spans="1:9" x14ac:dyDescent="0.5">
      <c r="A9" s="14" t="s">
        <v>38</v>
      </c>
      <c r="B9" s="14" t="s">
        <v>96</v>
      </c>
      <c r="C9" s="14" t="s">
        <v>52</v>
      </c>
      <c r="D9" s="14" t="s">
        <v>97</v>
      </c>
      <c r="E9" s="7">
        <v>41895</v>
      </c>
      <c r="F9" s="9">
        <v>170883.72</v>
      </c>
    </row>
    <row r="10" spans="1:9" x14ac:dyDescent="0.5">
      <c r="A10" s="14" t="s">
        <v>38</v>
      </c>
      <c r="B10" s="14" t="s">
        <v>100</v>
      </c>
      <c r="C10" s="14" t="s">
        <v>52</v>
      </c>
      <c r="D10" s="14" t="s">
        <v>101</v>
      </c>
      <c r="E10" s="7">
        <v>41892</v>
      </c>
      <c r="F10" s="9">
        <v>231776.64000000001</v>
      </c>
    </row>
    <row r="11" spans="1:9" x14ac:dyDescent="0.5">
      <c r="A11" s="14" t="s">
        <v>38</v>
      </c>
      <c r="B11" s="14" t="s">
        <v>102</v>
      </c>
      <c r="C11" s="14" t="s">
        <v>52</v>
      </c>
      <c r="D11" s="14" t="s">
        <v>103</v>
      </c>
      <c r="E11" s="7">
        <v>41875</v>
      </c>
      <c r="F11" s="9">
        <v>131093.76999999999</v>
      </c>
    </row>
    <row r="12" spans="1:9" x14ac:dyDescent="0.5">
      <c r="A12" s="14" t="s">
        <v>38</v>
      </c>
      <c r="B12" s="14" t="s">
        <v>106</v>
      </c>
      <c r="C12" s="14" t="s">
        <v>52</v>
      </c>
      <c r="D12" s="14" t="s">
        <v>107</v>
      </c>
      <c r="E12" s="7">
        <v>41866</v>
      </c>
      <c r="F12" s="9">
        <v>221867.57</v>
      </c>
    </row>
    <row r="13" spans="1:9" x14ac:dyDescent="0.5">
      <c r="A13" s="14" t="s">
        <v>38</v>
      </c>
      <c r="B13" s="14" t="s">
        <v>92</v>
      </c>
      <c r="C13" s="14" t="s">
        <v>52</v>
      </c>
      <c r="D13" s="14" t="s">
        <v>93</v>
      </c>
      <c r="E13" s="7">
        <v>41863</v>
      </c>
      <c r="F13" s="9">
        <v>61661.49</v>
      </c>
    </row>
    <row r="14" spans="1:9" x14ac:dyDescent="0.5">
      <c r="A14" s="14" t="s">
        <v>38</v>
      </c>
      <c r="B14" s="14" t="s">
        <v>72</v>
      </c>
      <c r="C14" s="14" t="s">
        <v>52</v>
      </c>
      <c r="D14" s="14" t="s">
        <v>73</v>
      </c>
      <c r="E14" s="7">
        <v>41862</v>
      </c>
      <c r="F14" s="9">
        <v>65728.399999999994</v>
      </c>
    </row>
    <row r="15" spans="1:9" x14ac:dyDescent="0.5">
      <c r="A15" s="14" t="s">
        <v>38</v>
      </c>
      <c r="B15" s="14" t="s">
        <v>51</v>
      </c>
      <c r="C15" s="14" t="s">
        <v>52</v>
      </c>
      <c r="D15" s="14" t="s">
        <v>53</v>
      </c>
      <c r="E15" s="7">
        <v>41858</v>
      </c>
      <c r="F15" s="9">
        <v>89189.119999999995</v>
      </c>
    </row>
    <row r="16" spans="1:9" x14ac:dyDescent="0.5">
      <c r="A16" s="14" t="s">
        <v>38</v>
      </c>
      <c r="B16" s="14" t="s">
        <v>106</v>
      </c>
      <c r="C16" s="14" t="s">
        <v>52</v>
      </c>
      <c r="D16" s="14" t="s">
        <v>107</v>
      </c>
      <c r="E16" s="7">
        <v>41844</v>
      </c>
      <c r="F16" s="9">
        <v>190654.07999999999</v>
      </c>
    </row>
    <row r="17" spans="1:6" x14ac:dyDescent="0.5">
      <c r="A17" s="14" t="s">
        <v>38</v>
      </c>
      <c r="B17" s="14" t="s">
        <v>100</v>
      </c>
      <c r="C17" s="14" t="s">
        <v>52</v>
      </c>
      <c r="D17" s="14" t="s">
        <v>101</v>
      </c>
      <c r="E17" s="7">
        <v>41835</v>
      </c>
      <c r="F17" s="9">
        <v>59485.25</v>
      </c>
    </row>
    <row r="18" spans="1:6" x14ac:dyDescent="0.5">
      <c r="A18" s="14" t="s">
        <v>38</v>
      </c>
      <c r="B18" s="14" t="s">
        <v>115</v>
      </c>
      <c r="C18" s="14" t="s">
        <v>52</v>
      </c>
      <c r="D18" s="14" t="s">
        <v>116</v>
      </c>
      <c r="E18" s="7">
        <v>41818</v>
      </c>
      <c r="F18" s="9">
        <v>176959.09</v>
      </c>
    </row>
    <row r="19" spans="1:6" x14ac:dyDescent="0.5">
      <c r="A19" s="14" t="s">
        <v>38</v>
      </c>
      <c r="B19" s="14" t="s">
        <v>117</v>
      </c>
      <c r="C19" s="14" t="s">
        <v>52</v>
      </c>
      <c r="D19" s="14" t="s">
        <v>118</v>
      </c>
      <c r="E19" s="7">
        <v>41816</v>
      </c>
      <c r="F19" s="9">
        <v>212962.4</v>
      </c>
    </row>
    <row r="20" spans="1:6" x14ac:dyDescent="0.5">
      <c r="A20" s="14" t="s">
        <v>38</v>
      </c>
      <c r="B20" s="14" t="s">
        <v>115</v>
      </c>
      <c r="C20" s="14" t="s">
        <v>52</v>
      </c>
      <c r="D20" s="14" t="s">
        <v>116</v>
      </c>
      <c r="E20" s="7">
        <v>41815</v>
      </c>
      <c r="F20" s="9">
        <v>212675.68</v>
      </c>
    </row>
    <row r="21" spans="1:6" x14ac:dyDescent="0.5">
      <c r="A21" s="14" t="s">
        <v>38</v>
      </c>
      <c r="B21" s="14" t="s">
        <v>51</v>
      </c>
      <c r="C21" s="14" t="s">
        <v>52</v>
      </c>
      <c r="D21" s="14" t="s">
        <v>53</v>
      </c>
      <c r="E21" s="7">
        <v>41807</v>
      </c>
      <c r="F21" s="9">
        <v>126534.98</v>
      </c>
    </row>
    <row r="22" spans="1:6" x14ac:dyDescent="0.5">
      <c r="A22" s="14" t="s">
        <v>38</v>
      </c>
      <c r="B22" s="14" t="s">
        <v>123</v>
      </c>
      <c r="C22" s="14" t="s">
        <v>52</v>
      </c>
      <c r="D22" s="14" t="s">
        <v>124</v>
      </c>
      <c r="E22" s="7">
        <v>41801</v>
      </c>
      <c r="F22" s="9">
        <v>221828.87</v>
      </c>
    </row>
    <row r="23" spans="1:6" x14ac:dyDescent="0.5">
      <c r="A23" s="14" t="s">
        <v>38</v>
      </c>
      <c r="B23" s="14" t="s">
        <v>51</v>
      </c>
      <c r="C23" s="14" t="s">
        <v>52</v>
      </c>
      <c r="D23" s="14" t="s">
        <v>53</v>
      </c>
      <c r="E23" s="7">
        <v>41792</v>
      </c>
      <c r="F23" s="9">
        <v>194289.71</v>
      </c>
    </row>
    <row r="24" spans="1:6" x14ac:dyDescent="0.5">
      <c r="A24" s="14" t="s">
        <v>38</v>
      </c>
      <c r="B24" s="14" t="s">
        <v>57</v>
      </c>
      <c r="C24" s="14" t="s">
        <v>52</v>
      </c>
      <c r="D24" s="14" t="s">
        <v>58</v>
      </c>
      <c r="E24" s="7">
        <v>41786</v>
      </c>
      <c r="F24" s="9">
        <v>81507.37</v>
      </c>
    </row>
    <row r="25" spans="1:6" x14ac:dyDescent="0.5">
      <c r="A25" s="14" t="s">
        <v>38</v>
      </c>
      <c r="B25" s="14" t="s">
        <v>51</v>
      </c>
      <c r="C25" s="14" t="s">
        <v>52</v>
      </c>
      <c r="D25" s="14" t="s">
        <v>53</v>
      </c>
      <c r="E25" s="7">
        <v>41773</v>
      </c>
      <c r="F25" s="9">
        <v>211992.58</v>
      </c>
    </row>
    <row r="26" spans="1:6" x14ac:dyDescent="0.5">
      <c r="A26" s="14" t="s">
        <v>38</v>
      </c>
      <c r="B26" s="14" t="s">
        <v>127</v>
      </c>
      <c r="C26" s="14" t="s">
        <v>52</v>
      </c>
      <c r="D26" s="14" t="s">
        <v>128</v>
      </c>
      <c r="E26" s="7">
        <v>41769</v>
      </c>
      <c r="F26" s="9">
        <v>226229.44</v>
      </c>
    </row>
    <row r="27" spans="1:6" x14ac:dyDescent="0.5">
      <c r="A27" s="14" t="s">
        <v>38</v>
      </c>
      <c r="B27" s="14" t="s">
        <v>117</v>
      </c>
      <c r="C27" s="14" t="s">
        <v>52</v>
      </c>
      <c r="D27" s="14" t="s">
        <v>118</v>
      </c>
      <c r="E27" s="7">
        <v>41762</v>
      </c>
      <c r="F27" s="9">
        <v>221621.57</v>
      </c>
    </row>
    <row r="28" spans="1:6" x14ac:dyDescent="0.5">
      <c r="A28" s="14" t="s">
        <v>38</v>
      </c>
      <c r="B28" s="14" t="s">
        <v>96</v>
      </c>
      <c r="C28" s="14" t="s">
        <v>52</v>
      </c>
      <c r="D28" s="14" t="s">
        <v>97</v>
      </c>
      <c r="E28" s="7">
        <v>41757</v>
      </c>
      <c r="F28" s="9">
        <v>215368.7</v>
      </c>
    </row>
    <row r="29" spans="1:6" x14ac:dyDescent="0.5">
      <c r="A29" s="14" t="s">
        <v>38</v>
      </c>
      <c r="B29" s="14" t="s">
        <v>82</v>
      </c>
      <c r="C29" s="14" t="s">
        <v>52</v>
      </c>
      <c r="D29" s="14" t="s">
        <v>83</v>
      </c>
      <c r="E29" s="7">
        <v>41756</v>
      </c>
      <c r="F29" s="9">
        <v>78727.87</v>
      </c>
    </row>
    <row r="30" spans="1:6" x14ac:dyDescent="0.5">
      <c r="A30" s="14" t="s">
        <v>38</v>
      </c>
      <c r="B30" s="14" t="s">
        <v>72</v>
      </c>
      <c r="C30" s="14" t="s">
        <v>52</v>
      </c>
      <c r="D30" s="14" t="s">
        <v>73</v>
      </c>
      <c r="E30" s="7">
        <v>41750</v>
      </c>
      <c r="F30" s="9">
        <v>100703.55</v>
      </c>
    </row>
    <row r="31" spans="1:6" x14ac:dyDescent="0.5">
      <c r="A31" s="14" t="s">
        <v>38</v>
      </c>
      <c r="B31" s="14" t="s">
        <v>51</v>
      </c>
      <c r="C31" s="14" t="s">
        <v>52</v>
      </c>
      <c r="D31" s="14" t="s">
        <v>53</v>
      </c>
      <c r="E31" s="7">
        <v>41737</v>
      </c>
      <c r="F31" s="9">
        <v>135178.20000000001</v>
      </c>
    </row>
    <row r="32" spans="1:6" x14ac:dyDescent="0.5">
      <c r="A32" s="14" t="s">
        <v>38</v>
      </c>
      <c r="B32" s="14" t="s">
        <v>129</v>
      </c>
      <c r="C32" s="14" t="s">
        <v>52</v>
      </c>
      <c r="D32" s="14" t="s">
        <v>130</v>
      </c>
      <c r="E32" s="7">
        <v>41733</v>
      </c>
      <c r="F32" s="9">
        <v>229757.05</v>
      </c>
    </row>
    <row r="33" spans="1:6" x14ac:dyDescent="0.5">
      <c r="A33" s="14" t="s">
        <v>38</v>
      </c>
      <c r="B33" s="14" t="s">
        <v>115</v>
      </c>
      <c r="C33" s="14" t="s">
        <v>52</v>
      </c>
      <c r="D33" s="14" t="s">
        <v>116</v>
      </c>
      <c r="E33" s="7">
        <v>41722</v>
      </c>
      <c r="F33" s="9">
        <v>123684.84</v>
      </c>
    </row>
    <row r="34" spans="1:6" x14ac:dyDescent="0.5">
      <c r="A34" s="14" t="s">
        <v>38</v>
      </c>
      <c r="B34" s="14" t="s">
        <v>96</v>
      </c>
      <c r="C34" s="14" t="s">
        <v>52</v>
      </c>
      <c r="D34" s="14" t="s">
        <v>97</v>
      </c>
      <c r="E34" s="7">
        <v>41719</v>
      </c>
      <c r="F34" s="9">
        <v>215070.97</v>
      </c>
    </row>
    <row r="35" spans="1:6" x14ac:dyDescent="0.5">
      <c r="A35" s="14" t="s">
        <v>38</v>
      </c>
      <c r="B35" s="14" t="s">
        <v>96</v>
      </c>
      <c r="C35" s="14" t="s">
        <v>52</v>
      </c>
      <c r="D35" s="14" t="s">
        <v>97</v>
      </c>
      <c r="E35" s="7">
        <v>41718</v>
      </c>
      <c r="F35" s="9">
        <v>118700.69</v>
      </c>
    </row>
    <row r="36" spans="1:6" x14ac:dyDescent="0.5">
      <c r="A36" s="14" t="s">
        <v>38</v>
      </c>
      <c r="B36" s="14" t="s">
        <v>117</v>
      </c>
      <c r="C36" s="14" t="s">
        <v>52</v>
      </c>
      <c r="D36" s="14" t="s">
        <v>118</v>
      </c>
      <c r="E36" s="7">
        <v>41714</v>
      </c>
      <c r="F36" s="9">
        <v>93038.1</v>
      </c>
    </row>
    <row r="37" spans="1:6" x14ac:dyDescent="0.5">
      <c r="A37" s="14" t="s">
        <v>38</v>
      </c>
      <c r="B37" s="14" t="s">
        <v>106</v>
      </c>
      <c r="C37" s="14" t="s">
        <v>52</v>
      </c>
      <c r="D37" s="14" t="s">
        <v>107</v>
      </c>
      <c r="E37" s="7">
        <v>41711</v>
      </c>
      <c r="F37" s="9">
        <v>196731.58</v>
      </c>
    </row>
    <row r="38" spans="1:6" x14ac:dyDescent="0.5">
      <c r="A38" s="14" t="s">
        <v>38</v>
      </c>
      <c r="B38" s="14" t="s">
        <v>102</v>
      </c>
      <c r="C38" s="14" t="s">
        <v>52</v>
      </c>
      <c r="D38" s="14" t="s">
        <v>103</v>
      </c>
      <c r="E38" s="7">
        <v>41710</v>
      </c>
      <c r="F38" s="9">
        <v>179094.47</v>
      </c>
    </row>
    <row r="39" spans="1:6" x14ac:dyDescent="0.5">
      <c r="A39" s="14" t="s">
        <v>38</v>
      </c>
      <c r="B39" s="14" t="s">
        <v>96</v>
      </c>
      <c r="C39" s="14" t="s">
        <v>52</v>
      </c>
      <c r="D39" s="14" t="s">
        <v>97</v>
      </c>
      <c r="E39" s="7">
        <v>41708</v>
      </c>
      <c r="F39" s="9">
        <v>155405.56</v>
      </c>
    </row>
    <row r="40" spans="1:6" x14ac:dyDescent="0.5">
      <c r="A40" s="14" t="s">
        <v>38</v>
      </c>
      <c r="B40" s="14" t="s">
        <v>72</v>
      </c>
      <c r="C40" s="14" t="s">
        <v>52</v>
      </c>
      <c r="D40" s="14" t="s">
        <v>73</v>
      </c>
      <c r="E40" s="7">
        <v>41704</v>
      </c>
      <c r="F40" s="9">
        <v>66003.7</v>
      </c>
    </row>
    <row r="41" spans="1:6" x14ac:dyDescent="0.5">
      <c r="A41" s="14" t="s">
        <v>38</v>
      </c>
      <c r="B41" s="14" t="s">
        <v>117</v>
      </c>
      <c r="C41" s="14" t="s">
        <v>52</v>
      </c>
      <c r="D41" s="14" t="s">
        <v>118</v>
      </c>
      <c r="E41" s="7">
        <v>41698</v>
      </c>
      <c r="F41" s="9">
        <v>51849.7</v>
      </c>
    </row>
    <row r="42" spans="1:6" x14ac:dyDescent="0.5">
      <c r="A42" s="14" t="s">
        <v>38</v>
      </c>
      <c r="B42" s="14" t="s">
        <v>51</v>
      </c>
      <c r="C42" s="14" t="s">
        <v>52</v>
      </c>
      <c r="D42" s="14" t="s">
        <v>53</v>
      </c>
      <c r="E42" s="7">
        <v>41697</v>
      </c>
      <c r="F42" s="9">
        <v>248904.03</v>
      </c>
    </row>
    <row r="43" spans="1:6" x14ac:dyDescent="0.5">
      <c r="A43" s="14" t="s">
        <v>38</v>
      </c>
      <c r="B43" s="14" t="s">
        <v>82</v>
      </c>
      <c r="C43" s="14" t="s">
        <v>52</v>
      </c>
      <c r="D43" s="14" t="s">
        <v>83</v>
      </c>
      <c r="E43" s="7">
        <v>41689</v>
      </c>
      <c r="F43" s="9">
        <v>165348.51</v>
      </c>
    </row>
    <row r="44" spans="1:6" x14ac:dyDescent="0.5">
      <c r="A44" s="14" t="s">
        <v>38</v>
      </c>
      <c r="B44" s="14" t="s">
        <v>127</v>
      </c>
      <c r="C44" s="14" t="s">
        <v>52</v>
      </c>
      <c r="D44" s="14" t="s">
        <v>128</v>
      </c>
      <c r="E44" s="7">
        <v>41683</v>
      </c>
      <c r="F44" s="9">
        <v>120726.28</v>
      </c>
    </row>
    <row r="45" spans="1:6" x14ac:dyDescent="0.5">
      <c r="A45" s="14" t="s">
        <v>38</v>
      </c>
      <c r="B45" s="14" t="s">
        <v>96</v>
      </c>
      <c r="C45" s="14" t="s">
        <v>52</v>
      </c>
      <c r="D45" s="14" t="s">
        <v>97</v>
      </c>
      <c r="E45" s="7">
        <v>41678</v>
      </c>
      <c r="F45" s="9">
        <v>161541.12</v>
      </c>
    </row>
    <row r="46" spans="1:6" x14ac:dyDescent="0.5">
      <c r="A46" s="14" t="s">
        <v>38</v>
      </c>
      <c r="B46" s="14" t="s">
        <v>57</v>
      </c>
      <c r="C46" s="14" t="s">
        <v>52</v>
      </c>
      <c r="D46" s="14" t="s">
        <v>58</v>
      </c>
      <c r="E46" s="7">
        <v>41675</v>
      </c>
      <c r="F46" s="9">
        <v>98542.28</v>
      </c>
    </row>
    <row r="47" spans="1:6" x14ac:dyDescent="0.5">
      <c r="A47" s="14" t="s">
        <v>38</v>
      </c>
      <c r="B47" s="14" t="s">
        <v>129</v>
      </c>
      <c r="C47" s="14" t="s">
        <v>52</v>
      </c>
      <c r="D47" s="14" t="s">
        <v>130</v>
      </c>
      <c r="E47" s="7">
        <v>41668</v>
      </c>
      <c r="F47" s="9">
        <v>56453.15</v>
      </c>
    </row>
    <row r="48" spans="1:6" x14ac:dyDescent="0.5">
      <c r="A48" s="14" t="s">
        <v>38</v>
      </c>
      <c r="B48" s="14" t="s">
        <v>127</v>
      </c>
      <c r="C48" s="14" t="s">
        <v>52</v>
      </c>
      <c r="D48" s="14" t="s">
        <v>128</v>
      </c>
      <c r="E48" s="7">
        <v>41640</v>
      </c>
      <c r="F48" s="9">
        <v>243305.06</v>
      </c>
    </row>
    <row r="49" spans="1:6" x14ac:dyDescent="0.5">
      <c r="A49" s="14" t="s">
        <v>38</v>
      </c>
      <c r="B49" s="14" t="s">
        <v>92</v>
      </c>
      <c r="C49" s="14" t="s">
        <v>52</v>
      </c>
      <c r="D49" s="14" t="s">
        <v>93</v>
      </c>
      <c r="E49" s="7">
        <v>41625</v>
      </c>
      <c r="F49" s="9">
        <v>137849.01999999999</v>
      </c>
    </row>
    <row r="50" spans="1:6" x14ac:dyDescent="0.5">
      <c r="A50" s="14" t="s">
        <v>38</v>
      </c>
      <c r="B50" s="14" t="s">
        <v>82</v>
      </c>
      <c r="C50" s="14" t="s">
        <v>52</v>
      </c>
      <c r="D50" s="14" t="s">
        <v>83</v>
      </c>
      <c r="E50" s="7">
        <v>41560</v>
      </c>
      <c r="F50" s="9">
        <v>141129.85999999999</v>
      </c>
    </row>
    <row r="51" spans="1:6" x14ac:dyDescent="0.5">
      <c r="A51" s="14" t="s">
        <v>38</v>
      </c>
      <c r="B51" s="14" t="s">
        <v>102</v>
      </c>
      <c r="C51" s="14" t="s">
        <v>52</v>
      </c>
      <c r="D51" s="14" t="s">
        <v>103</v>
      </c>
      <c r="E51" s="7">
        <v>41554</v>
      </c>
      <c r="F51" s="9">
        <v>138759.32</v>
      </c>
    </row>
    <row r="52" spans="1:6" x14ac:dyDescent="0.5">
      <c r="A52" s="14" t="s">
        <v>38</v>
      </c>
      <c r="B52" s="14" t="s">
        <v>123</v>
      </c>
      <c r="C52" s="14" t="s">
        <v>52</v>
      </c>
      <c r="D52" s="14" t="s">
        <v>124</v>
      </c>
      <c r="E52" s="7">
        <v>41547</v>
      </c>
      <c r="F52" s="9">
        <v>99391.13</v>
      </c>
    </row>
    <row r="53" spans="1:6" x14ac:dyDescent="0.5">
      <c r="A53" s="14" t="s">
        <v>38</v>
      </c>
      <c r="B53" s="14" t="s">
        <v>123</v>
      </c>
      <c r="C53" s="14" t="s">
        <v>52</v>
      </c>
      <c r="D53" s="14" t="s">
        <v>124</v>
      </c>
      <c r="E53" s="7">
        <v>41538</v>
      </c>
      <c r="F53" s="9">
        <v>231836.13</v>
      </c>
    </row>
    <row r="54" spans="1:6" x14ac:dyDescent="0.5">
      <c r="A54" s="14" t="s">
        <v>38</v>
      </c>
      <c r="B54" s="14" t="s">
        <v>117</v>
      </c>
      <c r="C54" s="14" t="s">
        <v>52</v>
      </c>
      <c r="D54" s="14" t="s">
        <v>118</v>
      </c>
      <c r="E54" s="7">
        <v>41529</v>
      </c>
      <c r="F54" s="9">
        <v>188676.36</v>
      </c>
    </row>
    <row r="55" spans="1:6" x14ac:dyDescent="0.5">
      <c r="A55" s="14" t="s">
        <v>38</v>
      </c>
      <c r="B55" s="14" t="s">
        <v>106</v>
      </c>
      <c r="C55" s="14" t="s">
        <v>52</v>
      </c>
      <c r="D55" s="14" t="s">
        <v>107</v>
      </c>
      <c r="E55" s="7">
        <v>41526</v>
      </c>
      <c r="F55" s="9">
        <v>123148.43</v>
      </c>
    </row>
    <row r="56" spans="1:6" x14ac:dyDescent="0.5">
      <c r="A56" s="14" t="s">
        <v>38</v>
      </c>
      <c r="B56" s="14" t="s">
        <v>115</v>
      </c>
      <c r="C56" s="14" t="s">
        <v>52</v>
      </c>
      <c r="D56" s="14" t="s">
        <v>116</v>
      </c>
      <c r="E56" s="7">
        <v>41524</v>
      </c>
      <c r="F56" s="9">
        <v>59474.07</v>
      </c>
    </row>
    <row r="57" spans="1:6" x14ac:dyDescent="0.5">
      <c r="A57" s="14" t="s">
        <v>38</v>
      </c>
      <c r="B57" s="14" t="s">
        <v>115</v>
      </c>
      <c r="C57" s="14" t="s">
        <v>52</v>
      </c>
      <c r="D57" s="14" t="s">
        <v>116</v>
      </c>
      <c r="E57" s="7">
        <v>41520</v>
      </c>
      <c r="F57" s="9">
        <v>213720.95999999999</v>
      </c>
    </row>
    <row r="58" spans="1:6" x14ac:dyDescent="0.5">
      <c r="A58" s="14" t="s">
        <v>38</v>
      </c>
      <c r="B58" s="14" t="s">
        <v>51</v>
      </c>
      <c r="C58" s="14" t="s">
        <v>52</v>
      </c>
      <c r="D58" s="14" t="s">
        <v>53</v>
      </c>
      <c r="E58" s="7">
        <v>41512</v>
      </c>
      <c r="F58" s="9">
        <v>74463.399999999994</v>
      </c>
    </row>
    <row r="59" spans="1:6" x14ac:dyDescent="0.5">
      <c r="A59" s="14" t="s">
        <v>38</v>
      </c>
      <c r="B59" s="14" t="s">
        <v>100</v>
      </c>
      <c r="C59" s="14" t="s">
        <v>52</v>
      </c>
      <c r="D59" s="14" t="s">
        <v>101</v>
      </c>
      <c r="E59" s="7">
        <v>41510</v>
      </c>
      <c r="F59" s="9">
        <v>170561.15</v>
      </c>
    </row>
    <row r="60" spans="1:6" x14ac:dyDescent="0.5">
      <c r="A60" s="14" t="s">
        <v>38</v>
      </c>
      <c r="B60" s="14" t="s">
        <v>100</v>
      </c>
      <c r="C60" s="14" t="s">
        <v>52</v>
      </c>
      <c r="D60" s="14" t="s">
        <v>101</v>
      </c>
      <c r="E60" s="7">
        <v>41509</v>
      </c>
      <c r="F60" s="9">
        <v>193901.84</v>
      </c>
    </row>
    <row r="61" spans="1:6" x14ac:dyDescent="0.5">
      <c r="A61" s="14" t="s">
        <v>38</v>
      </c>
      <c r="B61" s="14" t="s">
        <v>102</v>
      </c>
      <c r="C61" s="14" t="s">
        <v>52</v>
      </c>
      <c r="D61" s="14" t="s">
        <v>103</v>
      </c>
      <c r="E61" s="7">
        <v>41505</v>
      </c>
      <c r="F61" s="9">
        <v>217289.55</v>
      </c>
    </row>
    <row r="62" spans="1:6" x14ac:dyDescent="0.5">
      <c r="A62" s="14" t="s">
        <v>38</v>
      </c>
      <c r="B62" s="14" t="s">
        <v>129</v>
      </c>
      <c r="C62" s="14" t="s">
        <v>52</v>
      </c>
      <c r="D62" s="14" t="s">
        <v>130</v>
      </c>
      <c r="E62" s="7">
        <v>41503</v>
      </c>
      <c r="F62" s="9">
        <v>160116.82999999999</v>
      </c>
    </row>
    <row r="63" spans="1:6" x14ac:dyDescent="0.5">
      <c r="A63" s="14" t="s">
        <v>38</v>
      </c>
      <c r="B63" s="14" t="s">
        <v>92</v>
      </c>
      <c r="C63" s="14" t="s">
        <v>52</v>
      </c>
      <c r="D63" s="14" t="s">
        <v>93</v>
      </c>
      <c r="E63" s="7">
        <v>41501</v>
      </c>
      <c r="F63" s="9">
        <v>203713.17</v>
      </c>
    </row>
    <row r="64" spans="1:6" x14ac:dyDescent="0.5">
      <c r="A64" s="14" t="s">
        <v>38</v>
      </c>
      <c r="B64" s="14" t="s">
        <v>72</v>
      </c>
      <c r="C64" s="14" t="s">
        <v>52</v>
      </c>
      <c r="D64" s="14" t="s">
        <v>73</v>
      </c>
      <c r="E64" s="7">
        <v>41496</v>
      </c>
      <c r="F64" s="9">
        <v>64359.95</v>
      </c>
    </row>
    <row r="65" spans="1:6" x14ac:dyDescent="0.5">
      <c r="A65" s="14" t="s">
        <v>38</v>
      </c>
      <c r="B65" s="14" t="s">
        <v>106</v>
      </c>
      <c r="C65" s="14" t="s">
        <v>52</v>
      </c>
      <c r="D65" s="14" t="s">
        <v>107</v>
      </c>
      <c r="E65" s="7">
        <v>41466</v>
      </c>
      <c r="F65" s="9">
        <v>72785.33</v>
      </c>
    </row>
    <row r="66" spans="1:6" x14ac:dyDescent="0.5">
      <c r="A66" s="14" t="s">
        <v>38</v>
      </c>
      <c r="B66" s="14" t="s">
        <v>123</v>
      </c>
      <c r="C66" s="14" t="s">
        <v>52</v>
      </c>
      <c r="D66" s="14" t="s">
        <v>124</v>
      </c>
      <c r="E66" s="7">
        <v>41455</v>
      </c>
      <c r="F66" s="9">
        <v>163324.19</v>
      </c>
    </row>
    <row r="67" spans="1:6" x14ac:dyDescent="0.5">
      <c r="A67" s="14" t="s">
        <v>38</v>
      </c>
      <c r="B67" s="14" t="s">
        <v>115</v>
      </c>
      <c r="C67" s="14" t="s">
        <v>52</v>
      </c>
      <c r="D67" s="14" t="s">
        <v>116</v>
      </c>
      <c r="E67" s="7">
        <v>41454</v>
      </c>
      <c r="F67" s="9">
        <v>115992.88</v>
      </c>
    </row>
    <row r="68" spans="1:6" x14ac:dyDescent="0.5">
      <c r="A68" s="14" t="s">
        <v>38</v>
      </c>
      <c r="B68" s="14" t="s">
        <v>127</v>
      </c>
      <c r="C68" s="14" t="s">
        <v>52</v>
      </c>
      <c r="D68" s="14" t="s">
        <v>128</v>
      </c>
      <c r="E68" s="7">
        <v>41441</v>
      </c>
      <c r="F68" s="9">
        <v>84863.8</v>
      </c>
    </row>
    <row r="69" spans="1:6" x14ac:dyDescent="0.5">
      <c r="A69" s="14" t="s">
        <v>38</v>
      </c>
      <c r="B69" s="14" t="s">
        <v>72</v>
      </c>
      <c r="C69" s="14" t="s">
        <v>52</v>
      </c>
      <c r="D69" s="14" t="s">
        <v>73</v>
      </c>
      <c r="E69" s="7">
        <v>41428</v>
      </c>
      <c r="F69" s="9">
        <v>151922.76999999999</v>
      </c>
    </row>
    <row r="70" spans="1:6" x14ac:dyDescent="0.5">
      <c r="A70" s="14" t="s">
        <v>38</v>
      </c>
      <c r="B70" s="14" t="s">
        <v>96</v>
      </c>
      <c r="C70" s="14" t="s">
        <v>52</v>
      </c>
      <c r="D70" s="14" t="s">
        <v>97</v>
      </c>
      <c r="E70" s="7">
        <v>41425</v>
      </c>
      <c r="F70" s="9">
        <v>247420.77</v>
      </c>
    </row>
    <row r="71" spans="1:6" x14ac:dyDescent="0.5">
      <c r="A71" s="14" t="s">
        <v>38</v>
      </c>
      <c r="B71" s="14" t="s">
        <v>72</v>
      </c>
      <c r="C71" s="14" t="s">
        <v>52</v>
      </c>
      <c r="D71" s="14" t="s">
        <v>73</v>
      </c>
      <c r="E71" s="7">
        <v>41424</v>
      </c>
      <c r="F71" s="9">
        <v>60470.82</v>
      </c>
    </row>
    <row r="72" spans="1:6" x14ac:dyDescent="0.5">
      <c r="A72" s="14" t="s">
        <v>38</v>
      </c>
      <c r="B72" s="14" t="s">
        <v>72</v>
      </c>
      <c r="C72" s="14" t="s">
        <v>52</v>
      </c>
      <c r="D72" s="14" t="s">
        <v>73</v>
      </c>
      <c r="E72" s="7">
        <v>41424</v>
      </c>
      <c r="F72" s="9">
        <v>206270.05</v>
      </c>
    </row>
    <row r="73" spans="1:6" x14ac:dyDescent="0.5">
      <c r="A73" s="14" t="s">
        <v>38</v>
      </c>
      <c r="B73" s="14" t="s">
        <v>115</v>
      </c>
      <c r="C73" s="14" t="s">
        <v>52</v>
      </c>
      <c r="D73" s="14" t="s">
        <v>116</v>
      </c>
      <c r="E73" s="7">
        <v>41424</v>
      </c>
      <c r="F73" s="9">
        <v>213572.51</v>
      </c>
    </row>
    <row r="74" spans="1:6" x14ac:dyDescent="0.5">
      <c r="A74" s="14" t="s">
        <v>38</v>
      </c>
      <c r="B74" s="14" t="s">
        <v>57</v>
      </c>
      <c r="C74" s="14" t="s">
        <v>52</v>
      </c>
      <c r="D74" s="14" t="s">
        <v>58</v>
      </c>
      <c r="E74" s="7">
        <v>41409</v>
      </c>
      <c r="F74" s="9">
        <v>210637.89</v>
      </c>
    </row>
    <row r="75" spans="1:6" x14ac:dyDescent="0.5">
      <c r="A75" s="14" t="s">
        <v>38</v>
      </c>
      <c r="B75" s="14" t="s">
        <v>96</v>
      </c>
      <c r="C75" s="14" t="s">
        <v>52</v>
      </c>
      <c r="D75" s="14" t="s">
        <v>97</v>
      </c>
      <c r="E75" s="7">
        <v>41409</v>
      </c>
      <c r="F75" s="9">
        <v>219275.63</v>
      </c>
    </row>
    <row r="76" spans="1:6" x14ac:dyDescent="0.5">
      <c r="A76" s="14" t="s">
        <v>38</v>
      </c>
      <c r="B76" s="14" t="s">
        <v>72</v>
      </c>
      <c r="C76" s="14" t="s">
        <v>52</v>
      </c>
      <c r="D76" s="14" t="s">
        <v>73</v>
      </c>
      <c r="E76" s="7">
        <v>41392</v>
      </c>
      <c r="F76" s="9">
        <v>229364.56</v>
      </c>
    </row>
    <row r="77" spans="1:6" x14ac:dyDescent="0.5">
      <c r="A77" s="14" t="s">
        <v>38</v>
      </c>
      <c r="B77" s="14" t="s">
        <v>51</v>
      </c>
      <c r="C77" s="14" t="s">
        <v>52</v>
      </c>
      <c r="D77" s="14" t="s">
        <v>53</v>
      </c>
      <c r="E77" s="7">
        <v>41390</v>
      </c>
      <c r="F77" s="9">
        <v>187051.4</v>
      </c>
    </row>
    <row r="78" spans="1:6" x14ac:dyDescent="0.5">
      <c r="A78" s="14" t="s">
        <v>38</v>
      </c>
      <c r="B78" s="14" t="s">
        <v>123</v>
      </c>
      <c r="C78" s="14" t="s">
        <v>52</v>
      </c>
      <c r="D78" s="14" t="s">
        <v>124</v>
      </c>
      <c r="E78" s="7">
        <v>41388</v>
      </c>
      <c r="F78" s="9">
        <v>110991.34</v>
      </c>
    </row>
    <row r="79" spans="1:6" x14ac:dyDescent="0.5">
      <c r="A79" s="14" t="s">
        <v>38</v>
      </c>
      <c r="B79" s="14" t="s">
        <v>106</v>
      </c>
      <c r="C79" s="14" t="s">
        <v>52</v>
      </c>
      <c r="D79" s="14" t="s">
        <v>107</v>
      </c>
      <c r="E79" s="7">
        <v>41384</v>
      </c>
      <c r="F79" s="9">
        <v>196817.04</v>
      </c>
    </row>
    <row r="80" spans="1:6" x14ac:dyDescent="0.5">
      <c r="A80" s="14" t="s">
        <v>38</v>
      </c>
      <c r="B80" s="14" t="s">
        <v>115</v>
      </c>
      <c r="C80" s="14" t="s">
        <v>52</v>
      </c>
      <c r="D80" s="14" t="s">
        <v>116</v>
      </c>
      <c r="E80" s="7">
        <v>41383</v>
      </c>
      <c r="F80" s="9">
        <v>168134.91</v>
      </c>
    </row>
    <row r="81" spans="1:6" x14ac:dyDescent="0.5">
      <c r="A81" s="14" t="s">
        <v>38</v>
      </c>
      <c r="B81" s="14" t="s">
        <v>72</v>
      </c>
      <c r="C81" s="14" t="s">
        <v>52</v>
      </c>
      <c r="D81" s="14" t="s">
        <v>73</v>
      </c>
      <c r="E81" s="7">
        <v>41377</v>
      </c>
      <c r="F81" s="9">
        <v>185966.31</v>
      </c>
    </row>
    <row r="82" spans="1:6" x14ac:dyDescent="0.5">
      <c r="A82" s="14" t="s">
        <v>38</v>
      </c>
      <c r="B82" s="14" t="s">
        <v>127</v>
      </c>
      <c r="C82" s="14" t="s">
        <v>52</v>
      </c>
      <c r="D82" s="14" t="s">
        <v>128</v>
      </c>
      <c r="E82" s="7">
        <v>41367</v>
      </c>
      <c r="F82" s="9">
        <v>174127.37</v>
      </c>
    </row>
    <row r="83" spans="1:6" x14ac:dyDescent="0.5">
      <c r="A83" s="14" t="s">
        <v>38</v>
      </c>
      <c r="B83" s="14" t="s">
        <v>57</v>
      </c>
      <c r="C83" s="14" t="s">
        <v>52</v>
      </c>
      <c r="D83" s="14" t="s">
        <v>58</v>
      </c>
      <c r="E83" s="7">
        <v>41364</v>
      </c>
      <c r="F83" s="9">
        <v>118858.9</v>
      </c>
    </row>
    <row r="84" spans="1:6" x14ac:dyDescent="0.5">
      <c r="A84" s="14" t="s">
        <v>38</v>
      </c>
      <c r="B84" s="14" t="s">
        <v>96</v>
      </c>
      <c r="C84" s="14" t="s">
        <v>52</v>
      </c>
      <c r="D84" s="14" t="s">
        <v>97</v>
      </c>
      <c r="E84" s="7">
        <v>41354</v>
      </c>
      <c r="F84" s="9">
        <v>226629.89</v>
      </c>
    </row>
    <row r="85" spans="1:6" x14ac:dyDescent="0.5">
      <c r="A85" s="14" t="s">
        <v>38</v>
      </c>
      <c r="B85" s="14" t="s">
        <v>123</v>
      </c>
      <c r="C85" s="14" t="s">
        <v>52</v>
      </c>
      <c r="D85" s="14" t="s">
        <v>124</v>
      </c>
      <c r="E85" s="7">
        <v>41353</v>
      </c>
      <c r="F85" s="9">
        <v>217907.91</v>
      </c>
    </row>
    <row r="86" spans="1:6" x14ac:dyDescent="0.5">
      <c r="A86" s="14" t="s">
        <v>38</v>
      </c>
      <c r="B86" s="14" t="s">
        <v>100</v>
      </c>
      <c r="C86" s="14" t="s">
        <v>52</v>
      </c>
      <c r="D86" s="14" t="s">
        <v>101</v>
      </c>
      <c r="E86" s="7">
        <v>41351</v>
      </c>
      <c r="F86" s="9">
        <v>52455.11</v>
      </c>
    </row>
    <row r="87" spans="1:6" x14ac:dyDescent="0.5">
      <c r="A87" s="14" t="s">
        <v>38</v>
      </c>
      <c r="B87" s="14" t="s">
        <v>100</v>
      </c>
      <c r="C87" s="14" t="s">
        <v>52</v>
      </c>
      <c r="D87" s="14" t="s">
        <v>101</v>
      </c>
      <c r="E87" s="7">
        <v>41351</v>
      </c>
      <c r="F87" s="9">
        <v>52455.11</v>
      </c>
    </row>
    <row r="88" spans="1:6" x14ac:dyDescent="0.5">
      <c r="A88" s="14" t="s">
        <v>38</v>
      </c>
      <c r="B88" s="14" t="s">
        <v>100</v>
      </c>
      <c r="C88" s="14" t="s">
        <v>52</v>
      </c>
      <c r="D88" s="14" t="s">
        <v>101</v>
      </c>
      <c r="E88" s="7">
        <v>41351</v>
      </c>
      <c r="F88" s="9">
        <v>52455.11</v>
      </c>
    </row>
    <row r="89" spans="1:6" x14ac:dyDescent="0.5">
      <c r="A89" s="14" t="s">
        <v>38</v>
      </c>
      <c r="B89" s="14" t="s">
        <v>115</v>
      </c>
      <c r="C89" s="14" t="s">
        <v>52</v>
      </c>
      <c r="D89" s="14" t="s">
        <v>116</v>
      </c>
      <c r="E89" s="7">
        <v>41349</v>
      </c>
      <c r="F89" s="9">
        <v>150151.93</v>
      </c>
    </row>
    <row r="90" spans="1:6" x14ac:dyDescent="0.5">
      <c r="A90" s="14" t="s">
        <v>38</v>
      </c>
      <c r="B90" s="14" t="s">
        <v>115</v>
      </c>
      <c r="C90" s="14" t="s">
        <v>52</v>
      </c>
      <c r="D90" s="14" t="s">
        <v>116</v>
      </c>
      <c r="E90" s="7">
        <v>41345</v>
      </c>
      <c r="F90" s="9">
        <v>205029.14</v>
      </c>
    </row>
    <row r="91" spans="1:6" x14ac:dyDescent="0.5">
      <c r="A91" s="14" t="s">
        <v>38</v>
      </c>
      <c r="B91" s="14" t="s">
        <v>106</v>
      </c>
      <c r="C91" s="14" t="s">
        <v>52</v>
      </c>
      <c r="D91" s="14" t="s">
        <v>107</v>
      </c>
      <c r="E91" s="7">
        <v>41341</v>
      </c>
      <c r="F91" s="9">
        <v>114801.21</v>
      </c>
    </row>
    <row r="92" spans="1:6" x14ac:dyDescent="0.5">
      <c r="A92" s="14" t="s">
        <v>38</v>
      </c>
      <c r="B92" s="14" t="s">
        <v>96</v>
      </c>
      <c r="C92" s="14" t="s">
        <v>52</v>
      </c>
      <c r="D92" s="14" t="s">
        <v>97</v>
      </c>
      <c r="E92" s="7">
        <v>41332</v>
      </c>
      <c r="F92" s="9">
        <v>54902.02</v>
      </c>
    </row>
    <row r="93" spans="1:6" x14ac:dyDescent="0.5">
      <c r="A93" s="14" t="s">
        <v>38</v>
      </c>
      <c r="B93" s="14" t="s">
        <v>102</v>
      </c>
      <c r="C93" s="14" t="s">
        <v>52</v>
      </c>
      <c r="D93" s="14" t="s">
        <v>103</v>
      </c>
      <c r="E93" s="7">
        <v>41319</v>
      </c>
      <c r="F93" s="9">
        <v>142664.22</v>
      </c>
    </row>
    <row r="94" spans="1:6" x14ac:dyDescent="0.5">
      <c r="A94" s="14" t="s">
        <v>38</v>
      </c>
      <c r="B94" s="14" t="s">
        <v>127</v>
      </c>
      <c r="C94" s="14" t="s">
        <v>52</v>
      </c>
      <c r="D94" s="14" t="s">
        <v>128</v>
      </c>
      <c r="E94" s="7">
        <v>41318</v>
      </c>
      <c r="F94" s="9">
        <v>142225.35</v>
      </c>
    </row>
    <row r="95" spans="1:6" x14ac:dyDescent="0.5">
      <c r="A95" s="14" t="s">
        <v>38</v>
      </c>
      <c r="B95" s="14" t="s">
        <v>92</v>
      </c>
      <c r="C95" s="14" t="s">
        <v>52</v>
      </c>
      <c r="D95" s="14" t="s">
        <v>93</v>
      </c>
      <c r="E95" s="7">
        <v>41317</v>
      </c>
      <c r="F95" s="9">
        <v>151969.25</v>
      </c>
    </row>
    <row r="96" spans="1:6" x14ac:dyDescent="0.5">
      <c r="A96" s="14" t="s">
        <v>38</v>
      </c>
      <c r="B96" s="14" t="s">
        <v>92</v>
      </c>
      <c r="C96" s="14" t="s">
        <v>52</v>
      </c>
      <c r="D96" s="14" t="s">
        <v>93</v>
      </c>
      <c r="E96" s="7">
        <v>41299</v>
      </c>
      <c r="F96" s="9">
        <v>141353.64000000001</v>
      </c>
    </row>
    <row r="97" spans="1:6" x14ac:dyDescent="0.5">
      <c r="A97" s="14" t="s">
        <v>38</v>
      </c>
      <c r="B97" s="14" t="s">
        <v>127</v>
      </c>
      <c r="C97" s="14" t="s">
        <v>52</v>
      </c>
      <c r="D97" s="14" t="s">
        <v>128</v>
      </c>
      <c r="E97" s="7">
        <v>41297</v>
      </c>
      <c r="F97" s="9">
        <v>194847.78</v>
      </c>
    </row>
    <row r="98" spans="1:6" x14ac:dyDescent="0.5">
      <c r="A98" s="14" t="s">
        <v>38</v>
      </c>
      <c r="B98" s="14" t="s">
        <v>72</v>
      </c>
      <c r="C98" s="14" t="s">
        <v>52</v>
      </c>
      <c r="D98" s="14" t="s">
        <v>73</v>
      </c>
      <c r="E98" s="7">
        <v>41295</v>
      </c>
      <c r="F98" s="9">
        <v>134520.43</v>
      </c>
    </row>
    <row r="99" spans="1:6" x14ac:dyDescent="0.5">
      <c r="A99" s="14" t="s">
        <v>38</v>
      </c>
      <c r="B99" s="14" t="s">
        <v>92</v>
      </c>
      <c r="C99" s="14" t="s">
        <v>52</v>
      </c>
      <c r="D99" s="14" t="s">
        <v>93</v>
      </c>
      <c r="E99" s="7">
        <v>41293</v>
      </c>
      <c r="F99" s="9">
        <v>230659.21</v>
      </c>
    </row>
    <row r="100" spans="1:6" x14ac:dyDescent="0.5">
      <c r="A100" s="14" t="s">
        <v>38</v>
      </c>
      <c r="B100" s="14" t="s">
        <v>123</v>
      </c>
      <c r="C100" s="14" t="s">
        <v>52</v>
      </c>
      <c r="D100" s="14" t="s">
        <v>124</v>
      </c>
      <c r="E100" s="7">
        <v>41280</v>
      </c>
      <c r="F100" s="9">
        <v>125121.44</v>
      </c>
    </row>
    <row r="101" spans="1:6" x14ac:dyDescent="0.5">
      <c r="A101" s="14" t="s">
        <v>38</v>
      </c>
      <c r="B101" s="14" t="s">
        <v>51</v>
      </c>
      <c r="C101" s="14" t="s">
        <v>52</v>
      </c>
      <c r="D101" s="14" t="s">
        <v>53</v>
      </c>
      <c r="E101" s="7">
        <v>41279</v>
      </c>
      <c r="F101" s="9">
        <v>200837.77</v>
      </c>
    </row>
    <row r="102" spans="1:6" x14ac:dyDescent="0.5">
      <c r="A102" s="14" t="s">
        <v>38</v>
      </c>
      <c r="B102" s="14" t="s">
        <v>102</v>
      </c>
      <c r="C102" s="14" t="s">
        <v>52</v>
      </c>
      <c r="D102" s="14" t="s">
        <v>103</v>
      </c>
      <c r="E102" s="7">
        <v>41265</v>
      </c>
      <c r="F102" s="9">
        <v>187419.76</v>
      </c>
    </row>
    <row r="103" spans="1:6" x14ac:dyDescent="0.5">
      <c r="A103" s="14" t="s">
        <v>38</v>
      </c>
      <c r="B103" s="14" t="s">
        <v>96</v>
      </c>
      <c r="C103" s="14" t="s">
        <v>52</v>
      </c>
      <c r="D103" s="14" t="s">
        <v>97</v>
      </c>
      <c r="E103" s="7">
        <v>41255</v>
      </c>
      <c r="F103" s="9">
        <v>73016.77</v>
      </c>
    </row>
    <row r="104" spans="1:6" x14ac:dyDescent="0.5">
      <c r="A104" s="14" t="s">
        <v>38</v>
      </c>
      <c r="B104" s="14" t="s">
        <v>129</v>
      </c>
      <c r="C104" s="14" t="s">
        <v>52</v>
      </c>
      <c r="D104" s="14" t="s">
        <v>130</v>
      </c>
      <c r="E104" s="7">
        <v>41250</v>
      </c>
      <c r="F104" s="9">
        <v>193215.07</v>
      </c>
    </row>
    <row r="105" spans="1:6" x14ac:dyDescent="0.5">
      <c r="A105" s="14" t="s">
        <v>38</v>
      </c>
      <c r="B105" s="14" t="s">
        <v>127</v>
      </c>
      <c r="C105" s="14" t="s">
        <v>52</v>
      </c>
      <c r="D105" s="14" t="s">
        <v>128</v>
      </c>
      <c r="E105" s="7">
        <v>41247</v>
      </c>
      <c r="F105" s="9">
        <v>232650.55</v>
      </c>
    </row>
    <row r="106" spans="1:6" x14ac:dyDescent="0.5">
      <c r="A106" s="14" t="s">
        <v>38</v>
      </c>
      <c r="B106" s="14" t="s">
        <v>82</v>
      </c>
      <c r="C106" s="14" t="s">
        <v>52</v>
      </c>
      <c r="D106" s="14" t="s">
        <v>83</v>
      </c>
      <c r="E106" s="7">
        <v>41233</v>
      </c>
      <c r="F106" s="9">
        <v>154841.74</v>
      </c>
    </row>
    <row r="107" spans="1:6" x14ac:dyDescent="0.5">
      <c r="A107" s="14" t="s">
        <v>38</v>
      </c>
      <c r="B107" s="14" t="s">
        <v>72</v>
      </c>
      <c r="C107" s="14" t="s">
        <v>52</v>
      </c>
      <c r="D107" s="14" t="s">
        <v>73</v>
      </c>
      <c r="E107" s="7">
        <v>41229</v>
      </c>
      <c r="F107" s="9">
        <v>103689.19</v>
      </c>
    </row>
    <row r="108" spans="1:6" x14ac:dyDescent="0.5">
      <c r="A108" s="14" t="s">
        <v>38</v>
      </c>
      <c r="B108" s="14" t="s">
        <v>102</v>
      </c>
      <c r="C108" s="14" t="s">
        <v>52</v>
      </c>
      <c r="D108" s="14" t="s">
        <v>103</v>
      </c>
      <c r="E108" s="7">
        <v>41226</v>
      </c>
      <c r="F108" s="9">
        <v>53747.77</v>
      </c>
    </row>
    <row r="109" spans="1:6" x14ac:dyDescent="0.5">
      <c r="A109" s="14" t="s">
        <v>38</v>
      </c>
      <c r="B109" s="14" t="s">
        <v>117</v>
      </c>
      <c r="C109" s="14" t="s">
        <v>52</v>
      </c>
      <c r="D109" s="14" t="s">
        <v>118</v>
      </c>
      <c r="E109" s="7">
        <v>41213</v>
      </c>
      <c r="F109" s="9">
        <v>82975.7</v>
      </c>
    </row>
    <row r="110" spans="1:6" x14ac:dyDescent="0.5">
      <c r="A110" s="14" t="s">
        <v>38</v>
      </c>
      <c r="B110" s="14" t="s">
        <v>127</v>
      </c>
      <c r="C110" s="14" t="s">
        <v>52</v>
      </c>
      <c r="D110" s="14" t="s">
        <v>128</v>
      </c>
      <c r="E110" s="7">
        <v>41200</v>
      </c>
      <c r="F110" s="9">
        <v>189367.04000000001</v>
      </c>
    </row>
    <row r="111" spans="1:6" x14ac:dyDescent="0.5">
      <c r="A111" s="14" t="s">
        <v>38</v>
      </c>
      <c r="B111" s="14" t="s">
        <v>123</v>
      </c>
      <c r="C111" s="14" t="s">
        <v>52</v>
      </c>
      <c r="D111" s="14" t="s">
        <v>124</v>
      </c>
      <c r="E111" s="7">
        <v>41197</v>
      </c>
      <c r="F111" s="9">
        <v>226186.07</v>
      </c>
    </row>
    <row r="112" spans="1:6" x14ac:dyDescent="0.5">
      <c r="A112" s="14" t="s">
        <v>38</v>
      </c>
      <c r="B112" s="14" t="s">
        <v>72</v>
      </c>
      <c r="C112" s="14" t="s">
        <v>52</v>
      </c>
      <c r="D112" s="14" t="s">
        <v>73</v>
      </c>
      <c r="E112" s="7">
        <v>41187</v>
      </c>
      <c r="F112" s="9">
        <v>206617.72</v>
      </c>
    </row>
    <row r="113" spans="1:6" x14ac:dyDescent="0.5">
      <c r="A113" s="14" t="s">
        <v>38</v>
      </c>
      <c r="B113" s="14" t="s">
        <v>82</v>
      </c>
      <c r="C113" s="14" t="s">
        <v>52</v>
      </c>
      <c r="D113" s="14" t="s">
        <v>83</v>
      </c>
      <c r="E113" s="7">
        <v>41183</v>
      </c>
      <c r="F113" s="9">
        <v>109828.32</v>
      </c>
    </row>
    <row r="114" spans="1:6" x14ac:dyDescent="0.5">
      <c r="A114" s="14" t="s">
        <v>38</v>
      </c>
      <c r="B114" s="14" t="s">
        <v>117</v>
      </c>
      <c r="C114" s="14" t="s">
        <v>52</v>
      </c>
      <c r="D114" s="14" t="s">
        <v>118</v>
      </c>
      <c r="E114" s="7">
        <v>41177</v>
      </c>
      <c r="F114" s="9">
        <v>204283.61</v>
      </c>
    </row>
    <row r="115" spans="1:6" x14ac:dyDescent="0.5">
      <c r="A115" s="14" t="s">
        <v>38</v>
      </c>
      <c r="B115" s="14" t="s">
        <v>51</v>
      </c>
      <c r="C115" s="14" t="s">
        <v>52</v>
      </c>
      <c r="D115" s="14" t="s">
        <v>53</v>
      </c>
      <c r="E115" s="7">
        <v>41167</v>
      </c>
      <c r="F115" s="9">
        <v>129009.95</v>
      </c>
    </row>
    <row r="116" spans="1:6" x14ac:dyDescent="0.5">
      <c r="A116" s="14" t="s">
        <v>38</v>
      </c>
      <c r="B116" s="14" t="s">
        <v>72</v>
      </c>
      <c r="C116" s="14" t="s">
        <v>52</v>
      </c>
      <c r="D116" s="14" t="s">
        <v>73</v>
      </c>
      <c r="E116" s="7">
        <v>41158</v>
      </c>
      <c r="F116" s="9">
        <v>238457.77</v>
      </c>
    </row>
    <row r="117" spans="1:6" x14ac:dyDescent="0.5">
      <c r="A117" s="15" t="s">
        <v>38</v>
      </c>
      <c r="B117" s="15" t="s">
        <v>51</v>
      </c>
      <c r="C117" s="15" t="s">
        <v>52</v>
      </c>
      <c r="D117" s="15" t="s">
        <v>53</v>
      </c>
      <c r="E117" s="7">
        <v>41155</v>
      </c>
      <c r="F117" s="9">
        <v>139973.79999999999</v>
      </c>
    </row>
    <row r="118" spans="1:6" x14ac:dyDescent="0.5">
      <c r="A118" s="14" t="s">
        <v>38</v>
      </c>
      <c r="B118" s="14" t="s">
        <v>96</v>
      </c>
      <c r="C118" s="14" t="s">
        <v>52</v>
      </c>
      <c r="D118" s="14" t="s">
        <v>97</v>
      </c>
      <c r="E118" s="7">
        <v>41141</v>
      </c>
      <c r="F118" s="9">
        <v>203459.17</v>
      </c>
    </row>
    <row r="119" spans="1:6" x14ac:dyDescent="0.5">
      <c r="A119" s="14" t="s">
        <v>38</v>
      </c>
      <c r="B119" s="14" t="s">
        <v>106</v>
      </c>
      <c r="C119" s="14" t="s">
        <v>52</v>
      </c>
      <c r="D119" s="14" t="s">
        <v>107</v>
      </c>
      <c r="E119" s="7">
        <v>41140</v>
      </c>
      <c r="F119" s="9">
        <v>65364.98</v>
      </c>
    </row>
    <row r="120" spans="1:6" x14ac:dyDescent="0.5">
      <c r="A120" s="14" t="s">
        <v>38</v>
      </c>
      <c r="B120" s="14" t="s">
        <v>92</v>
      </c>
      <c r="C120" s="14" t="s">
        <v>52</v>
      </c>
      <c r="D120" s="14" t="s">
        <v>93</v>
      </c>
      <c r="E120" s="7">
        <v>41140</v>
      </c>
      <c r="F120" s="9">
        <v>100139.94</v>
      </c>
    </row>
    <row r="121" spans="1:6" x14ac:dyDescent="0.5">
      <c r="A121" s="14" t="s">
        <v>38</v>
      </c>
      <c r="B121" s="14" t="s">
        <v>96</v>
      </c>
      <c r="C121" s="14" t="s">
        <v>52</v>
      </c>
      <c r="D121" s="14" t="s">
        <v>97</v>
      </c>
      <c r="E121" s="7">
        <v>41137</v>
      </c>
      <c r="F121" s="9">
        <v>78038.92</v>
      </c>
    </row>
    <row r="122" spans="1:6" x14ac:dyDescent="0.5">
      <c r="A122" s="14" t="s">
        <v>38</v>
      </c>
      <c r="B122" s="14" t="s">
        <v>100</v>
      </c>
      <c r="C122" s="14" t="s">
        <v>52</v>
      </c>
      <c r="D122" s="14" t="s">
        <v>101</v>
      </c>
      <c r="E122" s="7">
        <v>41134</v>
      </c>
      <c r="F122" s="9">
        <v>158689.96</v>
      </c>
    </row>
    <row r="123" spans="1:6" x14ac:dyDescent="0.5">
      <c r="A123" s="14" t="s">
        <v>38</v>
      </c>
      <c r="B123" s="14" t="s">
        <v>100</v>
      </c>
      <c r="C123" s="14" t="s">
        <v>52</v>
      </c>
      <c r="D123" s="14" t="s">
        <v>101</v>
      </c>
      <c r="E123" s="7">
        <v>41131</v>
      </c>
      <c r="F123" s="9">
        <v>198548.61</v>
      </c>
    </row>
    <row r="124" spans="1:6" x14ac:dyDescent="0.5">
      <c r="A124" s="14" t="s">
        <v>38</v>
      </c>
      <c r="B124" s="14" t="s">
        <v>100</v>
      </c>
      <c r="C124" s="14" t="s">
        <v>52</v>
      </c>
      <c r="D124" s="14" t="s">
        <v>101</v>
      </c>
      <c r="E124" s="7">
        <v>41131</v>
      </c>
      <c r="F124" s="9">
        <v>198548.61</v>
      </c>
    </row>
    <row r="125" spans="1:6" x14ac:dyDescent="0.5">
      <c r="A125" s="14" t="s">
        <v>38</v>
      </c>
      <c r="B125" s="14" t="s">
        <v>100</v>
      </c>
      <c r="C125" s="14" t="s">
        <v>52</v>
      </c>
      <c r="D125" s="14" t="s">
        <v>101</v>
      </c>
      <c r="E125" s="7">
        <v>41131</v>
      </c>
      <c r="F125" s="9">
        <v>198548.61</v>
      </c>
    </row>
    <row r="126" spans="1:6" x14ac:dyDescent="0.5">
      <c r="A126" s="14" t="s">
        <v>38</v>
      </c>
      <c r="B126" s="14" t="s">
        <v>106</v>
      </c>
      <c r="C126" s="14" t="s">
        <v>52</v>
      </c>
      <c r="D126" s="14" t="s">
        <v>107</v>
      </c>
      <c r="E126" s="7">
        <v>41129</v>
      </c>
      <c r="F126" s="9">
        <v>199305.05</v>
      </c>
    </row>
    <row r="127" spans="1:6" x14ac:dyDescent="0.5">
      <c r="A127" s="14" t="s">
        <v>38</v>
      </c>
      <c r="B127" s="14" t="s">
        <v>96</v>
      </c>
      <c r="C127" s="14" t="s">
        <v>52</v>
      </c>
      <c r="D127" s="14" t="s">
        <v>97</v>
      </c>
      <c r="E127" s="7">
        <v>41106</v>
      </c>
      <c r="F127" s="9">
        <v>136375.41</v>
      </c>
    </row>
    <row r="128" spans="1:6" x14ac:dyDescent="0.5">
      <c r="A128" s="15" t="s">
        <v>38</v>
      </c>
      <c r="B128" s="15" t="s">
        <v>51</v>
      </c>
      <c r="C128" s="15" t="s">
        <v>52</v>
      </c>
      <c r="D128" s="15" t="s">
        <v>53</v>
      </c>
      <c r="E128" s="7">
        <v>41102</v>
      </c>
      <c r="F128" s="9">
        <v>172382.49</v>
      </c>
    </row>
    <row r="129" spans="1:6" x14ac:dyDescent="0.5">
      <c r="A129" s="14" t="s">
        <v>38</v>
      </c>
      <c r="B129" s="14" t="s">
        <v>106</v>
      </c>
      <c r="C129" s="14" t="s">
        <v>52</v>
      </c>
      <c r="D129" s="14" t="s">
        <v>107</v>
      </c>
      <c r="E129" s="7">
        <v>41101</v>
      </c>
      <c r="F129" s="9">
        <v>244725.92</v>
      </c>
    </row>
    <row r="130" spans="1:6" x14ac:dyDescent="0.5">
      <c r="A130" s="14" t="s">
        <v>38</v>
      </c>
      <c r="B130" s="14" t="s">
        <v>129</v>
      </c>
      <c r="C130" s="14" t="s">
        <v>52</v>
      </c>
      <c r="D130" s="14" t="s">
        <v>130</v>
      </c>
      <c r="E130" s="7">
        <v>41100</v>
      </c>
      <c r="F130" s="9">
        <v>106909.89</v>
      </c>
    </row>
    <row r="131" spans="1:6" x14ac:dyDescent="0.5">
      <c r="A131" s="14" t="s">
        <v>38</v>
      </c>
      <c r="B131" s="14" t="s">
        <v>129</v>
      </c>
      <c r="C131" s="14" t="s">
        <v>52</v>
      </c>
      <c r="D131" s="14" t="s">
        <v>130</v>
      </c>
      <c r="E131" s="7">
        <v>41100</v>
      </c>
      <c r="F131" s="9">
        <v>188132.39</v>
      </c>
    </row>
    <row r="132" spans="1:6" x14ac:dyDescent="0.5">
      <c r="A132" s="14" t="s">
        <v>38</v>
      </c>
      <c r="B132" s="14" t="s">
        <v>100</v>
      </c>
      <c r="C132" s="14" t="s">
        <v>52</v>
      </c>
      <c r="D132" s="14" t="s">
        <v>50</v>
      </c>
      <c r="E132" s="7">
        <v>41098</v>
      </c>
      <c r="F132" s="9">
        <v>185050.38</v>
      </c>
    </row>
    <row r="133" spans="1:6" x14ac:dyDescent="0.5">
      <c r="A133" s="14" t="s">
        <v>38</v>
      </c>
      <c r="B133" s="14" t="s">
        <v>100</v>
      </c>
      <c r="C133" s="14" t="s">
        <v>52</v>
      </c>
      <c r="D133" s="14" t="s">
        <v>101</v>
      </c>
      <c r="E133" s="7">
        <v>41095</v>
      </c>
      <c r="F133" s="9">
        <v>177803.71</v>
      </c>
    </row>
    <row r="134" spans="1:6" x14ac:dyDescent="0.5">
      <c r="A134" s="14" t="s">
        <v>38</v>
      </c>
      <c r="B134" s="14" t="s">
        <v>115</v>
      </c>
      <c r="C134" s="14" t="s">
        <v>52</v>
      </c>
      <c r="D134" s="14" t="s">
        <v>116</v>
      </c>
      <c r="E134" s="7">
        <v>41080</v>
      </c>
      <c r="F134" s="9">
        <v>205547.89</v>
      </c>
    </row>
    <row r="135" spans="1:6" x14ac:dyDescent="0.5">
      <c r="A135" s="14" t="s">
        <v>38</v>
      </c>
      <c r="B135" s="14" t="s">
        <v>115</v>
      </c>
      <c r="C135" s="14" t="s">
        <v>52</v>
      </c>
      <c r="D135" s="14" t="s">
        <v>116</v>
      </c>
      <c r="E135" s="7">
        <v>41080</v>
      </c>
      <c r="F135" s="9">
        <v>205547.89</v>
      </c>
    </row>
    <row r="136" spans="1:6" x14ac:dyDescent="0.5">
      <c r="A136" s="14" t="s">
        <v>38</v>
      </c>
      <c r="B136" s="14" t="s">
        <v>129</v>
      </c>
      <c r="C136" s="14" t="s">
        <v>52</v>
      </c>
      <c r="D136" s="14" t="s">
        <v>130</v>
      </c>
      <c r="E136" s="7">
        <v>41069</v>
      </c>
      <c r="F136" s="9">
        <v>135214.98000000001</v>
      </c>
    </row>
    <row r="137" spans="1:6" x14ac:dyDescent="0.5">
      <c r="A137" s="14" t="s">
        <v>38</v>
      </c>
      <c r="B137" s="14" t="s">
        <v>92</v>
      </c>
      <c r="C137" s="14" t="s">
        <v>52</v>
      </c>
      <c r="D137" s="14" t="s">
        <v>93</v>
      </c>
      <c r="E137" s="7">
        <v>41068</v>
      </c>
      <c r="F137" s="9">
        <v>162346.6</v>
      </c>
    </row>
    <row r="138" spans="1:6" x14ac:dyDescent="0.5">
      <c r="A138" s="14" t="s">
        <v>38</v>
      </c>
      <c r="B138" s="14" t="s">
        <v>96</v>
      </c>
      <c r="C138" s="14" t="s">
        <v>52</v>
      </c>
      <c r="D138" s="14" t="s">
        <v>97</v>
      </c>
      <c r="E138" s="7">
        <v>41066</v>
      </c>
      <c r="F138" s="9">
        <v>54709.62</v>
      </c>
    </row>
    <row r="139" spans="1:6" x14ac:dyDescent="0.5">
      <c r="A139" s="14" t="s">
        <v>38</v>
      </c>
      <c r="B139" s="14" t="s">
        <v>100</v>
      </c>
      <c r="C139" s="14" t="s">
        <v>52</v>
      </c>
      <c r="D139" s="14" t="s">
        <v>101</v>
      </c>
      <c r="E139" s="7">
        <v>41066</v>
      </c>
      <c r="F139" s="9">
        <v>196748.52</v>
      </c>
    </row>
    <row r="140" spans="1:6" x14ac:dyDescent="0.5">
      <c r="A140" s="14" t="s">
        <v>38</v>
      </c>
      <c r="B140" s="14" t="s">
        <v>127</v>
      </c>
      <c r="C140" s="14" t="s">
        <v>52</v>
      </c>
      <c r="D140" s="14" t="s">
        <v>128</v>
      </c>
      <c r="E140" s="7">
        <v>41060</v>
      </c>
      <c r="F140" s="9">
        <v>150353.06</v>
      </c>
    </row>
    <row r="141" spans="1:6" x14ac:dyDescent="0.5">
      <c r="A141" s="14" t="s">
        <v>38</v>
      </c>
      <c r="B141" s="14" t="s">
        <v>72</v>
      </c>
      <c r="C141" s="14" t="s">
        <v>52</v>
      </c>
      <c r="D141" s="14" t="s">
        <v>73</v>
      </c>
      <c r="E141" s="7">
        <v>41058</v>
      </c>
      <c r="F141" s="9">
        <v>202052.64</v>
      </c>
    </row>
    <row r="142" spans="1:6" x14ac:dyDescent="0.5">
      <c r="A142" s="14" t="s">
        <v>38</v>
      </c>
      <c r="B142" s="14" t="s">
        <v>127</v>
      </c>
      <c r="C142" s="14" t="s">
        <v>52</v>
      </c>
      <c r="D142" s="14" t="s">
        <v>128</v>
      </c>
      <c r="E142" s="7">
        <v>41056</v>
      </c>
      <c r="F142" s="9">
        <v>89917.53</v>
      </c>
    </row>
    <row r="143" spans="1:6" x14ac:dyDescent="0.5">
      <c r="A143" s="14" t="s">
        <v>38</v>
      </c>
      <c r="B143" s="14" t="s">
        <v>51</v>
      </c>
      <c r="C143" s="14" t="s">
        <v>52</v>
      </c>
      <c r="D143" s="14" t="s">
        <v>53</v>
      </c>
      <c r="E143" s="7">
        <v>41043</v>
      </c>
      <c r="F143" s="9">
        <v>150531.79999999999</v>
      </c>
    </row>
    <row r="144" spans="1:6" x14ac:dyDescent="0.5">
      <c r="A144" s="14" t="s">
        <v>38</v>
      </c>
      <c r="B144" s="14" t="s">
        <v>123</v>
      </c>
      <c r="C144" s="14" t="s">
        <v>52</v>
      </c>
      <c r="D144" s="14" t="s">
        <v>124</v>
      </c>
      <c r="E144" s="7">
        <v>41005</v>
      </c>
      <c r="F144" s="9">
        <v>100993.19</v>
      </c>
    </row>
    <row r="145" spans="1:8" x14ac:dyDescent="0.5">
      <c r="A145" s="14" t="s">
        <v>38</v>
      </c>
      <c r="B145" s="14" t="s">
        <v>123</v>
      </c>
      <c r="C145" s="14" t="s">
        <v>52</v>
      </c>
      <c r="D145" s="14" t="s">
        <v>124</v>
      </c>
      <c r="E145" s="7">
        <v>40999</v>
      </c>
      <c r="F145" s="9">
        <v>196421.86</v>
      </c>
    </row>
    <row r="146" spans="1:8" x14ac:dyDescent="0.5">
      <c r="A146" s="14" t="s">
        <v>38</v>
      </c>
      <c r="B146" s="14" t="s">
        <v>51</v>
      </c>
      <c r="C146" s="14" t="s">
        <v>52</v>
      </c>
      <c r="D146" s="14" t="s">
        <v>53</v>
      </c>
      <c r="E146" s="7">
        <v>40971</v>
      </c>
      <c r="F146" s="9">
        <v>235995.76</v>
      </c>
    </row>
    <row r="147" spans="1:8" x14ac:dyDescent="0.5">
      <c r="A147" s="14" t="s">
        <v>38</v>
      </c>
      <c r="B147" s="14" t="s">
        <v>115</v>
      </c>
      <c r="C147" s="14" t="s">
        <v>52</v>
      </c>
      <c r="D147" s="14" t="s">
        <v>116</v>
      </c>
      <c r="E147" s="7">
        <v>40968</v>
      </c>
      <c r="F147" s="9">
        <v>120651.62</v>
      </c>
    </row>
    <row r="148" spans="1:8" x14ac:dyDescent="0.5">
      <c r="A148" s="15" t="s">
        <v>38</v>
      </c>
      <c r="B148" s="15" t="s">
        <v>51</v>
      </c>
      <c r="C148" s="15" t="s">
        <v>52</v>
      </c>
      <c r="D148" s="15" t="s">
        <v>53</v>
      </c>
      <c r="E148" s="7">
        <v>40951</v>
      </c>
      <c r="F148" s="9">
        <v>99816.73</v>
      </c>
    </row>
    <row r="149" spans="1:8" x14ac:dyDescent="0.5">
      <c r="A149" s="14" t="s">
        <v>38</v>
      </c>
      <c r="B149" s="14" t="s">
        <v>96</v>
      </c>
      <c r="C149" s="14" t="s">
        <v>52</v>
      </c>
      <c r="D149" s="14" t="s">
        <v>97</v>
      </c>
      <c r="E149" s="7">
        <v>40949</v>
      </c>
      <c r="F149" s="9">
        <v>106283.51</v>
      </c>
    </row>
    <row r="150" spans="1:8" x14ac:dyDescent="0.5">
      <c r="A150" s="14" t="s">
        <v>38</v>
      </c>
      <c r="B150" s="14" t="s">
        <v>123</v>
      </c>
      <c r="C150" s="14" t="s">
        <v>52</v>
      </c>
      <c r="D150" s="14" t="s">
        <v>124</v>
      </c>
      <c r="E150" s="7">
        <v>40944</v>
      </c>
      <c r="F150" s="9">
        <v>127632.88</v>
      </c>
    </row>
    <row r="151" spans="1:8" x14ac:dyDescent="0.5">
      <c r="A151" s="14" t="s">
        <v>38</v>
      </c>
      <c r="B151" s="14" t="s">
        <v>51</v>
      </c>
      <c r="C151" s="14" t="s">
        <v>52</v>
      </c>
      <c r="D151" s="14" t="s">
        <v>53</v>
      </c>
      <c r="E151" s="7">
        <v>40944</v>
      </c>
      <c r="F151" s="9">
        <v>130353.07</v>
      </c>
    </row>
    <row r="152" spans="1:8" x14ac:dyDescent="0.5">
      <c r="A152" s="14" t="s">
        <v>38</v>
      </c>
      <c r="B152" s="14" t="s">
        <v>57</v>
      </c>
      <c r="C152" s="14" t="s">
        <v>52</v>
      </c>
      <c r="D152" s="14" t="s">
        <v>58</v>
      </c>
      <c r="E152" s="7">
        <v>40943</v>
      </c>
      <c r="F152" s="9">
        <v>100141.6</v>
      </c>
    </row>
    <row r="153" spans="1:8" x14ac:dyDescent="0.5">
      <c r="A153" s="14" t="s">
        <v>38</v>
      </c>
      <c r="B153" s="14" t="s">
        <v>127</v>
      </c>
      <c r="C153" s="14" t="s">
        <v>52</v>
      </c>
      <c r="D153" s="14" t="s">
        <v>128</v>
      </c>
      <c r="E153" s="7">
        <v>40943</v>
      </c>
      <c r="F153" s="9">
        <v>169004.17</v>
      </c>
    </row>
    <row r="154" spans="1:8" x14ac:dyDescent="0.5">
      <c r="A154" s="14" t="s">
        <v>38</v>
      </c>
      <c r="B154" s="14" t="s">
        <v>96</v>
      </c>
      <c r="C154" s="14" t="s">
        <v>52</v>
      </c>
      <c r="D154" s="14" t="s">
        <v>97</v>
      </c>
      <c r="E154" s="7">
        <v>40939</v>
      </c>
      <c r="F154" s="9">
        <v>195737.98</v>
      </c>
    </row>
    <row r="155" spans="1:8" x14ac:dyDescent="0.5">
      <c r="A155" s="14" t="s">
        <v>38</v>
      </c>
      <c r="B155" s="14" t="s">
        <v>106</v>
      </c>
      <c r="C155" s="14" t="s">
        <v>52</v>
      </c>
      <c r="D155" s="14" t="s">
        <v>107</v>
      </c>
      <c r="E155" s="7">
        <v>40913</v>
      </c>
      <c r="F155" s="9">
        <v>192431.63</v>
      </c>
    </row>
    <row r="156" spans="1:8" x14ac:dyDescent="0.5">
      <c r="A156" s="14" t="s">
        <v>38</v>
      </c>
      <c r="B156" s="14" t="s">
        <v>57</v>
      </c>
      <c r="C156" s="14" t="s">
        <v>52</v>
      </c>
      <c r="D156" s="14" t="s">
        <v>58</v>
      </c>
      <c r="E156" s="7">
        <v>40912</v>
      </c>
      <c r="F156" s="9">
        <v>57668.82</v>
      </c>
    </row>
    <row r="157" spans="1:8" x14ac:dyDescent="0.5">
      <c r="A157" s="14" t="s">
        <v>38</v>
      </c>
      <c r="B157" s="14" t="s">
        <v>82</v>
      </c>
      <c r="C157" s="14" t="s">
        <v>137</v>
      </c>
      <c r="D157" s="14" t="s">
        <v>83</v>
      </c>
      <c r="E157" s="7">
        <v>41172</v>
      </c>
      <c r="F157" s="9">
        <v>59189.75</v>
      </c>
      <c r="H157" t="s">
        <v>145</v>
      </c>
    </row>
    <row r="158" spans="1:8" x14ac:dyDescent="0.5">
      <c r="A158" s="14" t="s">
        <v>135</v>
      </c>
      <c r="B158" s="14" t="s">
        <v>76</v>
      </c>
      <c r="C158" s="14" t="s">
        <v>60</v>
      </c>
      <c r="D158" s="14" t="s">
        <v>77</v>
      </c>
      <c r="E158" s="7">
        <v>41490</v>
      </c>
      <c r="F158" s="9">
        <v>92891.77</v>
      </c>
      <c r="H158" t="s">
        <v>146</v>
      </c>
    </row>
    <row r="159" spans="1:8" x14ac:dyDescent="0.5">
      <c r="A159" s="14" t="s">
        <v>135</v>
      </c>
      <c r="B159" s="14" t="s">
        <v>59</v>
      </c>
      <c r="C159" s="14" t="s">
        <v>60</v>
      </c>
      <c r="D159" s="14" t="s">
        <v>61</v>
      </c>
      <c r="E159" s="7">
        <v>41464</v>
      </c>
      <c r="F159" s="9">
        <v>199654.73</v>
      </c>
      <c r="H159" t="s">
        <v>146</v>
      </c>
    </row>
    <row r="160" spans="1:8" x14ac:dyDescent="0.5">
      <c r="A160" s="14" t="s">
        <v>39</v>
      </c>
      <c r="B160" s="14" t="s">
        <v>59</v>
      </c>
      <c r="C160" s="14" t="s">
        <v>60</v>
      </c>
      <c r="D160" s="14" t="s">
        <v>61</v>
      </c>
      <c r="E160" s="7">
        <v>41978</v>
      </c>
      <c r="F160" s="9">
        <v>70163.47</v>
      </c>
    </row>
    <row r="161" spans="1:6" x14ac:dyDescent="0.5">
      <c r="A161" s="14" t="s">
        <v>39</v>
      </c>
      <c r="B161" s="14" t="s">
        <v>76</v>
      </c>
      <c r="C161" s="14" t="s">
        <v>60</v>
      </c>
      <c r="D161" s="14" t="s">
        <v>77</v>
      </c>
      <c r="E161" s="7">
        <v>41954</v>
      </c>
      <c r="F161" s="9">
        <v>147553.9</v>
      </c>
    </row>
    <row r="162" spans="1:6" x14ac:dyDescent="0.5">
      <c r="A162" s="14" t="s">
        <v>39</v>
      </c>
      <c r="B162" s="14" t="s">
        <v>78</v>
      </c>
      <c r="C162" s="14" t="s">
        <v>60</v>
      </c>
      <c r="D162" s="14" t="s">
        <v>79</v>
      </c>
      <c r="E162" s="7">
        <v>41950</v>
      </c>
      <c r="F162" s="9">
        <v>163500.96</v>
      </c>
    </row>
    <row r="163" spans="1:6" x14ac:dyDescent="0.5">
      <c r="A163" s="14" t="s">
        <v>39</v>
      </c>
      <c r="B163" s="14" t="s">
        <v>78</v>
      </c>
      <c r="C163" s="14" t="s">
        <v>60</v>
      </c>
      <c r="D163" s="14" t="s">
        <v>79</v>
      </c>
      <c r="E163" s="7">
        <v>41950</v>
      </c>
      <c r="F163" s="9">
        <v>220780.99</v>
      </c>
    </row>
    <row r="164" spans="1:6" x14ac:dyDescent="0.5">
      <c r="A164" s="14" t="s">
        <v>39</v>
      </c>
      <c r="B164" s="14" t="s">
        <v>76</v>
      </c>
      <c r="C164" s="14" t="s">
        <v>60</v>
      </c>
      <c r="D164" s="14" t="s">
        <v>77</v>
      </c>
      <c r="E164" s="7">
        <v>41914</v>
      </c>
      <c r="F164" s="9">
        <v>228244.3</v>
      </c>
    </row>
    <row r="165" spans="1:6" x14ac:dyDescent="0.5">
      <c r="A165" s="14" t="s">
        <v>39</v>
      </c>
      <c r="B165" s="14" t="s">
        <v>78</v>
      </c>
      <c r="C165" s="14" t="s">
        <v>60</v>
      </c>
      <c r="D165" s="14" t="s">
        <v>79</v>
      </c>
      <c r="E165" s="7">
        <v>41869</v>
      </c>
      <c r="F165" s="9">
        <v>190094.95</v>
      </c>
    </row>
    <row r="166" spans="1:6" x14ac:dyDescent="0.5">
      <c r="A166" s="14" t="s">
        <v>39</v>
      </c>
      <c r="B166" s="14" t="s">
        <v>76</v>
      </c>
      <c r="C166" s="14" t="s">
        <v>60</v>
      </c>
      <c r="D166" s="14" t="s">
        <v>77</v>
      </c>
      <c r="E166" s="7">
        <v>41866</v>
      </c>
      <c r="F166" s="9">
        <v>193071.87</v>
      </c>
    </row>
    <row r="167" spans="1:6" x14ac:dyDescent="0.5">
      <c r="A167" s="14" t="s">
        <v>39</v>
      </c>
      <c r="B167" s="14" t="s">
        <v>108</v>
      </c>
      <c r="C167" s="14" t="s">
        <v>60</v>
      </c>
      <c r="D167" s="14" t="s">
        <v>109</v>
      </c>
      <c r="E167" s="7">
        <v>41865</v>
      </c>
      <c r="F167" s="9">
        <v>220777.5</v>
      </c>
    </row>
    <row r="168" spans="1:6" x14ac:dyDescent="0.5">
      <c r="A168" s="14" t="s">
        <v>39</v>
      </c>
      <c r="B168" s="14" t="s">
        <v>59</v>
      </c>
      <c r="C168" s="14" t="s">
        <v>60</v>
      </c>
      <c r="D168" s="14" t="s">
        <v>61</v>
      </c>
      <c r="E168" s="7">
        <v>41859</v>
      </c>
      <c r="F168" s="9">
        <v>185349.27</v>
      </c>
    </row>
    <row r="169" spans="1:6" x14ac:dyDescent="0.5">
      <c r="A169" s="14" t="s">
        <v>39</v>
      </c>
      <c r="B169" s="14" t="s">
        <v>76</v>
      </c>
      <c r="C169" s="14" t="s">
        <v>60</v>
      </c>
      <c r="D169" s="14" t="s">
        <v>77</v>
      </c>
      <c r="E169" s="7">
        <v>41852</v>
      </c>
      <c r="F169" s="9">
        <v>200185.83</v>
      </c>
    </row>
    <row r="170" spans="1:6" x14ac:dyDescent="0.5">
      <c r="A170" s="14" t="s">
        <v>39</v>
      </c>
      <c r="B170" s="14" t="s">
        <v>108</v>
      </c>
      <c r="C170" s="14" t="s">
        <v>60</v>
      </c>
      <c r="D170" s="14" t="s">
        <v>109</v>
      </c>
      <c r="E170" s="7">
        <v>41851</v>
      </c>
      <c r="F170" s="9">
        <v>201721.73</v>
      </c>
    </row>
    <row r="171" spans="1:6" x14ac:dyDescent="0.5">
      <c r="A171" s="14" t="s">
        <v>39</v>
      </c>
      <c r="B171" s="14" t="s">
        <v>108</v>
      </c>
      <c r="C171" s="14" t="s">
        <v>60</v>
      </c>
      <c r="D171" s="14" t="s">
        <v>109</v>
      </c>
      <c r="E171" s="7">
        <v>41850</v>
      </c>
      <c r="F171" s="9">
        <v>159581.39000000001</v>
      </c>
    </row>
    <row r="172" spans="1:6" x14ac:dyDescent="0.5">
      <c r="A172" s="14" t="s">
        <v>39</v>
      </c>
      <c r="B172" s="14" t="s">
        <v>59</v>
      </c>
      <c r="C172" s="14" t="s">
        <v>60</v>
      </c>
      <c r="D172" s="14" t="s">
        <v>61</v>
      </c>
      <c r="E172" s="7">
        <v>41850</v>
      </c>
      <c r="F172" s="9">
        <v>201871.37</v>
      </c>
    </row>
    <row r="173" spans="1:6" x14ac:dyDescent="0.5">
      <c r="A173" s="14" t="s">
        <v>39</v>
      </c>
      <c r="B173" s="14" t="s">
        <v>76</v>
      </c>
      <c r="C173" s="14" t="s">
        <v>60</v>
      </c>
      <c r="D173" s="14" t="s">
        <v>77</v>
      </c>
      <c r="E173" s="7">
        <v>41820</v>
      </c>
      <c r="F173" s="9">
        <v>135437.18</v>
      </c>
    </row>
    <row r="174" spans="1:6" x14ac:dyDescent="0.5">
      <c r="A174" s="14" t="s">
        <v>39</v>
      </c>
      <c r="B174" s="14" t="s">
        <v>125</v>
      </c>
      <c r="C174" s="14" t="s">
        <v>60</v>
      </c>
      <c r="D174" s="14" t="s">
        <v>126</v>
      </c>
      <c r="E174" s="7">
        <v>41799</v>
      </c>
      <c r="F174" s="9">
        <v>104817.62</v>
      </c>
    </row>
    <row r="175" spans="1:6" x14ac:dyDescent="0.5">
      <c r="A175" s="14" t="s">
        <v>39</v>
      </c>
      <c r="B175" s="14" t="s">
        <v>59</v>
      </c>
      <c r="C175" s="14" t="s">
        <v>60</v>
      </c>
      <c r="D175" s="14" t="s">
        <v>61</v>
      </c>
      <c r="E175" s="7">
        <v>41785</v>
      </c>
      <c r="F175" s="9">
        <v>162768.18</v>
      </c>
    </row>
    <row r="176" spans="1:6" x14ac:dyDescent="0.5">
      <c r="A176" s="14" t="s">
        <v>39</v>
      </c>
      <c r="B176" s="14" t="s">
        <v>78</v>
      </c>
      <c r="C176" s="14" t="s">
        <v>60</v>
      </c>
      <c r="D176" s="14" t="s">
        <v>79</v>
      </c>
      <c r="E176" s="7">
        <v>41743</v>
      </c>
      <c r="F176" s="9">
        <v>91182.59</v>
      </c>
    </row>
    <row r="177" spans="1:6" x14ac:dyDescent="0.5">
      <c r="A177" s="14" t="s">
        <v>39</v>
      </c>
      <c r="B177" s="14" t="s">
        <v>108</v>
      </c>
      <c r="C177" s="14" t="s">
        <v>60</v>
      </c>
      <c r="D177" s="14" t="s">
        <v>109</v>
      </c>
      <c r="E177" s="7">
        <v>41724</v>
      </c>
      <c r="F177" s="9">
        <v>89298</v>
      </c>
    </row>
    <row r="178" spans="1:6" x14ac:dyDescent="0.5">
      <c r="A178" s="14" t="s">
        <v>39</v>
      </c>
      <c r="B178" s="14" t="s">
        <v>78</v>
      </c>
      <c r="C178" s="14" t="s">
        <v>60</v>
      </c>
      <c r="D178" s="14" t="s">
        <v>79</v>
      </c>
      <c r="E178" s="7">
        <v>41706</v>
      </c>
      <c r="F178" s="9">
        <v>184648.95</v>
      </c>
    </row>
    <row r="179" spans="1:6" x14ac:dyDescent="0.5">
      <c r="A179" s="14" t="s">
        <v>39</v>
      </c>
      <c r="B179" s="14" t="s">
        <v>76</v>
      </c>
      <c r="C179" s="14" t="s">
        <v>60</v>
      </c>
      <c r="D179" s="14" t="s">
        <v>77</v>
      </c>
      <c r="E179" s="7">
        <v>41696</v>
      </c>
      <c r="F179" s="9">
        <v>189111.76</v>
      </c>
    </row>
    <row r="180" spans="1:6" x14ac:dyDescent="0.5">
      <c r="A180" s="14" t="s">
        <v>39</v>
      </c>
      <c r="B180" s="14" t="s">
        <v>59</v>
      </c>
      <c r="C180" s="14" t="s">
        <v>60</v>
      </c>
      <c r="D180" s="14" t="s">
        <v>61</v>
      </c>
      <c r="E180" s="7">
        <v>41694</v>
      </c>
      <c r="F180" s="9">
        <v>88960.51</v>
      </c>
    </row>
    <row r="181" spans="1:6" x14ac:dyDescent="0.5">
      <c r="A181" s="14" t="s">
        <v>39</v>
      </c>
      <c r="B181" s="14" t="s">
        <v>125</v>
      </c>
      <c r="C181" s="14" t="s">
        <v>60</v>
      </c>
      <c r="D181" s="14" t="s">
        <v>126</v>
      </c>
      <c r="E181" s="7">
        <v>41694</v>
      </c>
      <c r="F181" s="9">
        <v>233374.92</v>
      </c>
    </row>
    <row r="182" spans="1:6" x14ac:dyDescent="0.5">
      <c r="A182" s="14" t="s">
        <v>39</v>
      </c>
      <c r="B182" s="14" t="s">
        <v>125</v>
      </c>
      <c r="C182" s="14" t="s">
        <v>60</v>
      </c>
      <c r="D182" s="14" t="s">
        <v>126</v>
      </c>
      <c r="E182" s="7">
        <v>41691</v>
      </c>
      <c r="F182" s="9">
        <v>242260.27</v>
      </c>
    </row>
    <row r="183" spans="1:6" x14ac:dyDescent="0.5">
      <c r="A183" s="14" t="s">
        <v>39</v>
      </c>
      <c r="B183" s="14" t="s">
        <v>108</v>
      </c>
      <c r="C183" s="14" t="s">
        <v>60</v>
      </c>
      <c r="D183" s="14" t="s">
        <v>109</v>
      </c>
      <c r="E183" s="7">
        <v>41686</v>
      </c>
      <c r="F183" s="9">
        <v>74866.23</v>
      </c>
    </row>
    <row r="184" spans="1:6" x14ac:dyDescent="0.5">
      <c r="A184" s="14" t="s">
        <v>39</v>
      </c>
      <c r="B184" s="14" t="s">
        <v>76</v>
      </c>
      <c r="C184" s="14" t="s">
        <v>60</v>
      </c>
      <c r="D184" s="14" t="s">
        <v>77</v>
      </c>
      <c r="E184" s="7">
        <v>41684</v>
      </c>
      <c r="F184" s="9">
        <v>136394.85999999999</v>
      </c>
    </row>
    <row r="185" spans="1:6" x14ac:dyDescent="0.5">
      <c r="A185" s="14" t="s">
        <v>39</v>
      </c>
      <c r="B185" s="14" t="s">
        <v>59</v>
      </c>
      <c r="C185" s="14" t="s">
        <v>60</v>
      </c>
      <c r="D185" s="14" t="s">
        <v>61</v>
      </c>
      <c r="E185" s="7">
        <v>41676</v>
      </c>
      <c r="F185" s="9">
        <v>207135.82</v>
      </c>
    </row>
    <row r="186" spans="1:6" x14ac:dyDescent="0.5">
      <c r="A186" s="14" t="s">
        <v>39</v>
      </c>
      <c r="B186" s="14" t="s">
        <v>59</v>
      </c>
      <c r="C186" s="14" t="s">
        <v>60</v>
      </c>
      <c r="D186" s="14" t="s">
        <v>61</v>
      </c>
      <c r="E186" s="7">
        <v>41648</v>
      </c>
      <c r="F186" s="9">
        <v>76991.27</v>
      </c>
    </row>
    <row r="187" spans="1:6" x14ac:dyDescent="0.5">
      <c r="A187" s="14" t="s">
        <v>39</v>
      </c>
      <c r="B187" s="14" t="s">
        <v>108</v>
      </c>
      <c r="C187" s="14" t="s">
        <v>60</v>
      </c>
      <c r="D187" s="14" t="s">
        <v>109</v>
      </c>
      <c r="E187" s="7">
        <v>41648</v>
      </c>
      <c r="F187" s="9">
        <v>199246.57</v>
      </c>
    </row>
    <row r="188" spans="1:6" x14ac:dyDescent="0.5">
      <c r="A188" s="14" t="s">
        <v>39</v>
      </c>
      <c r="B188" s="14" t="s">
        <v>76</v>
      </c>
      <c r="C188" s="14" t="s">
        <v>60</v>
      </c>
      <c r="D188" s="14" t="s">
        <v>77</v>
      </c>
      <c r="E188" s="7">
        <v>41625</v>
      </c>
      <c r="F188" s="9">
        <v>62374.95</v>
      </c>
    </row>
    <row r="189" spans="1:6" x14ac:dyDescent="0.5">
      <c r="A189" s="14" t="s">
        <v>39</v>
      </c>
      <c r="B189" s="14" t="s">
        <v>59</v>
      </c>
      <c r="C189" s="14" t="s">
        <v>60</v>
      </c>
      <c r="D189" s="14" t="s">
        <v>61</v>
      </c>
      <c r="E189" s="7">
        <v>41605</v>
      </c>
      <c r="F189" s="9">
        <v>85142.04</v>
      </c>
    </row>
    <row r="190" spans="1:6" x14ac:dyDescent="0.5">
      <c r="A190" s="14" t="s">
        <v>39</v>
      </c>
      <c r="B190" s="14" t="s">
        <v>59</v>
      </c>
      <c r="C190" s="14" t="s">
        <v>60</v>
      </c>
      <c r="D190" s="14" t="s">
        <v>61</v>
      </c>
      <c r="E190" s="7">
        <v>41599</v>
      </c>
      <c r="F190" s="9">
        <v>100424.06</v>
      </c>
    </row>
    <row r="191" spans="1:6" x14ac:dyDescent="0.5">
      <c r="A191" s="14" t="s">
        <v>39</v>
      </c>
      <c r="B191" s="14" t="s">
        <v>59</v>
      </c>
      <c r="C191" s="14" t="s">
        <v>60</v>
      </c>
      <c r="D191" s="14" t="s">
        <v>61</v>
      </c>
      <c r="E191" s="7">
        <v>41530</v>
      </c>
      <c r="F191" s="9">
        <v>88942.6</v>
      </c>
    </row>
    <row r="192" spans="1:6" x14ac:dyDescent="0.5">
      <c r="A192" s="14" t="s">
        <v>39</v>
      </c>
      <c r="B192" s="14" t="s">
        <v>59</v>
      </c>
      <c r="C192" s="14" t="s">
        <v>60</v>
      </c>
      <c r="D192" s="14" t="s">
        <v>61</v>
      </c>
      <c r="E192" s="7">
        <v>41489</v>
      </c>
      <c r="F192" s="9">
        <v>245482.06</v>
      </c>
    </row>
    <row r="193" spans="1:6" x14ac:dyDescent="0.5">
      <c r="A193" s="14" t="s">
        <v>39</v>
      </c>
      <c r="B193" s="14" t="s">
        <v>59</v>
      </c>
      <c r="C193" s="14" t="s">
        <v>60</v>
      </c>
      <c r="D193" s="14" t="s">
        <v>61</v>
      </c>
      <c r="E193" s="7">
        <v>41445</v>
      </c>
      <c r="F193" s="9">
        <v>201075.71</v>
      </c>
    </row>
    <row r="194" spans="1:6" x14ac:dyDescent="0.5">
      <c r="A194" s="14" t="s">
        <v>39</v>
      </c>
      <c r="B194" s="14" t="s">
        <v>108</v>
      </c>
      <c r="C194" s="14" t="s">
        <v>60</v>
      </c>
      <c r="D194" s="14" t="s">
        <v>109</v>
      </c>
      <c r="E194" s="7">
        <v>41436</v>
      </c>
      <c r="F194" s="9">
        <v>137699.32</v>
      </c>
    </row>
    <row r="195" spans="1:6" x14ac:dyDescent="0.5">
      <c r="A195" s="14" t="s">
        <v>39</v>
      </c>
      <c r="B195" s="14" t="s">
        <v>76</v>
      </c>
      <c r="C195" s="14" t="s">
        <v>60</v>
      </c>
      <c r="D195" s="14" t="s">
        <v>77</v>
      </c>
      <c r="E195" s="7">
        <v>41432</v>
      </c>
      <c r="F195" s="9">
        <v>231737.48</v>
      </c>
    </row>
    <row r="196" spans="1:6" x14ac:dyDescent="0.5">
      <c r="A196" s="14" t="s">
        <v>39</v>
      </c>
      <c r="B196" s="14" t="s">
        <v>76</v>
      </c>
      <c r="C196" s="14" t="s">
        <v>60</v>
      </c>
      <c r="D196" s="14" t="s">
        <v>77</v>
      </c>
      <c r="E196" s="7">
        <v>41430</v>
      </c>
      <c r="F196" s="9">
        <v>201010.99</v>
      </c>
    </row>
    <row r="197" spans="1:6" x14ac:dyDescent="0.5">
      <c r="A197" s="14" t="s">
        <v>39</v>
      </c>
      <c r="B197" s="14" t="s">
        <v>125</v>
      </c>
      <c r="C197" s="14" t="s">
        <v>60</v>
      </c>
      <c r="D197" s="14" t="s">
        <v>126</v>
      </c>
      <c r="E197" s="7">
        <v>41417</v>
      </c>
      <c r="F197" s="9">
        <v>67879.34</v>
      </c>
    </row>
    <row r="198" spans="1:6" x14ac:dyDescent="0.5">
      <c r="A198" s="14" t="s">
        <v>39</v>
      </c>
      <c r="B198" s="14" t="s">
        <v>125</v>
      </c>
      <c r="C198" s="14" t="s">
        <v>60</v>
      </c>
      <c r="D198" s="14" t="s">
        <v>126</v>
      </c>
      <c r="E198" s="7">
        <v>41387</v>
      </c>
      <c r="F198" s="9">
        <v>115342.36</v>
      </c>
    </row>
    <row r="199" spans="1:6" x14ac:dyDescent="0.5">
      <c r="A199" s="14" t="s">
        <v>39</v>
      </c>
      <c r="B199" s="14" t="s">
        <v>78</v>
      </c>
      <c r="C199" s="14" t="s">
        <v>60</v>
      </c>
      <c r="D199" s="14" t="s">
        <v>79</v>
      </c>
      <c r="E199" s="7">
        <v>41375</v>
      </c>
      <c r="F199" s="9">
        <v>166952.17000000001</v>
      </c>
    </row>
    <row r="200" spans="1:6" x14ac:dyDescent="0.5">
      <c r="A200" s="14" t="s">
        <v>39</v>
      </c>
      <c r="B200" s="14" t="s">
        <v>78</v>
      </c>
      <c r="C200" s="14" t="s">
        <v>60</v>
      </c>
      <c r="D200" s="14" t="s">
        <v>79</v>
      </c>
      <c r="E200" s="7">
        <v>41371</v>
      </c>
      <c r="F200" s="9">
        <v>89500.87</v>
      </c>
    </row>
    <row r="201" spans="1:6" x14ac:dyDescent="0.5">
      <c r="A201" s="14" t="s">
        <v>39</v>
      </c>
      <c r="B201" s="14" t="s">
        <v>125</v>
      </c>
      <c r="C201" s="14" t="s">
        <v>60</v>
      </c>
      <c r="D201" s="14" t="s">
        <v>126</v>
      </c>
      <c r="E201" s="7">
        <v>41363</v>
      </c>
      <c r="F201" s="9">
        <v>78993.259999999995</v>
      </c>
    </row>
    <row r="202" spans="1:6" x14ac:dyDescent="0.5">
      <c r="A202" s="14" t="s">
        <v>39</v>
      </c>
      <c r="B202" s="14" t="s">
        <v>108</v>
      </c>
      <c r="C202" s="14" t="s">
        <v>60</v>
      </c>
      <c r="D202" s="14" t="s">
        <v>109</v>
      </c>
      <c r="E202" s="7">
        <v>41338</v>
      </c>
      <c r="F202" s="9">
        <v>137986</v>
      </c>
    </row>
    <row r="203" spans="1:6" x14ac:dyDescent="0.5">
      <c r="A203" s="14" t="s">
        <v>39</v>
      </c>
      <c r="B203" s="14" t="s">
        <v>76</v>
      </c>
      <c r="C203" s="14" t="s">
        <v>60</v>
      </c>
      <c r="D203" s="14" t="s">
        <v>77</v>
      </c>
      <c r="E203" s="7">
        <v>41325</v>
      </c>
      <c r="F203" s="9">
        <v>87377.78</v>
      </c>
    </row>
    <row r="204" spans="1:6" x14ac:dyDescent="0.5">
      <c r="A204" s="14" t="s">
        <v>39</v>
      </c>
      <c r="B204" s="14" t="s">
        <v>125</v>
      </c>
      <c r="C204" s="14" t="s">
        <v>60</v>
      </c>
      <c r="D204" s="14" t="s">
        <v>126</v>
      </c>
      <c r="E204" s="7">
        <v>41324</v>
      </c>
      <c r="F204" s="9">
        <v>133589.89000000001</v>
      </c>
    </row>
    <row r="205" spans="1:6" x14ac:dyDescent="0.5">
      <c r="A205" s="14" t="s">
        <v>39</v>
      </c>
      <c r="B205" s="14" t="s">
        <v>78</v>
      </c>
      <c r="C205" s="14" t="s">
        <v>60</v>
      </c>
      <c r="D205" s="14" t="s">
        <v>79</v>
      </c>
      <c r="E205" s="7">
        <v>41324</v>
      </c>
      <c r="F205" s="9">
        <v>179136.7</v>
      </c>
    </row>
    <row r="206" spans="1:6" x14ac:dyDescent="0.5">
      <c r="A206" s="14" t="s">
        <v>39</v>
      </c>
      <c r="B206" s="14" t="s">
        <v>59</v>
      </c>
      <c r="C206" s="14" t="s">
        <v>60</v>
      </c>
      <c r="D206" s="14" t="s">
        <v>61</v>
      </c>
      <c r="E206" s="7">
        <v>41313</v>
      </c>
      <c r="F206" s="9">
        <v>177711.02</v>
      </c>
    </row>
    <row r="207" spans="1:6" x14ac:dyDescent="0.5">
      <c r="A207" s="14" t="s">
        <v>39</v>
      </c>
      <c r="B207" s="14" t="s">
        <v>59</v>
      </c>
      <c r="C207" s="14" t="s">
        <v>60</v>
      </c>
      <c r="D207" s="14" t="s">
        <v>61</v>
      </c>
      <c r="E207" s="7">
        <v>41307</v>
      </c>
      <c r="F207" s="9">
        <v>222303.59</v>
      </c>
    </row>
    <row r="208" spans="1:6" x14ac:dyDescent="0.5">
      <c r="A208" s="14" t="s">
        <v>39</v>
      </c>
      <c r="B208" s="14" t="s">
        <v>59</v>
      </c>
      <c r="C208" s="14" t="s">
        <v>60</v>
      </c>
      <c r="D208" s="14" t="s">
        <v>61</v>
      </c>
      <c r="E208" s="7">
        <v>41301</v>
      </c>
      <c r="F208" s="9">
        <v>172573.95</v>
      </c>
    </row>
    <row r="209" spans="1:6" x14ac:dyDescent="0.5">
      <c r="A209" s="14" t="s">
        <v>39</v>
      </c>
      <c r="B209" s="14" t="s">
        <v>59</v>
      </c>
      <c r="C209" s="14" t="s">
        <v>60</v>
      </c>
      <c r="D209" s="14" t="s">
        <v>61</v>
      </c>
      <c r="E209" s="7">
        <v>41293</v>
      </c>
      <c r="F209" s="9">
        <v>232299.29</v>
      </c>
    </row>
    <row r="210" spans="1:6" x14ac:dyDescent="0.5">
      <c r="A210" s="14" t="s">
        <v>39</v>
      </c>
      <c r="B210" s="14" t="s">
        <v>76</v>
      </c>
      <c r="C210" s="14" t="s">
        <v>60</v>
      </c>
      <c r="D210" s="14" t="s">
        <v>77</v>
      </c>
      <c r="E210" s="7">
        <v>41268</v>
      </c>
      <c r="F210" s="9">
        <v>87125.09</v>
      </c>
    </row>
    <row r="211" spans="1:6" x14ac:dyDescent="0.5">
      <c r="A211" s="14" t="s">
        <v>39</v>
      </c>
      <c r="B211" s="14" t="s">
        <v>76</v>
      </c>
      <c r="C211" s="14" t="s">
        <v>60</v>
      </c>
      <c r="D211" s="14" t="s">
        <v>77</v>
      </c>
      <c r="E211" s="7">
        <v>41268</v>
      </c>
      <c r="F211" s="9">
        <v>101322.96</v>
      </c>
    </row>
    <row r="212" spans="1:6" x14ac:dyDescent="0.5">
      <c r="A212" s="14" t="s">
        <v>39</v>
      </c>
      <c r="B212" s="14" t="s">
        <v>76</v>
      </c>
      <c r="C212" s="14" t="s">
        <v>60</v>
      </c>
      <c r="D212" s="14" t="s">
        <v>77</v>
      </c>
      <c r="E212" s="7">
        <v>41264</v>
      </c>
      <c r="F212" s="9">
        <v>239513.37</v>
      </c>
    </row>
    <row r="213" spans="1:6" x14ac:dyDescent="0.5">
      <c r="A213" s="14" t="s">
        <v>39</v>
      </c>
      <c r="B213" s="14" t="s">
        <v>78</v>
      </c>
      <c r="C213" s="14" t="s">
        <v>60</v>
      </c>
      <c r="D213" s="14" t="s">
        <v>79</v>
      </c>
      <c r="E213" s="7">
        <v>41252</v>
      </c>
      <c r="F213" s="9">
        <v>176884.91</v>
      </c>
    </row>
    <row r="214" spans="1:6" x14ac:dyDescent="0.5">
      <c r="A214" s="14" t="s">
        <v>39</v>
      </c>
      <c r="B214" s="14" t="s">
        <v>59</v>
      </c>
      <c r="C214" s="14" t="s">
        <v>60</v>
      </c>
      <c r="D214" s="14" t="s">
        <v>61</v>
      </c>
      <c r="E214" s="7">
        <v>41247</v>
      </c>
      <c r="F214" s="9">
        <v>85262.2</v>
      </c>
    </row>
    <row r="215" spans="1:6" x14ac:dyDescent="0.5">
      <c r="A215" s="14" t="s">
        <v>39</v>
      </c>
      <c r="B215" s="14" t="s">
        <v>76</v>
      </c>
      <c r="C215" s="14" t="s">
        <v>60</v>
      </c>
      <c r="D215" s="14" t="s">
        <v>77</v>
      </c>
      <c r="E215" s="7">
        <v>41240</v>
      </c>
      <c r="F215" s="9">
        <v>156814.60999999999</v>
      </c>
    </row>
    <row r="216" spans="1:6" x14ac:dyDescent="0.5">
      <c r="A216" s="14" t="s">
        <v>39</v>
      </c>
      <c r="B216" s="14" t="s">
        <v>125</v>
      </c>
      <c r="C216" s="14" t="s">
        <v>60</v>
      </c>
      <c r="D216" s="14" t="s">
        <v>126</v>
      </c>
      <c r="E216" s="7">
        <v>41226</v>
      </c>
      <c r="F216" s="9">
        <v>91787.31</v>
      </c>
    </row>
    <row r="217" spans="1:6" x14ac:dyDescent="0.5">
      <c r="A217" s="14" t="s">
        <v>39</v>
      </c>
      <c r="B217" s="14" t="s">
        <v>125</v>
      </c>
      <c r="C217" s="14" t="s">
        <v>60</v>
      </c>
      <c r="D217" s="14" t="s">
        <v>126</v>
      </c>
      <c r="E217" s="7">
        <v>41215</v>
      </c>
      <c r="F217" s="9">
        <v>70145.649999999994</v>
      </c>
    </row>
    <row r="218" spans="1:6" x14ac:dyDescent="0.5">
      <c r="A218" s="14" t="s">
        <v>39</v>
      </c>
      <c r="B218" s="14" t="s">
        <v>59</v>
      </c>
      <c r="C218" s="14" t="s">
        <v>60</v>
      </c>
      <c r="D218" s="14" t="s">
        <v>61</v>
      </c>
      <c r="E218" s="7">
        <v>41186</v>
      </c>
      <c r="F218" s="9">
        <v>61388.69</v>
      </c>
    </row>
    <row r="219" spans="1:6" x14ac:dyDescent="0.5">
      <c r="A219" s="14" t="s">
        <v>39</v>
      </c>
      <c r="B219" s="14" t="s">
        <v>108</v>
      </c>
      <c r="C219" s="14" t="s">
        <v>60</v>
      </c>
      <c r="D219" s="14" t="s">
        <v>109</v>
      </c>
      <c r="E219" s="7">
        <v>41184</v>
      </c>
      <c r="F219" s="9">
        <v>232674.39</v>
      </c>
    </row>
    <row r="220" spans="1:6" x14ac:dyDescent="0.5">
      <c r="A220" s="14" t="s">
        <v>39</v>
      </c>
      <c r="B220" s="14" t="s">
        <v>125</v>
      </c>
      <c r="C220" s="14" t="s">
        <v>60</v>
      </c>
      <c r="D220" s="14" t="s">
        <v>126</v>
      </c>
      <c r="E220" s="7">
        <v>41183</v>
      </c>
      <c r="F220" s="9">
        <v>97404.01</v>
      </c>
    </row>
    <row r="221" spans="1:6" x14ac:dyDescent="0.5">
      <c r="A221" s="14" t="s">
        <v>39</v>
      </c>
      <c r="B221" s="14" t="s">
        <v>59</v>
      </c>
      <c r="C221" s="14" t="s">
        <v>60</v>
      </c>
      <c r="D221" s="14" t="s">
        <v>61</v>
      </c>
      <c r="E221" s="7">
        <v>41175</v>
      </c>
      <c r="F221" s="9">
        <v>206301.62</v>
      </c>
    </row>
    <row r="222" spans="1:6" x14ac:dyDescent="0.5">
      <c r="A222" s="14" t="s">
        <v>39</v>
      </c>
      <c r="B222" s="14" t="s">
        <v>76</v>
      </c>
      <c r="C222" s="14" t="s">
        <v>60</v>
      </c>
      <c r="D222" s="14" t="s">
        <v>77</v>
      </c>
      <c r="E222" s="7">
        <v>41168</v>
      </c>
      <c r="F222" s="9">
        <v>131780.51999999999</v>
      </c>
    </row>
    <row r="223" spans="1:6" x14ac:dyDescent="0.5">
      <c r="A223" s="14" t="s">
        <v>39</v>
      </c>
      <c r="B223" s="14" t="s">
        <v>76</v>
      </c>
      <c r="C223" s="14" t="s">
        <v>60</v>
      </c>
      <c r="D223" s="14" t="s">
        <v>77</v>
      </c>
      <c r="E223" s="7">
        <v>41156</v>
      </c>
      <c r="F223" s="9">
        <v>115137.88</v>
      </c>
    </row>
    <row r="224" spans="1:6" x14ac:dyDescent="0.5">
      <c r="A224" s="14" t="s">
        <v>39</v>
      </c>
      <c r="B224" s="14" t="s">
        <v>125</v>
      </c>
      <c r="C224" s="14" t="s">
        <v>60</v>
      </c>
      <c r="D224" s="14" t="s">
        <v>126</v>
      </c>
      <c r="E224" s="7">
        <v>41156</v>
      </c>
      <c r="F224" s="9">
        <v>220884.62</v>
      </c>
    </row>
    <row r="225" spans="1:6" x14ac:dyDescent="0.5">
      <c r="A225" s="14" t="s">
        <v>39</v>
      </c>
      <c r="B225" s="14" t="s">
        <v>78</v>
      </c>
      <c r="C225" s="14" t="s">
        <v>60</v>
      </c>
      <c r="D225" s="14" t="s">
        <v>79</v>
      </c>
      <c r="E225" s="7">
        <v>41132</v>
      </c>
      <c r="F225" s="9">
        <v>194316.26</v>
      </c>
    </row>
    <row r="226" spans="1:6" x14ac:dyDescent="0.5">
      <c r="A226" s="14" t="s">
        <v>39</v>
      </c>
      <c r="B226" s="14" t="s">
        <v>59</v>
      </c>
      <c r="C226" s="14" t="s">
        <v>60</v>
      </c>
      <c r="D226" s="14" t="s">
        <v>61</v>
      </c>
      <c r="E226" s="7">
        <v>41128</v>
      </c>
      <c r="F226" s="9">
        <v>98410.54</v>
      </c>
    </row>
    <row r="227" spans="1:6" x14ac:dyDescent="0.5">
      <c r="A227" s="14" t="s">
        <v>39</v>
      </c>
      <c r="B227" s="14" t="s">
        <v>76</v>
      </c>
      <c r="C227" s="14" t="s">
        <v>60</v>
      </c>
      <c r="D227" s="14" t="s">
        <v>77</v>
      </c>
      <c r="E227" s="7">
        <v>41122</v>
      </c>
      <c r="F227" s="9">
        <v>244680.6</v>
      </c>
    </row>
    <row r="228" spans="1:6" x14ac:dyDescent="0.5">
      <c r="A228" s="14" t="s">
        <v>39</v>
      </c>
      <c r="B228" s="14" t="s">
        <v>76</v>
      </c>
      <c r="C228" s="14" t="s">
        <v>60</v>
      </c>
      <c r="D228" s="14" t="s">
        <v>77</v>
      </c>
      <c r="E228" s="7">
        <v>41112</v>
      </c>
      <c r="F228" s="9">
        <v>172996.3</v>
      </c>
    </row>
    <row r="229" spans="1:6" x14ac:dyDescent="0.5">
      <c r="A229" s="14" t="s">
        <v>39</v>
      </c>
      <c r="B229" s="14" t="s">
        <v>78</v>
      </c>
      <c r="C229" s="14" t="s">
        <v>60</v>
      </c>
      <c r="D229" s="14" t="s">
        <v>79</v>
      </c>
      <c r="E229" s="7">
        <v>41044</v>
      </c>
      <c r="F229" s="9">
        <v>95950.36</v>
      </c>
    </row>
    <row r="230" spans="1:6" x14ac:dyDescent="0.5">
      <c r="A230" s="14" t="s">
        <v>39</v>
      </c>
      <c r="B230" s="14" t="s">
        <v>125</v>
      </c>
      <c r="C230" s="14" t="s">
        <v>60</v>
      </c>
      <c r="D230" s="14" t="s">
        <v>126</v>
      </c>
      <c r="E230" s="7">
        <v>41023</v>
      </c>
      <c r="F230" s="9">
        <v>109217.08</v>
      </c>
    </row>
    <row r="231" spans="1:6" x14ac:dyDescent="0.5">
      <c r="A231" s="14" t="s">
        <v>39</v>
      </c>
      <c r="B231" s="14" t="s">
        <v>76</v>
      </c>
      <c r="C231" s="14" t="s">
        <v>60</v>
      </c>
      <c r="D231" s="14" t="s">
        <v>77</v>
      </c>
      <c r="E231" s="7">
        <v>41003</v>
      </c>
      <c r="F231" s="9">
        <v>67600.649999999994</v>
      </c>
    </row>
    <row r="232" spans="1:6" x14ac:dyDescent="0.5">
      <c r="A232" s="14" t="s">
        <v>39</v>
      </c>
      <c r="B232" s="14" t="s">
        <v>125</v>
      </c>
      <c r="C232" s="14" t="s">
        <v>60</v>
      </c>
      <c r="D232" s="14" t="s">
        <v>126</v>
      </c>
      <c r="E232" s="7">
        <v>41000</v>
      </c>
      <c r="F232" s="9">
        <v>225861.31</v>
      </c>
    </row>
    <row r="233" spans="1:6" x14ac:dyDescent="0.5">
      <c r="A233" s="14" t="s">
        <v>39</v>
      </c>
      <c r="B233" s="14" t="s">
        <v>76</v>
      </c>
      <c r="C233" s="14" t="s">
        <v>60</v>
      </c>
      <c r="D233" s="14" t="s">
        <v>77</v>
      </c>
      <c r="E233" s="7">
        <v>40998</v>
      </c>
      <c r="F233" s="9">
        <v>122132.34</v>
      </c>
    </row>
    <row r="234" spans="1:6" x14ac:dyDescent="0.5">
      <c r="A234" s="14" t="s">
        <v>39</v>
      </c>
      <c r="B234" s="14" t="s">
        <v>76</v>
      </c>
      <c r="C234" s="14" t="s">
        <v>60</v>
      </c>
      <c r="D234" s="14" t="s">
        <v>77</v>
      </c>
      <c r="E234" s="7">
        <v>40997</v>
      </c>
      <c r="F234" s="9">
        <v>125674.2</v>
      </c>
    </row>
    <row r="235" spans="1:6" x14ac:dyDescent="0.5">
      <c r="A235" s="14" t="s">
        <v>39</v>
      </c>
      <c r="B235" s="14" t="s">
        <v>125</v>
      </c>
      <c r="C235" s="14" t="s">
        <v>60</v>
      </c>
      <c r="D235" s="14" t="s">
        <v>126</v>
      </c>
      <c r="E235" s="7">
        <v>40984</v>
      </c>
      <c r="F235" s="9">
        <v>184946.68</v>
      </c>
    </row>
    <row r="236" spans="1:6" x14ac:dyDescent="0.5">
      <c r="A236" s="14" t="s">
        <v>39</v>
      </c>
      <c r="B236" s="14" t="s">
        <v>78</v>
      </c>
      <c r="C236" s="14" t="s">
        <v>60</v>
      </c>
      <c r="D236" s="14" t="s">
        <v>79</v>
      </c>
      <c r="E236" s="7">
        <v>40975</v>
      </c>
      <c r="F236" s="9">
        <v>74794.149999999994</v>
      </c>
    </row>
    <row r="237" spans="1:6" x14ac:dyDescent="0.5">
      <c r="A237" s="14" t="s">
        <v>39</v>
      </c>
      <c r="B237" s="14" t="s">
        <v>108</v>
      </c>
      <c r="C237" s="14" t="s">
        <v>60</v>
      </c>
      <c r="D237" s="14" t="s">
        <v>109</v>
      </c>
      <c r="E237" s="7">
        <v>40972</v>
      </c>
      <c r="F237" s="9">
        <v>160841.51</v>
      </c>
    </row>
    <row r="238" spans="1:6" x14ac:dyDescent="0.5">
      <c r="A238" s="14" t="s">
        <v>39</v>
      </c>
      <c r="B238" s="14" t="s">
        <v>108</v>
      </c>
      <c r="C238" s="14" t="s">
        <v>60</v>
      </c>
      <c r="D238" s="14" t="s">
        <v>109</v>
      </c>
      <c r="E238" s="7">
        <v>40956</v>
      </c>
      <c r="F238" s="9">
        <v>58519.09</v>
      </c>
    </row>
    <row r="239" spans="1:6" x14ac:dyDescent="0.5">
      <c r="A239" s="14" t="s">
        <v>39</v>
      </c>
      <c r="B239" s="14" t="s">
        <v>76</v>
      </c>
      <c r="C239" s="14" t="s">
        <v>60</v>
      </c>
      <c r="D239" s="14" t="s">
        <v>77</v>
      </c>
      <c r="E239" s="7">
        <v>40937</v>
      </c>
      <c r="F239" s="9">
        <v>118744.25</v>
      </c>
    </row>
    <row r="240" spans="1:6" x14ac:dyDescent="0.5">
      <c r="A240" s="14" t="s">
        <v>39</v>
      </c>
      <c r="B240" s="14" t="s">
        <v>125</v>
      </c>
      <c r="C240" s="14" t="s">
        <v>60</v>
      </c>
      <c r="D240" s="14" t="s">
        <v>126</v>
      </c>
      <c r="E240" s="7">
        <v>40933</v>
      </c>
      <c r="F240" s="9">
        <v>248828.03</v>
      </c>
    </row>
    <row r="241" spans="1:6" x14ac:dyDescent="0.5">
      <c r="A241" s="14" t="s">
        <v>36</v>
      </c>
      <c r="B241" s="14" t="s">
        <v>54</v>
      </c>
      <c r="C241" s="14" t="s">
        <v>55</v>
      </c>
      <c r="D241" s="14" t="s">
        <v>56</v>
      </c>
      <c r="E241" s="7">
        <v>41989</v>
      </c>
      <c r="F241" s="9">
        <v>84422.32</v>
      </c>
    </row>
    <row r="242" spans="1:6" x14ac:dyDescent="0.5">
      <c r="A242" s="14" t="s">
        <v>36</v>
      </c>
      <c r="B242" s="14" t="s">
        <v>68</v>
      </c>
      <c r="C242" s="14" t="s">
        <v>55</v>
      </c>
      <c r="D242" s="14" t="s">
        <v>69</v>
      </c>
      <c r="E242" s="7">
        <v>41959</v>
      </c>
      <c r="F242" s="9">
        <v>56764.66</v>
      </c>
    </row>
    <row r="243" spans="1:6" x14ac:dyDescent="0.5">
      <c r="A243" s="14" t="s">
        <v>36</v>
      </c>
      <c r="B243" s="14" t="s">
        <v>54</v>
      </c>
      <c r="C243" s="14" t="s">
        <v>55</v>
      </c>
      <c r="D243" s="14" t="s">
        <v>56</v>
      </c>
      <c r="E243" s="7">
        <v>41943</v>
      </c>
      <c r="F243" s="9">
        <v>230452.56</v>
      </c>
    </row>
    <row r="244" spans="1:6" x14ac:dyDescent="0.5">
      <c r="A244" s="14" t="s">
        <v>36</v>
      </c>
      <c r="B244" s="14" t="s">
        <v>84</v>
      </c>
      <c r="C244" s="14" t="s">
        <v>55</v>
      </c>
      <c r="D244" s="14" t="s">
        <v>85</v>
      </c>
      <c r="E244" s="7">
        <v>41933</v>
      </c>
      <c r="F244" s="9">
        <v>107911.25</v>
      </c>
    </row>
    <row r="245" spans="1:6" x14ac:dyDescent="0.5">
      <c r="A245" s="14" t="s">
        <v>36</v>
      </c>
      <c r="B245" s="14" t="s">
        <v>86</v>
      </c>
      <c r="C245" s="14" t="s">
        <v>55</v>
      </c>
      <c r="D245" s="14" t="s">
        <v>87</v>
      </c>
      <c r="E245" s="7">
        <v>41923</v>
      </c>
      <c r="F245" s="9">
        <v>110444.47</v>
      </c>
    </row>
    <row r="246" spans="1:6" x14ac:dyDescent="0.5">
      <c r="A246" s="14" t="s">
        <v>36</v>
      </c>
      <c r="B246" s="14" t="s">
        <v>94</v>
      </c>
      <c r="C246" s="14" t="s">
        <v>55</v>
      </c>
      <c r="D246" s="14" t="s">
        <v>95</v>
      </c>
      <c r="E246" s="7">
        <v>41902</v>
      </c>
      <c r="F246" s="9">
        <v>84749.8</v>
      </c>
    </row>
    <row r="247" spans="1:6" x14ac:dyDescent="0.5">
      <c r="A247" s="14" t="s">
        <v>36</v>
      </c>
      <c r="B247" s="14" t="s">
        <v>54</v>
      </c>
      <c r="C247" s="14" t="s">
        <v>55</v>
      </c>
      <c r="D247" s="14" t="s">
        <v>56</v>
      </c>
      <c r="E247" s="7">
        <v>41883</v>
      </c>
      <c r="F247" s="9">
        <v>121738.9</v>
      </c>
    </row>
    <row r="248" spans="1:6" x14ac:dyDescent="0.5">
      <c r="A248" s="14" t="s">
        <v>36</v>
      </c>
      <c r="B248" s="14" t="s">
        <v>104</v>
      </c>
      <c r="C248" s="14" t="s">
        <v>55</v>
      </c>
      <c r="D248" s="14" t="s">
        <v>105</v>
      </c>
      <c r="E248" s="7">
        <v>41869</v>
      </c>
      <c r="F248" s="9">
        <v>201005.27</v>
      </c>
    </row>
    <row r="249" spans="1:6" x14ac:dyDescent="0.5">
      <c r="A249" s="14" t="s">
        <v>36</v>
      </c>
      <c r="B249" s="14" t="s">
        <v>94</v>
      </c>
      <c r="C249" s="14" t="s">
        <v>55</v>
      </c>
      <c r="D249" s="14" t="s">
        <v>95</v>
      </c>
      <c r="E249" s="7">
        <v>41868</v>
      </c>
      <c r="F249" s="9">
        <v>126482.59</v>
      </c>
    </row>
    <row r="250" spans="1:6" x14ac:dyDescent="0.5">
      <c r="A250" s="14" t="s">
        <v>36</v>
      </c>
      <c r="B250" s="14" t="s">
        <v>86</v>
      </c>
      <c r="C250" s="14" t="s">
        <v>55</v>
      </c>
      <c r="D250" s="14" t="s">
        <v>87</v>
      </c>
      <c r="E250" s="7">
        <v>41867</v>
      </c>
      <c r="F250" s="9">
        <v>65192.04</v>
      </c>
    </row>
    <row r="251" spans="1:6" x14ac:dyDescent="0.5">
      <c r="A251" s="14" t="s">
        <v>36</v>
      </c>
      <c r="B251" s="14" t="s">
        <v>84</v>
      </c>
      <c r="C251" s="14" t="s">
        <v>55</v>
      </c>
      <c r="D251" s="14" t="s">
        <v>85</v>
      </c>
      <c r="E251" s="7">
        <v>41842</v>
      </c>
      <c r="F251" s="9">
        <v>76442.94</v>
      </c>
    </row>
    <row r="252" spans="1:6" x14ac:dyDescent="0.5">
      <c r="A252" s="14" t="s">
        <v>36</v>
      </c>
      <c r="B252" s="14" t="s">
        <v>54</v>
      </c>
      <c r="C252" s="14" t="s">
        <v>55</v>
      </c>
      <c r="D252" s="14" t="s">
        <v>56</v>
      </c>
      <c r="E252" s="7">
        <v>41829</v>
      </c>
      <c r="F252" s="9">
        <v>239591.44</v>
      </c>
    </row>
    <row r="253" spans="1:6" x14ac:dyDescent="0.5">
      <c r="A253" s="14" t="s">
        <v>36</v>
      </c>
      <c r="B253" s="14" t="s">
        <v>86</v>
      </c>
      <c r="C253" s="14" t="s">
        <v>55</v>
      </c>
      <c r="D253" s="14" t="s">
        <v>87</v>
      </c>
      <c r="E253" s="7">
        <v>41815</v>
      </c>
      <c r="F253" s="9">
        <v>54293.82</v>
      </c>
    </row>
    <row r="254" spans="1:6" x14ac:dyDescent="0.5">
      <c r="A254" s="14" t="s">
        <v>36</v>
      </c>
      <c r="B254" s="14" t="s">
        <v>119</v>
      </c>
      <c r="C254" s="14" t="s">
        <v>55</v>
      </c>
      <c r="D254" s="14" t="s">
        <v>120</v>
      </c>
      <c r="E254" s="7">
        <v>41813</v>
      </c>
      <c r="F254" s="9">
        <v>135295.14000000001</v>
      </c>
    </row>
    <row r="255" spans="1:6" x14ac:dyDescent="0.5">
      <c r="A255" s="14" t="s">
        <v>36</v>
      </c>
      <c r="B255" s="14" t="s">
        <v>121</v>
      </c>
      <c r="C255" s="14" t="s">
        <v>55</v>
      </c>
      <c r="D255" s="14" t="s">
        <v>122</v>
      </c>
      <c r="E255" s="7">
        <v>41806</v>
      </c>
      <c r="F255" s="9">
        <v>127943.41</v>
      </c>
    </row>
    <row r="256" spans="1:6" x14ac:dyDescent="0.5">
      <c r="A256" s="14" t="s">
        <v>36</v>
      </c>
      <c r="B256" s="14" t="s">
        <v>68</v>
      </c>
      <c r="C256" s="14" t="s">
        <v>55</v>
      </c>
      <c r="D256" s="14" t="s">
        <v>69</v>
      </c>
      <c r="E256" s="7">
        <v>41799</v>
      </c>
      <c r="F256" s="9">
        <v>134998.10999999999</v>
      </c>
    </row>
    <row r="257" spans="1:6" x14ac:dyDescent="0.5">
      <c r="A257" s="14" t="s">
        <v>36</v>
      </c>
      <c r="B257" s="14" t="s">
        <v>121</v>
      </c>
      <c r="C257" s="14" t="s">
        <v>55</v>
      </c>
      <c r="D257" s="14" t="s">
        <v>122</v>
      </c>
      <c r="E257" s="7">
        <v>41787</v>
      </c>
      <c r="F257" s="9">
        <v>96516.04</v>
      </c>
    </row>
    <row r="258" spans="1:6" x14ac:dyDescent="0.5">
      <c r="A258" s="14" t="s">
        <v>36</v>
      </c>
      <c r="B258" s="14" t="s">
        <v>54</v>
      </c>
      <c r="C258" s="14" t="s">
        <v>55</v>
      </c>
      <c r="D258" s="14" t="s">
        <v>56</v>
      </c>
      <c r="E258" s="7">
        <v>41786</v>
      </c>
      <c r="F258" s="9">
        <v>139252.65</v>
      </c>
    </row>
    <row r="259" spans="1:6" x14ac:dyDescent="0.5">
      <c r="A259" s="14" t="s">
        <v>36</v>
      </c>
      <c r="B259" s="14" t="s">
        <v>86</v>
      </c>
      <c r="C259" s="14" t="s">
        <v>55</v>
      </c>
      <c r="D259" s="14" t="s">
        <v>87</v>
      </c>
      <c r="E259" s="7">
        <v>41767</v>
      </c>
      <c r="F259" s="9">
        <v>117490.48</v>
      </c>
    </row>
    <row r="260" spans="1:6" x14ac:dyDescent="0.5">
      <c r="A260" s="14" t="s">
        <v>36</v>
      </c>
      <c r="B260" s="14" t="s">
        <v>54</v>
      </c>
      <c r="C260" s="14" t="s">
        <v>55</v>
      </c>
      <c r="D260" s="14" t="s">
        <v>56</v>
      </c>
      <c r="E260" s="7">
        <v>41757</v>
      </c>
      <c r="F260" s="9">
        <v>227186.24</v>
      </c>
    </row>
    <row r="261" spans="1:6" x14ac:dyDescent="0.5">
      <c r="A261" s="14" t="s">
        <v>36</v>
      </c>
      <c r="B261" s="14" t="s">
        <v>54</v>
      </c>
      <c r="C261" s="14" t="s">
        <v>55</v>
      </c>
      <c r="D261" s="14" t="s">
        <v>56</v>
      </c>
      <c r="E261" s="7">
        <v>41750</v>
      </c>
      <c r="F261" s="9">
        <v>136869.59</v>
      </c>
    </row>
    <row r="262" spans="1:6" x14ac:dyDescent="0.5">
      <c r="A262" s="14" t="s">
        <v>36</v>
      </c>
      <c r="B262" s="14" t="s">
        <v>54</v>
      </c>
      <c r="C262" s="14" t="s">
        <v>55</v>
      </c>
      <c r="D262" s="14" t="s">
        <v>56</v>
      </c>
      <c r="E262" s="7">
        <v>41731</v>
      </c>
      <c r="F262" s="9">
        <v>86114.36</v>
      </c>
    </row>
    <row r="263" spans="1:6" x14ac:dyDescent="0.5">
      <c r="A263" s="14" t="s">
        <v>36</v>
      </c>
      <c r="B263" s="14" t="s">
        <v>84</v>
      </c>
      <c r="C263" s="14" t="s">
        <v>55</v>
      </c>
      <c r="D263" s="14" t="s">
        <v>85</v>
      </c>
      <c r="E263" s="7">
        <v>41716</v>
      </c>
      <c r="F263" s="9">
        <v>185435.38</v>
      </c>
    </row>
    <row r="264" spans="1:6" x14ac:dyDescent="0.5">
      <c r="A264" s="14" t="s">
        <v>36</v>
      </c>
      <c r="B264" s="14" t="s">
        <v>131</v>
      </c>
      <c r="C264" s="14" t="s">
        <v>55</v>
      </c>
      <c r="D264" s="14" t="s">
        <v>132</v>
      </c>
      <c r="E264" s="7">
        <v>41714</v>
      </c>
      <c r="F264" s="9">
        <v>83706.179999999993</v>
      </c>
    </row>
    <row r="265" spans="1:6" x14ac:dyDescent="0.5">
      <c r="A265" s="14" t="s">
        <v>36</v>
      </c>
      <c r="B265" s="14" t="s">
        <v>131</v>
      </c>
      <c r="C265" s="14" t="s">
        <v>55</v>
      </c>
      <c r="D265" s="14" t="s">
        <v>132</v>
      </c>
      <c r="E265" s="7">
        <v>41694</v>
      </c>
      <c r="F265" s="9">
        <v>211038.98</v>
      </c>
    </row>
    <row r="266" spans="1:6" x14ac:dyDescent="0.5">
      <c r="A266" s="14" t="s">
        <v>36</v>
      </c>
      <c r="B266" s="14" t="s">
        <v>131</v>
      </c>
      <c r="C266" s="14" t="s">
        <v>55</v>
      </c>
      <c r="D266" s="14" t="s">
        <v>132</v>
      </c>
      <c r="E266" s="7">
        <v>41685</v>
      </c>
      <c r="F266" s="9">
        <v>192758.68</v>
      </c>
    </row>
    <row r="267" spans="1:6" x14ac:dyDescent="0.5">
      <c r="A267" s="14" t="s">
        <v>36</v>
      </c>
      <c r="B267" s="14" t="s">
        <v>86</v>
      </c>
      <c r="C267" s="14" t="s">
        <v>55</v>
      </c>
      <c r="D267" s="14" t="s">
        <v>87</v>
      </c>
      <c r="E267" s="7">
        <v>41680</v>
      </c>
      <c r="F267" s="9">
        <v>106395.69</v>
      </c>
    </row>
    <row r="268" spans="1:6" x14ac:dyDescent="0.5">
      <c r="A268" s="14" t="s">
        <v>36</v>
      </c>
      <c r="B268" s="14" t="s">
        <v>54</v>
      </c>
      <c r="C268" s="14" t="s">
        <v>55</v>
      </c>
      <c r="D268" s="14" t="s">
        <v>56</v>
      </c>
      <c r="E268" s="7">
        <v>41674</v>
      </c>
      <c r="F268" s="9">
        <v>72653.3</v>
      </c>
    </row>
    <row r="269" spans="1:6" x14ac:dyDescent="0.5">
      <c r="A269" s="14" t="s">
        <v>36</v>
      </c>
      <c r="B269" s="14" t="s">
        <v>104</v>
      </c>
      <c r="C269" s="14" t="s">
        <v>55</v>
      </c>
      <c r="D269" s="14" t="s">
        <v>105</v>
      </c>
      <c r="E269" s="7">
        <v>41674</v>
      </c>
      <c r="F269" s="9">
        <v>202162.29</v>
      </c>
    </row>
    <row r="270" spans="1:6" x14ac:dyDescent="0.5">
      <c r="A270" s="14" t="s">
        <v>36</v>
      </c>
      <c r="B270" s="14" t="s">
        <v>104</v>
      </c>
      <c r="C270" s="14" t="s">
        <v>55</v>
      </c>
      <c r="D270" s="14" t="s">
        <v>105</v>
      </c>
      <c r="E270" s="7">
        <v>41673</v>
      </c>
      <c r="F270" s="9">
        <v>79618.539999999994</v>
      </c>
    </row>
    <row r="271" spans="1:6" x14ac:dyDescent="0.5">
      <c r="A271" s="14" t="s">
        <v>36</v>
      </c>
      <c r="B271" s="14" t="s">
        <v>86</v>
      </c>
      <c r="C271" s="14" t="s">
        <v>55</v>
      </c>
      <c r="D271" s="14" t="s">
        <v>87</v>
      </c>
      <c r="E271" s="7">
        <v>41672</v>
      </c>
      <c r="F271" s="9">
        <v>68624.77</v>
      </c>
    </row>
    <row r="272" spans="1:6" x14ac:dyDescent="0.5">
      <c r="A272" s="14" t="s">
        <v>36</v>
      </c>
      <c r="B272" s="14" t="s">
        <v>119</v>
      </c>
      <c r="C272" s="14" t="s">
        <v>55</v>
      </c>
      <c r="D272" s="14" t="s">
        <v>120</v>
      </c>
      <c r="E272" s="7">
        <v>41657</v>
      </c>
      <c r="F272" s="9">
        <v>248579.53</v>
      </c>
    </row>
    <row r="273" spans="1:6" x14ac:dyDescent="0.5">
      <c r="A273" s="14" t="s">
        <v>36</v>
      </c>
      <c r="B273" s="14" t="s">
        <v>54</v>
      </c>
      <c r="C273" s="14" t="s">
        <v>55</v>
      </c>
      <c r="D273" s="14" t="s">
        <v>56</v>
      </c>
      <c r="E273" s="7">
        <v>41634</v>
      </c>
      <c r="F273" s="9">
        <v>244997.26</v>
      </c>
    </row>
    <row r="274" spans="1:6" x14ac:dyDescent="0.5">
      <c r="A274" s="14" t="s">
        <v>36</v>
      </c>
      <c r="B274" s="14" t="s">
        <v>84</v>
      </c>
      <c r="C274" s="14" t="s">
        <v>55</v>
      </c>
      <c r="D274" s="14" t="s">
        <v>85</v>
      </c>
      <c r="E274" s="7">
        <v>41618</v>
      </c>
      <c r="F274" s="9">
        <v>190693.43</v>
      </c>
    </row>
    <row r="275" spans="1:6" x14ac:dyDescent="0.5">
      <c r="A275" s="14" t="s">
        <v>36</v>
      </c>
      <c r="B275" s="14" t="s">
        <v>84</v>
      </c>
      <c r="C275" s="14" t="s">
        <v>55</v>
      </c>
      <c r="D275" s="14" t="s">
        <v>85</v>
      </c>
      <c r="E275" s="7">
        <v>41613</v>
      </c>
      <c r="F275" s="9">
        <v>52020.98</v>
      </c>
    </row>
    <row r="276" spans="1:6" x14ac:dyDescent="0.5">
      <c r="A276" s="14" t="s">
        <v>36</v>
      </c>
      <c r="B276" s="14" t="s">
        <v>86</v>
      </c>
      <c r="C276" s="14" t="s">
        <v>55</v>
      </c>
      <c r="D276" s="14" t="s">
        <v>87</v>
      </c>
      <c r="E276" s="7">
        <v>41606</v>
      </c>
      <c r="F276" s="9">
        <v>164561.53</v>
      </c>
    </row>
    <row r="277" spans="1:6" x14ac:dyDescent="0.5">
      <c r="A277" s="14" t="s">
        <v>36</v>
      </c>
      <c r="B277" s="14" t="s">
        <v>68</v>
      </c>
      <c r="C277" s="14" t="s">
        <v>55</v>
      </c>
      <c r="D277" s="14" t="s">
        <v>69</v>
      </c>
      <c r="E277" s="7">
        <v>41601</v>
      </c>
      <c r="F277" s="9">
        <v>243413.48</v>
      </c>
    </row>
    <row r="278" spans="1:6" x14ac:dyDescent="0.5">
      <c r="A278" s="14" t="s">
        <v>36</v>
      </c>
      <c r="B278" s="14" t="s">
        <v>94</v>
      </c>
      <c r="C278" s="14" t="s">
        <v>55</v>
      </c>
      <c r="D278" s="14" t="s">
        <v>95</v>
      </c>
      <c r="E278" s="7">
        <v>41599</v>
      </c>
      <c r="F278" s="9">
        <v>57109.23</v>
      </c>
    </row>
    <row r="279" spans="1:6" x14ac:dyDescent="0.5">
      <c r="A279" s="14" t="s">
        <v>36</v>
      </c>
      <c r="B279" s="14" t="s">
        <v>68</v>
      </c>
      <c r="C279" s="14" t="s">
        <v>55</v>
      </c>
      <c r="D279" s="14" t="s">
        <v>69</v>
      </c>
      <c r="E279" s="7">
        <v>41593</v>
      </c>
      <c r="F279" s="9">
        <v>209953.44</v>
      </c>
    </row>
    <row r="280" spans="1:6" x14ac:dyDescent="0.5">
      <c r="A280" s="14" t="s">
        <v>36</v>
      </c>
      <c r="B280" s="14" t="s">
        <v>119</v>
      </c>
      <c r="C280" s="14" t="s">
        <v>55</v>
      </c>
      <c r="D280" s="14" t="s">
        <v>120</v>
      </c>
      <c r="E280" s="7">
        <v>41573</v>
      </c>
      <c r="F280" s="9">
        <v>141360.95999999999</v>
      </c>
    </row>
    <row r="281" spans="1:6" x14ac:dyDescent="0.5">
      <c r="A281" s="14" t="s">
        <v>36</v>
      </c>
      <c r="B281" s="14" t="s">
        <v>84</v>
      </c>
      <c r="C281" s="14" t="s">
        <v>55</v>
      </c>
      <c r="D281" s="14" t="s">
        <v>85</v>
      </c>
      <c r="E281" s="7">
        <v>41568</v>
      </c>
      <c r="F281" s="9">
        <v>95079.93</v>
      </c>
    </row>
    <row r="282" spans="1:6" x14ac:dyDescent="0.5">
      <c r="A282" s="14" t="s">
        <v>36</v>
      </c>
      <c r="B282" s="14" t="s">
        <v>104</v>
      </c>
      <c r="C282" s="14" t="s">
        <v>55</v>
      </c>
      <c r="D282" s="14" t="s">
        <v>105</v>
      </c>
      <c r="E282" s="7">
        <v>41537</v>
      </c>
      <c r="F282" s="9">
        <v>54293.72</v>
      </c>
    </row>
    <row r="283" spans="1:6" x14ac:dyDescent="0.5">
      <c r="A283" s="14" t="s">
        <v>36</v>
      </c>
      <c r="B283" s="14" t="s">
        <v>68</v>
      </c>
      <c r="C283" s="14" t="s">
        <v>55</v>
      </c>
      <c r="D283" s="14" t="s">
        <v>69</v>
      </c>
      <c r="E283" s="7">
        <v>41515</v>
      </c>
      <c r="F283" s="9">
        <v>53602.68</v>
      </c>
    </row>
    <row r="284" spans="1:6" x14ac:dyDescent="0.5">
      <c r="A284" s="14" t="s">
        <v>36</v>
      </c>
      <c r="B284" s="14" t="s">
        <v>121</v>
      </c>
      <c r="C284" s="14" t="s">
        <v>55</v>
      </c>
      <c r="D284" s="14" t="s">
        <v>122</v>
      </c>
      <c r="E284" s="7">
        <v>41514</v>
      </c>
      <c r="F284" s="9">
        <v>192722.27</v>
      </c>
    </row>
    <row r="285" spans="1:6" x14ac:dyDescent="0.5">
      <c r="A285" s="14" t="s">
        <v>36</v>
      </c>
      <c r="B285" s="14" t="s">
        <v>121</v>
      </c>
      <c r="C285" s="14" t="s">
        <v>55</v>
      </c>
      <c r="D285" s="14" t="s">
        <v>122</v>
      </c>
      <c r="E285" s="7">
        <v>41511</v>
      </c>
      <c r="F285" s="9">
        <v>106771.21</v>
      </c>
    </row>
    <row r="286" spans="1:6" x14ac:dyDescent="0.5">
      <c r="A286" s="14" t="s">
        <v>36</v>
      </c>
      <c r="B286" s="14" t="s">
        <v>68</v>
      </c>
      <c r="C286" s="14" t="s">
        <v>55</v>
      </c>
      <c r="D286" s="14" t="s">
        <v>69</v>
      </c>
      <c r="E286" s="7">
        <v>41500</v>
      </c>
      <c r="F286" s="9">
        <v>168329.27</v>
      </c>
    </row>
    <row r="287" spans="1:6" x14ac:dyDescent="0.5">
      <c r="A287" s="14" t="s">
        <v>36</v>
      </c>
      <c r="B287" s="14" t="s">
        <v>86</v>
      </c>
      <c r="C287" s="14" t="s">
        <v>55</v>
      </c>
      <c r="D287" s="14" t="s">
        <v>87</v>
      </c>
      <c r="E287" s="7">
        <v>41495</v>
      </c>
      <c r="F287" s="9">
        <v>122808.32000000001</v>
      </c>
    </row>
    <row r="288" spans="1:6" x14ac:dyDescent="0.5">
      <c r="A288" s="14" t="s">
        <v>36</v>
      </c>
      <c r="B288" s="14" t="s">
        <v>68</v>
      </c>
      <c r="C288" s="14" t="s">
        <v>55</v>
      </c>
      <c r="D288" s="14" t="s">
        <v>69</v>
      </c>
      <c r="E288" s="7">
        <v>41468</v>
      </c>
      <c r="F288" s="9">
        <v>152004.14000000001</v>
      </c>
    </row>
    <row r="289" spans="1:6" x14ac:dyDescent="0.5">
      <c r="A289" s="14" t="s">
        <v>36</v>
      </c>
      <c r="B289" s="14" t="s">
        <v>86</v>
      </c>
      <c r="C289" s="14" t="s">
        <v>55</v>
      </c>
      <c r="D289" s="14" t="s">
        <v>87</v>
      </c>
      <c r="E289" s="7">
        <v>41458</v>
      </c>
      <c r="F289" s="9">
        <v>233699.03</v>
      </c>
    </row>
    <row r="290" spans="1:6" x14ac:dyDescent="0.5">
      <c r="A290" s="14" t="s">
        <v>36</v>
      </c>
      <c r="B290" s="14" t="s">
        <v>84</v>
      </c>
      <c r="C290" s="14" t="s">
        <v>55</v>
      </c>
      <c r="D290" s="14" t="s">
        <v>85</v>
      </c>
      <c r="E290" s="7">
        <v>41446</v>
      </c>
      <c r="F290" s="9">
        <v>135271.18</v>
      </c>
    </row>
    <row r="291" spans="1:6" x14ac:dyDescent="0.5">
      <c r="A291" s="14" t="s">
        <v>36</v>
      </c>
      <c r="B291" s="14" t="s">
        <v>131</v>
      </c>
      <c r="C291" s="14" t="s">
        <v>55</v>
      </c>
      <c r="D291" s="14" t="s">
        <v>132</v>
      </c>
      <c r="E291" s="7">
        <v>41443</v>
      </c>
      <c r="F291" s="9">
        <v>76137</v>
      </c>
    </row>
    <row r="292" spans="1:6" x14ac:dyDescent="0.5">
      <c r="A292" s="14" t="s">
        <v>36</v>
      </c>
      <c r="B292" s="14" t="s">
        <v>119</v>
      </c>
      <c r="C292" s="14" t="s">
        <v>55</v>
      </c>
      <c r="D292" s="14" t="s">
        <v>120</v>
      </c>
      <c r="E292" s="7">
        <v>41394</v>
      </c>
      <c r="F292" s="9">
        <v>182532.44</v>
      </c>
    </row>
    <row r="293" spans="1:6" x14ac:dyDescent="0.5">
      <c r="A293" s="14" t="s">
        <v>36</v>
      </c>
      <c r="B293" s="14" t="s">
        <v>84</v>
      </c>
      <c r="C293" s="14" t="s">
        <v>55</v>
      </c>
      <c r="D293" s="14" t="s">
        <v>85</v>
      </c>
      <c r="E293" s="7">
        <v>41384</v>
      </c>
      <c r="F293" s="9">
        <v>81987.44</v>
      </c>
    </row>
    <row r="294" spans="1:6" x14ac:dyDescent="0.5">
      <c r="A294" s="14" t="s">
        <v>36</v>
      </c>
      <c r="B294" s="14" t="s">
        <v>119</v>
      </c>
      <c r="C294" s="14" t="s">
        <v>55</v>
      </c>
      <c r="D294" s="14" t="s">
        <v>120</v>
      </c>
      <c r="E294" s="7">
        <v>41363</v>
      </c>
      <c r="F294" s="9">
        <v>217252.65</v>
      </c>
    </row>
    <row r="295" spans="1:6" x14ac:dyDescent="0.5">
      <c r="A295" s="14" t="s">
        <v>36</v>
      </c>
      <c r="B295" s="14" t="s">
        <v>84</v>
      </c>
      <c r="C295" s="14" t="s">
        <v>55</v>
      </c>
      <c r="D295" s="14" t="s">
        <v>85</v>
      </c>
      <c r="E295" s="7">
        <v>41351</v>
      </c>
      <c r="F295" s="9">
        <v>225385.66</v>
      </c>
    </row>
    <row r="296" spans="1:6" x14ac:dyDescent="0.5">
      <c r="A296" s="14" t="s">
        <v>36</v>
      </c>
      <c r="B296" s="14" t="s">
        <v>84</v>
      </c>
      <c r="C296" s="14" t="s">
        <v>55</v>
      </c>
      <c r="D296" s="14" t="s">
        <v>85</v>
      </c>
      <c r="E296" s="7">
        <v>41340</v>
      </c>
      <c r="F296" s="9">
        <v>66625.009999999995</v>
      </c>
    </row>
    <row r="297" spans="1:6" x14ac:dyDescent="0.5">
      <c r="A297" s="14" t="s">
        <v>36</v>
      </c>
      <c r="B297" s="14" t="s">
        <v>86</v>
      </c>
      <c r="C297" s="14" t="s">
        <v>55</v>
      </c>
      <c r="D297" s="14" t="s">
        <v>87</v>
      </c>
      <c r="E297" s="7">
        <v>41326</v>
      </c>
      <c r="F297" s="9">
        <v>91516.41</v>
      </c>
    </row>
    <row r="298" spans="1:6" x14ac:dyDescent="0.5">
      <c r="A298" s="14" t="s">
        <v>36</v>
      </c>
      <c r="B298" s="14" t="s">
        <v>84</v>
      </c>
      <c r="C298" s="14" t="s">
        <v>55</v>
      </c>
      <c r="D298" s="14" t="s">
        <v>85</v>
      </c>
      <c r="E298" s="7">
        <v>41318</v>
      </c>
      <c r="F298" s="9">
        <v>75542.67</v>
      </c>
    </row>
    <row r="299" spans="1:6" x14ac:dyDescent="0.5">
      <c r="A299" s="14" t="s">
        <v>36</v>
      </c>
      <c r="B299" s="14" t="s">
        <v>119</v>
      </c>
      <c r="C299" s="14" t="s">
        <v>55</v>
      </c>
      <c r="D299" s="14" t="s">
        <v>120</v>
      </c>
      <c r="E299" s="7">
        <v>41314</v>
      </c>
      <c r="F299" s="9">
        <v>115309.68</v>
      </c>
    </row>
    <row r="300" spans="1:6" x14ac:dyDescent="0.5">
      <c r="A300" s="14" t="s">
        <v>36</v>
      </c>
      <c r="B300" s="14" t="s">
        <v>54</v>
      </c>
      <c r="C300" s="14" t="s">
        <v>55</v>
      </c>
      <c r="D300" s="14" t="s">
        <v>56</v>
      </c>
      <c r="E300" s="7">
        <v>41313</v>
      </c>
      <c r="F300" s="9">
        <v>122510.46</v>
      </c>
    </row>
    <row r="301" spans="1:6" x14ac:dyDescent="0.5">
      <c r="A301" s="14" t="s">
        <v>36</v>
      </c>
      <c r="B301" s="14" t="s">
        <v>68</v>
      </c>
      <c r="C301" s="14" t="s">
        <v>55</v>
      </c>
      <c r="D301" s="14" t="s">
        <v>69</v>
      </c>
      <c r="E301" s="7">
        <v>41286</v>
      </c>
      <c r="F301" s="9">
        <v>174126.46</v>
      </c>
    </row>
    <row r="302" spans="1:6" x14ac:dyDescent="0.5">
      <c r="A302" s="14" t="s">
        <v>36</v>
      </c>
      <c r="B302" s="14" t="s">
        <v>121</v>
      </c>
      <c r="C302" s="14" t="s">
        <v>55</v>
      </c>
      <c r="D302" s="14" t="s">
        <v>122</v>
      </c>
      <c r="E302" s="7">
        <v>41247</v>
      </c>
      <c r="F302" s="9">
        <v>66736.710000000006</v>
      </c>
    </row>
    <row r="303" spans="1:6" x14ac:dyDescent="0.5">
      <c r="A303" s="14" t="s">
        <v>36</v>
      </c>
      <c r="B303" s="14" t="s">
        <v>131</v>
      </c>
      <c r="C303" s="14" t="s">
        <v>55</v>
      </c>
      <c r="D303" s="14" t="s">
        <v>132</v>
      </c>
      <c r="E303" s="7">
        <v>41219</v>
      </c>
      <c r="F303" s="9">
        <v>121992.42</v>
      </c>
    </row>
    <row r="304" spans="1:6" x14ac:dyDescent="0.5">
      <c r="A304" s="14" t="s">
        <v>36</v>
      </c>
      <c r="B304" s="14" t="s">
        <v>131</v>
      </c>
      <c r="C304" s="14" t="s">
        <v>55</v>
      </c>
      <c r="D304" s="14" t="s">
        <v>132</v>
      </c>
      <c r="E304" s="7">
        <v>41219</v>
      </c>
      <c r="F304" s="9">
        <v>158912.15</v>
      </c>
    </row>
    <row r="305" spans="1:6" x14ac:dyDescent="0.5">
      <c r="A305" s="14" t="s">
        <v>36</v>
      </c>
      <c r="B305" s="14" t="s">
        <v>86</v>
      </c>
      <c r="C305" s="14" t="s">
        <v>55</v>
      </c>
      <c r="D305" s="14" t="s">
        <v>87</v>
      </c>
      <c r="E305" s="7">
        <v>41217</v>
      </c>
      <c r="F305" s="9">
        <v>183563.36</v>
      </c>
    </row>
    <row r="306" spans="1:6" x14ac:dyDescent="0.5">
      <c r="A306" s="15" t="s">
        <v>36</v>
      </c>
      <c r="B306" s="15" t="s">
        <v>86</v>
      </c>
      <c r="C306" s="15" t="s">
        <v>55</v>
      </c>
      <c r="D306" s="15" t="s">
        <v>87</v>
      </c>
      <c r="E306" s="7">
        <v>41214</v>
      </c>
      <c r="F306" s="9">
        <v>98905.01</v>
      </c>
    </row>
    <row r="307" spans="1:6" x14ac:dyDescent="0.5">
      <c r="A307" s="14" t="s">
        <v>36</v>
      </c>
      <c r="B307" s="14" t="s">
        <v>84</v>
      </c>
      <c r="C307" s="14" t="s">
        <v>55</v>
      </c>
      <c r="D307" s="14" t="s">
        <v>85</v>
      </c>
      <c r="E307" s="7">
        <v>41197</v>
      </c>
      <c r="F307" s="9">
        <v>175552.08</v>
      </c>
    </row>
    <row r="308" spans="1:6" x14ac:dyDescent="0.5">
      <c r="A308" s="14" t="s">
        <v>36</v>
      </c>
      <c r="B308" s="14" t="s">
        <v>86</v>
      </c>
      <c r="C308" s="14" t="s">
        <v>55</v>
      </c>
      <c r="D308" s="14" t="s">
        <v>87</v>
      </c>
      <c r="E308" s="7">
        <v>41194</v>
      </c>
      <c r="F308" s="9">
        <v>134755.44</v>
      </c>
    </row>
    <row r="309" spans="1:6" x14ac:dyDescent="0.5">
      <c r="A309" s="14" t="s">
        <v>36</v>
      </c>
      <c r="B309" s="14" t="s">
        <v>121</v>
      </c>
      <c r="C309" s="14" t="s">
        <v>55</v>
      </c>
      <c r="D309" s="14" t="s">
        <v>122</v>
      </c>
      <c r="E309" s="7">
        <v>41194</v>
      </c>
      <c r="F309" s="9">
        <v>248988.05</v>
      </c>
    </row>
    <row r="310" spans="1:6" x14ac:dyDescent="0.5">
      <c r="A310" s="14" t="s">
        <v>36</v>
      </c>
      <c r="B310" s="14" t="s">
        <v>94</v>
      </c>
      <c r="C310" s="14" t="s">
        <v>55</v>
      </c>
      <c r="D310" s="14" t="s">
        <v>95</v>
      </c>
      <c r="E310" s="7">
        <v>41193</v>
      </c>
      <c r="F310" s="9">
        <v>77391.89</v>
      </c>
    </row>
    <row r="311" spans="1:6" x14ac:dyDescent="0.5">
      <c r="A311" s="14" t="s">
        <v>36</v>
      </c>
      <c r="B311" s="14" t="s">
        <v>84</v>
      </c>
      <c r="C311" s="14" t="s">
        <v>55</v>
      </c>
      <c r="D311" s="14" t="s">
        <v>85</v>
      </c>
      <c r="E311" s="7">
        <v>41170</v>
      </c>
      <c r="F311" s="9">
        <v>200938.44</v>
      </c>
    </row>
    <row r="312" spans="1:6" x14ac:dyDescent="0.5">
      <c r="A312" s="14" t="s">
        <v>36</v>
      </c>
      <c r="B312" s="14" t="s">
        <v>119</v>
      </c>
      <c r="C312" s="14" t="s">
        <v>55</v>
      </c>
      <c r="D312" s="14" t="s">
        <v>120</v>
      </c>
      <c r="E312" s="7">
        <v>41156</v>
      </c>
      <c r="F312" s="9">
        <v>217461.18</v>
      </c>
    </row>
    <row r="313" spans="1:6" x14ac:dyDescent="0.5">
      <c r="A313" s="14" t="s">
        <v>36</v>
      </c>
      <c r="B313" s="14" t="s">
        <v>131</v>
      </c>
      <c r="C313" s="14" t="s">
        <v>55</v>
      </c>
      <c r="D313" s="14" t="s">
        <v>132</v>
      </c>
      <c r="E313" s="7">
        <v>41152</v>
      </c>
      <c r="F313" s="9">
        <v>163461.15</v>
      </c>
    </row>
    <row r="314" spans="1:6" x14ac:dyDescent="0.5">
      <c r="A314" s="14" t="s">
        <v>36</v>
      </c>
      <c r="B314" s="14" t="s">
        <v>84</v>
      </c>
      <c r="C314" s="14" t="s">
        <v>55</v>
      </c>
      <c r="D314" s="14" t="s">
        <v>85</v>
      </c>
      <c r="E314" s="7">
        <v>41140</v>
      </c>
      <c r="F314" s="9">
        <v>214165.38</v>
      </c>
    </row>
    <row r="315" spans="1:6" x14ac:dyDescent="0.5">
      <c r="A315" s="14" t="s">
        <v>36</v>
      </c>
      <c r="B315" s="14" t="s">
        <v>84</v>
      </c>
      <c r="C315" s="14" t="s">
        <v>55</v>
      </c>
      <c r="D315" s="14" t="s">
        <v>85</v>
      </c>
      <c r="E315" s="7">
        <v>41137</v>
      </c>
      <c r="F315" s="9">
        <v>58843.01</v>
      </c>
    </row>
    <row r="316" spans="1:6" x14ac:dyDescent="0.5">
      <c r="A316" s="14" t="s">
        <v>36</v>
      </c>
      <c r="B316" s="14" t="s">
        <v>119</v>
      </c>
      <c r="C316" s="14" t="s">
        <v>55</v>
      </c>
      <c r="D316" s="14" t="s">
        <v>120</v>
      </c>
      <c r="E316" s="7">
        <v>41110</v>
      </c>
      <c r="F316" s="9">
        <v>119241.21</v>
      </c>
    </row>
    <row r="317" spans="1:6" x14ac:dyDescent="0.5">
      <c r="A317" s="14" t="s">
        <v>36</v>
      </c>
      <c r="B317" s="14" t="s">
        <v>54</v>
      </c>
      <c r="C317" s="14" t="s">
        <v>55</v>
      </c>
      <c r="D317" s="14" t="s">
        <v>56</v>
      </c>
      <c r="E317" s="7">
        <v>41107</v>
      </c>
      <c r="F317" s="9">
        <v>91970.94</v>
      </c>
    </row>
    <row r="318" spans="1:6" x14ac:dyDescent="0.5">
      <c r="A318" s="14" t="s">
        <v>36</v>
      </c>
      <c r="B318" s="14" t="s">
        <v>54</v>
      </c>
      <c r="C318" s="14" t="s">
        <v>55</v>
      </c>
      <c r="D318" s="14" t="s">
        <v>56</v>
      </c>
      <c r="E318" s="7">
        <v>41106</v>
      </c>
      <c r="F318" s="9">
        <v>219748.33</v>
      </c>
    </row>
    <row r="319" spans="1:6" x14ac:dyDescent="0.5">
      <c r="A319" s="14" t="s">
        <v>36</v>
      </c>
      <c r="B319" s="14" t="s">
        <v>84</v>
      </c>
      <c r="C319" s="14" t="s">
        <v>55</v>
      </c>
      <c r="D319" s="14" t="s">
        <v>85</v>
      </c>
      <c r="E319" s="7">
        <v>41086</v>
      </c>
      <c r="F319" s="9">
        <v>78168.22</v>
      </c>
    </row>
    <row r="320" spans="1:6" x14ac:dyDescent="0.5">
      <c r="A320" s="14" t="s">
        <v>36</v>
      </c>
      <c r="B320" s="14" t="s">
        <v>94</v>
      </c>
      <c r="C320" s="14" t="s">
        <v>55</v>
      </c>
      <c r="D320" s="14" t="s">
        <v>95</v>
      </c>
      <c r="E320" s="7">
        <v>41086</v>
      </c>
      <c r="F320" s="9">
        <v>157871.46</v>
      </c>
    </row>
    <row r="321" spans="1:6" x14ac:dyDescent="0.5">
      <c r="A321" s="14" t="s">
        <v>36</v>
      </c>
      <c r="B321" s="14" t="s">
        <v>119</v>
      </c>
      <c r="C321" s="14" t="s">
        <v>55</v>
      </c>
      <c r="D321" s="14" t="s">
        <v>120</v>
      </c>
      <c r="E321" s="7">
        <v>41083</v>
      </c>
      <c r="F321" s="9">
        <v>221534.37</v>
      </c>
    </row>
    <row r="322" spans="1:6" x14ac:dyDescent="0.5">
      <c r="A322" s="14" t="s">
        <v>36</v>
      </c>
      <c r="B322" s="14" t="s">
        <v>94</v>
      </c>
      <c r="C322" s="14" t="s">
        <v>55</v>
      </c>
      <c r="D322" s="14" t="s">
        <v>95</v>
      </c>
      <c r="E322" s="7">
        <v>41074</v>
      </c>
      <c r="F322" s="9">
        <v>214474.29</v>
      </c>
    </row>
    <row r="323" spans="1:6" x14ac:dyDescent="0.5">
      <c r="A323" s="14" t="s">
        <v>36</v>
      </c>
      <c r="B323" s="14" t="s">
        <v>121</v>
      </c>
      <c r="C323" s="14" t="s">
        <v>55</v>
      </c>
      <c r="D323" s="14" t="s">
        <v>122</v>
      </c>
      <c r="E323" s="7">
        <v>41070</v>
      </c>
      <c r="F323" s="9">
        <v>61360.66</v>
      </c>
    </row>
    <row r="324" spans="1:6" x14ac:dyDescent="0.5">
      <c r="A324" s="14" t="s">
        <v>36</v>
      </c>
      <c r="B324" s="14" t="s">
        <v>119</v>
      </c>
      <c r="C324" s="14" t="s">
        <v>55</v>
      </c>
      <c r="D324" s="14" t="s">
        <v>120</v>
      </c>
      <c r="E324" s="7">
        <v>41033</v>
      </c>
      <c r="F324" s="9">
        <v>176251.59</v>
      </c>
    </row>
    <row r="325" spans="1:6" x14ac:dyDescent="0.5">
      <c r="A325" s="14" t="s">
        <v>36</v>
      </c>
      <c r="B325" s="14" t="s">
        <v>131</v>
      </c>
      <c r="C325" s="14" t="s">
        <v>55</v>
      </c>
      <c r="D325" s="14" t="s">
        <v>132</v>
      </c>
      <c r="E325" s="7">
        <v>41032</v>
      </c>
      <c r="F325" s="9">
        <v>66459.38</v>
      </c>
    </row>
    <row r="326" spans="1:6" x14ac:dyDescent="0.5">
      <c r="A326" s="14" t="s">
        <v>36</v>
      </c>
      <c r="B326" s="14" t="s">
        <v>131</v>
      </c>
      <c r="C326" s="14" t="s">
        <v>55</v>
      </c>
      <c r="D326" s="14" t="s">
        <v>132</v>
      </c>
      <c r="E326" s="7">
        <v>41032</v>
      </c>
      <c r="F326" s="9">
        <v>161854.78</v>
      </c>
    </row>
    <row r="327" spans="1:6" x14ac:dyDescent="0.5">
      <c r="A327" s="14" t="s">
        <v>36</v>
      </c>
      <c r="B327" s="14" t="s">
        <v>94</v>
      </c>
      <c r="C327" s="14" t="s">
        <v>55</v>
      </c>
      <c r="D327" s="14" t="s">
        <v>95</v>
      </c>
      <c r="E327" s="7">
        <v>41029</v>
      </c>
      <c r="F327" s="9">
        <v>111874.96</v>
      </c>
    </row>
    <row r="328" spans="1:6" x14ac:dyDescent="0.5">
      <c r="A328" s="14" t="s">
        <v>36</v>
      </c>
      <c r="B328" s="14" t="s">
        <v>121</v>
      </c>
      <c r="C328" s="14" t="s">
        <v>55</v>
      </c>
      <c r="D328" s="14" t="s">
        <v>122</v>
      </c>
      <c r="E328" s="7">
        <v>41024</v>
      </c>
      <c r="F328" s="9">
        <v>65354.69</v>
      </c>
    </row>
    <row r="329" spans="1:6" x14ac:dyDescent="0.5">
      <c r="A329" s="14" t="s">
        <v>36</v>
      </c>
      <c r="B329" s="14" t="s">
        <v>119</v>
      </c>
      <c r="C329" s="14" t="s">
        <v>55</v>
      </c>
      <c r="D329" s="14" t="s">
        <v>120</v>
      </c>
      <c r="E329" s="7">
        <v>41021</v>
      </c>
      <c r="F329" s="9">
        <v>136798.71</v>
      </c>
    </row>
    <row r="330" spans="1:6" x14ac:dyDescent="0.5">
      <c r="A330" s="14" t="s">
        <v>36</v>
      </c>
      <c r="B330" s="14" t="s">
        <v>119</v>
      </c>
      <c r="C330" s="14" t="s">
        <v>55</v>
      </c>
      <c r="D330" s="14" t="s">
        <v>120</v>
      </c>
      <c r="E330" s="7">
        <v>41002</v>
      </c>
      <c r="F330" s="9">
        <v>72526.039999999994</v>
      </c>
    </row>
    <row r="331" spans="1:6" x14ac:dyDescent="0.5">
      <c r="A331" s="14" t="s">
        <v>36</v>
      </c>
      <c r="B331" s="14" t="s">
        <v>68</v>
      </c>
      <c r="C331" s="14" t="s">
        <v>55</v>
      </c>
      <c r="D331" s="14" t="s">
        <v>69</v>
      </c>
      <c r="E331" s="7">
        <v>40994</v>
      </c>
      <c r="F331" s="9">
        <v>178251.04</v>
      </c>
    </row>
    <row r="332" spans="1:6" x14ac:dyDescent="0.5">
      <c r="A332" s="14" t="s">
        <v>36</v>
      </c>
      <c r="B332" s="14" t="s">
        <v>121</v>
      </c>
      <c r="C332" s="14" t="s">
        <v>55</v>
      </c>
      <c r="D332" s="14" t="s">
        <v>122</v>
      </c>
      <c r="E332" s="7">
        <v>40979</v>
      </c>
      <c r="F332" s="9">
        <v>165468.51999999999</v>
      </c>
    </row>
    <row r="333" spans="1:6" x14ac:dyDescent="0.5">
      <c r="A333" s="14" t="s">
        <v>36</v>
      </c>
      <c r="B333" s="14" t="s">
        <v>86</v>
      </c>
      <c r="C333" s="14" t="s">
        <v>55</v>
      </c>
      <c r="D333" s="14" t="s">
        <v>87</v>
      </c>
      <c r="E333" s="7">
        <v>40977</v>
      </c>
      <c r="F333" s="9">
        <v>242028.05</v>
      </c>
    </row>
    <row r="334" spans="1:6" x14ac:dyDescent="0.5">
      <c r="A334" s="14" t="s">
        <v>36</v>
      </c>
      <c r="B334" s="14" t="s">
        <v>119</v>
      </c>
      <c r="C334" s="14" t="s">
        <v>55</v>
      </c>
      <c r="D334" s="14" t="s">
        <v>120</v>
      </c>
      <c r="E334" s="7">
        <v>40971</v>
      </c>
      <c r="F334" s="9">
        <v>202188.77</v>
      </c>
    </row>
    <row r="335" spans="1:6" x14ac:dyDescent="0.5">
      <c r="A335" s="14" t="s">
        <v>36</v>
      </c>
      <c r="B335" s="14" t="s">
        <v>104</v>
      </c>
      <c r="C335" s="14" t="s">
        <v>55</v>
      </c>
      <c r="D335" s="14" t="s">
        <v>105</v>
      </c>
      <c r="E335" s="7">
        <v>40970</v>
      </c>
      <c r="F335" s="9">
        <v>102407.09</v>
      </c>
    </row>
    <row r="336" spans="1:6" x14ac:dyDescent="0.5">
      <c r="A336" s="14" t="s">
        <v>36</v>
      </c>
      <c r="B336" s="14" t="s">
        <v>84</v>
      </c>
      <c r="C336" s="14" t="s">
        <v>55</v>
      </c>
      <c r="D336" s="14" t="s">
        <v>85</v>
      </c>
      <c r="E336" s="7">
        <v>40961</v>
      </c>
      <c r="F336" s="9">
        <v>179947.03</v>
      </c>
    </row>
    <row r="337" spans="1:8" x14ac:dyDescent="0.5">
      <c r="A337" s="14" t="s">
        <v>36</v>
      </c>
      <c r="B337" s="14" t="s">
        <v>86</v>
      </c>
      <c r="C337" s="14" t="s">
        <v>55</v>
      </c>
      <c r="D337" s="14" t="s">
        <v>87</v>
      </c>
      <c r="E337" s="7">
        <v>40960</v>
      </c>
      <c r="F337" s="9">
        <v>196915.77</v>
      </c>
    </row>
    <row r="338" spans="1:8" x14ac:dyDescent="0.5">
      <c r="A338" s="14" t="s">
        <v>36</v>
      </c>
      <c r="B338" s="14" t="s">
        <v>121</v>
      </c>
      <c r="C338" s="14" t="s">
        <v>55</v>
      </c>
      <c r="D338" s="14" t="s">
        <v>122</v>
      </c>
      <c r="E338" s="7">
        <v>40958</v>
      </c>
      <c r="F338" s="9">
        <v>99249.77</v>
      </c>
    </row>
    <row r="339" spans="1:8" x14ac:dyDescent="0.5">
      <c r="A339" s="14" t="s">
        <v>36</v>
      </c>
      <c r="B339" s="14" t="s">
        <v>54</v>
      </c>
      <c r="C339" s="14" t="s">
        <v>55</v>
      </c>
      <c r="D339" s="14" t="s">
        <v>56</v>
      </c>
      <c r="E339" s="7">
        <v>40948</v>
      </c>
      <c r="F339" s="9">
        <v>102840.08</v>
      </c>
    </row>
    <row r="340" spans="1:8" x14ac:dyDescent="0.5">
      <c r="A340" s="14" t="s">
        <v>36</v>
      </c>
      <c r="B340" s="14" t="s">
        <v>131</v>
      </c>
      <c r="C340" s="14" t="s">
        <v>55</v>
      </c>
      <c r="D340" s="14" t="s">
        <v>132</v>
      </c>
      <c r="E340" s="7">
        <v>40942</v>
      </c>
      <c r="F340" s="9">
        <v>168502.96</v>
      </c>
    </row>
    <row r="341" spans="1:8" x14ac:dyDescent="0.5">
      <c r="A341" s="14" t="s">
        <v>36</v>
      </c>
      <c r="B341" s="14" t="s">
        <v>84</v>
      </c>
      <c r="C341" s="14" t="s">
        <v>55</v>
      </c>
      <c r="D341" s="14" t="s">
        <v>85</v>
      </c>
      <c r="E341" s="7">
        <v>40929</v>
      </c>
      <c r="F341" s="9">
        <v>241435.1</v>
      </c>
    </row>
    <row r="342" spans="1:8" x14ac:dyDescent="0.5">
      <c r="A342" s="15" t="s">
        <v>36</v>
      </c>
      <c r="B342" s="15" t="s">
        <v>94</v>
      </c>
      <c r="C342" s="15" t="s">
        <v>55</v>
      </c>
      <c r="D342" s="15" t="s">
        <v>95</v>
      </c>
      <c r="E342" s="7">
        <v>40925</v>
      </c>
      <c r="F342" s="9">
        <v>170004.56</v>
      </c>
    </row>
    <row r="343" spans="1:8" x14ac:dyDescent="0.5">
      <c r="A343" s="14" t="s">
        <v>36</v>
      </c>
      <c r="B343" s="14" t="s">
        <v>84</v>
      </c>
      <c r="C343" s="14" t="s">
        <v>55</v>
      </c>
      <c r="D343" s="14" t="s">
        <v>85</v>
      </c>
      <c r="E343" s="7">
        <v>40921</v>
      </c>
      <c r="F343" s="9">
        <v>134299.06</v>
      </c>
    </row>
    <row r="344" spans="1:8" x14ac:dyDescent="0.5">
      <c r="A344" s="14" t="s">
        <v>36</v>
      </c>
      <c r="B344" s="14" t="s">
        <v>54</v>
      </c>
      <c r="C344" s="14" t="s">
        <v>55</v>
      </c>
      <c r="D344" s="14" t="s">
        <v>56</v>
      </c>
      <c r="E344" s="7">
        <v>40911</v>
      </c>
      <c r="F344" s="9">
        <v>132942.53</v>
      </c>
    </row>
    <row r="345" spans="1:8" x14ac:dyDescent="0.5">
      <c r="A345" s="14" t="s">
        <v>36</v>
      </c>
      <c r="B345" s="14" t="s">
        <v>119</v>
      </c>
      <c r="C345" s="14" t="s">
        <v>55</v>
      </c>
      <c r="D345" s="14" t="s">
        <v>120</v>
      </c>
      <c r="E345" s="7">
        <v>40909</v>
      </c>
      <c r="F345" s="9">
        <v>103611.46</v>
      </c>
    </row>
    <row r="346" spans="1:8" x14ac:dyDescent="0.5">
      <c r="A346" s="14" t="s">
        <v>36</v>
      </c>
      <c r="B346" s="14" t="s">
        <v>54</v>
      </c>
      <c r="C346" s="14" t="s">
        <v>136</v>
      </c>
      <c r="D346" s="14" t="s">
        <v>56</v>
      </c>
      <c r="E346" s="7">
        <v>41135</v>
      </c>
      <c r="F346" s="9">
        <v>56620.97</v>
      </c>
      <c r="H346" t="s">
        <v>147</v>
      </c>
    </row>
    <row r="347" spans="1:8" x14ac:dyDescent="0.5">
      <c r="A347" s="14" t="s">
        <v>112</v>
      </c>
      <c r="B347" s="14" t="s">
        <v>94</v>
      </c>
      <c r="C347" s="14" t="s">
        <v>55</v>
      </c>
      <c r="D347" s="14" t="s">
        <v>95</v>
      </c>
      <c r="E347" s="7">
        <v>41856</v>
      </c>
      <c r="F347" s="9">
        <v>86430.26</v>
      </c>
      <c r="H347" t="s">
        <v>148</v>
      </c>
    </row>
    <row r="348" spans="1:8" x14ac:dyDescent="0.5">
      <c r="A348" s="14" t="s">
        <v>112</v>
      </c>
      <c r="B348" s="14" t="s">
        <v>68</v>
      </c>
      <c r="C348" s="14" t="s">
        <v>55</v>
      </c>
      <c r="D348" s="14" t="s">
        <v>69</v>
      </c>
      <c r="E348" s="7">
        <v>41827</v>
      </c>
      <c r="F348" s="9">
        <v>141901.76000000001</v>
      </c>
      <c r="H348" t="s">
        <v>148</v>
      </c>
    </row>
    <row r="349" spans="1:8" x14ac:dyDescent="0.5">
      <c r="A349" s="14" t="s">
        <v>37</v>
      </c>
      <c r="B349" s="14" t="s">
        <v>64</v>
      </c>
      <c r="C349" s="14" t="s">
        <v>60</v>
      </c>
      <c r="D349" s="14" t="s">
        <v>65</v>
      </c>
      <c r="E349" s="7">
        <v>41221</v>
      </c>
      <c r="F349" s="9">
        <v>54890.28</v>
      </c>
      <c r="H349" t="s">
        <v>149</v>
      </c>
    </row>
    <row r="350" spans="1:8" x14ac:dyDescent="0.5">
      <c r="A350" s="14" t="s">
        <v>37</v>
      </c>
      <c r="B350" s="14" t="s">
        <v>48</v>
      </c>
      <c r="C350" s="14" t="s">
        <v>49</v>
      </c>
      <c r="D350" s="14" t="s">
        <v>50</v>
      </c>
      <c r="E350" s="7" t="s">
        <v>47</v>
      </c>
      <c r="F350" s="9">
        <v>138641.81</v>
      </c>
    </row>
    <row r="351" spans="1:8" x14ac:dyDescent="0.5">
      <c r="A351" s="14" t="s">
        <v>37</v>
      </c>
      <c r="B351" s="14" t="s">
        <v>62</v>
      </c>
      <c r="C351" s="14" t="s">
        <v>49</v>
      </c>
      <c r="D351" s="14" t="s">
        <v>63</v>
      </c>
      <c r="E351" s="7">
        <v>41975</v>
      </c>
      <c r="F351" s="9">
        <v>221482.76</v>
      </c>
    </row>
    <row r="352" spans="1:8" x14ac:dyDescent="0.5">
      <c r="A352" s="14" t="s">
        <v>37</v>
      </c>
      <c r="B352" s="14" t="s">
        <v>64</v>
      </c>
      <c r="C352" s="14" t="s">
        <v>49</v>
      </c>
      <c r="D352" s="14" t="s">
        <v>65</v>
      </c>
      <c r="E352" s="7">
        <v>41970</v>
      </c>
      <c r="F352" s="9">
        <v>96912.41</v>
      </c>
    </row>
    <row r="353" spans="1:6" x14ac:dyDescent="0.5">
      <c r="A353" s="14" t="s">
        <v>37</v>
      </c>
      <c r="B353" s="14" t="s">
        <v>66</v>
      </c>
      <c r="C353" s="14" t="s">
        <v>49</v>
      </c>
      <c r="D353" s="14" t="s">
        <v>67</v>
      </c>
      <c r="E353" s="7">
        <v>41968</v>
      </c>
      <c r="F353" s="9">
        <v>227137.19</v>
      </c>
    </row>
    <row r="354" spans="1:6" x14ac:dyDescent="0.5">
      <c r="A354" s="14" t="s">
        <v>37</v>
      </c>
      <c r="B354" s="14" t="s">
        <v>70</v>
      </c>
      <c r="C354" s="14" t="s">
        <v>49</v>
      </c>
      <c r="D354" s="14" t="s">
        <v>71</v>
      </c>
      <c r="E354" s="7">
        <v>41956</v>
      </c>
      <c r="F354" s="9">
        <v>135551.18</v>
      </c>
    </row>
    <row r="355" spans="1:6" x14ac:dyDescent="0.5">
      <c r="A355" s="14" t="s">
        <v>37</v>
      </c>
      <c r="B355" s="14" t="s">
        <v>74</v>
      </c>
      <c r="C355" s="14" t="s">
        <v>49</v>
      </c>
      <c r="D355" s="14" t="s">
        <v>75</v>
      </c>
      <c r="E355" s="7">
        <v>41954</v>
      </c>
      <c r="F355" s="9">
        <v>54359.13</v>
      </c>
    </row>
    <row r="356" spans="1:6" x14ac:dyDescent="0.5">
      <c r="A356" s="14" t="s">
        <v>37</v>
      </c>
      <c r="B356" s="14" t="s">
        <v>80</v>
      </c>
      <c r="C356" s="14" t="s">
        <v>49</v>
      </c>
      <c r="D356" s="14" t="s">
        <v>81</v>
      </c>
      <c r="E356" s="7">
        <v>41948</v>
      </c>
      <c r="F356" s="9">
        <v>78768.259999999995</v>
      </c>
    </row>
    <row r="357" spans="1:6" x14ac:dyDescent="0.5">
      <c r="A357" s="14" t="s">
        <v>37</v>
      </c>
      <c r="B357" s="14" t="s">
        <v>64</v>
      </c>
      <c r="C357" s="14" t="s">
        <v>49</v>
      </c>
      <c r="D357" s="14" t="s">
        <v>65</v>
      </c>
      <c r="E357" s="7">
        <v>41948</v>
      </c>
      <c r="F357" s="9">
        <v>153030.81</v>
      </c>
    </row>
    <row r="358" spans="1:6" x14ac:dyDescent="0.5">
      <c r="A358" s="14" t="s">
        <v>37</v>
      </c>
      <c r="B358" s="14" t="s">
        <v>88</v>
      </c>
      <c r="C358" s="14" t="s">
        <v>49</v>
      </c>
      <c r="D358" s="14" t="s">
        <v>89</v>
      </c>
      <c r="E358" s="7">
        <v>41917</v>
      </c>
      <c r="F358" s="9">
        <v>212492.15</v>
      </c>
    </row>
    <row r="359" spans="1:6" x14ac:dyDescent="0.5">
      <c r="A359" s="14" t="s">
        <v>37</v>
      </c>
      <c r="B359" s="14" t="s">
        <v>90</v>
      </c>
      <c r="C359" s="14" t="s">
        <v>49</v>
      </c>
      <c r="D359" s="14" t="s">
        <v>91</v>
      </c>
      <c r="E359" s="7">
        <v>41915</v>
      </c>
      <c r="F359" s="9">
        <v>192690</v>
      </c>
    </row>
    <row r="360" spans="1:6" x14ac:dyDescent="0.5">
      <c r="A360" s="14" t="s">
        <v>37</v>
      </c>
      <c r="B360" s="14" t="s">
        <v>70</v>
      </c>
      <c r="C360" s="14" t="s">
        <v>49</v>
      </c>
      <c r="D360" s="14" t="s">
        <v>71</v>
      </c>
      <c r="E360" s="7">
        <v>41914</v>
      </c>
      <c r="F360" s="9">
        <v>51610.74</v>
      </c>
    </row>
    <row r="361" spans="1:6" x14ac:dyDescent="0.5">
      <c r="A361" s="14" t="s">
        <v>37</v>
      </c>
      <c r="B361" s="14" t="s">
        <v>80</v>
      </c>
      <c r="C361" s="14" t="s">
        <v>49</v>
      </c>
      <c r="D361" s="14" t="s">
        <v>81</v>
      </c>
      <c r="E361" s="7">
        <v>41906</v>
      </c>
      <c r="F361" s="9">
        <v>182982.65</v>
      </c>
    </row>
    <row r="362" spans="1:6" x14ac:dyDescent="0.5">
      <c r="A362" s="14" t="s">
        <v>37</v>
      </c>
      <c r="B362" s="14" t="s">
        <v>74</v>
      </c>
      <c r="C362" s="14" t="s">
        <v>49</v>
      </c>
      <c r="D362" s="14" t="s">
        <v>75</v>
      </c>
      <c r="E362" s="7">
        <v>41906</v>
      </c>
      <c r="F362" s="9">
        <v>236957.81</v>
      </c>
    </row>
    <row r="363" spans="1:6" x14ac:dyDescent="0.5">
      <c r="A363" s="14" t="s">
        <v>37</v>
      </c>
      <c r="B363" s="14" t="s">
        <v>98</v>
      </c>
      <c r="C363" s="14" t="s">
        <v>49</v>
      </c>
      <c r="D363" s="14" t="s">
        <v>99</v>
      </c>
      <c r="E363" s="7">
        <v>41893</v>
      </c>
      <c r="F363" s="9">
        <v>107313.76</v>
      </c>
    </row>
    <row r="364" spans="1:6" x14ac:dyDescent="0.5">
      <c r="A364" s="14" t="s">
        <v>37</v>
      </c>
      <c r="B364" s="14" t="s">
        <v>64</v>
      </c>
      <c r="C364" s="14" t="s">
        <v>49</v>
      </c>
      <c r="D364" s="14" t="s">
        <v>65</v>
      </c>
      <c r="E364" s="7">
        <v>41893</v>
      </c>
      <c r="F364" s="9">
        <v>173603.21</v>
      </c>
    </row>
    <row r="365" spans="1:6" x14ac:dyDescent="0.5">
      <c r="A365" s="14" t="s">
        <v>37</v>
      </c>
      <c r="B365" s="14" t="s">
        <v>64</v>
      </c>
      <c r="C365" s="14" t="s">
        <v>49</v>
      </c>
      <c r="D365" s="14" t="s">
        <v>65</v>
      </c>
      <c r="E365" s="7">
        <v>41874</v>
      </c>
      <c r="F365" s="9">
        <v>232414.13</v>
      </c>
    </row>
    <row r="366" spans="1:6" x14ac:dyDescent="0.5">
      <c r="A366" s="14" t="s">
        <v>37</v>
      </c>
      <c r="B366" s="14" t="s">
        <v>80</v>
      </c>
      <c r="C366" s="14" t="s">
        <v>49</v>
      </c>
      <c r="D366" s="14" t="s">
        <v>81</v>
      </c>
      <c r="E366" s="7">
        <v>41873</v>
      </c>
      <c r="F366" s="9">
        <v>102293.15</v>
      </c>
    </row>
    <row r="367" spans="1:6" x14ac:dyDescent="0.5">
      <c r="A367" s="14" t="s">
        <v>37</v>
      </c>
      <c r="B367" s="14" t="s">
        <v>64</v>
      </c>
      <c r="C367" s="14" t="s">
        <v>49</v>
      </c>
      <c r="D367" s="14" t="s">
        <v>65</v>
      </c>
      <c r="E367" s="7">
        <v>41870</v>
      </c>
      <c r="F367" s="9">
        <v>167308.96</v>
      </c>
    </row>
    <row r="368" spans="1:6" x14ac:dyDescent="0.5">
      <c r="A368" s="14" t="s">
        <v>37</v>
      </c>
      <c r="B368" s="14" t="s">
        <v>64</v>
      </c>
      <c r="C368" s="14" t="s">
        <v>49</v>
      </c>
      <c r="D368" s="14" t="s">
        <v>65</v>
      </c>
      <c r="E368" s="7">
        <v>41870</v>
      </c>
      <c r="F368" s="9">
        <v>203539.88</v>
      </c>
    </row>
    <row r="369" spans="1:6" x14ac:dyDescent="0.5">
      <c r="A369" s="14" t="s">
        <v>37</v>
      </c>
      <c r="B369" s="14" t="s">
        <v>98</v>
      </c>
      <c r="C369" s="14" t="s">
        <v>49</v>
      </c>
      <c r="D369" s="14" t="s">
        <v>99</v>
      </c>
      <c r="E369" s="7">
        <v>41863</v>
      </c>
      <c r="F369" s="9">
        <v>198440.94</v>
      </c>
    </row>
    <row r="370" spans="1:6" x14ac:dyDescent="0.5">
      <c r="A370" s="14" t="s">
        <v>37</v>
      </c>
      <c r="B370" s="14" t="s">
        <v>90</v>
      </c>
      <c r="C370" s="14" t="s">
        <v>49</v>
      </c>
      <c r="D370" s="14" t="s">
        <v>91</v>
      </c>
      <c r="E370" s="7">
        <v>41857</v>
      </c>
      <c r="F370" s="9">
        <v>190426</v>
      </c>
    </row>
    <row r="371" spans="1:6" x14ac:dyDescent="0.5">
      <c r="A371" s="14" t="s">
        <v>37</v>
      </c>
      <c r="B371" s="14" t="s">
        <v>110</v>
      </c>
      <c r="C371" s="14" t="s">
        <v>49</v>
      </c>
      <c r="D371" s="14" t="s">
        <v>111</v>
      </c>
      <c r="E371" s="7">
        <v>41856</v>
      </c>
      <c r="F371" s="9">
        <v>58445.64</v>
      </c>
    </row>
    <row r="372" spans="1:6" x14ac:dyDescent="0.5">
      <c r="A372" s="14" t="s">
        <v>37</v>
      </c>
      <c r="B372" s="14" t="s">
        <v>48</v>
      </c>
      <c r="C372" s="14" t="s">
        <v>49</v>
      </c>
      <c r="D372" s="14" t="s">
        <v>50</v>
      </c>
      <c r="E372" s="7">
        <v>41856</v>
      </c>
      <c r="F372" s="9">
        <v>236626.59</v>
      </c>
    </row>
    <row r="373" spans="1:6" x14ac:dyDescent="0.5">
      <c r="A373" s="14" t="s">
        <v>37</v>
      </c>
      <c r="B373" s="14" t="s">
        <v>64</v>
      </c>
      <c r="C373" s="14" t="s">
        <v>49</v>
      </c>
      <c r="D373" s="14" t="s">
        <v>65</v>
      </c>
      <c r="E373" s="7">
        <v>41846</v>
      </c>
      <c r="F373" s="9">
        <v>208849.52</v>
      </c>
    </row>
    <row r="374" spans="1:6" x14ac:dyDescent="0.5">
      <c r="A374" s="14" t="s">
        <v>37</v>
      </c>
      <c r="B374" s="14" t="s">
        <v>48</v>
      </c>
      <c r="C374" s="14" t="s">
        <v>49</v>
      </c>
      <c r="D374" s="14" t="s">
        <v>50</v>
      </c>
      <c r="E374" s="7">
        <v>41844</v>
      </c>
      <c r="F374" s="9">
        <v>218661.63</v>
      </c>
    </row>
    <row r="375" spans="1:6" x14ac:dyDescent="0.5">
      <c r="A375" s="14" t="s">
        <v>37</v>
      </c>
      <c r="B375" s="14" t="s">
        <v>80</v>
      </c>
      <c r="C375" s="14" t="s">
        <v>49</v>
      </c>
      <c r="D375" s="14" t="s">
        <v>81</v>
      </c>
      <c r="E375" s="7">
        <v>41842</v>
      </c>
      <c r="F375" s="9">
        <v>248827.67</v>
      </c>
    </row>
    <row r="376" spans="1:6" x14ac:dyDescent="0.5">
      <c r="A376" s="14" t="s">
        <v>37</v>
      </c>
      <c r="B376" s="14" t="s">
        <v>113</v>
      </c>
      <c r="C376" s="14" t="s">
        <v>49</v>
      </c>
      <c r="D376" s="14" t="s">
        <v>114</v>
      </c>
      <c r="E376" s="7">
        <v>41840</v>
      </c>
      <c r="F376" s="9">
        <v>67300.259999999995</v>
      </c>
    </row>
    <row r="377" spans="1:6" x14ac:dyDescent="0.5">
      <c r="A377" s="14" t="s">
        <v>37</v>
      </c>
      <c r="B377" s="14" t="s">
        <v>70</v>
      </c>
      <c r="C377" s="14" t="s">
        <v>49</v>
      </c>
      <c r="D377" s="14" t="s">
        <v>71</v>
      </c>
      <c r="E377" s="7">
        <v>41840</v>
      </c>
      <c r="F377" s="9">
        <v>92584.66</v>
      </c>
    </row>
    <row r="378" spans="1:6" x14ac:dyDescent="0.5">
      <c r="A378" s="14" t="s">
        <v>37</v>
      </c>
      <c r="B378" s="14" t="s">
        <v>48</v>
      </c>
      <c r="C378" s="14" t="s">
        <v>49</v>
      </c>
      <c r="D378" s="14" t="s">
        <v>50</v>
      </c>
      <c r="E378" s="7">
        <v>41838</v>
      </c>
      <c r="F378" s="9">
        <v>155274.1</v>
      </c>
    </row>
    <row r="379" spans="1:6" x14ac:dyDescent="0.5">
      <c r="A379" s="14" t="s">
        <v>37</v>
      </c>
      <c r="B379" s="14" t="s">
        <v>88</v>
      </c>
      <c r="C379" s="14" t="s">
        <v>49</v>
      </c>
      <c r="D379" s="14" t="s">
        <v>89</v>
      </c>
      <c r="E379" s="7">
        <v>41828</v>
      </c>
      <c r="F379" s="9">
        <v>82831.039999999994</v>
      </c>
    </row>
    <row r="380" spans="1:6" x14ac:dyDescent="0.5">
      <c r="A380" s="14" t="s">
        <v>37</v>
      </c>
      <c r="B380" s="14" t="s">
        <v>62</v>
      </c>
      <c r="C380" s="14" t="s">
        <v>49</v>
      </c>
      <c r="D380" s="14" t="s">
        <v>63</v>
      </c>
      <c r="E380" s="7">
        <v>41822</v>
      </c>
      <c r="F380" s="9">
        <v>209925.18</v>
      </c>
    </row>
    <row r="381" spans="1:6" x14ac:dyDescent="0.5">
      <c r="A381" s="14" t="s">
        <v>37</v>
      </c>
      <c r="B381" s="14" t="s">
        <v>98</v>
      </c>
      <c r="C381" s="14" t="s">
        <v>49</v>
      </c>
      <c r="D381" s="14" t="s">
        <v>99</v>
      </c>
      <c r="E381" s="7">
        <v>41821</v>
      </c>
      <c r="F381" s="9">
        <v>80037.759999999995</v>
      </c>
    </row>
    <row r="382" spans="1:6" x14ac:dyDescent="0.5">
      <c r="A382" s="14" t="s">
        <v>37</v>
      </c>
      <c r="B382" s="14" t="s">
        <v>98</v>
      </c>
      <c r="C382" s="14" t="s">
        <v>49</v>
      </c>
      <c r="D382" s="14" t="s">
        <v>99</v>
      </c>
      <c r="E382" s="7">
        <v>41801</v>
      </c>
      <c r="F382" s="9">
        <v>242437.65</v>
      </c>
    </row>
    <row r="383" spans="1:6" x14ac:dyDescent="0.5">
      <c r="A383" s="14" t="s">
        <v>37</v>
      </c>
      <c r="B383" s="14" t="s">
        <v>110</v>
      </c>
      <c r="C383" s="14" t="s">
        <v>49</v>
      </c>
      <c r="D383" s="14" t="s">
        <v>111</v>
      </c>
      <c r="E383" s="7">
        <v>41793</v>
      </c>
      <c r="F383" s="9">
        <v>84807.9</v>
      </c>
    </row>
    <row r="384" spans="1:6" x14ac:dyDescent="0.5">
      <c r="A384" s="14" t="s">
        <v>37</v>
      </c>
      <c r="B384" s="14" t="s">
        <v>113</v>
      </c>
      <c r="C384" s="14" t="s">
        <v>49</v>
      </c>
      <c r="D384" s="14" t="s">
        <v>114</v>
      </c>
      <c r="E384" s="7">
        <v>41785</v>
      </c>
      <c r="F384" s="9">
        <v>148062.19</v>
      </c>
    </row>
    <row r="385" spans="1:6" x14ac:dyDescent="0.5">
      <c r="A385" s="14" t="s">
        <v>37</v>
      </c>
      <c r="B385" s="14" t="s">
        <v>98</v>
      </c>
      <c r="C385" s="14" t="s">
        <v>49</v>
      </c>
      <c r="D385" s="14" t="s">
        <v>99</v>
      </c>
      <c r="E385" s="7">
        <v>41784</v>
      </c>
      <c r="F385" s="9">
        <v>229571.43</v>
      </c>
    </row>
    <row r="386" spans="1:6" x14ac:dyDescent="0.5">
      <c r="A386" s="14" t="s">
        <v>37</v>
      </c>
      <c r="B386" s="14" t="s">
        <v>74</v>
      </c>
      <c r="C386" s="14" t="s">
        <v>49</v>
      </c>
      <c r="D386" s="14" t="s">
        <v>75</v>
      </c>
      <c r="E386" s="7">
        <v>41784</v>
      </c>
      <c r="F386" s="9">
        <v>239830.92</v>
      </c>
    </row>
    <row r="387" spans="1:6" x14ac:dyDescent="0.5">
      <c r="A387" s="14" t="s">
        <v>37</v>
      </c>
      <c r="B387" s="14" t="s">
        <v>74</v>
      </c>
      <c r="C387" s="14" t="s">
        <v>49</v>
      </c>
      <c r="D387" s="14" t="s">
        <v>75</v>
      </c>
      <c r="E387" s="7">
        <v>41778</v>
      </c>
      <c r="F387" s="9">
        <v>109794.29</v>
      </c>
    </row>
    <row r="388" spans="1:6" x14ac:dyDescent="0.5">
      <c r="A388" s="14" t="s">
        <v>37</v>
      </c>
      <c r="B388" s="14" t="s">
        <v>48</v>
      </c>
      <c r="C388" s="14" t="s">
        <v>49</v>
      </c>
      <c r="D388" s="14" t="s">
        <v>50</v>
      </c>
      <c r="E388" s="7">
        <v>41776</v>
      </c>
      <c r="F388" s="9">
        <v>74881.919999999998</v>
      </c>
    </row>
    <row r="389" spans="1:6" x14ac:dyDescent="0.5">
      <c r="A389" s="14" t="s">
        <v>37</v>
      </c>
      <c r="B389" s="14" t="s">
        <v>70</v>
      </c>
      <c r="C389" s="14" t="s">
        <v>49</v>
      </c>
      <c r="D389" s="14" t="s">
        <v>71</v>
      </c>
      <c r="E389" s="7">
        <v>41770</v>
      </c>
      <c r="F389" s="9">
        <v>164831.48000000001</v>
      </c>
    </row>
    <row r="390" spans="1:6" x14ac:dyDescent="0.5">
      <c r="A390" s="14" t="s">
        <v>37</v>
      </c>
      <c r="B390" s="14" t="s">
        <v>98</v>
      </c>
      <c r="C390" s="14" t="s">
        <v>49</v>
      </c>
      <c r="D390" s="14" t="s">
        <v>99</v>
      </c>
      <c r="E390" s="7">
        <v>41769</v>
      </c>
      <c r="F390" s="9">
        <v>181478.91</v>
      </c>
    </row>
    <row r="391" spans="1:6" x14ac:dyDescent="0.5">
      <c r="A391" s="14" t="s">
        <v>37</v>
      </c>
      <c r="B391" s="14" t="s">
        <v>74</v>
      </c>
      <c r="C391" s="14" t="s">
        <v>49</v>
      </c>
      <c r="D391" s="14" t="s">
        <v>75</v>
      </c>
      <c r="E391" s="7">
        <v>41761</v>
      </c>
      <c r="F391" s="9">
        <v>222932.85</v>
      </c>
    </row>
    <row r="392" spans="1:6" x14ac:dyDescent="0.5">
      <c r="A392" s="14" t="s">
        <v>37</v>
      </c>
      <c r="B392" s="14" t="s">
        <v>74</v>
      </c>
      <c r="C392" s="14" t="s">
        <v>49</v>
      </c>
      <c r="D392" s="14" t="s">
        <v>75</v>
      </c>
      <c r="E392" s="7">
        <v>41758</v>
      </c>
      <c r="F392" s="9">
        <v>162527.16</v>
      </c>
    </row>
    <row r="393" spans="1:6" x14ac:dyDescent="0.5">
      <c r="A393" s="14" t="s">
        <v>37</v>
      </c>
      <c r="B393" s="14" t="s">
        <v>64</v>
      </c>
      <c r="C393" s="14" t="s">
        <v>49</v>
      </c>
      <c r="D393" s="14" t="s">
        <v>65</v>
      </c>
      <c r="E393" s="7">
        <v>41757</v>
      </c>
      <c r="F393" s="9">
        <v>165296.76</v>
      </c>
    </row>
    <row r="394" spans="1:6" x14ac:dyDescent="0.5">
      <c r="A394" s="14" t="s">
        <v>37</v>
      </c>
      <c r="B394" s="14" t="s">
        <v>74</v>
      </c>
      <c r="C394" s="14" t="s">
        <v>49</v>
      </c>
      <c r="D394" s="14" t="s">
        <v>75</v>
      </c>
      <c r="E394" s="7">
        <v>41751</v>
      </c>
      <c r="F394" s="9">
        <v>242677.82</v>
      </c>
    </row>
    <row r="395" spans="1:6" x14ac:dyDescent="0.5">
      <c r="A395" s="14" t="s">
        <v>37</v>
      </c>
      <c r="B395" s="14" t="s">
        <v>74</v>
      </c>
      <c r="C395" s="14" t="s">
        <v>49</v>
      </c>
      <c r="D395" s="14" t="s">
        <v>75</v>
      </c>
      <c r="E395" s="7">
        <v>41750</v>
      </c>
      <c r="F395" s="9">
        <v>100640.58</v>
      </c>
    </row>
    <row r="396" spans="1:6" x14ac:dyDescent="0.5">
      <c r="A396" s="14" t="s">
        <v>37</v>
      </c>
      <c r="B396" s="14" t="s">
        <v>110</v>
      </c>
      <c r="C396" s="14" t="s">
        <v>49</v>
      </c>
      <c r="D396" s="14" t="s">
        <v>111</v>
      </c>
      <c r="E396" s="7">
        <v>41750</v>
      </c>
      <c r="F396" s="9">
        <v>186405.58</v>
      </c>
    </row>
    <row r="397" spans="1:6" x14ac:dyDescent="0.5">
      <c r="A397" s="14" t="s">
        <v>37</v>
      </c>
      <c r="B397" s="14" t="s">
        <v>88</v>
      </c>
      <c r="C397" s="14" t="s">
        <v>49</v>
      </c>
      <c r="D397" s="14" t="s">
        <v>89</v>
      </c>
      <c r="E397" s="7">
        <v>41749</v>
      </c>
      <c r="F397" s="9">
        <v>136173</v>
      </c>
    </row>
    <row r="398" spans="1:6" x14ac:dyDescent="0.5">
      <c r="A398" s="14" t="s">
        <v>37</v>
      </c>
      <c r="B398" s="14" t="s">
        <v>64</v>
      </c>
      <c r="C398" s="14" t="s">
        <v>49</v>
      </c>
      <c r="D398" s="14" t="s">
        <v>65</v>
      </c>
      <c r="E398" s="7">
        <v>41746</v>
      </c>
      <c r="F398" s="9">
        <v>109205.7</v>
      </c>
    </row>
    <row r="399" spans="1:6" x14ac:dyDescent="0.5">
      <c r="A399" s="14" t="s">
        <v>37</v>
      </c>
      <c r="B399" s="14" t="s">
        <v>74</v>
      </c>
      <c r="C399" s="14" t="s">
        <v>49</v>
      </c>
      <c r="D399" s="14" t="s">
        <v>75</v>
      </c>
      <c r="E399" s="7">
        <v>41745</v>
      </c>
      <c r="F399" s="9">
        <v>201231.35999999999</v>
      </c>
    </row>
    <row r="400" spans="1:6" x14ac:dyDescent="0.5">
      <c r="A400" s="14" t="s">
        <v>37</v>
      </c>
      <c r="B400" s="14" t="s">
        <v>98</v>
      </c>
      <c r="C400" s="14" t="s">
        <v>49</v>
      </c>
      <c r="D400" s="14" t="s">
        <v>99</v>
      </c>
      <c r="E400" s="7">
        <v>41743</v>
      </c>
      <c r="F400" s="9">
        <v>150466.66</v>
      </c>
    </row>
    <row r="401" spans="1:6" x14ac:dyDescent="0.5">
      <c r="A401" s="14" t="s">
        <v>37</v>
      </c>
      <c r="B401" s="14" t="s">
        <v>98</v>
      </c>
      <c r="C401" s="14" t="s">
        <v>49</v>
      </c>
      <c r="D401" s="14" t="s">
        <v>99</v>
      </c>
      <c r="E401" s="7">
        <v>41740</v>
      </c>
      <c r="F401" s="9">
        <v>235531.05</v>
      </c>
    </row>
    <row r="402" spans="1:6" x14ac:dyDescent="0.5">
      <c r="A402" s="14" t="s">
        <v>37</v>
      </c>
      <c r="B402" s="14" t="s">
        <v>90</v>
      </c>
      <c r="C402" s="14" t="s">
        <v>49</v>
      </c>
      <c r="D402" s="14" t="s">
        <v>91</v>
      </c>
      <c r="E402" s="7">
        <v>41722</v>
      </c>
      <c r="F402" s="9">
        <v>217991.55</v>
      </c>
    </row>
    <row r="403" spans="1:6" x14ac:dyDescent="0.5">
      <c r="A403" s="14" t="s">
        <v>37</v>
      </c>
      <c r="B403" s="14" t="s">
        <v>113</v>
      </c>
      <c r="C403" s="14" t="s">
        <v>49</v>
      </c>
      <c r="D403" s="14" t="s">
        <v>114</v>
      </c>
      <c r="E403" s="7">
        <v>41722</v>
      </c>
      <c r="F403" s="9">
        <v>227632.8</v>
      </c>
    </row>
    <row r="404" spans="1:6" x14ac:dyDescent="0.5">
      <c r="A404" s="14" t="s">
        <v>37</v>
      </c>
      <c r="B404" s="14" t="s">
        <v>110</v>
      </c>
      <c r="C404" s="14" t="s">
        <v>49</v>
      </c>
      <c r="D404" s="14" t="s">
        <v>111</v>
      </c>
      <c r="E404" s="7">
        <v>41720</v>
      </c>
      <c r="F404" s="9">
        <v>197331.59</v>
      </c>
    </row>
    <row r="405" spans="1:6" x14ac:dyDescent="0.5">
      <c r="A405" s="14" t="s">
        <v>37</v>
      </c>
      <c r="B405" s="14" t="s">
        <v>74</v>
      </c>
      <c r="C405" s="14" t="s">
        <v>49</v>
      </c>
      <c r="D405" s="14" t="s">
        <v>75</v>
      </c>
      <c r="E405" s="7">
        <v>41705</v>
      </c>
      <c r="F405" s="9">
        <v>76749.039999999994</v>
      </c>
    </row>
    <row r="406" spans="1:6" x14ac:dyDescent="0.5">
      <c r="A406" s="14" t="s">
        <v>37</v>
      </c>
      <c r="B406" s="14" t="s">
        <v>48</v>
      </c>
      <c r="C406" s="14" t="s">
        <v>49</v>
      </c>
      <c r="D406" s="14" t="s">
        <v>50</v>
      </c>
      <c r="E406" s="7">
        <v>41701</v>
      </c>
      <c r="F406" s="9">
        <v>111223.58</v>
      </c>
    </row>
    <row r="407" spans="1:6" x14ac:dyDescent="0.5">
      <c r="A407" s="14" t="s">
        <v>37</v>
      </c>
      <c r="B407" s="14" t="s">
        <v>133</v>
      </c>
      <c r="C407" s="14" t="s">
        <v>49</v>
      </c>
      <c r="D407" s="14" t="s">
        <v>134</v>
      </c>
      <c r="E407" s="7">
        <v>41688</v>
      </c>
      <c r="F407" s="9">
        <v>101385.53</v>
      </c>
    </row>
    <row r="408" spans="1:6" x14ac:dyDescent="0.5">
      <c r="A408" s="14" t="s">
        <v>37</v>
      </c>
      <c r="B408" s="14" t="s">
        <v>74</v>
      </c>
      <c r="C408" s="14" t="s">
        <v>49</v>
      </c>
      <c r="D408" s="14" t="s">
        <v>75</v>
      </c>
      <c r="E408" s="7">
        <v>41687</v>
      </c>
      <c r="F408" s="9">
        <v>150504.68</v>
      </c>
    </row>
    <row r="409" spans="1:6" x14ac:dyDescent="0.5">
      <c r="A409" s="14" t="s">
        <v>37</v>
      </c>
      <c r="B409" s="14" t="s">
        <v>113</v>
      </c>
      <c r="C409" s="14" t="s">
        <v>49</v>
      </c>
      <c r="D409" s="14" t="s">
        <v>114</v>
      </c>
      <c r="E409" s="7">
        <v>41682</v>
      </c>
      <c r="F409" s="9">
        <v>98966.57</v>
      </c>
    </row>
    <row r="410" spans="1:6" x14ac:dyDescent="0.5">
      <c r="A410" s="14" t="s">
        <v>37</v>
      </c>
      <c r="B410" s="14" t="s">
        <v>70</v>
      </c>
      <c r="C410" s="14" t="s">
        <v>49</v>
      </c>
      <c r="D410" s="14" t="s">
        <v>71</v>
      </c>
      <c r="E410" s="7">
        <v>41661</v>
      </c>
      <c r="F410" s="9">
        <v>72659.42</v>
      </c>
    </row>
    <row r="411" spans="1:6" x14ac:dyDescent="0.5">
      <c r="A411" s="14" t="s">
        <v>37</v>
      </c>
      <c r="B411" s="14" t="s">
        <v>133</v>
      </c>
      <c r="C411" s="14" t="s">
        <v>49</v>
      </c>
      <c r="D411" s="14" t="s">
        <v>134</v>
      </c>
      <c r="E411" s="7">
        <v>41654</v>
      </c>
      <c r="F411" s="9">
        <v>72849.94</v>
      </c>
    </row>
    <row r="412" spans="1:6" x14ac:dyDescent="0.5">
      <c r="A412" s="14" t="s">
        <v>37</v>
      </c>
      <c r="B412" s="14" t="s">
        <v>110</v>
      </c>
      <c r="C412" s="14" t="s">
        <v>49</v>
      </c>
      <c r="D412" s="14" t="s">
        <v>111</v>
      </c>
      <c r="E412" s="7">
        <v>41653</v>
      </c>
      <c r="F412" s="9">
        <v>227333.49</v>
      </c>
    </row>
    <row r="413" spans="1:6" x14ac:dyDescent="0.5">
      <c r="A413" s="14" t="s">
        <v>37</v>
      </c>
      <c r="B413" s="14" t="s">
        <v>74</v>
      </c>
      <c r="C413" s="14" t="s">
        <v>49</v>
      </c>
      <c r="D413" s="14" t="s">
        <v>75</v>
      </c>
      <c r="E413" s="7">
        <v>41647</v>
      </c>
      <c r="F413" s="9">
        <v>100555.29</v>
      </c>
    </row>
    <row r="414" spans="1:6" x14ac:dyDescent="0.5">
      <c r="A414" s="14" t="s">
        <v>37</v>
      </c>
      <c r="B414" s="14" t="s">
        <v>133</v>
      </c>
      <c r="C414" s="14" t="s">
        <v>49</v>
      </c>
      <c r="D414" s="14" t="s">
        <v>134</v>
      </c>
      <c r="E414" s="7">
        <v>41641</v>
      </c>
      <c r="F414" s="9">
        <v>181595.13</v>
      </c>
    </row>
    <row r="415" spans="1:6" x14ac:dyDescent="0.5">
      <c r="A415" s="14" t="s">
        <v>37</v>
      </c>
      <c r="B415" s="14" t="s">
        <v>133</v>
      </c>
      <c r="C415" s="14" t="s">
        <v>49</v>
      </c>
      <c r="D415" s="14" t="s">
        <v>134</v>
      </c>
      <c r="E415" s="7">
        <v>41640</v>
      </c>
      <c r="F415" s="9">
        <v>221800.51</v>
      </c>
    </row>
    <row r="416" spans="1:6" x14ac:dyDescent="0.5">
      <c r="A416" s="14" t="s">
        <v>37</v>
      </c>
      <c r="B416" s="14" t="s">
        <v>66</v>
      </c>
      <c r="C416" s="14" t="s">
        <v>49</v>
      </c>
      <c r="D416" s="14" t="s">
        <v>67</v>
      </c>
      <c r="E416" s="7">
        <v>41629</v>
      </c>
      <c r="F416" s="9">
        <v>91139.81</v>
      </c>
    </row>
    <row r="417" spans="1:6" x14ac:dyDescent="0.5">
      <c r="A417" s="14" t="s">
        <v>37</v>
      </c>
      <c r="B417" s="14" t="s">
        <v>74</v>
      </c>
      <c r="C417" s="14" t="s">
        <v>49</v>
      </c>
      <c r="D417" s="14" t="s">
        <v>75</v>
      </c>
      <c r="E417" s="7">
        <v>41626</v>
      </c>
      <c r="F417" s="9">
        <v>203844.27</v>
      </c>
    </row>
    <row r="418" spans="1:6" x14ac:dyDescent="0.5">
      <c r="A418" s="14" t="s">
        <v>37</v>
      </c>
      <c r="B418" s="14" t="s">
        <v>70</v>
      </c>
      <c r="C418" s="14" t="s">
        <v>49</v>
      </c>
      <c r="D418" s="14" t="s">
        <v>71</v>
      </c>
      <c r="E418" s="7">
        <v>41619</v>
      </c>
      <c r="F418" s="9">
        <v>89211.68</v>
      </c>
    </row>
    <row r="419" spans="1:6" x14ac:dyDescent="0.5">
      <c r="A419" s="14" t="s">
        <v>37</v>
      </c>
      <c r="B419" s="14" t="s">
        <v>113</v>
      </c>
      <c r="C419" s="14" t="s">
        <v>49</v>
      </c>
      <c r="D419" s="14" t="s">
        <v>114</v>
      </c>
      <c r="E419" s="7">
        <v>41603</v>
      </c>
      <c r="F419" s="9">
        <v>91616.67</v>
      </c>
    </row>
    <row r="420" spans="1:6" x14ac:dyDescent="0.5">
      <c r="A420" s="14" t="s">
        <v>37</v>
      </c>
      <c r="B420" s="14" t="s">
        <v>64</v>
      </c>
      <c r="C420" s="14" t="s">
        <v>49</v>
      </c>
      <c r="D420" s="14" t="s">
        <v>65</v>
      </c>
      <c r="E420" s="7">
        <v>41603</v>
      </c>
      <c r="F420" s="9">
        <v>208554.85</v>
      </c>
    </row>
    <row r="421" spans="1:6" x14ac:dyDescent="0.5">
      <c r="A421" s="14" t="s">
        <v>37</v>
      </c>
      <c r="B421" s="14" t="s">
        <v>80</v>
      </c>
      <c r="C421" s="14" t="s">
        <v>49</v>
      </c>
      <c r="D421" s="14" t="s">
        <v>81</v>
      </c>
      <c r="E421" s="7">
        <v>41603</v>
      </c>
      <c r="F421" s="9">
        <v>236457.32</v>
      </c>
    </row>
    <row r="422" spans="1:6" x14ac:dyDescent="0.5">
      <c r="A422" s="14" t="s">
        <v>37</v>
      </c>
      <c r="B422" s="14" t="s">
        <v>98</v>
      </c>
      <c r="C422" s="14" t="s">
        <v>49</v>
      </c>
      <c r="D422" s="14" t="s">
        <v>99</v>
      </c>
      <c r="E422" s="7">
        <v>41602</v>
      </c>
      <c r="F422" s="9">
        <v>245459.77</v>
      </c>
    </row>
    <row r="423" spans="1:6" x14ac:dyDescent="0.5">
      <c r="A423" s="14" t="s">
        <v>37</v>
      </c>
      <c r="B423" s="14" t="s">
        <v>113</v>
      </c>
      <c r="C423" s="14" t="s">
        <v>49</v>
      </c>
      <c r="D423" s="14" t="s">
        <v>114</v>
      </c>
      <c r="E423" s="7">
        <v>41596</v>
      </c>
      <c r="F423" s="9">
        <v>136558.85</v>
      </c>
    </row>
    <row r="424" spans="1:6" x14ac:dyDescent="0.5">
      <c r="A424" s="14" t="s">
        <v>37</v>
      </c>
      <c r="B424" s="14" t="s">
        <v>90</v>
      </c>
      <c r="C424" s="14" t="s">
        <v>49</v>
      </c>
      <c r="D424" s="14" t="s">
        <v>91</v>
      </c>
      <c r="E424" s="7">
        <v>41595</v>
      </c>
      <c r="F424" s="9">
        <v>146685.04</v>
      </c>
    </row>
    <row r="425" spans="1:6" x14ac:dyDescent="0.5">
      <c r="A425" s="14" t="s">
        <v>37</v>
      </c>
      <c r="B425" s="14" t="s">
        <v>113</v>
      </c>
      <c r="C425" s="14" t="s">
        <v>49</v>
      </c>
      <c r="D425" s="14" t="s">
        <v>114</v>
      </c>
      <c r="E425" s="7">
        <v>41582</v>
      </c>
      <c r="F425" s="9">
        <v>157114.23999999999</v>
      </c>
    </row>
    <row r="426" spans="1:6" x14ac:dyDescent="0.5">
      <c r="A426" s="14" t="s">
        <v>37</v>
      </c>
      <c r="B426" s="14" t="s">
        <v>113</v>
      </c>
      <c r="C426" s="14" t="s">
        <v>49</v>
      </c>
      <c r="D426" s="14" t="s">
        <v>114</v>
      </c>
      <c r="E426" s="7">
        <v>41582</v>
      </c>
      <c r="F426" s="9">
        <v>234532.94</v>
      </c>
    </row>
    <row r="427" spans="1:6" x14ac:dyDescent="0.5">
      <c r="A427" s="14" t="s">
        <v>37</v>
      </c>
      <c r="B427" s="14" t="s">
        <v>133</v>
      </c>
      <c r="C427" s="14" t="s">
        <v>49</v>
      </c>
      <c r="D427" s="14" t="s">
        <v>134</v>
      </c>
      <c r="E427" s="7">
        <v>41581</v>
      </c>
      <c r="F427" s="9">
        <v>233309.52</v>
      </c>
    </row>
    <row r="428" spans="1:6" x14ac:dyDescent="0.5">
      <c r="A428" s="14" t="s">
        <v>37</v>
      </c>
      <c r="B428" s="14" t="s">
        <v>110</v>
      </c>
      <c r="C428" s="14" t="s">
        <v>49</v>
      </c>
      <c r="D428" s="14" t="s">
        <v>111</v>
      </c>
      <c r="E428" s="7">
        <v>41568</v>
      </c>
      <c r="F428" s="9">
        <v>222179.03</v>
      </c>
    </row>
    <row r="429" spans="1:6" x14ac:dyDescent="0.5">
      <c r="A429" s="14" t="s">
        <v>37</v>
      </c>
      <c r="B429" s="14" t="s">
        <v>48</v>
      </c>
      <c r="C429" s="14" t="s">
        <v>49</v>
      </c>
      <c r="D429" s="14" t="s">
        <v>50</v>
      </c>
      <c r="E429" s="7">
        <v>41559</v>
      </c>
      <c r="F429" s="9">
        <v>194690.91</v>
      </c>
    </row>
    <row r="430" spans="1:6" x14ac:dyDescent="0.5">
      <c r="A430" s="14" t="s">
        <v>37</v>
      </c>
      <c r="B430" s="14" t="s">
        <v>64</v>
      </c>
      <c r="C430" s="14" t="s">
        <v>49</v>
      </c>
      <c r="D430" s="14" t="s">
        <v>65</v>
      </c>
      <c r="E430" s="7">
        <v>41558</v>
      </c>
      <c r="F430" s="9">
        <v>195729.36</v>
      </c>
    </row>
    <row r="431" spans="1:6" x14ac:dyDescent="0.5">
      <c r="A431" s="14" t="s">
        <v>37</v>
      </c>
      <c r="B431" s="14" t="s">
        <v>80</v>
      </c>
      <c r="C431" s="14" t="s">
        <v>49</v>
      </c>
      <c r="D431" s="14" t="s">
        <v>81</v>
      </c>
      <c r="E431" s="7">
        <v>41555</v>
      </c>
      <c r="F431" s="9">
        <v>183797.12</v>
      </c>
    </row>
    <row r="432" spans="1:6" x14ac:dyDescent="0.5">
      <c r="A432" s="14" t="s">
        <v>37</v>
      </c>
      <c r="B432" s="14" t="s">
        <v>70</v>
      </c>
      <c r="C432" s="14" t="s">
        <v>49</v>
      </c>
      <c r="D432" s="14" t="s">
        <v>71</v>
      </c>
      <c r="E432" s="7">
        <v>41546</v>
      </c>
      <c r="F432" s="9">
        <v>73379.88</v>
      </c>
    </row>
    <row r="433" spans="1:6" x14ac:dyDescent="0.5">
      <c r="A433" s="14" t="s">
        <v>37</v>
      </c>
      <c r="B433" s="14" t="s">
        <v>48</v>
      </c>
      <c r="C433" s="14" t="s">
        <v>49</v>
      </c>
      <c r="D433" s="14" t="s">
        <v>50</v>
      </c>
      <c r="E433" s="7">
        <v>41543</v>
      </c>
      <c r="F433" s="9">
        <v>146291.48000000001</v>
      </c>
    </row>
    <row r="434" spans="1:6" x14ac:dyDescent="0.5">
      <c r="A434" s="14" t="s">
        <v>37</v>
      </c>
      <c r="B434" s="14" t="s">
        <v>64</v>
      </c>
      <c r="C434" s="14" t="s">
        <v>49</v>
      </c>
      <c r="D434" s="14" t="s">
        <v>65</v>
      </c>
      <c r="E434" s="7">
        <v>41537</v>
      </c>
      <c r="F434" s="9">
        <v>213574.5</v>
      </c>
    </row>
    <row r="435" spans="1:6" x14ac:dyDescent="0.5">
      <c r="A435" s="14" t="s">
        <v>37</v>
      </c>
      <c r="B435" s="14" t="s">
        <v>70</v>
      </c>
      <c r="C435" s="14" t="s">
        <v>49</v>
      </c>
      <c r="D435" s="14" t="s">
        <v>71</v>
      </c>
      <c r="E435" s="7">
        <v>41512</v>
      </c>
      <c r="F435" s="9">
        <v>119851.44</v>
      </c>
    </row>
    <row r="436" spans="1:6" x14ac:dyDescent="0.5">
      <c r="A436" s="14" t="s">
        <v>37</v>
      </c>
      <c r="B436" s="14" t="s">
        <v>48</v>
      </c>
      <c r="C436" s="14" t="s">
        <v>49</v>
      </c>
      <c r="D436" s="14" t="s">
        <v>50</v>
      </c>
      <c r="E436" s="7">
        <v>41511</v>
      </c>
      <c r="F436" s="9">
        <v>206394.35</v>
      </c>
    </row>
    <row r="437" spans="1:6" x14ac:dyDescent="0.5">
      <c r="A437" s="14" t="s">
        <v>37</v>
      </c>
      <c r="B437" s="14" t="s">
        <v>74</v>
      </c>
      <c r="C437" s="14" t="s">
        <v>49</v>
      </c>
      <c r="D437" s="14" t="s">
        <v>75</v>
      </c>
      <c r="E437" s="7">
        <v>41505</v>
      </c>
      <c r="F437" s="9">
        <v>56181.56</v>
      </c>
    </row>
    <row r="438" spans="1:6" x14ac:dyDescent="0.5">
      <c r="A438" s="14" t="s">
        <v>37</v>
      </c>
      <c r="B438" s="14" t="s">
        <v>98</v>
      </c>
      <c r="C438" s="14" t="s">
        <v>49</v>
      </c>
      <c r="D438" s="14" t="s">
        <v>99</v>
      </c>
      <c r="E438" s="7">
        <v>41500</v>
      </c>
      <c r="F438" s="9">
        <v>174469.04</v>
      </c>
    </row>
    <row r="439" spans="1:6" x14ac:dyDescent="0.5">
      <c r="A439" s="14" t="s">
        <v>37</v>
      </c>
      <c r="B439" s="14" t="s">
        <v>98</v>
      </c>
      <c r="C439" s="14" t="s">
        <v>49</v>
      </c>
      <c r="D439" s="14" t="s">
        <v>99</v>
      </c>
      <c r="E439" s="7">
        <v>41495</v>
      </c>
      <c r="F439" s="9">
        <v>67677.33</v>
      </c>
    </row>
    <row r="440" spans="1:6" x14ac:dyDescent="0.5">
      <c r="A440" s="14" t="s">
        <v>37</v>
      </c>
      <c r="B440" s="14" t="s">
        <v>98</v>
      </c>
      <c r="C440" s="14" t="s">
        <v>49</v>
      </c>
      <c r="D440" s="14" t="s">
        <v>99</v>
      </c>
      <c r="E440" s="7">
        <v>41487</v>
      </c>
      <c r="F440" s="9">
        <v>143212.35</v>
      </c>
    </row>
    <row r="441" spans="1:6" x14ac:dyDescent="0.5">
      <c r="A441" s="14" t="s">
        <v>37</v>
      </c>
      <c r="B441" s="14" t="s">
        <v>80</v>
      </c>
      <c r="C441" s="14" t="s">
        <v>49</v>
      </c>
      <c r="D441" s="14" t="s">
        <v>81</v>
      </c>
      <c r="E441" s="7">
        <v>41478</v>
      </c>
      <c r="F441" s="9">
        <v>152203.81</v>
      </c>
    </row>
    <row r="442" spans="1:6" x14ac:dyDescent="0.5">
      <c r="A442" s="14" t="s">
        <v>37</v>
      </c>
      <c r="B442" s="14" t="s">
        <v>88</v>
      </c>
      <c r="C442" s="14" t="s">
        <v>49</v>
      </c>
      <c r="D442" s="14" t="s">
        <v>89</v>
      </c>
      <c r="E442" s="7">
        <v>41471</v>
      </c>
      <c r="F442" s="9">
        <v>87787.94</v>
      </c>
    </row>
    <row r="443" spans="1:6" x14ac:dyDescent="0.5">
      <c r="A443" s="14" t="s">
        <v>37</v>
      </c>
      <c r="B443" s="14" t="s">
        <v>64</v>
      </c>
      <c r="C443" s="14" t="s">
        <v>49</v>
      </c>
      <c r="D443" s="14" t="s">
        <v>65</v>
      </c>
      <c r="E443" s="7">
        <v>41451</v>
      </c>
      <c r="F443" s="9">
        <v>135218.79</v>
      </c>
    </row>
    <row r="444" spans="1:6" x14ac:dyDescent="0.5">
      <c r="A444" s="14" t="s">
        <v>37</v>
      </c>
      <c r="B444" s="14" t="s">
        <v>64</v>
      </c>
      <c r="C444" s="14" t="s">
        <v>49</v>
      </c>
      <c r="D444" s="14" t="s">
        <v>65</v>
      </c>
      <c r="E444" s="7">
        <v>41446</v>
      </c>
      <c r="F444" s="9">
        <v>112434.02</v>
      </c>
    </row>
    <row r="445" spans="1:6" x14ac:dyDescent="0.5">
      <c r="A445" s="14" t="s">
        <v>37</v>
      </c>
      <c r="B445" s="14" t="s">
        <v>80</v>
      </c>
      <c r="C445" s="14" t="s">
        <v>49</v>
      </c>
      <c r="D445" s="14" t="s">
        <v>81</v>
      </c>
      <c r="E445" s="7">
        <v>41434</v>
      </c>
      <c r="F445" s="9">
        <v>202363.43</v>
      </c>
    </row>
    <row r="446" spans="1:6" x14ac:dyDescent="0.5">
      <c r="A446" s="14" t="s">
        <v>37</v>
      </c>
      <c r="B446" s="14" t="s">
        <v>88</v>
      </c>
      <c r="C446" s="14" t="s">
        <v>49</v>
      </c>
      <c r="D446" s="14" t="s">
        <v>89</v>
      </c>
      <c r="E446" s="7">
        <v>41422</v>
      </c>
      <c r="F446" s="9">
        <v>106525.36</v>
      </c>
    </row>
    <row r="447" spans="1:6" x14ac:dyDescent="0.5">
      <c r="A447" s="14" t="s">
        <v>37</v>
      </c>
      <c r="B447" s="14" t="s">
        <v>48</v>
      </c>
      <c r="C447" s="14" t="s">
        <v>49</v>
      </c>
      <c r="D447" s="14" t="s">
        <v>50</v>
      </c>
      <c r="E447" s="7">
        <v>41422</v>
      </c>
      <c r="F447" s="9">
        <v>155076.97</v>
      </c>
    </row>
    <row r="448" spans="1:6" x14ac:dyDescent="0.5">
      <c r="A448" s="14" t="s">
        <v>37</v>
      </c>
      <c r="B448" s="14" t="s">
        <v>64</v>
      </c>
      <c r="C448" s="14" t="s">
        <v>49</v>
      </c>
      <c r="D448" s="14" t="s">
        <v>65</v>
      </c>
      <c r="E448" s="7">
        <v>41421</v>
      </c>
      <c r="F448" s="9">
        <v>51435.95</v>
      </c>
    </row>
    <row r="449" spans="1:6" x14ac:dyDescent="0.5">
      <c r="A449" s="14" t="s">
        <v>37</v>
      </c>
      <c r="B449" s="14" t="s">
        <v>70</v>
      </c>
      <c r="C449" s="14" t="s">
        <v>49</v>
      </c>
      <c r="D449" s="14" t="s">
        <v>71</v>
      </c>
      <c r="E449" s="7">
        <v>41421</v>
      </c>
      <c r="F449" s="9">
        <v>218231.86</v>
      </c>
    </row>
    <row r="450" spans="1:6" x14ac:dyDescent="0.5">
      <c r="A450" s="14" t="s">
        <v>37</v>
      </c>
      <c r="B450" s="14" t="s">
        <v>48</v>
      </c>
      <c r="C450" s="14" t="s">
        <v>49</v>
      </c>
      <c r="D450" s="14" t="s">
        <v>50</v>
      </c>
      <c r="E450" s="7">
        <v>41420</v>
      </c>
      <c r="F450" s="9">
        <v>133853.48000000001</v>
      </c>
    </row>
    <row r="451" spans="1:6" x14ac:dyDescent="0.5">
      <c r="A451" s="14" t="s">
        <v>37</v>
      </c>
      <c r="B451" s="14" t="s">
        <v>98</v>
      </c>
      <c r="C451" s="14" t="s">
        <v>49</v>
      </c>
      <c r="D451" s="14" t="s">
        <v>99</v>
      </c>
      <c r="E451" s="7">
        <v>41410</v>
      </c>
      <c r="F451" s="9">
        <v>180859.25</v>
      </c>
    </row>
    <row r="452" spans="1:6" x14ac:dyDescent="0.5">
      <c r="A452" s="14" t="s">
        <v>37</v>
      </c>
      <c r="B452" s="14" t="s">
        <v>70</v>
      </c>
      <c r="C452" s="14" t="s">
        <v>49</v>
      </c>
      <c r="D452" s="14" t="s">
        <v>71</v>
      </c>
      <c r="E452" s="7">
        <v>41406</v>
      </c>
      <c r="F452" s="9">
        <v>129445.28</v>
      </c>
    </row>
    <row r="453" spans="1:6" x14ac:dyDescent="0.5">
      <c r="A453" s="14" t="s">
        <v>37</v>
      </c>
      <c r="B453" s="14" t="s">
        <v>66</v>
      </c>
      <c r="C453" s="14" t="s">
        <v>49</v>
      </c>
      <c r="D453" s="14" t="s">
        <v>67</v>
      </c>
      <c r="E453" s="7">
        <v>41400</v>
      </c>
      <c r="F453" s="9">
        <v>241397.94</v>
      </c>
    </row>
    <row r="454" spans="1:6" x14ac:dyDescent="0.5">
      <c r="A454" s="14" t="s">
        <v>37</v>
      </c>
      <c r="B454" s="14" t="s">
        <v>80</v>
      </c>
      <c r="C454" s="14" t="s">
        <v>49</v>
      </c>
      <c r="D454" s="14" t="s">
        <v>81</v>
      </c>
      <c r="E454" s="7">
        <v>41393</v>
      </c>
      <c r="F454" s="9">
        <v>123478.09</v>
      </c>
    </row>
    <row r="455" spans="1:6" x14ac:dyDescent="0.5">
      <c r="A455" s="14" t="s">
        <v>37</v>
      </c>
      <c r="B455" s="14" t="s">
        <v>98</v>
      </c>
      <c r="C455" s="14" t="s">
        <v>49</v>
      </c>
      <c r="D455" s="14" t="s">
        <v>99</v>
      </c>
      <c r="E455" s="7">
        <v>41392</v>
      </c>
      <c r="F455" s="9">
        <v>153574.66</v>
      </c>
    </row>
    <row r="456" spans="1:6" x14ac:dyDescent="0.5">
      <c r="A456" s="14" t="s">
        <v>37</v>
      </c>
      <c r="B456" s="14" t="s">
        <v>62</v>
      </c>
      <c r="C456" s="14" t="s">
        <v>49</v>
      </c>
      <c r="D456" s="14" t="s">
        <v>63</v>
      </c>
      <c r="E456" s="7">
        <v>41390</v>
      </c>
      <c r="F456" s="9">
        <v>96551.11</v>
      </c>
    </row>
    <row r="457" spans="1:6" x14ac:dyDescent="0.5">
      <c r="A457" s="14" t="s">
        <v>37</v>
      </c>
      <c r="B457" s="14" t="s">
        <v>66</v>
      </c>
      <c r="C457" s="14" t="s">
        <v>49</v>
      </c>
      <c r="D457" s="14" t="s">
        <v>67</v>
      </c>
      <c r="E457" s="7">
        <v>41383</v>
      </c>
      <c r="F457" s="9">
        <v>141221.48000000001</v>
      </c>
    </row>
    <row r="458" spans="1:6" x14ac:dyDescent="0.5">
      <c r="A458" s="14" t="s">
        <v>37</v>
      </c>
      <c r="B458" s="14" t="s">
        <v>48</v>
      </c>
      <c r="C458" s="14" t="s">
        <v>49</v>
      </c>
      <c r="D458" s="14" t="s">
        <v>50</v>
      </c>
      <c r="E458" s="7">
        <v>41380</v>
      </c>
      <c r="F458" s="9">
        <v>142988.74</v>
      </c>
    </row>
    <row r="459" spans="1:6" x14ac:dyDescent="0.5">
      <c r="A459" s="14" t="s">
        <v>37</v>
      </c>
      <c r="B459" s="14" t="s">
        <v>98</v>
      </c>
      <c r="C459" s="14" t="s">
        <v>49</v>
      </c>
      <c r="D459" s="14" t="s">
        <v>99</v>
      </c>
      <c r="E459" s="7">
        <v>41373</v>
      </c>
      <c r="F459" s="9">
        <v>100375.33</v>
      </c>
    </row>
    <row r="460" spans="1:6" x14ac:dyDescent="0.5">
      <c r="A460" s="14" t="s">
        <v>37</v>
      </c>
      <c r="B460" s="14" t="s">
        <v>110</v>
      </c>
      <c r="C460" s="14" t="s">
        <v>49</v>
      </c>
      <c r="D460" s="14" t="s">
        <v>111</v>
      </c>
      <c r="E460" s="7">
        <v>41355</v>
      </c>
      <c r="F460" s="9">
        <v>162544.54999999999</v>
      </c>
    </row>
    <row r="461" spans="1:6" x14ac:dyDescent="0.5">
      <c r="A461" s="14" t="s">
        <v>37</v>
      </c>
      <c r="B461" s="14" t="s">
        <v>133</v>
      </c>
      <c r="C461" s="14" t="s">
        <v>49</v>
      </c>
      <c r="D461" s="14" t="s">
        <v>134</v>
      </c>
      <c r="E461" s="7">
        <v>41355</v>
      </c>
      <c r="F461" s="9">
        <v>212253.38</v>
      </c>
    </row>
    <row r="462" spans="1:6" x14ac:dyDescent="0.5">
      <c r="A462" s="14" t="s">
        <v>37</v>
      </c>
      <c r="B462" s="14" t="s">
        <v>66</v>
      </c>
      <c r="C462" s="14" t="s">
        <v>49</v>
      </c>
      <c r="D462" s="14" t="s">
        <v>67</v>
      </c>
      <c r="E462" s="7">
        <v>41353</v>
      </c>
      <c r="F462" s="9">
        <v>216302.28</v>
      </c>
    </row>
    <row r="463" spans="1:6" x14ac:dyDescent="0.5">
      <c r="A463" s="14" t="s">
        <v>37</v>
      </c>
      <c r="B463" s="14" t="s">
        <v>66</v>
      </c>
      <c r="C463" s="14" t="s">
        <v>49</v>
      </c>
      <c r="D463" s="14" t="s">
        <v>67</v>
      </c>
      <c r="E463" s="7">
        <v>41347</v>
      </c>
      <c r="F463" s="9">
        <v>197892.47</v>
      </c>
    </row>
    <row r="464" spans="1:6" x14ac:dyDescent="0.5">
      <c r="A464" s="14" t="s">
        <v>37</v>
      </c>
      <c r="B464" s="14" t="s">
        <v>66</v>
      </c>
      <c r="C464" s="14" t="s">
        <v>49</v>
      </c>
      <c r="D464" s="14" t="s">
        <v>67</v>
      </c>
      <c r="E464" s="7">
        <v>41337</v>
      </c>
      <c r="F464" s="9">
        <v>183143.53</v>
      </c>
    </row>
    <row r="465" spans="1:6" x14ac:dyDescent="0.5">
      <c r="A465" s="14" t="s">
        <v>37</v>
      </c>
      <c r="B465" s="14" t="s">
        <v>113</v>
      </c>
      <c r="C465" s="14" t="s">
        <v>49</v>
      </c>
      <c r="D465" s="14" t="s">
        <v>114</v>
      </c>
      <c r="E465" s="7">
        <v>41336</v>
      </c>
      <c r="F465" s="9">
        <v>55901.760000000002</v>
      </c>
    </row>
    <row r="466" spans="1:6" x14ac:dyDescent="0.5">
      <c r="A466" s="14" t="s">
        <v>37</v>
      </c>
      <c r="B466" s="14" t="s">
        <v>133</v>
      </c>
      <c r="C466" s="14" t="s">
        <v>49</v>
      </c>
      <c r="D466" s="14" t="s">
        <v>134</v>
      </c>
      <c r="E466" s="7">
        <v>41331</v>
      </c>
      <c r="F466" s="9">
        <v>191520.56</v>
      </c>
    </row>
    <row r="467" spans="1:6" x14ac:dyDescent="0.5">
      <c r="A467" s="14" t="s">
        <v>37</v>
      </c>
      <c r="B467" s="14" t="s">
        <v>110</v>
      </c>
      <c r="C467" s="14" t="s">
        <v>49</v>
      </c>
      <c r="D467" s="14" t="s">
        <v>111</v>
      </c>
      <c r="E467" s="7">
        <v>41326</v>
      </c>
      <c r="F467" s="9">
        <v>156702.29</v>
      </c>
    </row>
    <row r="468" spans="1:6" x14ac:dyDescent="0.5">
      <c r="A468" s="14" t="s">
        <v>37</v>
      </c>
      <c r="B468" s="14" t="s">
        <v>66</v>
      </c>
      <c r="C468" s="14" t="s">
        <v>49</v>
      </c>
      <c r="D468" s="14" t="s">
        <v>67</v>
      </c>
      <c r="E468" s="7">
        <v>41314</v>
      </c>
      <c r="F468" s="9">
        <v>226604.02</v>
      </c>
    </row>
    <row r="469" spans="1:6" x14ac:dyDescent="0.5">
      <c r="A469" s="14" t="s">
        <v>37</v>
      </c>
      <c r="B469" s="14" t="s">
        <v>64</v>
      </c>
      <c r="C469" s="14" t="s">
        <v>49</v>
      </c>
      <c r="D469" s="14" t="s">
        <v>65</v>
      </c>
      <c r="E469" s="7">
        <v>41302</v>
      </c>
      <c r="F469" s="9">
        <v>209284.93</v>
      </c>
    </row>
    <row r="470" spans="1:6" x14ac:dyDescent="0.5">
      <c r="A470" s="14" t="s">
        <v>37</v>
      </c>
      <c r="B470" s="14" t="s">
        <v>133</v>
      </c>
      <c r="C470" s="14" t="s">
        <v>49</v>
      </c>
      <c r="D470" s="14" t="s">
        <v>134</v>
      </c>
      <c r="E470" s="7">
        <v>41292</v>
      </c>
      <c r="F470" s="9">
        <v>170420.97</v>
      </c>
    </row>
    <row r="471" spans="1:6" x14ac:dyDescent="0.5">
      <c r="A471" s="14" t="s">
        <v>37</v>
      </c>
      <c r="B471" s="14" t="s">
        <v>110</v>
      </c>
      <c r="C471" s="14" t="s">
        <v>49</v>
      </c>
      <c r="D471" s="14" t="s">
        <v>111</v>
      </c>
      <c r="E471" s="7">
        <v>41290</v>
      </c>
      <c r="F471" s="9">
        <v>238161.93</v>
      </c>
    </row>
    <row r="472" spans="1:6" x14ac:dyDescent="0.5">
      <c r="A472" s="14" t="s">
        <v>37</v>
      </c>
      <c r="B472" s="14" t="s">
        <v>80</v>
      </c>
      <c r="C472" s="14" t="s">
        <v>49</v>
      </c>
      <c r="D472" s="14" t="s">
        <v>81</v>
      </c>
      <c r="E472" s="7">
        <v>41286</v>
      </c>
      <c r="F472" s="9">
        <v>58299.01</v>
      </c>
    </row>
    <row r="473" spans="1:6" x14ac:dyDescent="0.5">
      <c r="A473" s="14" t="s">
        <v>37</v>
      </c>
      <c r="B473" s="14" t="s">
        <v>66</v>
      </c>
      <c r="C473" s="14" t="s">
        <v>49</v>
      </c>
      <c r="D473" s="14" t="s">
        <v>67</v>
      </c>
      <c r="E473" s="7">
        <v>41281</v>
      </c>
      <c r="F473" s="9">
        <v>223322.31</v>
      </c>
    </row>
    <row r="474" spans="1:6" x14ac:dyDescent="0.5">
      <c r="A474" s="14" t="s">
        <v>37</v>
      </c>
      <c r="B474" s="14" t="s">
        <v>80</v>
      </c>
      <c r="C474" s="14" t="s">
        <v>49</v>
      </c>
      <c r="D474" s="14" t="s">
        <v>81</v>
      </c>
      <c r="E474" s="7">
        <v>41948</v>
      </c>
      <c r="F474" s="9">
        <v>78768.259999999995</v>
      </c>
    </row>
    <row r="475" spans="1:6" x14ac:dyDescent="0.5">
      <c r="A475" s="14" t="s">
        <v>37</v>
      </c>
      <c r="B475" s="14" t="s">
        <v>64</v>
      </c>
      <c r="C475" s="14" t="s">
        <v>49</v>
      </c>
      <c r="D475" s="14" t="s">
        <v>65</v>
      </c>
      <c r="E475" s="7">
        <v>41269</v>
      </c>
      <c r="F475" s="9">
        <v>244277.93</v>
      </c>
    </row>
    <row r="476" spans="1:6" x14ac:dyDescent="0.5">
      <c r="A476" s="14" t="s">
        <v>37</v>
      </c>
      <c r="B476" s="14" t="s">
        <v>98</v>
      </c>
      <c r="C476" s="14" t="s">
        <v>49</v>
      </c>
      <c r="D476" s="14" t="s">
        <v>99</v>
      </c>
      <c r="E476" s="7">
        <v>41257</v>
      </c>
      <c r="F476" s="9">
        <v>71429.52</v>
      </c>
    </row>
    <row r="477" spans="1:6" x14ac:dyDescent="0.5">
      <c r="A477" s="14" t="s">
        <v>37</v>
      </c>
      <c r="B477" s="14" t="s">
        <v>90</v>
      </c>
      <c r="C477" s="14" t="s">
        <v>49</v>
      </c>
      <c r="D477" s="14" t="s">
        <v>91</v>
      </c>
      <c r="E477" s="7">
        <v>41240</v>
      </c>
      <c r="F477" s="9">
        <v>207318.53</v>
      </c>
    </row>
    <row r="478" spans="1:6" x14ac:dyDescent="0.5">
      <c r="A478" s="14" t="s">
        <v>37</v>
      </c>
      <c r="B478" s="14" t="s">
        <v>64</v>
      </c>
      <c r="C478" s="14" t="s">
        <v>49</v>
      </c>
      <c r="D478" s="14" t="s">
        <v>65</v>
      </c>
      <c r="E478" s="7">
        <v>41236</v>
      </c>
      <c r="F478" s="9">
        <v>115842.68</v>
      </c>
    </row>
    <row r="479" spans="1:6" x14ac:dyDescent="0.5">
      <c r="A479" s="14" t="s">
        <v>37</v>
      </c>
      <c r="B479" s="14" t="s">
        <v>66</v>
      </c>
      <c r="C479" s="14" t="s">
        <v>49</v>
      </c>
      <c r="D479" s="14" t="s">
        <v>67</v>
      </c>
      <c r="E479" s="7">
        <v>41226</v>
      </c>
      <c r="F479" s="9">
        <v>144068.93</v>
      </c>
    </row>
    <row r="480" spans="1:6" x14ac:dyDescent="0.5">
      <c r="A480" s="14" t="s">
        <v>37</v>
      </c>
      <c r="B480" s="14" t="s">
        <v>113</v>
      </c>
      <c r="C480" s="14" t="s">
        <v>49</v>
      </c>
      <c r="D480" s="14" t="s">
        <v>114</v>
      </c>
      <c r="E480" s="7">
        <v>41222</v>
      </c>
      <c r="F480" s="9">
        <v>200469.44</v>
      </c>
    </row>
    <row r="481" spans="1:6" x14ac:dyDescent="0.5">
      <c r="A481" s="14" t="s">
        <v>37</v>
      </c>
      <c r="B481" s="14" t="s">
        <v>48</v>
      </c>
      <c r="C481" s="14" t="s">
        <v>49</v>
      </c>
      <c r="D481" s="14" t="s">
        <v>50</v>
      </c>
      <c r="E481" s="7">
        <v>41216</v>
      </c>
      <c r="F481" s="9">
        <v>90075.44</v>
      </c>
    </row>
    <row r="482" spans="1:6" x14ac:dyDescent="0.5">
      <c r="A482" s="14" t="s">
        <v>37</v>
      </c>
      <c r="B482" s="14" t="s">
        <v>48</v>
      </c>
      <c r="C482" s="14" t="s">
        <v>49</v>
      </c>
      <c r="D482" s="14" t="s">
        <v>50</v>
      </c>
      <c r="E482" s="7">
        <v>41216</v>
      </c>
      <c r="F482" s="9">
        <v>90075.44</v>
      </c>
    </row>
    <row r="483" spans="1:6" x14ac:dyDescent="0.5">
      <c r="A483" s="14" t="s">
        <v>37</v>
      </c>
      <c r="B483" s="14" t="s">
        <v>70</v>
      </c>
      <c r="C483" s="14" t="s">
        <v>49</v>
      </c>
      <c r="D483" s="14" t="s">
        <v>71</v>
      </c>
      <c r="E483" s="7">
        <v>41207</v>
      </c>
      <c r="F483" s="9">
        <v>238478</v>
      </c>
    </row>
    <row r="484" spans="1:6" x14ac:dyDescent="0.5">
      <c r="A484" s="14" t="s">
        <v>37</v>
      </c>
      <c r="B484" s="14" t="s">
        <v>88</v>
      </c>
      <c r="C484" s="14" t="s">
        <v>49</v>
      </c>
      <c r="D484" s="14" t="s">
        <v>89</v>
      </c>
      <c r="E484" s="7">
        <v>41206</v>
      </c>
      <c r="F484" s="9">
        <v>214289.43</v>
      </c>
    </row>
    <row r="485" spans="1:6" x14ac:dyDescent="0.5">
      <c r="A485" s="14" t="s">
        <v>37</v>
      </c>
      <c r="B485" s="14" t="s">
        <v>66</v>
      </c>
      <c r="C485" s="14" t="s">
        <v>49</v>
      </c>
      <c r="D485" s="14" t="s">
        <v>67</v>
      </c>
      <c r="E485" s="7">
        <v>41202</v>
      </c>
      <c r="F485" s="9">
        <v>237433.34</v>
      </c>
    </row>
    <row r="486" spans="1:6" x14ac:dyDescent="0.5">
      <c r="A486" s="14" t="s">
        <v>37</v>
      </c>
      <c r="B486" s="14" t="s">
        <v>74</v>
      </c>
      <c r="C486" s="14" t="s">
        <v>49</v>
      </c>
      <c r="D486" s="14" t="s">
        <v>75</v>
      </c>
      <c r="E486" s="7">
        <v>41188</v>
      </c>
      <c r="F486" s="9">
        <v>159825.62</v>
      </c>
    </row>
    <row r="487" spans="1:6" x14ac:dyDescent="0.5">
      <c r="A487" s="14" t="s">
        <v>37</v>
      </c>
      <c r="B487" s="14" t="s">
        <v>98</v>
      </c>
      <c r="C487" s="14" t="s">
        <v>49</v>
      </c>
      <c r="D487" s="14" t="s">
        <v>99</v>
      </c>
      <c r="E487" s="7">
        <v>41185</v>
      </c>
      <c r="F487" s="9">
        <v>202063.06</v>
      </c>
    </row>
    <row r="488" spans="1:6" x14ac:dyDescent="0.5">
      <c r="A488" s="14" t="s">
        <v>37</v>
      </c>
      <c r="B488" s="14" t="s">
        <v>98</v>
      </c>
      <c r="C488" s="14" t="s">
        <v>49</v>
      </c>
      <c r="D488" s="14" t="s">
        <v>99</v>
      </c>
      <c r="E488" s="7">
        <v>41169</v>
      </c>
      <c r="F488" s="9">
        <v>242874.68</v>
      </c>
    </row>
    <row r="489" spans="1:6" x14ac:dyDescent="0.5">
      <c r="A489" s="14" t="s">
        <v>37</v>
      </c>
      <c r="B489" s="14" t="s">
        <v>66</v>
      </c>
      <c r="C489" s="14" t="s">
        <v>49</v>
      </c>
      <c r="D489" s="14" t="s">
        <v>67</v>
      </c>
      <c r="E489" s="7">
        <v>41149</v>
      </c>
      <c r="F489" s="9">
        <v>71368.03</v>
      </c>
    </row>
    <row r="490" spans="1:6" x14ac:dyDescent="0.5">
      <c r="A490" s="14" t="s">
        <v>37</v>
      </c>
      <c r="B490" s="14" t="s">
        <v>90</v>
      </c>
      <c r="C490" s="14" t="s">
        <v>49</v>
      </c>
      <c r="D490" s="14" t="s">
        <v>91</v>
      </c>
      <c r="E490" s="7">
        <v>41148</v>
      </c>
      <c r="F490" s="9">
        <v>128972.46</v>
      </c>
    </row>
    <row r="491" spans="1:6" x14ac:dyDescent="0.5">
      <c r="A491" s="14" t="s">
        <v>37</v>
      </c>
      <c r="B491" s="14" t="s">
        <v>88</v>
      </c>
      <c r="C491" s="14" t="s">
        <v>49</v>
      </c>
      <c r="D491" s="14" t="s">
        <v>89</v>
      </c>
      <c r="E491" s="7">
        <v>41147</v>
      </c>
      <c r="F491" s="9">
        <v>168238.96</v>
      </c>
    </row>
    <row r="492" spans="1:6" x14ac:dyDescent="0.5">
      <c r="A492" s="14" t="s">
        <v>37</v>
      </c>
      <c r="B492" s="14" t="s">
        <v>98</v>
      </c>
      <c r="C492" s="14" t="s">
        <v>49</v>
      </c>
      <c r="D492" s="14" t="s">
        <v>99</v>
      </c>
      <c r="E492" s="7">
        <v>41144</v>
      </c>
      <c r="F492" s="9">
        <v>69479.83</v>
      </c>
    </row>
    <row r="493" spans="1:6" x14ac:dyDescent="0.5">
      <c r="A493" s="14" t="s">
        <v>37</v>
      </c>
      <c r="B493" s="14" t="s">
        <v>80</v>
      </c>
      <c r="C493" s="14" t="s">
        <v>49</v>
      </c>
      <c r="D493" s="14" t="s">
        <v>81</v>
      </c>
      <c r="E493" s="7">
        <v>41142</v>
      </c>
      <c r="F493" s="9">
        <v>189663.34</v>
      </c>
    </row>
    <row r="494" spans="1:6" x14ac:dyDescent="0.5">
      <c r="A494" s="14" t="s">
        <v>37</v>
      </c>
      <c r="B494" s="14" t="s">
        <v>90</v>
      </c>
      <c r="C494" s="14" t="s">
        <v>49</v>
      </c>
      <c r="D494" s="14" t="s">
        <v>91</v>
      </c>
      <c r="E494" s="7">
        <v>41142</v>
      </c>
      <c r="F494" s="9">
        <v>237789.21</v>
      </c>
    </row>
    <row r="495" spans="1:6" x14ac:dyDescent="0.5">
      <c r="A495" s="14" t="s">
        <v>37</v>
      </c>
      <c r="B495" s="14" t="s">
        <v>62</v>
      </c>
      <c r="C495" s="14" t="s">
        <v>49</v>
      </c>
      <c r="D495" s="14" t="s">
        <v>63</v>
      </c>
      <c r="E495" s="7">
        <v>41140</v>
      </c>
      <c r="F495" s="9">
        <v>69832.61</v>
      </c>
    </row>
    <row r="496" spans="1:6" x14ac:dyDescent="0.5">
      <c r="A496" s="14" t="s">
        <v>37</v>
      </c>
      <c r="B496" s="14" t="s">
        <v>98</v>
      </c>
      <c r="C496" s="14" t="s">
        <v>49</v>
      </c>
      <c r="D496" s="14" t="s">
        <v>99</v>
      </c>
      <c r="E496" s="7">
        <v>41136</v>
      </c>
      <c r="F496" s="9">
        <v>121020.66</v>
      </c>
    </row>
    <row r="497" spans="1:6" x14ac:dyDescent="0.5">
      <c r="A497" s="14" t="s">
        <v>37</v>
      </c>
      <c r="B497" s="14" t="s">
        <v>64</v>
      </c>
      <c r="C497" s="14" t="s">
        <v>49</v>
      </c>
      <c r="D497" s="14" t="s">
        <v>65</v>
      </c>
      <c r="E497" s="7">
        <v>41110</v>
      </c>
      <c r="F497" s="9">
        <v>123182.6</v>
      </c>
    </row>
    <row r="498" spans="1:6" x14ac:dyDescent="0.5">
      <c r="A498" s="14" t="s">
        <v>37</v>
      </c>
      <c r="B498" s="14" t="s">
        <v>70</v>
      </c>
      <c r="C498" s="14" t="s">
        <v>49</v>
      </c>
      <c r="D498" s="14" t="s">
        <v>71</v>
      </c>
      <c r="E498" s="7">
        <v>41105</v>
      </c>
      <c r="F498" s="9">
        <v>93746.880000000005</v>
      </c>
    </row>
    <row r="499" spans="1:6" x14ac:dyDescent="0.5">
      <c r="A499" s="14" t="s">
        <v>37</v>
      </c>
      <c r="B499" s="14" t="s">
        <v>66</v>
      </c>
      <c r="C499" s="14" t="s">
        <v>49</v>
      </c>
      <c r="D499" s="14" t="s">
        <v>67</v>
      </c>
      <c r="E499" s="7">
        <v>41104</v>
      </c>
      <c r="F499" s="9">
        <v>184749.23</v>
      </c>
    </row>
    <row r="500" spans="1:6" x14ac:dyDescent="0.5">
      <c r="A500" s="14" t="s">
        <v>37</v>
      </c>
      <c r="B500" s="14" t="s">
        <v>133</v>
      </c>
      <c r="C500" s="14" t="s">
        <v>49</v>
      </c>
      <c r="D500" s="14" t="s">
        <v>134</v>
      </c>
      <c r="E500" s="7">
        <v>41103</v>
      </c>
      <c r="F500" s="9">
        <v>151646.22</v>
      </c>
    </row>
    <row r="501" spans="1:6" x14ac:dyDescent="0.5">
      <c r="A501" s="14" t="s">
        <v>37</v>
      </c>
      <c r="B501" s="14" t="s">
        <v>110</v>
      </c>
      <c r="C501" s="14" t="s">
        <v>49</v>
      </c>
      <c r="D501" s="14" t="s">
        <v>111</v>
      </c>
      <c r="E501" s="7">
        <v>41102</v>
      </c>
      <c r="F501" s="9">
        <v>115925.38</v>
      </c>
    </row>
    <row r="502" spans="1:6" x14ac:dyDescent="0.5">
      <c r="A502" s="14" t="s">
        <v>37</v>
      </c>
      <c r="B502" s="14" t="s">
        <v>66</v>
      </c>
      <c r="C502" s="14" t="s">
        <v>49</v>
      </c>
      <c r="D502" s="14" t="s">
        <v>67</v>
      </c>
      <c r="E502" s="7">
        <v>41098</v>
      </c>
      <c r="F502" s="9">
        <v>244102.09</v>
      </c>
    </row>
    <row r="503" spans="1:6" x14ac:dyDescent="0.5">
      <c r="A503" s="14" t="s">
        <v>37</v>
      </c>
      <c r="B503" s="14" t="s">
        <v>66</v>
      </c>
      <c r="C503" s="14" t="s">
        <v>49</v>
      </c>
      <c r="D503" s="14" t="s">
        <v>67</v>
      </c>
      <c r="E503" s="7">
        <v>41097</v>
      </c>
      <c r="F503" s="9">
        <v>192633.51</v>
      </c>
    </row>
    <row r="504" spans="1:6" x14ac:dyDescent="0.5">
      <c r="A504" s="14" t="s">
        <v>37</v>
      </c>
      <c r="B504" s="14" t="s">
        <v>66</v>
      </c>
      <c r="C504" s="14" t="s">
        <v>49</v>
      </c>
      <c r="D504" s="14" t="s">
        <v>67</v>
      </c>
      <c r="E504" s="7">
        <v>41091</v>
      </c>
      <c r="F504" s="9">
        <v>204137.24</v>
      </c>
    </row>
    <row r="505" spans="1:6" x14ac:dyDescent="0.5">
      <c r="A505" s="14" t="s">
        <v>37</v>
      </c>
      <c r="B505" s="14" t="s">
        <v>90</v>
      </c>
      <c r="C505" s="14" t="s">
        <v>49</v>
      </c>
      <c r="D505" s="14" t="s">
        <v>91</v>
      </c>
      <c r="E505" s="7">
        <v>41089</v>
      </c>
      <c r="F505" s="9">
        <v>53684.3</v>
      </c>
    </row>
    <row r="506" spans="1:6" x14ac:dyDescent="0.5">
      <c r="A506" s="14" t="s">
        <v>37</v>
      </c>
      <c r="B506" s="14" t="s">
        <v>64</v>
      </c>
      <c r="C506" s="14" t="s">
        <v>49</v>
      </c>
      <c r="D506" s="14" t="s">
        <v>65</v>
      </c>
      <c r="E506" s="7">
        <v>41088</v>
      </c>
      <c r="F506" s="9">
        <v>169438.19</v>
      </c>
    </row>
    <row r="507" spans="1:6" x14ac:dyDescent="0.5">
      <c r="A507" s="14" t="s">
        <v>37</v>
      </c>
      <c r="B507" s="14" t="s">
        <v>48</v>
      </c>
      <c r="C507" s="14" t="s">
        <v>49</v>
      </c>
      <c r="D507" s="14" t="s">
        <v>50</v>
      </c>
      <c r="E507" s="7">
        <v>41084</v>
      </c>
      <c r="F507" s="9">
        <v>130002.26</v>
      </c>
    </row>
    <row r="508" spans="1:6" x14ac:dyDescent="0.5">
      <c r="A508" s="14" t="s">
        <v>37</v>
      </c>
      <c r="B508" s="14" t="s">
        <v>110</v>
      </c>
      <c r="C508" s="14" t="s">
        <v>49</v>
      </c>
      <c r="D508" s="14" t="s">
        <v>111</v>
      </c>
      <c r="E508" s="7">
        <v>41083</v>
      </c>
      <c r="F508" s="9">
        <v>178225.26</v>
      </c>
    </row>
    <row r="509" spans="1:6" x14ac:dyDescent="0.5">
      <c r="A509" s="14" t="s">
        <v>37</v>
      </c>
      <c r="B509" s="14" t="s">
        <v>70</v>
      </c>
      <c r="C509" s="14" t="s">
        <v>49</v>
      </c>
      <c r="D509" s="14" t="s">
        <v>71</v>
      </c>
      <c r="E509" s="7">
        <v>41080</v>
      </c>
      <c r="F509" s="9">
        <v>145577.17000000001</v>
      </c>
    </row>
    <row r="510" spans="1:6" x14ac:dyDescent="0.5">
      <c r="A510" s="14" t="s">
        <v>37</v>
      </c>
      <c r="B510" s="14" t="s">
        <v>80</v>
      </c>
      <c r="C510" s="14" t="s">
        <v>49</v>
      </c>
      <c r="D510" s="14" t="s">
        <v>81</v>
      </c>
      <c r="E510" s="7">
        <v>41046</v>
      </c>
      <c r="F510" s="9">
        <v>174311.2</v>
      </c>
    </row>
    <row r="511" spans="1:6" x14ac:dyDescent="0.5">
      <c r="A511" s="14" t="s">
        <v>37</v>
      </c>
      <c r="B511" s="14" t="s">
        <v>110</v>
      </c>
      <c r="C511" s="14" t="s">
        <v>49</v>
      </c>
      <c r="D511" s="14" t="s">
        <v>111</v>
      </c>
      <c r="E511" s="7">
        <v>41290</v>
      </c>
      <c r="F511" s="9">
        <v>238161.93</v>
      </c>
    </row>
    <row r="512" spans="1:6" x14ac:dyDescent="0.5">
      <c r="A512" s="14" t="s">
        <v>37</v>
      </c>
      <c r="B512" s="14" t="s">
        <v>90</v>
      </c>
      <c r="C512" s="14" t="s">
        <v>49</v>
      </c>
      <c r="D512" s="14" t="s">
        <v>91</v>
      </c>
      <c r="E512" s="7">
        <v>41044</v>
      </c>
      <c r="F512" s="9">
        <v>74959.429999999993</v>
      </c>
    </row>
    <row r="513" spans="1:6" x14ac:dyDescent="0.5">
      <c r="A513" s="15" t="s">
        <v>37</v>
      </c>
      <c r="B513" s="15" t="s">
        <v>90</v>
      </c>
      <c r="C513" s="15" t="s">
        <v>49</v>
      </c>
      <c r="D513" s="15" t="s">
        <v>91</v>
      </c>
      <c r="E513" s="7">
        <v>41044</v>
      </c>
      <c r="F513" s="9">
        <v>110013.82</v>
      </c>
    </row>
    <row r="514" spans="1:6" x14ac:dyDescent="0.5">
      <c r="A514" s="14" t="s">
        <v>37</v>
      </c>
      <c r="B514" s="14" t="s">
        <v>70</v>
      </c>
      <c r="C514" s="14" t="s">
        <v>49</v>
      </c>
      <c r="D514" s="14" t="s">
        <v>71</v>
      </c>
      <c r="E514" s="7">
        <v>41043</v>
      </c>
      <c r="F514" s="9">
        <v>65779.960000000006</v>
      </c>
    </row>
    <row r="515" spans="1:6" x14ac:dyDescent="0.5">
      <c r="A515" s="14" t="s">
        <v>37</v>
      </c>
      <c r="B515" s="14" t="s">
        <v>113</v>
      </c>
      <c r="C515" s="14" t="s">
        <v>49</v>
      </c>
      <c r="D515" s="14" t="s">
        <v>114</v>
      </c>
      <c r="E515" s="7">
        <v>41043</v>
      </c>
      <c r="F515" s="9">
        <v>147547.59</v>
      </c>
    </row>
    <row r="516" spans="1:6" x14ac:dyDescent="0.5">
      <c r="A516" s="14" t="s">
        <v>37</v>
      </c>
      <c r="B516" s="14" t="s">
        <v>110</v>
      </c>
      <c r="C516" s="14" t="s">
        <v>49</v>
      </c>
      <c r="D516" s="14" t="s">
        <v>111</v>
      </c>
      <c r="E516" s="7">
        <v>41033</v>
      </c>
      <c r="F516" s="9">
        <v>74947.97</v>
      </c>
    </row>
    <row r="517" spans="1:6" x14ac:dyDescent="0.5">
      <c r="A517" s="14" t="s">
        <v>37</v>
      </c>
      <c r="B517" s="14" t="s">
        <v>66</v>
      </c>
      <c r="C517" s="14" t="s">
        <v>49</v>
      </c>
      <c r="D517" s="14" t="s">
        <v>67</v>
      </c>
      <c r="E517" s="7">
        <v>41001</v>
      </c>
      <c r="F517" s="9">
        <v>52419.06</v>
      </c>
    </row>
    <row r="518" spans="1:6" x14ac:dyDescent="0.5">
      <c r="A518" s="14" t="s">
        <v>37</v>
      </c>
      <c r="B518" s="14" t="s">
        <v>80</v>
      </c>
      <c r="C518" s="14" t="s">
        <v>49</v>
      </c>
      <c r="D518" s="14" t="s">
        <v>81</v>
      </c>
      <c r="E518" s="7">
        <v>40997</v>
      </c>
      <c r="F518" s="9">
        <v>121446.87</v>
      </c>
    </row>
    <row r="519" spans="1:6" x14ac:dyDescent="0.5">
      <c r="A519" s="14" t="s">
        <v>37</v>
      </c>
      <c r="B519" s="14" t="s">
        <v>64</v>
      </c>
      <c r="C519" s="14" t="s">
        <v>49</v>
      </c>
      <c r="D519" s="14" t="s">
        <v>65</v>
      </c>
      <c r="E519" s="7">
        <v>40972</v>
      </c>
      <c r="F519" s="9">
        <v>112889.5</v>
      </c>
    </row>
    <row r="520" spans="1:6" x14ac:dyDescent="0.5">
      <c r="A520" s="14" t="s">
        <v>37</v>
      </c>
      <c r="B520" s="14" t="s">
        <v>90</v>
      </c>
      <c r="C520" s="14" t="s">
        <v>49</v>
      </c>
      <c r="D520" s="14" t="s">
        <v>91</v>
      </c>
      <c r="E520" s="7">
        <v>40964</v>
      </c>
      <c r="F520" s="9">
        <v>200108.51</v>
      </c>
    </row>
    <row r="521" spans="1:6" x14ac:dyDescent="0.5">
      <c r="A521" s="14" t="s">
        <v>37</v>
      </c>
      <c r="B521" s="14" t="s">
        <v>88</v>
      </c>
      <c r="C521" s="14" t="s">
        <v>49</v>
      </c>
      <c r="D521" s="14" t="s">
        <v>89</v>
      </c>
      <c r="E521" s="7">
        <v>40962</v>
      </c>
      <c r="F521" s="9">
        <v>93806.84</v>
      </c>
    </row>
    <row r="522" spans="1:6" x14ac:dyDescent="0.5">
      <c r="A522" s="14" t="s">
        <v>37</v>
      </c>
      <c r="B522" s="14" t="s">
        <v>133</v>
      </c>
      <c r="C522" s="14" t="s">
        <v>49</v>
      </c>
      <c r="D522" s="14" t="s">
        <v>134</v>
      </c>
      <c r="E522" s="7">
        <v>40960</v>
      </c>
      <c r="F522" s="9">
        <v>213894.85</v>
      </c>
    </row>
    <row r="523" spans="1:6" x14ac:dyDescent="0.5">
      <c r="A523" s="14" t="s">
        <v>37</v>
      </c>
      <c r="B523" s="14" t="s">
        <v>62</v>
      </c>
      <c r="C523" s="14" t="s">
        <v>49</v>
      </c>
      <c r="D523" s="14" t="s">
        <v>63</v>
      </c>
      <c r="E523" s="7">
        <v>40959</v>
      </c>
      <c r="F523" s="9">
        <v>190895.15</v>
      </c>
    </row>
    <row r="524" spans="1:6" x14ac:dyDescent="0.5">
      <c r="A524" s="14" t="s">
        <v>37</v>
      </c>
      <c r="B524" s="14" t="s">
        <v>64</v>
      </c>
      <c r="C524" s="14" t="s">
        <v>49</v>
      </c>
      <c r="D524" s="14" t="s">
        <v>65</v>
      </c>
      <c r="E524" s="7">
        <v>40956</v>
      </c>
      <c r="F524" s="9">
        <v>65605.399999999994</v>
      </c>
    </row>
    <row r="525" spans="1:6" x14ac:dyDescent="0.5">
      <c r="A525" s="14" t="s">
        <v>37</v>
      </c>
      <c r="B525" s="14" t="s">
        <v>90</v>
      </c>
      <c r="C525" s="14" t="s">
        <v>49</v>
      </c>
      <c r="D525" s="14" t="s">
        <v>91</v>
      </c>
      <c r="E525" s="7">
        <v>40952</v>
      </c>
      <c r="F525" s="9">
        <v>148824.35999999999</v>
      </c>
    </row>
    <row r="526" spans="1:6" x14ac:dyDescent="0.5">
      <c r="A526" s="14" t="s">
        <v>37</v>
      </c>
      <c r="B526" s="14" t="s">
        <v>64</v>
      </c>
      <c r="C526" s="14" t="s">
        <v>49</v>
      </c>
      <c r="D526" s="14" t="s">
        <v>65</v>
      </c>
      <c r="E526" s="7">
        <v>40944</v>
      </c>
      <c r="F526" s="9">
        <v>246428.47</v>
      </c>
    </row>
    <row r="527" spans="1:6" x14ac:dyDescent="0.5">
      <c r="A527" s="14" t="s">
        <v>37</v>
      </c>
      <c r="B527" s="14" t="s">
        <v>80</v>
      </c>
      <c r="C527" s="14" t="s">
        <v>49</v>
      </c>
      <c r="D527" s="14" t="s">
        <v>81</v>
      </c>
      <c r="E527" s="7">
        <v>40940</v>
      </c>
      <c r="F527" s="9">
        <v>223872.63</v>
      </c>
    </row>
    <row r="528" spans="1:6" x14ac:dyDescent="0.5">
      <c r="A528" s="14" t="s">
        <v>37</v>
      </c>
      <c r="B528" s="14" t="s">
        <v>133</v>
      </c>
      <c r="C528" s="14" t="s">
        <v>49</v>
      </c>
      <c r="D528" s="14" t="s">
        <v>134</v>
      </c>
      <c r="E528" s="7">
        <v>40939</v>
      </c>
      <c r="F528" s="9">
        <v>117060.87</v>
      </c>
    </row>
    <row r="529" spans="1:8" x14ac:dyDescent="0.5">
      <c r="A529" s="14" t="s">
        <v>37</v>
      </c>
      <c r="B529" s="14" t="s">
        <v>66</v>
      </c>
      <c r="C529" s="14" t="s">
        <v>49</v>
      </c>
      <c r="D529" s="14" t="s">
        <v>67</v>
      </c>
      <c r="E529" s="7">
        <v>40925</v>
      </c>
      <c r="F529" s="9">
        <v>133466.4</v>
      </c>
    </row>
    <row r="530" spans="1:8" x14ac:dyDescent="0.5">
      <c r="A530" s="14" t="s">
        <v>37</v>
      </c>
      <c r="B530" s="14" t="s">
        <v>88</v>
      </c>
      <c r="C530" s="14" t="s">
        <v>49</v>
      </c>
      <c r="D530" s="14" t="s">
        <v>89</v>
      </c>
      <c r="E530" s="7">
        <v>40921</v>
      </c>
      <c r="F530" s="9">
        <v>87761.29</v>
      </c>
    </row>
    <row r="531" spans="1:8" x14ac:dyDescent="0.5">
      <c r="A531" s="14" t="s">
        <v>37</v>
      </c>
      <c r="B531" s="14" t="s">
        <v>98</v>
      </c>
      <c r="C531" s="14" t="s">
        <v>49</v>
      </c>
      <c r="D531" s="14" t="s">
        <v>99</v>
      </c>
      <c r="E531" s="7">
        <v>40921</v>
      </c>
      <c r="F531" s="9">
        <v>185294.43</v>
      </c>
    </row>
    <row r="532" spans="1:8" x14ac:dyDescent="0.5">
      <c r="A532" s="14" t="s">
        <v>37</v>
      </c>
      <c r="B532" s="14" t="s">
        <v>133</v>
      </c>
      <c r="C532" s="14" t="s">
        <v>49</v>
      </c>
      <c r="D532" s="14" t="s">
        <v>134</v>
      </c>
      <c r="E532" s="7">
        <v>40919</v>
      </c>
      <c r="F532" s="9">
        <v>244689.77</v>
      </c>
    </row>
    <row r="533" spans="1:8" x14ac:dyDescent="0.5">
      <c r="A533" s="14" t="s">
        <v>37</v>
      </c>
      <c r="B533" s="14" t="s">
        <v>80</v>
      </c>
      <c r="C533" s="14" t="s">
        <v>49</v>
      </c>
      <c r="D533" s="14" t="s">
        <v>81</v>
      </c>
      <c r="E533" s="7">
        <v>40912</v>
      </c>
      <c r="F533" s="9">
        <v>190418.63</v>
      </c>
    </row>
    <row r="534" spans="1:8" x14ac:dyDescent="0.5">
      <c r="A534" s="14" t="s">
        <v>37</v>
      </c>
      <c r="B534" s="14" t="s">
        <v>133</v>
      </c>
      <c r="C534" s="14" t="s">
        <v>136</v>
      </c>
      <c r="D534" s="14" t="s">
        <v>134</v>
      </c>
      <c r="E534" s="7">
        <v>41214</v>
      </c>
      <c r="F534" s="9">
        <v>154075.6</v>
      </c>
      <c r="H534" t="s">
        <v>150</v>
      </c>
    </row>
    <row r="535" spans="1:8" x14ac:dyDescent="0.5">
      <c r="A535" s="14" t="s">
        <v>139</v>
      </c>
      <c r="B535" s="14" t="s">
        <v>96</v>
      </c>
      <c r="C535" s="14" t="s">
        <v>52</v>
      </c>
      <c r="D535" s="14" t="s">
        <v>97</v>
      </c>
      <c r="E535" s="7">
        <v>41123</v>
      </c>
      <c r="F535" s="9">
        <v>116007.69</v>
      </c>
      <c r="H535" t="s">
        <v>151</v>
      </c>
    </row>
  </sheetData>
  <sortState ref="A2:F535">
    <sortCondition ref="A2:A535"/>
    <sortCondition ref="C2:C535"/>
  </sortState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A3" sqref="A3"/>
    </sheetView>
  </sheetViews>
  <sheetFormatPr defaultRowHeight="14.35" x14ac:dyDescent="0.5"/>
  <cols>
    <col min="1" max="1" width="12.05859375" bestFit="1" customWidth="1"/>
  </cols>
  <sheetData>
    <row r="3" spans="1:1" x14ac:dyDescent="0.5">
      <c r="A3" s="21" t="s">
        <v>177</v>
      </c>
    </row>
    <row r="4" spans="1:1" x14ac:dyDescent="0.5">
      <c r="A4" s="22" t="s">
        <v>38</v>
      </c>
    </row>
    <row r="5" spans="1:1" x14ac:dyDescent="0.5">
      <c r="A5" s="22" t="s">
        <v>39</v>
      </c>
    </row>
    <row r="6" spans="1:1" x14ac:dyDescent="0.5">
      <c r="A6" s="22" t="s">
        <v>36</v>
      </c>
    </row>
    <row r="7" spans="1:1" x14ac:dyDescent="0.5">
      <c r="A7" s="22" t="s">
        <v>37</v>
      </c>
    </row>
    <row r="8" spans="1:1" x14ac:dyDescent="0.5">
      <c r="A8" s="22" t="s">
        <v>184</v>
      </c>
    </row>
    <row r="9" spans="1:1" x14ac:dyDescent="0.5">
      <c r="A9" s="2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workbookViewId="0">
      <selection activeCell="I6" sqref="I6:N6"/>
      <pivotSelection pane="bottomRight" showHeader="1" extendable="1" axis="axisRow" start="1" max="4" activeRow="5" activeCol="8" previousRow="5" previousCol="8" click="1" r:id="rId3">
        <pivotArea dataOnly="0" fieldPosition="0">
          <references count="1">
            <reference field="10" count="1">
              <x v="1"/>
            </reference>
          </references>
        </pivotArea>
      </pivotSelection>
    </sheetView>
  </sheetViews>
  <sheetFormatPr defaultRowHeight="14.35" x14ac:dyDescent="0.5"/>
  <cols>
    <col min="1" max="1" width="31.41015625" customWidth="1"/>
    <col min="2" max="2" width="14.64453125" customWidth="1"/>
    <col min="3" max="5" width="13.41015625" bestFit="1" customWidth="1"/>
    <col min="6" max="6" width="12.3515625" customWidth="1"/>
    <col min="7" max="7" width="37.8203125" bestFit="1" customWidth="1"/>
    <col min="8" max="8" width="16.29296875" bestFit="1" customWidth="1"/>
    <col min="9" max="9" width="37.8203125" bestFit="1" customWidth="1"/>
    <col min="10" max="10" width="20.8203125" bestFit="1" customWidth="1"/>
    <col min="11" max="11" width="42.3515625" bestFit="1" customWidth="1"/>
    <col min="12" max="12" width="13.41015625" bestFit="1" customWidth="1"/>
    <col min="13" max="13" width="6.41015625" customWidth="1"/>
    <col min="14" max="14" width="13.41015625" bestFit="1" customWidth="1"/>
  </cols>
  <sheetData>
    <row r="2" spans="1:14" x14ac:dyDescent="0.5">
      <c r="B2" t="s">
        <v>185</v>
      </c>
      <c r="J2" t="s">
        <v>185</v>
      </c>
    </row>
    <row r="3" spans="1:14" x14ac:dyDescent="0.5">
      <c r="A3" s="21" t="s">
        <v>180</v>
      </c>
      <c r="B3" s="21" t="s">
        <v>179</v>
      </c>
      <c r="I3" s="21" t="s">
        <v>180</v>
      </c>
      <c r="J3" s="21" t="s">
        <v>179</v>
      </c>
    </row>
    <row r="4" spans="1:14" x14ac:dyDescent="0.5">
      <c r="A4" s="21" t="s">
        <v>177</v>
      </c>
      <c r="B4">
        <v>2012</v>
      </c>
      <c r="C4">
        <v>2013</v>
      </c>
      <c r="D4">
        <v>2014</v>
      </c>
      <c r="E4" t="s">
        <v>178</v>
      </c>
      <c r="I4" s="21" t="s">
        <v>177</v>
      </c>
      <c r="J4">
        <v>2012</v>
      </c>
      <c r="K4">
        <v>2013</v>
      </c>
      <c r="L4">
        <v>2014</v>
      </c>
      <c r="M4" t="s">
        <v>184</v>
      </c>
      <c r="N4" t="s">
        <v>178</v>
      </c>
    </row>
    <row r="5" spans="1:14" x14ac:dyDescent="0.5">
      <c r="A5" s="22" t="s">
        <v>38</v>
      </c>
      <c r="B5" s="19">
        <v>8095960.5500000017</v>
      </c>
      <c r="C5" s="19">
        <v>8022315.9399999995</v>
      </c>
      <c r="D5" s="19">
        <v>7078067.6700000009</v>
      </c>
      <c r="E5" s="19">
        <v>23196344.160000004</v>
      </c>
      <c r="I5" s="22" t="s">
        <v>41</v>
      </c>
      <c r="J5" s="19">
        <v>14649829.210000003</v>
      </c>
      <c r="K5" s="19">
        <v>12069933.880000001</v>
      </c>
      <c r="L5" s="19">
        <v>11518531.110000001</v>
      </c>
      <c r="M5" s="19"/>
      <c r="N5" s="19">
        <v>38238294.200000003</v>
      </c>
    </row>
    <row r="6" spans="1:14" x14ac:dyDescent="0.5">
      <c r="A6" s="22" t="s">
        <v>39</v>
      </c>
      <c r="B6" s="19">
        <v>4444943.1099999994</v>
      </c>
      <c r="C6" s="19">
        <v>3508081.9299999997</v>
      </c>
      <c r="D6" s="19">
        <v>4599392.2600000007</v>
      </c>
      <c r="E6" s="19">
        <v>12552417.300000001</v>
      </c>
      <c r="I6" s="22" t="s">
        <v>42</v>
      </c>
      <c r="J6" s="19">
        <v>13342214.019999994</v>
      </c>
      <c r="K6" s="19">
        <v>12747372.719999993</v>
      </c>
      <c r="L6" s="19">
        <v>15064077.570000002</v>
      </c>
      <c r="M6" s="19"/>
      <c r="N6" s="19">
        <v>41153664.309999987</v>
      </c>
    </row>
    <row r="7" spans="1:14" x14ac:dyDescent="0.5">
      <c r="A7" s="22" t="s">
        <v>36</v>
      </c>
      <c r="B7" s="19">
        <v>6553868.6599999992</v>
      </c>
      <c r="C7" s="19">
        <v>4047617.9400000004</v>
      </c>
      <c r="D7" s="19">
        <v>4440463.4399999995</v>
      </c>
      <c r="E7" s="19">
        <v>15041950.039999999</v>
      </c>
      <c r="I7" s="22" t="s">
        <v>186</v>
      </c>
      <c r="J7" s="19"/>
      <c r="K7" s="19"/>
      <c r="L7" s="19"/>
      <c r="M7" s="19"/>
      <c r="N7" s="19"/>
    </row>
    <row r="8" spans="1:14" x14ac:dyDescent="0.5">
      <c r="A8" s="22" t="s">
        <v>37</v>
      </c>
      <c r="B8" s="19">
        <v>8897270.9100000001</v>
      </c>
      <c r="C8" s="19">
        <v>9239290.7899999972</v>
      </c>
      <c r="D8" s="19">
        <v>10464685.310000001</v>
      </c>
      <c r="E8" s="19">
        <v>28601247.009999998</v>
      </c>
      <c r="I8" s="22" t="s">
        <v>178</v>
      </c>
      <c r="J8" s="19">
        <v>27992043.229999997</v>
      </c>
      <c r="K8" s="19">
        <v>24817306.599999994</v>
      </c>
      <c r="L8" s="19">
        <v>26582608.680000003</v>
      </c>
      <c r="M8" s="19"/>
      <c r="N8" s="19">
        <v>79391958.50999999</v>
      </c>
    </row>
    <row r="9" spans="1:14" x14ac:dyDescent="0.5">
      <c r="A9" s="22" t="s">
        <v>178</v>
      </c>
      <c r="B9" s="19">
        <v>27992043.23</v>
      </c>
      <c r="C9" s="19">
        <v>24817306.599999994</v>
      </c>
      <c r="D9" s="19">
        <v>26582608.68</v>
      </c>
      <c r="E9" s="19">
        <v>79391958.510000005</v>
      </c>
    </row>
    <row r="13" spans="1:14" x14ac:dyDescent="0.5">
      <c r="B13" t="s">
        <v>185</v>
      </c>
    </row>
    <row r="14" spans="1:14" x14ac:dyDescent="0.5">
      <c r="A14" s="21" t="s">
        <v>187</v>
      </c>
      <c r="B14" s="21" t="s">
        <v>179</v>
      </c>
    </row>
    <row r="15" spans="1:14" x14ac:dyDescent="0.5">
      <c r="A15" s="21" t="s">
        <v>177</v>
      </c>
      <c r="B15">
        <v>2012</v>
      </c>
      <c r="C15">
        <v>2013</v>
      </c>
      <c r="D15">
        <v>2014</v>
      </c>
      <c r="E15" t="s">
        <v>178</v>
      </c>
      <c r="L15" s="21"/>
      <c r="M15" s="21"/>
      <c r="N15" s="21"/>
    </row>
    <row r="16" spans="1:14" x14ac:dyDescent="0.5">
      <c r="A16" s="22" t="s">
        <v>38</v>
      </c>
      <c r="B16" s="19">
        <v>566717.23850000009</v>
      </c>
      <c r="C16" s="19">
        <v>561562.11580000015</v>
      </c>
      <c r="D16" s="19">
        <v>495464.73690000008</v>
      </c>
      <c r="E16" s="19">
        <v>1623744.0912000004</v>
      </c>
    </row>
    <row r="17" spans="1:11" x14ac:dyDescent="0.5">
      <c r="A17" s="22" t="s">
        <v>39</v>
      </c>
      <c r="B17" s="19">
        <v>311146.01770000008</v>
      </c>
      <c r="C17" s="19">
        <v>245565.73510000002</v>
      </c>
      <c r="D17" s="19">
        <v>321957.45820000005</v>
      </c>
      <c r="E17" s="19">
        <v>878669.21100000013</v>
      </c>
    </row>
    <row r="18" spans="1:11" x14ac:dyDescent="0.5">
      <c r="A18" s="22" t="s">
        <v>36</v>
      </c>
      <c r="B18" s="19">
        <v>458770.80620000005</v>
      </c>
      <c r="C18" s="19">
        <v>283333.25580000004</v>
      </c>
      <c r="D18" s="19">
        <v>310832.4408000001</v>
      </c>
      <c r="E18" s="19">
        <v>1052936.5028000004</v>
      </c>
    </row>
    <row r="19" spans="1:11" x14ac:dyDescent="0.5">
      <c r="A19" s="22" t="s">
        <v>37</v>
      </c>
      <c r="B19" s="19">
        <v>622808.96370000008</v>
      </c>
      <c r="C19" s="19">
        <v>646750.35529999994</v>
      </c>
      <c r="D19" s="19">
        <v>732527.97170000011</v>
      </c>
      <c r="E19" s="19">
        <v>2002087.2907000002</v>
      </c>
    </row>
    <row r="20" spans="1:11" x14ac:dyDescent="0.5">
      <c r="A20" s="22" t="s">
        <v>178</v>
      </c>
      <c r="B20" s="19">
        <v>1959443.0261000004</v>
      </c>
      <c r="C20" s="19">
        <v>1737211.4620000003</v>
      </c>
      <c r="D20" s="19">
        <v>1860782.6076000002</v>
      </c>
      <c r="E20" s="19">
        <v>5557437.0957000013</v>
      </c>
    </row>
    <row r="23" spans="1:11" x14ac:dyDescent="0.5">
      <c r="B23" t="s">
        <v>185</v>
      </c>
    </row>
    <row r="24" spans="1:11" x14ac:dyDescent="0.5">
      <c r="A24" s="21" t="s">
        <v>188</v>
      </c>
      <c r="B24" s="21" t="s">
        <v>179</v>
      </c>
    </row>
    <row r="25" spans="1:11" x14ac:dyDescent="0.5">
      <c r="A25" s="21" t="s">
        <v>177</v>
      </c>
      <c r="B25">
        <v>2012</v>
      </c>
      <c r="C25">
        <v>2013</v>
      </c>
      <c r="D25">
        <v>2014</v>
      </c>
      <c r="E25" t="s">
        <v>178</v>
      </c>
      <c r="F25" s="21"/>
      <c r="G25" s="21"/>
      <c r="H25" s="21"/>
      <c r="I25" s="21"/>
      <c r="J25" s="21"/>
      <c r="K25" s="21"/>
    </row>
    <row r="26" spans="1:11" x14ac:dyDescent="0.5">
      <c r="A26" s="22" t="s">
        <v>38</v>
      </c>
      <c r="B26" s="23">
        <v>242878.81649999996</v>
      </c>
      <c r="C26" s="23">
        <v>240669.47820000001</v>
      </c>
      <c r="D26" s="23">
        <v>212342.03009999997</v>
      </c>
      <c r="E26" s="23">
        <v>695890.32479999994</v>
      </c>
    </row>
    <row r="27" spans="1:11" x14ac:dyDescent="0.5">
      <c r="A27" s="22" t="s">
        <v>39</v>
      </c>
      <c r="B27" s="23">
        <v>133348.29329999999</v>
      </c>
      <c r="C27" s="23">
        <v>105242.45790000001</v>
      </c>
      <c r="D27" s="23">
        <v>137981.76779999997</v>
      </c>
      <c r="E27" s="23">
        <v>376572.51899999997</v>
      </c>
    </row>
    <row r="28" spans="1:11" x14ac:dyDescent="0.5">
      <c r="A28" s="22" t="s">
        <v>36</v>
      </c>
      <c r="B28" s="23">
        <v>196616.05979999996</v>
      </c>
      <c r="C28" s="23">
        <v>121428.53820000001</v>
      </c>
      <c r="D28" s="23">
        <v>133213.90319999997</v>
      </c>
      <c r="E28" s="23">
        <v>451258.50119999994</v>
      </c>
    </row>
    <row r="29" spans="1:11" x14ac:dyDescent="0.5">
      <c r="A29" s="22" t="s">
        <v>37</v>
      </c>
      <c r="B29" s="23">
        <v>266918.12729999999</v>
      </c>
      <c r="C29" s="23">
        <v>277178.72370000003</v>
      </c>
      <c r="D29" s="23">
        <v>313940.55930000002</v>
      </c>
      <c r="E29" s="23">
        <v>858037.41030000011</v>
      </c>
    </row>
    <row r="30" spans="1:11" x14ac:dyDescent="0.5">
      <c r="A30" s="22" t="s">
        <v>178</v>
      </c>
      <c r="B30" s="23">
        <v>839761.29689999996</v>
      </c>
      <c r="C30" s="23">
        <v>744519.19800000009</v>
      </c>
      <c r="D30" s="23">
        <v>797478.26040000003</v>
      </c>
      <c r="E30" s="23">
        <v>2381758.7552999998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7"/>
  <sheetViews>
    <sheetView topLeftCell="A2" workbookViewId="0">
      <selection activeCell="K29" sqref="A2:Q527"/>
    </sheetView>
  </sheetViews>
  <sheetFormatPr defaultColWidth="11.46875" defaultRowHeight="14.35" x14ac:dyDescent="0.5"/>
  <cols>
    <col min="1" max="2" width="11.46875" style="8"/>
    <col min="3" max="3" width="14.9375" style="8" customWidth="1"/>
    <col min="4" max="7" width="11.46875" style="8"/>
    <col min="8" max="8" width="15" style="8" customWidth="1"/>
    <col min="9" max="9" width="22.05859375" bestFit="1" customWidth="1"/>
    <col min="10" max="10" width="25.17578125" bestFit="1" customWidth="1"/>
    <col min="11" max="11" width="12.3515625" customWidth="1"/>
    <col min="12" max="12" width="18.52734375" customWidth="1"/>
    <col min="13" max="13" width="31.64453125" bestFit="1" customWidth="1"/>
    <col min="14" max="15" width="30.703125" bestFit="1" customWidth="1"/>
    <col min="16" max="16" width="25.46875" customWidth="1"/>
    <col min="17" max="17" width="22.3515625" customWidth="1"/>
  </cols>
  <sheetData>
    <row r="1" spans="1:21" x14ac:dyDescent="0.5">
      <c r="A1" s="6" t="s">
        <v>140</v>
      </c>
      <c r="B1" s="6" t="s">
        <v>141</v>
      </c>
      <c r="C1" s="6" t="s">
        <v>142</v>
      </c>
      <c r="D1" s="6" t="s">
        <v>143</v>
      </c>
      <c r="E1" s="6" t="s">
        <v>181</v>
      </c>
      <c r="F1" s="6" t="s">
        <v>182</v>
      </c>
      <c r="G1" s="6" t="s">
        <v>183</v>
      </c>
      <c r="H1" s="6" t="s">
        <v>1</v>
      </c>
      <c r="I1" s="18" t="s">
        <v>3</v>
      </c>
      <c r="J1" s="18" t="s">
        <v>4</v>
      </c>
      <c r="K1" s="18" t="s">
        <v>40</v>
      </c>
      <c r="L1" s="18" t="s">
        <v>173</v>
      </c>
      <c r="M1" s="18" t="s">
        <v>174</v>
      </c>
      <c r="N1" s="18" t="s">
        <v>152</v>
      </c>
      <c r="O1" s="18" t="s">
        <v>175</v>
      </c>
      <c r="P1" s="18" t="s">
        <v>153</v>
      </c>
      <c r="Q1" s="18" t="s">
        <v>176</v>
      </c>
      <c r="S1" s="18"/>
    </row>
    <row r="2" spans="1:21" x14ac:dyDescent="0.5">
      <c r="A2" s="14" t="s">
        <v>38</v>
      </c>
      <c r="B2" s="14" t="s">
        <v>57</v>
      </c>
      <c r="C2" s="16">
        <v>1</v>
      </c>
      <c r="D2" s="16">
        <v>101</v>
      </c>
      <c r="E2" s="24">
        <v>12</v>
      </c>
      <c r="F2" s="24">
        <v>6</v>
      </c>
      <c r="G2" s="24">
        <v>2014</v>
      </c>
      <c r="H2" s="9">
        <v>92154.91</v>
      </c>
      <c r="I2" s="5" t="str">
        <f>VLOOKUP(D2,Cust,2)</f>
        <v>APS Technology</v>
      </c>
      <c r="J2" s="5" t="str">
        <f>VLOOKUP(D2,Cust,3)</f>
        <v>Scientific instrumentation</v>
      </c>
      <c r="K2" t="str">
        <f>VLOOKUP(A2,RegionAssign,2,FALSE)</f>
        <v>East</v>
      </c>
      <c r="L2">
        <f>VLOOKUP(C2,ManAssign,2,FALSE)</f>
        <v>1</v>
      </c>
      <c r="M2" s="19">
        <f>0.07*H2</f>
        <v>6450.8437000000013</v>
      </c>
      <c r="N2" s="19">
        <f>0.05*H2</f>
        <v>4607.7455</v>
      </c>
      <c r="O2" s="19">
        <f>0.03*H2</f>
        <v>2764.6473000000001</v>
      </c>
      <c r="P2" s="19">
        <f>0.06*H2</f>
        <v>5529.2946000000002</v>
      </c>
      <c r="Q2" s="20">
        <f>0.175*H2</f>
        <v>16127.10925</v>
      </c>
      <c r="T2" s="12"/>
      <c r="U2" s="5"/>
    </row>
    <row r="3" spans="1:21" x14ac:dyDescent="0.5">
      <c r="A3" s="14" t="s">
        <v>38</v>
      </c>
      <c r="B3" s="14" t="s">
        <v>57</v>
      </c>
      <c r="C3" s="16">
        <v>1</v>
      </c>
      <c r="D3" s="16">
        <v>101</v>
      </c>
      <c r="E3" s="24">
        <v>5</v>
      </c>
      <c r="F3" s="24">
        <v>27</v>
      </c>
      <c r="G3" s="24">
        <v>2014</v>
      </c>
      <c r="H3" s="9">
        <v>81507.37</v>
      </c>
      <c r="I3" s="5" t="str">
        <f>VLOOKUP(D3,Cust,2)</f>
        <v>APS Technology</v>
      </c>
      <c r="J3" s="5" t="str">
        <f>VLOOKUP(D3,Cust,3)</f>
        <v>Scientific instrumentation</v>
      </c>
      <c r="K3" t="str">
        <f>VLOOKUP(A3,RegionAssign,2,FALSE)</f>
        <v>East</v>
      </c>
      <c r="L3">
        <f>VLOOKUP(C3,ManAssign,2,FALSE)</f>
        <v>1</v>
      </c>
      <c r="M3" s="19">
        <f t="shared" ref="M3:M66" si="0">0.07*H3</f>
        <v>5705.5159000000003</v>
      </c>
      <c r="N3" s="19">
        <f t="shared" ref="N3:N66" si="1">0.05*H3</f>
        <v>4075.3685</v>
      </c>
      <c r="O3" s="19">
        <f t="shared" ref="O3:O66" si="2">0.03*H3</f>
        <v>2445.2210999999998</v>
      </c>
      <c r="P3" s="19">
        <f t="shared" ref="P3:P66" si="3">0.06*H3</f>
        <v>4890.4421999999995</v>
      </c>
      <c r="Q3" s="20">
        <f t="shared" ref="Q3:Q66" si="4">0.175*H3</f>
        <v>14263.789749999998</v>
      </c>
      <c r="T3" s="13"/>
    </row>
    <row r="4" spans="1:21" x14ac:dyDescent="0.5">
      <c r="A4" s="14" t="s">
        <v>38</v>
      </c>
      <c r="B4" s="14" t="s">
        <v>57</v>
      </c>
      <c r="C4" s="16">
        <v>1</v>
      </c>
      <c r="D4" s="16">
        <v>101</v>
      </c>
      <c r="E4" s="24">
        <v>2</v>
      </c>
      <c r="F4" s="24">
        <v>5</v>
      </c>
      <c r="G4" s="24">
        <v>2014</v>
      </c>
      <c r="H4" s="9">
        <v>98542.28</v>
      </c>
      <c r="I4" s="5" t="str">
        <f>VLOOKUP(D4,Cust,2)</f>
        <v>APS Technology</v>
      </c>
      <c r="J4" s="5" t="str">
        <f>VLOOKUP(D4,Cust,3)</f>
        <v>Scientific instrumentation</v>
      </c>
      <c r="K4" t="str">
        <f>VLOOKUP(A4,RegionAssign,2,FALSE)</f>
        <v>East</v>
      </c>
      <c r="L4">
        <f>VLOOKUP(C4,ManAssign,2,FALSE)</f>
        <v>1</v>
      </c>
      <c r="M4" s="19">
        <f t="shared" si="0"/>
        <v>6897.9596000000001</v>
      </c>
      <c r="N4" s="19">
        <f t="shared" si="1"/>
        <v>4927.1140000000005</v>
      </c>
      <c r="O4" s="19">
        <f t="shared" si="2"/>
        <v>2956.2683999999999</v>
      </c>
      <c r="P4" s="19">
        <f t="shared" si="3"/>
        <v>5912.5367999999999</v>
      </c>
      <c r="Q4" s="20">
        <f t="shared" si="4"/>
        <v>17244.898999999998</v>
      </c>
      <c r="T4" s="12"/>
    </row>
    <row r="5" spans="1:21" x14ac:dyDescent="0.5">
      <c r="A5" s="14" t="s">
        <v>38</v>
      </c>
      <c r="B5" s="14" t="s">
        <v>57</v>
      </c>
      <c r="C5" s="16">
        <v>1</v>
      </c>
      <c r="D5" s="16">
        <v>101</v>
      </c>
      <c r="E5" s="24">
        <v>5</v>
      </c>
      <c r="F5" s="24">
        <v>15</v>
      </c>
      <c r="G5" s="24">
        <v>2013</v>
      </c>
      <c r="H5" s="9">
        <v>210637.89</v>
      </c>
      <c r="I5" s="5" t="str">
        <f>VLOOKUP(D5,Cust,2)</f>
        <v>APS Technology</v>
      </c>
      <c r="J5" s="5" t="str">
        <f>VLOOKUP(D5,Cust,3)</f>
        <v>Scientific instrumentation</v>
      </c>
      <c r="K5" t="str">
        <f>VLOOKUP(A5,RegionAssign,2,FALSE)</f>
        <v>East</v>
      </c>
      <c r="L5">
        <f>VLOOKUP(C5,ManAssign,2,FALSE)</f>
        <v>1</v>
      </c>
      <c r="M5" s="19">
        <f t="shared" si="0"/>
        <v>14744.652300000002</v>
      </c>
      <c r="N5" s="19">
        <f t="shared" si="1"/>
        <v>10531.894500000002</v>
      </c>
      <c r="O5" s="19">
        <f t="shared" si="2"/>
        <v>6319.1367</v>
      </c>
      <c r="P5" s="19">
        <f t="shared" si="3"/>
        <v>12638.2734</v>
      </c>
      <c r="Q5" s="20">
        <f t="shared" si="4"/>
        <v>36861.630749999997</v>
      </c>
      <c r="T5" s="13"/>
    </row>
    <row r="6" spans="1:21" x14ac:dyDescent="0.5">
      <c r="A6" s="14" t="s">
        <v>38</v>
      </c>
      <c r="B6" s="14" t="s">
        <v>57</v>
      </c>
      <c r="C6" s="16">
        <v>1</v>
      </c>
      <c r="D6" s="16">
        <v>101</v>
      </c>
      <c r="E6" s="24">
        <v>3</v>
      </c>
      <c r="F6" s="24">
        <v>31</v>
      </c>
      <c r="G6" s="24">
        <v>2013</v>
      </c>
      <c r="H6" s="9">
        <v>118858.9</v>
      </c>
      <c r="I6" s="5" t="str">
        <f>VLOOKUP(D6,Cust,2)</f>
        <v>APS Technology</v>
      </c>
      <c r="J6" s="5" t="str">
        <f>VLOOKUP(D6,Cust,3)</f>
        <v>Scientific instrumentation</v>
      </c>
      <c r="K6" t="str">
        <f>VLOOKUP(A6,RegionAssign,2,FALSE)</f>
        <v>East</v>
      </c>
      <c r="L6">
        <f>VLOOKUP(C6,ManAssign,2,FALSE)</f>
        <v>1</v>
      </c>
      <c r="M6" s="19">
        <f t="shared" si="0"/>
        <v>8320.1229999999996</v>
      </c>
      <c r="N6" s="19">
        <f t="shared" si="1"/>
        <v>5942.9449999999997</v>
      </c>
      <c r="O6" s="19">
        <f t="shared" si="2"/>
        <v>3565.7669999999998</v>
      </c>
      <c r="P6" s="19">
        <f t="shared" si="3"/>
        <v>7131.5339999999997</v>
      </c>
      <c r="Q6" s="20">
        <f t="shared" si="4"/>
        <v>20800.307499999999</v>
      </c>
      <c r="T6" s="12"/>
    </row>
    <row r="7" spans="1:21" x14ac:dyDescent="0.5">
      <c r="A7" s="14" t="s">
        <v>38</v>
      </c>
      <c r="B7" s="14" t="s">
        <v>57</v>
      </c>
      <c r="C7" s="16">
        <v>1</v>
      </c>
      <c r="D7" s="16">
        <v>101</v>
      </c>
      <c r="E7" s="24">
        <v>2</v>
      </c>
      <c r="F7" s="24">
        <v>4</v>
      </c>
      <c r="G7" s="24">
        <v>2012</v>
      </c>
      <c r="H7" s="9">
        <v>100141.6</v>
      </c>
      <c r="I7" s="5" t="str">
        <f>VLOOKUP(D7,Cust,2)</f>
        <v>APS Technology</v>
      </c>
      <c r="J7" s="5" t="str">
        <f>VLOOKUP(D7,Cust,3)</f>
        <v>Scientific instrumentation</v>
      </c>
      <c r="K7" t="str">
        <f>VLOOKUP(A7,RegionAssign,2,FALSE)</f>
        <v>East</v>
      </c>
      <c r="L7">
        <f>VLOOKUP(C7,ManAssign,2,FALSE)</f>
        <v>1</v>
      </c>
      <c r="M7" s="19">
        <f t="shared" si="0"/>
        <v>7009.9120000000012</v>
      </c>
      <c r="N7" s="19">
        <f t="shared" si="1"/>
        <v>5007.0800000000008</v>
      </c>
      <c r="O7" s="19">
        <f t="shared" si="2"/>
        <v>3004.248</v>
      </c>
      <c r="P7" s="19">
        <f t="shared" si="3"/>
        <v>6008.4960000000001</v>
      </c>
      <c r="Q7" s="20">
        <f t="shared" si="4"/>
        <v>17524.78</v>
      </c>
      <c r="T7" s="13"/>
    </row>
    <row r="8" spans="1:21" x14ac:dyDescent="0.5">
      <c r="A8" s="14" t="s">
        <v>38</v>
      </c>
      <c r="B8" s="14" t="s">
        <v>57</v>
      </c>
      <c r="C8" s="16">
        <v>1</v>
      </c>
      <c r="D8" s="16">
        <v>101</v>
      </c>
      <c r="E8" s="24">
        <v>1</v>
      </c>
      <c r="F8" s="24">
        <v>4</v>
      </c>
      <c r="G8" s="24">
        <v>2012</v>
      </c>
      <c r="H8" s="9">
        <v>57668.82</v>
      </c>
      <c r="I8" s="5" t="str">
        <f>VLOOKUP(D8,Cust,2)</f>
        <v>APS Technology</v>
      </c>
      <c r="J8" s="5" t="str">
        <f>VLOOKUP(D8,Cust,3)</f>
        <v>Scientific instrumentation</v>
      </c>
      <c r="K8" t="str">
        <f>VLOOKUP(A8,RegionAssign,2,FALSE)</f>
        <v>East</v>
      </c>
      <c r="L8">
        <f>VLOOKUP(C8,ManAssign,2,FALSE)</f>
        <v>1</v>
      </c>
      <c r="M8" s="19">
        <f t="shared" si="0"/>
        <v>4036.8174000000004</v>
      </c>
      <c r="N8" s="19">
        <f t="shared" si="1"/>
        <v>2883.4410000000003</v>
      </c>
      <c r="O8" s="19">
        <f t="shared" si="2"/>
        <v>1730.0645999999999</v>
      </c>
      <c r="P8" s="19">
        <f t="shared" si="3"/>
        <v>3460.1291999999999</v>
      </c>
      <c r="Q8" s="20">
        <f t="shared" si="4"/>
        <v>10092.0435</v>
      </c>
      <c r="T8" s="12"/>
    </row>
    <row r="9" spans="1:21" x14ac:dyDescent="0.5">
      <c r="A9" s="14" t="s">
        <v>38</v>
      </c>
      <c r="B9" s="14" t="s">
        <v>82</v>
      </c>
      <c r="C9" s="16">
        <v>1</v>
      </c>
      <c r="D9" s="16">
        <v>102</v>
      </c>
      <c r="E9" s="24">
        <v>10</v>
      </c>
      <c r="F9" s="24">
        <v>22</v>
      </c>
      <c r="G9" s="24">
        <v>2014</v>
      </c>
      <c r="H9" s="9">
        <v>174195.08</v>
      </c>
      <c r="I9" s="5" t="str">
        <f>VLOOKUP(D9,Cust,2)</f>
        <v>Athersys</v>
      </c>
      <c r="J9" s="5" t="str">
        <f>VLOOKUP(D9,Cust,3)</f>
        <v>Biotechnology/pharmaceutials</v>
      </c>
      <c r="K9" t="str">
        <f>VLOOKUP(A9,RegionAssign,2,FALSE)</f>
        <v>East</v>
      </c>
      <c r="L9">
        <f>VLOOKUP(C9,ManAssign,2,FALSE)</f>
        <v>1</v>
      </c>
      <c r="M9" s="19">
        <f t="shared" si="0"/>
        <v>12193.6556</v>
      </c>
      <c r="N9" s="19">
        <f t="shared" si="1"/>
        <v>8709.753999999999</v>
      </c>
      <c r="O9" s="19">
        <f t="shared" si="2"/>
        <v>5225.8523999999998</v>
      </c>
      <c r="P9" s="19">
        <f t="shared" si="3"/>
        <v>10451.7048</v>
      </c>
      <c r="Q9" s="20">
        <f t="shared" si="4"/>
        <v>30484.138999999996</v>
      </c>
      <c r="T9" s="13"/>
    </row>
    <row r="10" spans="1:21" x14ac:dyDescent="0.5">
      <c r="A10" s="14" t="s">
        <v>38</v>
      </c>
      <c r="B10" s="14" t="s">
        <v>82</v>
      </c>
      <c r="C10" s="16">
        <v>1</v>
      </c>
      <c r="D10" s="16">
        <v>102</v>
      </c>
      <c r="E10" s="24">
        <v>4</v>
      </c>
      <c r="F10" s="24">
        <v>27</v>
      </c>
      <c r="G10" s="24">
        <v>2014</v>
      </c>
      <c r="H10" s="9">
        <v>78727.87</v>
      </c>
      <c r="I10" s="5" t="str">
        <f>VLOOKUP(D10,Cust,2)</f>
        <v>Athersys</v>
      </c>
      <c r="J10" s="5" t="str">
        <f>VLOOKUP(D10,Cust,3)</f>
        <v>Biotechnology/pharmaceutials</v>
      </c>
      <c r="K10" t="str">
        <f>VLOOKUP(A10,RegionAssign,2,FALSE)</f>
        <v>East</v>
      </c>
      <c r="L10">
        <f>VLOOKUP(C10,ManAssign,2,FALSE)</f>
        <v>1</v>
      </c>
      <c r="M10" s="19">
        <f t="shared" si="0"/>
        <v>5510.9508999999998</v>
      </c>
      <c r="N10" s="19">
        <f t="shared" si="1"/>
        <v>3936.3935000000001</v>
      </c>
      <c r="O10" s="19">
        <f t="shared" si="2"/>
        <v>2361.8361</v>
      </c>
      <c r="P10" s="19">
        <f t="shared" si="3"/>
        <v>4723.6722</v>
      </c>
      <c r="Q10" s="20">
        <f t="shared" si="4"/>
        <v>13777.377249999998</v>
      </c>
      <c r="T10" s="12"/>
    </row>
    <row r="11" spans="1:21" x14ac:dyDescent="0.5">
      <c r="A11" s="14" t="s">
        <v>38</v>
      </c>
      <c r="B11" s="14" t="s">
        <v>82</v>
      </c>
      <c r="C11" s="16">
        <v>1</v>
      </c>
      <c r="D11" s="16">
        <v>102</v>
      </c>
      <c r="E11" s="24">
        <v>2</v>
      </c>
      <c r="F11" s="24">
        <v>19</v>
      </c>
      <c r="G11" s="24">
        <v>2014</v>
      </c>
      <c r="H11" s="9">
        <v>165348.51</v>
      </c>
      <c r="I11" s="5" t="str">
        <f>VLOOKUP(D11,Cust,2)</f>
        <v>Athersys</v>
      </c>
      <c r="J11" s="5" t="str">
        <f>VLOOKUP(D11,Cust,3)</f>
        <v>Biotechnology/pharmaceutials</v>
      </c>
      <c r="K11" t="str">
        <f>VLOOKUP(A11,RegionAssign,2,FALSE)</f>
        <v>East</v>
      </c>
      <c r="L11">
        <f>VLOOKUP(C11,ManAssign,2,FALSE)</f>
        <v>1</v>
      </c>
      <c r="M11" s="19">
        <f t="shared" si="0"/>
        <v>11574.395700000001</v>
      </c>
      <c r="N11" s="19">
        <f t="shared" si="1"/>
        <v>8267.4255000000012</v>
      </c>
      <c r="O11" s="19">
        <f t="shared" si="2"/>
        <v>4960.4553000000005</v>
      </c>
      <c r="P11" s="19">
        <f t="shared" si="3"/>
        <v>9920.9106000000011</v>
      </c>
      <c r="Q11" s="20">
        <f t="shared" si="4"/>
        <v>28935.989249999999</v>
      </c>
      <c r="T11" s="13"/>
    </row>
    <row r="12" spans="1:21" x14ac:dyDescent="0.5">
      <c r="A12" s="14" t="s">
        <v>38</v>
      </c>
      <c r="B12" s="14" t="s">
        <v>82</v>
      </c>
      <c r="C12" s="16">
        <v>1</v>
      </c>
      <c r="D12" s="16">
        <v>102</v>
      </c>
      <c r="E12" s="24">
        <v>10</v>
      </c>
      <c r="F12" s="24">
        <v>13</v>
      </c>
      <c r="G12" s="24">
        <v>2013</v>
      </c>
      <c r="H12" s="9">
        <v>141129.85999999999</v>
      </c>
      <c r="I12" s="5" t="str">
        <f>VLOOKUP(D12,Cust,2)</f>
        <v>Athersys</v>
      </c>
      <c r="J12" s="5" t="str">
        <f>VLOOKUP(D12,Cust,3)</f>
        <v>Biotechnology/pharmaceutials</v>
      </c>
      <c r="K12" t="str">
        <f>VLOOKUP(A12,RegionAssign,2,FALSE)</f>
        <v>East</v>
      </c>
      <c r="L12">
        <f>VLOOKUP(C12,ManAssign,2,FALSE)</f>
        <v>1</v>
      </c>
      <c r="M12" s="19">
        <f t="shared" si="0"/>
        <v>9879.0902000000006</v>
      </c>
      <c r="N12" s="19">
        <f t="shared" si="1"/>
        <v>7056.4929999999995</v>
      </c>
      <c r="O12" s="19">
        <f t="shared" si="2"/>
        <v>4233.8957999999993</v>
      </c>
      <c r="P12" s="19">
        <f t="shared" si="3"/>
        <v>8467.7915999999987</v>
      </c>
      <c r="Q12" s="20">
        <f t="shared" si="4"/>
        <v>24697.725499999997</v>
      </c>
      <c r="T12" s="12"/>
    </row>
    <row r="13" spans="1:21" x14ac:dyDescent="0.5">
      <c r="A13" s="14" t="s">
        <v>38</v>
      </c>
      <c r="B13" s="14" t="s">
        <v>82</v>
      </c>
      <c r="C13" s="16">
        <v>1</v>
      </c>
      <c r="D13" s="16">
        <v>102</v>
      </c>
      <c r="E13" s="24">
        <v>11</v>
      </c>
      <c r="F13" s="24">
        <v>20</v>
      </c>
      <c r="G13" s="24">
        <v>2012</v>
      </c>
      <c r="H13" s="9">
        <v>154841.74</v>
      </c>
      <c r="I13" s="5" t="str">
        <f>VLOOKUP(D13,Cust,2)</f>
        <v>Athersys</v>
      </c>
      <c r="J13" s="5" t="str">
        <f>VLOOKUP(D13,Cust,3)</f>
        <v>Biotechnology/pharmaceutials</v>
      </c>
      <c r="K13" t="str">
        <f>VLOOKUP(A13,RegionAssign,2,FALSE)</f>
        <v>East</v>
      </c>
      <c r="L13">
        <f>VLOOKUP(C13,ManAssign,2,FALSE)</f>
        <v>1</v>
      </c>
      <c r="M13" s="19">
        <f t="shared" si="0"/>
        <v>10838.9218</v>
      </c>
      <c r="N13" s="19">
        <f t="shared" si="1"/>
        <v>7742.0869999999995</v>
      </c>
      <c r="O13" s="19">
        <f t="shared" si="2"/>
        <v>4645.2521999999999</v>
      </c>
      <c r="P13" s="19">
        <f t="shared" si="3"/>
        <v>9290.5043999999998</v>
      </c>
      <c r="Q13" s="20">
        <f t="shared" si="4"/>
        <v>27097.304499999998</v>
      </c>
      <c r="T13" s="13"/>
    </row>
    <row r="14" spans="1:21" x14ac:dyDescent="0.5">
      <c r="A14" s="14" t="s">
        <v>38</v>
      </c>
      <c r="B14" s="14" t="s">
        <v>82</v>
      </c>
      <c r="C14" s="16">
        <v>1</v>
      </c>
      <c r="D14" s="16">
        <v>102</v>
      </c>
      <c r="E14" s="24">
        <v>10</v>
      </c>
      <c r="F14" s="24">
        <v>1</v>
      </c>
      <c r="G14" s="24">
        <v>2012</v>
      </c>
      <c r="H14" s="9">
        <v>109828.32</v>
      </c>
      <c r="I14" s="5" t="str">
        <f>VLOOKUP(D14,Cust,2)</f>
        <v>Athersys</v>
      </c>
      <c r="J14" s="5" t="str">
        <f>VLOOKUP(D14,Cust,3)</f>
        <v>Biotechnology/pharmaceutials</v>
      </c>
      <c r="K14" t="str">
        <f>VLOOKUP(A14,RegionAssign,2,FALSE)</f>
        <v>East</v>
      </c>
      <c r="L14">
        <f>VLOOKUP(C14,ManAssign,2,FALSE)</f>
        <v>1</v>
      </c>
      <c r="M14" s="19">
        <f t="shared" si="0"/>
        <v>7687.9824000000008</v>
      </c>
      <c r="N14" s="19">
        <f t="shared" si="1"/>
        <v>5491.4160000000011</v>
      </c>
      <c r="O14" s="19">
        <f t="shared" si="2"/>
        <v>3294.8496</v>
      </c>
      <c r="P14" s="19">
        <f t="shared" si="3"/>
        <v>6589.6992</v>
      </c>
      <c r="Q14" s="20">
        <f t="shared" si="4"/>
        <v>19219.955999999998</v>
      </c>
      <c r="T14" s="12"/>
    </row>
    <row r="15" spans="1:21" x14ac:dyDescent="0.5">
      <c r="A15" s="14" t="s">
        <v>38</v>
      </c>
      <c r="B15" s="14" t="s">
        <v>82</v>
      </c>
      <c r="C15" s="16">
        <v>1</v>
      </c>
      <c r="D15" s="16">
        <v>102</v>
      </c>
      <c r="E15" s="24">
        <v>9</v>
      </c>
      <c r="F15" s="24">
        <v>20</v>
      </c>
      <c r="G15" s="24">
        <v>2012</v>
      </c>
      <c r="H15" s="9">
        <v>59189.75</v>
      </c>
      <c r="I15" s="5" t="str">
        <f>VLOOKUP(D15,Cust,2)</f>
        <v>Athersys</v>
      </c>
      <c r="J15" s="5" t="str">
        <f>VLOOKUP(D15,Cust,3)</f>
        <v>Biotechnology/pharmaceutials</v>
      </c>
      <c r="K15" t="str">
        <f>VLOOKUP(A15,RegionAssign,2,FALSE)</f>
        <v>East</v>
      </c>
      <c r="L15">
        <f>VLOOKUP(C15,ManAssign,2,FALSE)</f>
        <v>1</v>
      </c>
      <c r="M15" s="19">
        <f t="shared" si="0"/>
        <v>4143.2825000000003</v>
      </c>
      <c r="N15" s="19">
        <f t="shared" si="1"/>
        <v>2959.4875000000002</v>
      </c>
      <c r="O15" s="19">
        <f t="shared" si="2"/>
        <v>1775.6924999999999</v>
      </c>
      <c r="P15" s="19">
        <f t="shared" si="3"/>
        <v>3551.3849999999998</v>
      </c>
      <c r="Q15" s="20">
        <f t="shared" si="4"/>
        <v>10358.206249999999</v>
      </c>
      <c r="T15" s="13"/>
    </row>
    <row r="16" spans="1:21" x14ac:dyDescent="0.5">
      <c r="A16" s="14" t="s">
        <v>38</v>
      </c>
      <c r="B16" s="14" t="s">
        <v>106</v>
      </c>
      <c r="C16" s="16">
        <v>1</v>
      </c>
      <c r="D16" s="16">
        <v>103</v>
      </c>
      <c r="E16" s="24">
        <v>8</v>
      </c>
      <c r="F16" s="24">
        <v>15</v>
      </c>
      <c r="G16" s="24">
        <v>2014</v>
      </c>
      <c r="H16" s="9">
        <v>221867.57</v>
      </c>
      <c r="I16" s="5" t="str">
        <f>VLOOKUP(D16,Cust,2)</f>
        <v>AVEO</v>
      </c>
      <c r="J16" s="5" t="str">
        <f>VLOOKUP(D16,Cust,3)</f>
        <v>Biotechnology/pharmaceutials</v>
      </c>
      <c r="K16" t="str">
        <f>VLOOKUP(A16,RegionAssign,2,FALSE)</f>
        <v>East</v>
      </c>
      <c r="L16">
        <f>VLOOKUP(C16,ManAssign,2,FALSE)</f>
        <v>1</v>
      </c>
      <c r="M16" s="19">
        <f t="shared" si="0"/>
        <v>15530.729900000002</v>
      </c>
      <c r="N16" s="19">
        <f t="shared" si="1"/>
        <v>11093.378500000001</v>
      </c>
      <c r="O16" s="19">
        <f t="shared" si="2"/>
        <v>6656.0271000000002</v>
      </c>
      <c r="P16" s="19">
        <f t="shared" si="3"/>
        <v>13312.0542</v>
      </c>
      <c r="Q16" s="20">
        <f t="shared" si="4"/>
        <v>38826.82475</v>
      </c>
      <c r="T16" s="12"/>
    </row>
    <row r="17" spans="1:20" x14ac:dyDescent="0.5">
      <c r="A17" s="14" t="s">
        <v>38</v>
      </c>
      <c r="B17" s="14" t="s">
        <v>106</v>
      </c>
      <c r="C17" s="16">
        <v>1</v>
      </c>
      <c r="D17" s="16">
        <v>103</v>
      </c>
      <c r="E17" s="24">
        <v>7</v>
      </c>
      <c r="F17" s="24">
        <v>24</v>
      </c>
      <c r="G17" s="24">
        <v>2014</v>
      </c>
      <c r="H17" s="9">
        <v>190654.07999999999</v>
      </c>
      <c r="I17" s="5" t="str">
        <f>VLOOKUP(D17,Cust,2)</f>
        <v>AVEO</v>
      </c>
      <c r="J17" s="5" t="str">
        <f>VLOOKUP(D17,Cust,3)</f>
        <v>Biotechnology/pharmaceutials</v>
      </c>
      <c r="K17" t="str">
        <f>VLOOKUP(A17,RegionAssign,2,FALSE)</f>
        <v>East</v>
      </c>
      <c r="L17">
        <f>VLOOKUP(C17,ManAssign,2,FALSE)</f>
        <v>1</v>
      </c>
      <c r="M17" s="19">
        <f t="shared" si="0"/>
        <v>13345.785600000001</v>
      </c>
      <c r="N17" s="19">
        <f t="shared" si="1"/>
        <v>9532.7039999999997</v>
      </c>
      <c r="O17" s="19">
        <f t="shared" si="2"/>
        <v>5719.6223999999993</v>
      </c>
      <c r="P17" s="19">
        <f t="shared" si="3"/>
        <v>11439.244799999999</v>
      </c>
      <c r="Q17" s="20">
        <f t="shared" si="4"/>
        <v>33364.463999999993</v>
      </c>
      <c r="T17" s="13"/>
    </row>
    <row r="18" spans="1:20" x14ac:dyDescent="0.5">
      <c r="A18" s="14" t="s">
        <v>38</v>
      </c>
      <c r="B18" s="14" t="s">
        <v>106</v>
      </c>
      <c r="C18" s="16">
        <v>1</v>
      </c>
      <c r="D18" s="16">
        <v>103</v>
      </c>
      <c r="E18" s="24">
        <v>3</v>
      </c>
      <c r="F18" s="24">
        <v>13</v>
      </c>
      <c r="G18" s="24">
        <v>2014</v>
      </c>
      <c r="H18" s="9">
        <v>196731.58</v>
      </c>
      <c r="I18" s="5" t="str">
        <f>VLOOKUP(D18,Cust,2)</f>
        <v>AVEO</v>
      </c>
      <c r="J18" s="5" t="str">
        <f>VLOOKUP(D18,Cust,3)</f>
        <v>Biotechnology/pharmaceutials</v>
      </c>
      <c r="K18" t="str">
        <f>VLOOKUP(A18,RegionAssign,2,FALSE)</f>
        <v>East</v>
      </c>
      <c r="L18">
        <f>VLOOKUP(C18,ManAssign,2,FALSE)</f>
        <v>1</v>
      </c>
      <c r="M18" s="19">
        <f t="shared" si="0"/>
        <v>13771.2106</v>
      </c>
      <c r="N18" s="19">
        <f t="shared" si="1"/>
        <v>9836.5789999999997</v>
      </c>
      <c r="O18" s="19">
        <f t="shared" si="2"/>
        <v>5901.9473999999991</v>
      </c>
      <c r="P18" s="19">
        <f t="shared" si="3"/>
        <v>11803.894799999998</v>
      </c>
      <c r="Q18" s="20">
        <f t="shared" si="4"/>
        <v>34428.026499999993</v>
      </c>
      <c r="T18" s="12"/>
    </row>
    <row r="19" spans="1:20" x14ac:dyDescent="0.5">
      <c r="A19" s="14" t="s">
        <v>38</v>
      </c>
      <c r="B19" s="14" t="s">
        <v>106</v>
      </c>
      <c r="C19" s="16">
        <v>1</v>
      </c>
      <c r="D19" s="16">
        <v>103</v>
      </c>
      <c r="E19" s="24">
        <v>9</v>
      </c>
      <c r="F19" s="24">
        <v>9</v>
      </c>
      <c r="G19" s="24">
        <v>2013</v>
      </c>
      <c r="H19" s="9">
        <v>123148.43</v>
      </c>
      <c r="I19" s="5" t="str">
        <f>VLOOKUP(D19,Cust,2)</f>
        <v>AVEO</v>
      </c>
      <c r="J19" s="5" t="str">
        <f>VLOOKUP(D19,Cust,3)</f>
        <v>Biotechnology/pharmaceutials</v>
      </c>
      <c r="K19" t="str">
        <f>VLOOKUP(A19,RegionAssign,2,FALSE)</f>
        <v>East</v>
      </c>
      <c r="L19">
        <f>VLOOKUP(C19,ManAssign,2,FALSE)</f>
        <v>1</v>
      </c>
      <c r="M19" s="19">
        <f t="shared" si="0"/>
        <v>8620.3901000000005</v>
      </c>
      <c r="N19" s="19">
        <f t="shared" si="1"/>
        <v>6157.4215000000004</v>
      </c>
      <c r="O19" s="19">
        <f t="shared" si="2"/>
        <v>3694.4528999999998</v>
      </c>
      <c r="P19" s="19">
        <f t="shared" si="3"/>
        <v>7388.9057999999995</v>
      </c>
      <c r="Q19" s="20">
        <f t="shared" si="4"/>
        <v>21550.975249999996</v>
      </c>
      <c r="T19" s="13"/>
    </row>
    <row r="20" spans="1:20" x14ac:dyDescent="0.5">
      <c r="A20" s="14" t="s">
        <v>38</v>
      </c>
      <c r="B20" s="14" t="s">
        <v>106</v>
      </c>
      <c r="C20" s="16">
        <v>1</v>
      </c>
      <c r="D20" s="16">
        <v>103</v>
      </c>
      <c r="E20" s="24">
        <v>7</v>
      </c>
      <c r="F20" s="24">
        <v>11</v>
      </c>
      <c r="G20" s="24">
        <v>2013</v>
      </c>
      <c r="H20" s="9">
        <v>72785.33</v>
      </c>
      <c r="I20" s="5" t="str">
        <f>VLOOKUP(D20,Cust,2)</f>
        <v>AVEO</v>
      </c>
      <c r="J20" s="5" t="str">
        <f>VLOOKUP(D20,Cust,3)</f>
        <v>Biotechnology/pharmaceutials</v>
      </c>
      <c r="K20" t="str">
        <f>VLOOKUP(A20,RegionAssign,2,FALSE)</f>
        <v>East</v>
      </c>
      <c r="L20">
        <f>VLOOKUP(C20,ManAssign,2,FALSE)</f>
        <v>1</v>
      </c>
      <c r="M20" s="19">
        <f t="shared" si="0"/>
        <v>5094.9731000000002</v>
      </c>
      <c r="N20" s="19">
        <f t="shared" si="1"/>
        <v>3639.2665000000002</v>
      </c>
      <c r="O20" s="19">
        <f t="shared" si="2"/>
        <v>2183.5599000000002</v>
      </c>
      <c r="P20" s="19">
        <f t="shared" si="3"/>
        <v>4367.1198000000004</v>
      </c>
      <c r="Q20" s="20">
        <f t="shared" si="4"/>
        <v>12737.43275</v>
      </c>
      <c r="T20" s="12"/>
    </row>
    <row r="21" spans="1:20" x14ac:dyDescent="0.5">
      <c r="A21" s="14" t="s">
        <v>38</v>
      </c>
      <c r="B21" s="14" t="s">
        <v>106</v>
      </c>
      <c r="C21" s="16">
        <v>1</v>
      </c>
      <c r="D21" s="16">
        <v>103</v>
      </c>
      <c r="E21" s="24">
        <v>4</v>
      </c>
      <c r="F21" s="24">
        <v>20</v>
      </c>
      <c r="G21" s="24">
        <v>2013</v>
      </c>
      <c r="H21" s="9">
        <v>196817.04</v>
      </c>
      <c r="I21" s="5" t="str">
        <f>VLOOKUP(D21,Cust,2)</f>
        <v>AVEO</v>
      </c>
      <c r="J21" s="5" t="str">
        <f>VLOOKUP(D21,Cust,3)</f>
        <v>Biotechnology/pharmaceutials</v>
      </c>
      <c r="K21" t="str">
        <f>VLOOKUP(A21,RegionAssign,2,FALSE)</f>
        <v>East</v>
      </c>
      <c r="L21">
        <f>VLOOKUP(C21,ManAssign,2,FALSE)</f>
        <v>1</v>
      </c>
      <c r="M21" s="19">
        <f t="shared" si="0"/>
        <v>13777.192800000003</v>
      </c>
      <c r="N21" s="19">
        <f t="shared" si="1"/>
        <v>9840.8520000000008</v>
      </c>
      <c r="O21" s="19">
        <f t="shared" si="2"/>
        <v>5904.5111999999999</v>
      </c>
      <c r="P21" s="19">
        <f t="shared" si="3"/>
        <v>11809.0224</v>
      </c>
      <c r="Q21" s="20">
        <f t="shared" si="4"/>
        <v>34442.981999999996</v>
      </c>
      <c r="T21" s="13"/>
    </row>
    <row r="22" spans="1:20" x14ac:dyDescent="0.5">
      <c r="A22" s="14" t="s">
        <v>38</v>
      </c>
      <c r="B22" s="14" t="s">
        <v>106</v>
      </c>
      <c r="C22" s="16">
        <v>1</v>
      </c>
      <c r="D22" s="16">
        <v>103</v>
      </c>
      <c r="E22" s="24">
        <v>3</v>
      </c>
      <c r="F22" s="24">
        <v>8</v>
      </c>
      <c r="G22" s="24">
        <v>2013</v>
      </c>
      <c r="H22" s="9">
        <v>114801.21</v>
      </c>
      <c r="I22" s="5" t="str">
        <f>VLOOKUP(D22,Cust,2)</f>
        <v>AVEO</v>
      </c>
      <c r="J22" s="5" t="str">
        <f>VLOOKUP(D22,Cust,3)</f>
        <v>Biotechnology/pharmaceutials</v>
      </c>
      <c r="K22" t="str">
        <f>VLOOKUP(A22,RegionAssign,2,FALSE)</f>
        <v>East</v>
      </c>
      <c r="L22">
        <f>VLOOKUP(C22,ManAssign,2,FALSE)</f>
        <v>1</v>
      </c>
      <c r="M22" s="19">
        <f t="shared" si="0"/>
        <v>8036.0847000000012</v>
      </c>
      <c r="N22" s="19">
        <f t="shared" si="1"/>
        <v>5740.0605000000005</v>
      </c>
      <c r="O22" s="19">
        <f t="shared" si="2"/>
        <v>3444.0363000000002</v>
      </c>
      <c r="P22" s="19">
        <f t="shared" si="3"/>
        <v>6888.0726000000004</v>
      </c>
      <c r="Q22" s="20">
        <f t="shared" si="4"/>
        <v>20090.211749999999</v>
      </c>
      <c r="T22" s="12"/>
    </row>
    <row r="23" spans="1:20" x14ac:dyDescent="0.5">
      <c r="A23" s="14" t="s">
        <v>38</v>
      </c>
      <c r="B23" s="14" t="s">
        <v>106</v>
      </c>
      <c r="C23" s="16">
        <v>1</v>
      </c>
      <c r="D23" s="16">
        <v>103</v>
      </c>
      <c r="E23" s="24">
        <v>8</v>
      </c>
      <c r="F23" s="24">
        <v>19</v>
      </c>
      <c r="G23" s="24">
        <v>2012</v>
      </c>
      <c r="H23" s="9">
        <v>65364.98</v>
      </c>
      <c r="I23" s="5" t="str">
        <f>VLOOKUP(D23,Cust,2)</f>
        <v>AVEO</v>
      </c>
      <c r="J23" s="5" t="str">
        <f>VLOOKUP(D23,Cust,3)</f>
        <v>Biotechnology/pharmaceutials</v>
      </c>
      <c r="K23" t="str">
        <f>VLOOKUP(A23,RegionAssign,2,FALSE)</f>
        <v>East</v>
      </c>
      <c r="L23">
        <f>VLOOKUP(C23,ManAssign,2,FALSE)</f>
        <v>1</v>
      </c>
      <c r="M23" s="19">
        <f t="shared" si="0"/>
        <v>4575.548600000001</v>
      </c>
      <c r="N23" s="19">
        <f t="shared" si="1"/>
        <v>3268.2490000000003</v>
      </c>
      <c r="O23" s="19">
        <f t="shared" si="2"/>
        <v>1960.9494</v>
      </c>
      <c r="P23" s="19">
        <f t="shared" si="3"/>
        <v>3921.8987999999999</v>
      </c>
      <c r="Q23" s="20">
        <f t="shared" si="4"/>
        <v>11438.871499999999</v>
      </c>
      <c r="T23" s="13"/>
    </row>
    <row r="24" spans="1:20" x14ac:dyDescent="0.5">
      <c r="A24" s="14" t="s">
        <v>38</v>
      </c>
      <c r="B24" s="14" t="s">
        <v>106</v>
      </c>
      <c r="C24" s="16">
        <v>1</v>
      </c>
      <c r="D24" s="16">
        <v>103</v>
      </c>
      <c r="E24" s="24">
        <v>8</v>
      </c>
      <c r="F24" s="24">
        <v>8</v>
      </c>
      <c r="G24" s="24">
        <v>2012</v>
      </c>
      <c r="H24" s="9">
        <v>199305.05</v>
      </c>
      <c r="I24" s="5" t="str">
        <f>VLOOKUP(D24,Cust,2)</f>
        <v>AVEO</v>
      </c>
      <c r="J24" s="5" t="str">
        <f>VLOOKUP(D24,Cust,3)</f>
        <v>Biotechnology/pharmaceutials</v>
      </c>
      <c r="K24" t="str">
        <f>VLOOKUP(A24,RegionAssign,2,FALSE)</f>
        <v>East</v>
      </c>
      <c r="L24">
        <f>VLOOKUP(C24,ManAssign,2,FALSE)</f>
        <v>1</v>
      </c>
      <c r="M24" s="19">
        <f t="shared" si="0"/>
        <v>13951.353500000001</v>
      </c>
      <c r="N24" s="19">
        <f t="shared" si="1"/>
        <v>9965.2525000000005</v>
      </c>
      <c r="O24" s="19">
        <f t="shared" si="2"/>
        <v>5979.151499999999</v>
      </c>
      <c r="P24" s="19">
        <f t="shared" si="3"/>
        <v>11958.302999999998</v>
      </c>
      <c r="Q24" s="20">
        <f t="shared" si="4"/>
        <v>34878.383749999994</v>
      </c>
      <c r="T24" s="12"/>
    </row>
    <row r="25" spans="1:20" x14ac:dyDescent="0.5">
      <c r="A25" s="14" t="s">
        <v>38</v>
      </c>
      <c r="B25" s="14" t="s">
        <v>106</v>
      </c>
      <c r="C25" s="16">
        <v>1</v>
      </c>
      <c r="D25" s="16">
        <v>103</v>
      </c>
      <c r="E25" s="24">
        <v>7</v>
      </c>
      <c r="F25" s="24">
        <v>11</v>
      </c>
      <c r="G25" s="24">
        <v>2012</v>
      </c>
      <c r="H25" s="9">
        <v>244725.92</v>
      </c>
      <c r="I25" s="5" t="str">
        <f>VLOOKUP(D25,Cust,2)</f>
        <v>AVEO</v>
      </c>
      <c r="J25" s="5" t="str">
        <f>VLOOKUP(D25,Cust,3)</f>
        <v>Biotechnology/pharmaceutials</v>
      </c>
      <c r="K25" t="str">
        <f>VLOOKUP(A25,RegionAssign,2,FALSE)</f>
        <v>East</v>
      </c>
      <c r="L25">
        <f>VLOOKUP(C25,ManAssign,2,FALSE)</f>
        <v>1</v>
      </c>
      <c r="M25" s="19">
        <f t="shared" si="0"/>
        <v>17130.814400000003</v>
      </c>
      <c r="N25" s="19">
        <f t="shared" si="1"/>
        <v>12236.296000000002</v>
      </c>
      <c r="O25" s="19">
        <f t="shared" si="2"/>
        <v>7341.7776000000003</v>
      </c>
      <c r="P25" s="19">
        <f t="shared" si="3"/>
        <v>14683.555200000001</v>
      </c>
      <c r="Q25" s="20">
        <f t="shared" si="4"/>
        <v>42827.036</v>
      </c>
      <c r="T25" s="13"/>
    </row>
    <row r="26" spans="1:20" x14ac:dyDescent="0.5">
      <c r="A26" s="14" t="s">
        <v>38</v>
      </c>
      <c r="B26" s="14" t="s">
        <v>106</v>
      </c>
      <c r="C26" s="16">
        <v>1</v>
      </c>
      <c r="D26" s="16">
        <v>103</v>
      </c>
      <c r="E26" s="24">
        <v>1</v>
      </c>
      <c r="F26" s="24">
        <v>5</v>
      </c>
      <c r="G26" s="24">
        <v>2012</v>
      </c>
      <c r="H26" s="9">
        <v>192431.63</v>
      </c>
      <c r="I26" s="5" t="str">
        <f>VLOOKUP(D26,Cust,2)</f>
        <v>AVEO</v>
      </c>
      <c r="J26" s="5" t="str">
        <f>VLOOKUP(D26,Cust,3)</f>
        <v>Biotechnology/pharmaceutials</v>
      </c>
      <c r="K26" t="str">
        <f>VLOOKUP(A26,RegionAssign,2,FALSE)</f>
        <v>East</v>
      </c>
      <c r="L26">
        <f>VLOOKUP(C26,ManAssign,2,FALSE)</f>
        <v>1</v>
      </c>
      <c r="M26" s="19">
        <f t="shared" si="0"/>
        <v>13470.214100000001</v>
      </c>
      <c r="N26" s="19">
        <f t="shared" si="1"/>
        <v>9621.5815000000002</v>
      </c>
      <c r="O26" s="19">
        <f t="shared" si="2"/>
        <v>5772.9489000000003</v>
      </c>
      <c r="P26" s="19">
        <f t="shared" si="3"/>
        <v>11545.897800000001</v>
      </c>
      <c r="Q26" s="20">
        <f t="shared" si="4"/>
        <v>33675.535250000001</v>
      </c>
      <c r="T26" s="12"/>
    </row>
    <row r="27" spans="1:20" x14ac:dyDescent="0.5">
      <c r="A27" s="14" t="s">
        <v>38</v>
      </c>
      <c r="B27" s="14" t="s">
        <v>72</v>
      </c>
      <c r="C27" s="16">
        <v>1</v>
      </c>
      <c r="D27" s="16">
        <v>104</v>
      </c>
      <c r="E27" s="24">
        <v>11</v>
      </c>
      <c r="F27" s="24">
        <v>12</v>
      </c>
      <c r="G27" s="24">
        <v>2014</v>
      </c>
      <c r="H27" s="9">
        <v>171178.83</v>
      </c>
      <c r="I27" s="5" t="str">
        <f>VLOOKUP(D27,Cust,2)</f>
        <v>Cellular Specialities</v>
      </c>
      <c r="J27" s="5" t="str">
        <f>VLOOKUP(D27,Cust,3)</f>
        <v>Communications/networking</v>
      </c>
      <c r="K27" t="str">
        <f>VLOOKUP(A27,RegionAssign,2,FALSE)</f>
        <v>East</v>
      </c>
      <c r="L27">
        <f>VLOOKUP(C27,ManAssign,2,FALSE)</f>
        <v>1</v>
      </c>
      <c r="M27" s="19">
        <f t="shared" si="0"/>
        <v>11982.518100000001</v>
      </c>
      <c r="N27" s="19">
        <f t="shared" si="1"/>
        <v>8558.941499999999</v>
      </c>
      <c r="O27" s="19">
        <f t="shared" si="2"/>
        <v>5135.3648999999996</v>
      </c>
      <c r="P27" s="19">
        <f t="shared" si="3"/>
        <v>10270.729799999999</v>
      </c>
      <c r="Q27" s="20">
        <f t="shared" si="4"/>
        <v>29956.295249999996</v>
      </c>
      <c r="T27" s="13"/>
    </row>
    <row r="28" spans="1:20" x14ac:dyDescent="0.5">
      <c r="A28" s="14" t="s">
        <v>38</v>
      </c>
      <c r="B28" s="14" t="s">
        <v>72</v>
      </c>
      <c r="C28" s="16">
        <v>1</v>
      </c>
      <c r="D28" s="16">
        <v>104</v>
      </c>
      <c r="E28" s="24">
        <v>10</v>
      </c>
      <c r="F28" s="24">
        <v>12</v>
      </c>
      <c r="G28" s="24">
        <v>2014</v>
      </c>
      <c r="H28" s="9">
        <v>170203.87</v>
      </c>
      <c r="I28" s="5" t="str">
        <f>VLOOKUP(D28,Cust,2)</f>
        <v>Cellular Specialities</v>
      </c>
      <c r="J28" s="5" t="str">
        <f>VLOOKUP(D28,Cust,3)</f>
        <v>Communications/networking</v>
      </c>
      <c r="K28" t="str">
        <f>VLOOKUP(A28,RegionAssign,2,FALSE)</f>
        <v>East</v>
      </c>
      <c r="L28">
        <f>VLOOKUP(C28,ManAssign,2,FALSE)</f>
        <v>1</v>
      </c>
      <c r="M28" s="19">
        <f t="shared" si="0"/>
        <v>11914.270900000001</v>
      </c>
      <c r="N28" s="19">
        <f t="shared" si="1"/>
        <v>8510.1934999999994</v>
      </c>
      <c r="O28" s="19">
        <f t="shared" si="2"/>
        <v>5106.1160999999993</v>
      </c>
      <c r="P28" s="19">
        <f t="shared" si="3"/>
        <v>10212.232199999999</v>
      </c>
      <c r="Q28" s="20">
        <f t="shared" si="4"/>
        <v>29785.677249999997</v>
      </c>
      <c r="T28" s="12"/>
    </row>
    <row r="29" spans="1:20" x14ac:dyDescent="0.5">
      <c r="A29" s="14" t="s">
        <v>38</v>
      </c>
      <c r="B29" s="14" t="s">
        <v>72</v>
      </c>
      <c r="C29" s="16">
        <v>1</v>
      </c>
      <c r="D29" s="16">
        <v>104</v>
      </c>
      <c r="E29" s="24">
        <v>8</v>
      </c>
      <c r="F29" s="24">
        <v>11</v>
      </c>
      <c r="G29" s="24">
        <v>2014</v>
      </c>
      <c r="H29" s="9">
        <v>65728.399999999994</v>
      </c>
      <c r="I29" s="5" t="str">
        <f>VLOOKUP(D29,Cust,2)</f>
        <v>Cellular Specialities</v>
      </c>
      <c r="J29" s="5" t="str">
        <f>VLOOKUP(D29,Cust,3)</f>
        <v>Communications/networking</v>
      </c>
      <c r="K29" t="str">
        <f>VLOOKUP(A29,RegionAssign,2,FALSE)</f>
        <v>East</v>
      </c>
      <c r="L29">
        <f>VLOOKUP(C29,ManAssign,2,FALSE)</f>
        <v>1</v>
      </c>
      <c r="M29" s="19">
        <f t="shared" si="0"/>
        <v>4600.9880000000003</v>
      </c>
      <c r="N29" s="19">
        <f t="shared" si="1"/>
        <v>3286.42</v>
      </c>
      <c r="O29" s="19">
        <f t="shared" si="2"/>
        <v>1971.8519999999999</v>
      </c>
      <c r="P29" s="19">
        <f t="shared" si="3"/>
        <v>3943.7039999999997</v>
      </c>
      <c r="Q29" s="20">
        <f t="shared" si="4"/>
        <v>11502.469999999998</v>
      </c>
      <c r="T29" s="13"/>
    </row>
    <row r="30" spans="1:20" x14ac:dyDescent="0.5">
      <c r="A30" s="14" t="s">
        <v>38</v>
      </c>
      <c r="B30" s="14" t="s">
        <v>72</v>
      </c>
      <c r="C30" s="16">
        <v>1</v>
      </c>
      <c r="D30" s="16">
        <v>104</v>
      </c>
      <c r="E30" s="24">
        <v>4</v>
      </c>
      <c r="F30" s="24">
        <v>21</v>
      </c>
      <c r="G30" s="24">
        <v>2014</v>
      </c>
      <c r="H30" s="9">
        <v>100703.55</v>
      </c>
      <c r="I30" s="5" t="str">
        <f>VLOOKUP(D30,Cust,2)</f>
        <v>Cellular Specialities</v>
      </c>
      <c r="J30" s="5" t="str">
        <f>VLOOKUP(D30,Cust,3)</f>
        <v>Communications/networking</v>
      </c>
      <c r="K30" t="str">
        <f>VLOOKUP(A30,RegionAssign,2,FALSE)</f>
        <v>East</v>
      </c>
      <c r="L30">
        <f>VLOOKUP(C30,ManAssign,2,FALSE)</f>
        <v>1</v>
      </c>
      <c r="M30" s="19">
        <f t="shared" si="0"/>
        <v>7049.2485000000006</v>
      </c>
      <c r="N30" s="19">
        <f t="shared" si="1"/>
        <v>5035.1775000000007</v>
      </c>
      <c r="O30" s="19">
        <f t="shared" si="2"/>
        <v>3021.1064999999999</v>
      </c>
      <c r="P30" s="19">
        <f t="shared" si="3"/>
        <v>6042.2129999999997</v>
      </c>
      <c r="Q30" s="20">
        <f t="shared" si="4"/>
        <v>17623.12125</v>
      </c>
      <c r="T30" s="12"/>
    </row>
    <row r="31" spans="1:20" x14ac:dyDescent="0.5">
      <c r="A31" s="14" t="s">
        <v>38</v>
      </c>
      <c r="B31" s="14" t="s">
        <v>72</v>
      </c>
      <c r="C31" s="16">
        <v>1</v>
      </c>
      <c r="D31" s="16">
        <v>104</v>
      </c>
      <c r="E31" s="24">
        <v>3</v>
      </c>
      <c r="F31" s="24">
        <v>6</v>
      </c>
      <c r="G31" s="24">
        <v>2014</v>
      </c>
      <c r="H31" s="9">
        <v>66003.7</v>
      </c>
      <c r="I31" s="5" t="str">
        <f>VLOOKUP(D31,Cust,2)</f>
        <v>Cellular Specialities</v>
      </c>
      <c r="J31" s="5" t="str">
        <f>VLOOKUP(D31,Cust,3)</f>
        <v>Communications/networking</v>
      </c>
      <c r="K31" t="str">
        <f>VLOOKUP(A31,RegionAssign,2,FALSE)</f>
        <v>East</v>
      </c>
      <c r="L31">
        <f>VLOOKUP(C31,ManAssign,2,FALSE)</f>
        <v>1</v>
      </c>
      <c r="M31" s="19">
        <f t="shared" si="0"/>
        <v>4620.259</v>
      </c>
      <c r="N31" s="19">
        <f t="shared" si="1"/>
        <v>3300.1849999999999</v>
      </c>
      <c r="O31" s="19">
        <f t="shared" si="2"/>
        <v>1980.1109999999999</v>
      </c>
      <c r="P31" s="19">
        <f t="shared" si="3"/>
        <v>3960.2219999999998</v>
      </c>
      <c r="Q31" s="20">
        <f t="shared" si="4"/>
        <v>11550.647499999999</v>
      </c>
      <c r="T31" s="13"/>
    </row>
    <row r="32" spans="1:20" x14ac:dyDescent="0.5">
      <c r="A32" s="14" t="s">
        <v>38</v>
      </c>
      <c r="B32" s="14" t="s">
        <v>72</v>
      </c>
      <c r="C32" s="16">
        <v>1</v>
      </c>
      <c r="D32" s="16">
        <v>104</v>
      </c>
      <c r="E32" s="24">
        <v>8</v>
      </c>
      <c r="F32" s="24">
        <v>10</v>
      </c>
      <c r="G32" s="24">
        <v>2013</v>
      </c>
      <c r="H32" s="9">
        <v>64359.95</v>
      </c>
      <c r="I32" s="5" t="str">
        <f>VLOOKUP(D32,Cust,2)</f>
        <v>Cellular Specialities</v>
      </c>
      <c r="J32" s="5" t="str">
        <f>VLOOKUP(D32,Cust,3)</f>
        <v>Communications/networking</v>
      </c>
      <c r="K32" t="str">
        <f>VLOOKUP(A32,RegionAssign,2,FALSE)</f>
        <v>East</v>
      </c>
      <c r="L32">
        <f>VLOOKUP(C32,ManAssign,2,FALSE)</f>
        <v>1</v>
      </c>
      <c r="M32" s="19">
        <f t="shared" si="0"/>
        <v>4505.1965</v>
      </c>
      <c r="N32" s="19">
        <f t="shared" si="1"/>
        <v>3217.9974999999999</v>
      </c>
      <c r="O32" s="19">
        <f t="shared" si="2"/>
        <v>1930.7984999999999</v>
      </c>
      <c r="P32" s="19">
        <f t="shared" si="3"/>
        <v>3861.5969999999998</v>
      </c>
      <c r="Q32" s="20">
        <f t="shared" si="4"/>
        <v>11262.991249999999</v>
      </c>
      <c r="T32" s="12"/>
    </row>
    <row r="33" spans="1:20" x14ac:dyDescent="0.5">
      <c r="A33" s="14" t="s">
        <v>38</v>
      </c>
      <c r="B33" s="14" t="s">
        <v>72</v>
      </c>
      <c r="C33" s="16">
        <v>1</v>
      </c>
      <c r="D33" s="16">
        <v>104</v>
      </c>
      <c r="E33" s="24">
        <v>6</v>
      </c>
      <c r="F33" s="24">
        <v>3</v>
      </c>
      <c r="G33" s="24">
        <v>2013</v>
      </c>
      <c r="H33" s="9">
        <v>151922.76999999999</v>
      </c>
      <c r="I33" s="5" t="str">
        <f>VLOOKUP(D33,Cust,2)</f>
        <v>Cellular Specialities</v>
      </c>
      <c r="J33" s="5" t="str">
        <f>VLOOKUP(D33,Cust,3)</f>
        <v>Communications/networking</v>
      </c>
      <c r="K33" t="str">
        <f>VLOOKUP(A33,RegionAssign,2,FALSE)</f>
        <v>East</v>
      </c>
      <c r="L33">
        <f>VLOOKUP(C33,ManAssign,2,FALSE)</f>
        <v>1</v>
      </c>
      <c r="M33" s="19">
        <f t="shared" si="0"/>
        <v>10634.5939</v>
      </c>
      <c r="N33" s="19">
        <f t="shared" si="1"/>
        <v>7596.1385</v>
      </c>
      <c r="O33" s="19">
        <f t="shared" si="2"/>
        <v>4557.6830999999993</v>
      </c>
      <c r="P33" s="19">
        <f t="shared" si="3"/>
        <v>9115.3661999999986</v>
      </c>
      <c r="Q33" s="20">
        <f t="shared" si="4"/>
        <v>26586.484749999996</v>
      </c>
      <c r="T33" s="13"/>
    </row>
    <row r="34" spans="1:20" x14ac:dyDescent="0.5">
      <c r="A34" s="14" t="s">
        <v>38</v>
      </c>
      <c r="B34" s="14" t="s">
        <v>72</v>
      </c>
      <c r="C34" s="16">
        <v>1</v>
      </c>
      <c r="D34" s="16">
        <v>104</v>
      </c>
      <c r="E34" s="24">
        <v>5</v>
      </c>
      <c r="F34" s="24">
        <v>30</v>
      </c>
      <c r="G34" s="24">
        <v>2013</v>
      </c>
      <c r="H34" s="9">
        <v>60470.82</v>
      </c>
      <c r="I34" s="5" t="str">
        <f>VLOOKUP(D34,Cust,2)</f>
        <v>Cellular Specialities</v>
      </c>
      <c r="J34" s="5" t="str">
        <f>VLOOKUP(D34,Cust,3)</f>
        <v>Communications/networking</v>
      </c>
      <c r="K34" t="str">
        <f>VLOOKUP(A34,RegionAssign,2,FALSE)</f>
        <v>East</v>
      </c>
      <c r="L34">
        <f>VLOOKUP(C34,ManAssign,2,FALSE)</f>
        <v>1</v>
      </c>
      <c r="M34" s="19">
        <f t="shared" si="0"/>
        <v>4232.9574000000002</v>
      </c>
      <c r="N34" s="19">
        <f t="shared" si="1"/>
        <v>3023.5410000000002</v>
      </c>
      <c r="O34" s="19">
        <f t="shared" si="2"/>
        <v>1814.1245999999999</v>
      </c>
      <c r="P34" s="19">
        <f t="shared" si="3"/>
        <v>3628.2491999999997</v>
      </c>
      <c r="Q34" s="20">
        <f t="shared" si="4"/>
        <v>10582.3935</v>
      </c>
      <c r="T34" s="12"/>
    </row>
    <row r="35" spans="1:20" x14ac:dyDescent="0.5">
      <c r="A35" s="14" t="s">
        <v>38</v>
      </c>
      <c r="B35" s="14" t="s">
        <v>72</v>
      </c>
      <c r="C35" s="16">
        <v>1</v>
      </c>
      <c r="D35" s="16">
        <v>104</v>
      </c>
      <c r="E35" s="24">
        <v>5</v>
      </c>
      <c r="F35" s="24">
        <v>30</v>
      </c>
      <c r="G35" s="24">
        <v>2013</v>
      </c>
      <c r="H35" s="9">
        <v>206270.05</v>
      </c>
      <c r="I35" s="5" t="str">
        <f>VLOOKUP(D35,Cust,2)</f>
        <v>Cellular Specialities</v>
      </c>
      <c r="J35" s="5" t="str">
        <f>VLOOKUP(D35,Cust,3)</f>
        <v>Communications/networking</v>
      </c>
      <c r="K35" t="str">
        <f>VLOOKUP(A35,RegionAssign,2,FALSE)</f>
        <v>East</v>
      </c>
      <c r="L35">
        <f>VLOOKUP(C35,ManAssign,2,FALSE)</f>
        <v>1</v>
      </c>
      <c r="M35" s="19">
        <f t="shared" si="0"/>
        <v>14438.9035</v>
      </c>
      <c r="N35" s="19">
        <f t="shared" si="1"/>
        <v>10313.502500000001</v>
      </c>
      <c r="O35" s="19">
        <f t="shared" si="2"/>
        <v>6188.1014999999998</v>
      </c>
      <c r="P35" s="19">
        <f t="shared" si="3"/>
        <v>12376.203</v>
      </c>
      <c r="Q35" s="20">
        <f t="shared" si="4"/>
        <v>36097.258749999994</v>
      </c>
      <c r="T35" s="13"/>
    </row>
    <row r="36" spans="1:20" x14ac:dyDescent="0.5">
      <c r="A36" s="14" t="s">
        <v>38</v>
      </c>
      <c r="B36" s="14" t="s">
        <v>72</v>
      </c>
      <c r="C36" s="16">
        <v>1</v>
      </c>
      <c r="D36" s="16">
        <v>104</v>
      </c>
      <c r="E36" s="24">
        <v>4</v>
      </c>
      <c r="F36" s="24">
        <v>28</v>
      </c>
      <c r="G36" s="24">
        <v>2013</v>
      </c>
      <c r="H36" s="9">
        <v>229364.56</v>
      </c>
      <c r="I36" s="5" t="str">
        <f>VLOOKUP(D36,Cust,2)</f>
        <v>Cellular Specialities</v>
      </c>
      <c r="J36" s="5" t="str">
        <f>VLOOKUP(D36,Cust,3)</f>
        <v>Communications/networking</v>
      </c>
      <c r="K36" t="str">
        <f>VLOOKUP(A36,RegionAssign,2,FALSE)</f>
        <v>East</v>
      </c>
      <c r="L36">
        <f>VLOOKUP(C36,ManAssign,2,FALSE)</f>
        <v>1</v>
      </c>
      <c r="M36" s="19">
        <f t="shared" si="0"/>
        <v>16055.519200000001</v>
      </c>
      <c r="N36" s="19">
        <f t="shared" si="1"/>
        <v>11468.228000000001</v>
      </c>
      <c r="O36" s="19">
        <f t="shared" si="2"/>
        <v>6880.9367999999995</v>
      </c>
      <c r="P36" s="19">
        <f t="shared" si="3"/>
        <v>13761.873599999999</v>
      </c>
      <c r="Q36" s="20">
        <f t="shared" si="4"/>
        <v>40138.797999999995</v>
      </c>
      <c r="T36" s="12"/>
    </row>
    <row r="37" spans="1:20" x14ac:dyDescent="0.5">
      <c r="A37" s="14" t="s">
        <v>38</v>
      </c>
      <c r="B37" s="14" t="s">
        <v>72</v>
      </c>
      <c r="C37" s="16">
        <v>1</v>
      </c>
      <c r="D37" s="16">
        <v>104</v>
      </c>
      <c r="E37" s="24">
        <v>4</v>
      </c>
      <c r="F37" s="24">
        <v>13</v>
      </c>
      <c r="G37" s="24">
        <v>2013</v>
      </c>
      <c r="H37" s="9">
        <v>185966.31</v>
      </c>
      <c r="I37" s="5" t="str">
        <f>VLOOKUP(D37,Cust,2)</f>
        <v>Cellular Specialities</v>
      </c>
      <c r="J37" s="5" t="str">
        <f>VLOOKUP(D37,Cust,3)</f>
        <v>Communications/networking</v>
      </c>
      <c r="K37" t="str">
        <f>VLOOKUP(A37,RegionAssign,2,FALSE)</f>
        <v>East</v>
      </c>
      <c r="L37">
        <f>VLOOKUP(C37,ManAssign,2,FALSE)</f>
        <v>1</v>
      </c>
      <c r="M37" s="19">
        <f t="shared" si="0"/>
        <v>13017.641700000002</v>
      </c>
      <c r="N37" s="19">
        <f t="shared" si="1"/>
        <v>9298.3155000000006</v>
      </c>
      <c r="O37" s="19">
        <f t="shared" si="2"/>
        <v>5578.9892999999993</v>
      </c>
      <c r="P37" s="19">
        <f t="shared" si="3"/>
        <v>11157.978599999999</v>
      </c>
      <c r="Q37" s="20">
        <f t="shared" si="4"/>
        <v>32544.104249999997</v>
      </c>
      <c r="T37" s="13"/>
    </row>
    <row r="38" spans="1:20" x14ac:dyDescent="0.5">
      <c r="A38" s="14" t="s">
        <v>38</v>
      </c>
      <c r="B38" s="14" t="s">
        <v>72</v>
      </c>
      <c r="C38" s="16">
        <v>1</v>
      </c>
      <c r="D38" s="16">
        <v>104</v>
      </c>
      <c r="E38" s="24">
        <v>1</v>
      </c>
      <c r="F38" s="24">
        <v>21</v>
      </c>
      <c r="G38" s="24">
        <v>2013</v>
      </c>
      <c r="H38" s="9">
        <v>134520.43</v>
      </c>
      <c r="I38" s="5" t="str">
        <f>VLOOKUP(D38,Cust,2)</f>
        <v>Cellular Specialities</v>
      </c>
      <c r="J38" s="5" t="str">
        <f>VLOOKUP(D38,Cust,3)</f>
        <v>Communications/networking</v>
      </c>
      <c r="K38" t="str">
        <f>VLOOKUP(A38,RegionAssign,2,FALSE)</f>
        <v>East</v>
      </c>
      <c r="L38">
        <f>VLOOKUP(C38,ManAssign,2,FALSE)</f>
        <v>1</v>
      </c>
      <c r="M38" s="19">
        <f t="shared" si="0"/>
        <v>9416.4300999999996</v>
      </c>
      <c r="N38" s="19">
        <f t="shared" si="1"/>
        <v>6726.0214999999998</v>
      </c>
      <c r="O38" s="19">
        <f t="shared" si="2"/>
        <v>4035.6128999999996</v>
      </c>
      <c r="P38" s="19">
        <f t="shared" si="3"/>
        <v>8071.2257999999993</v>
      </c>
      <c r="Q38" s="20">
        <f t="shared" si="4"/>
        <v>23541.075249999998</v>
      </c>
      <c r="T38" s="12"/>
    </row>
    <row r="39" spans="1:20" x14ac:dyDescent="0.5">
      <c r="A39" s="14" t="s">
        <v>38</v>
      </c>
      <c r="B39" s="14" t="s">
        <v>72</v>
      </c>
      <c r="C39" s="16">
        <v>1</v>
      </c>
      <c r="D39" s="16">
        <v>104</v>
      </c>
      <c r="E39" s="24">
        <v>11</v>
      </c>
      <c r="F39" s="24">
        <v>16</v>
      </c>
      <c r="G39" s="24">
        <v>2012</v>
      </c>
      <c r="H39" s="9">
        <v>103689.19</v>
      </c>
      <c r="I39" s="5" t="str">
        <f>VLOOKUP(D39,Cust,2)</f>
        <v>Cellular Specialities</v>
      </c>
      <c r="J39" s="5" t="str">
        <f>VLOOKUP(D39,Cust,3)</f>
        <v>Communications/networking</v>
      </c>
      <c r="K39" t="str">
        <f>VLOOKUP(A39,RegionAssign,2,FALSE)</f>
        <v>East</v>
      </c>
      <c r="L39">
        <f>VLOOKUP(C39,ManAssign,2,FALSE)</f>
        <v>1</v>
      </c>
      <c r="M39" s="19">
        <f t="shared" si="0"/>
        <v>7258.243300000001</v>
      </c>
      <c r="N39" s="19">
        <f t="shared" si="1"/>
        <v>5184.4595000000008</v>
      </c>
      <c r="O39" s="19">
        <f t="shared" si="2"/>
        <v>3110.6756999999998</v>
      </c>
      <c r="P39" s="19">
        <f t="shared" si="3"/>
        <v>6221.3513999999996</v>
      </c>
      <c r="Q39" s="20">
        <f t="shared" si="4"/>
        <v>18145.608249999997</v>
      </c>
      <c r="T39" s="13"/>
    </row>
    <row r="40" spans="1:20" x14ac:dyDescent="0.5">
      <c r="A40" s="14" t="s">
        <v>38</v>
      </c>
      <c r="B40" s="14" t="s">
        <v>72</v>
      </c>
      <c r="C40" s="16">
        <v>1</v>
      </c>
      <c r="D40" s="16">
        <v>104</v>
      </c>
      <c r="E40" s="24">
        <v>10</v>
      </c>
      <c r="F40" s="24">
        <v>5</v>
      </c>
      <c r="G40" s="24">
        <v>2012</v>
      </c>
      <c r="H40" s="9">
        <v>206617.72</v>
      </c>
      <c r="I40" s="5" t="str">
        <f>VLOOKUP(D40,Cust,2)</f>
        <v>Cellular Specialities</v>
      </c>
      <c r="J40" s="5" t="str">
        <f>VLOOKUP(D40,Cust,3)</f>
        <v>Communications/networking</v>
      </c>
      <c r="K40" t="str">
        <f>VLOOKUP(A40,RegionAssign,2,FALSE)</f>
        <v>East</v>
      </c>
      <c r="L40">
        <f>VLOOKUP(C40,ManAssign,2,FALSE)</f>
        <v>1</v>
      </c>
      <c r="M40" s="19">
        <f t="shared" si="0"/>
        <v>14463.240400000001</v>
      </c>
      <c r="N40" s="19">
        <f t="shared" si="1"/>
        <v>10330.886</v>
      </c>
      <c r="O40" s="19">
        <f t="shared" si="2"/>
        <v>6198.5316000000003</v>
      </c>
      <c r="P40" s="19">
        <f t="shared" si="3"/>
        <v>12397.063200000001</v>
      </c>
      <c r="Q40" s="20">
        <f t="shared" si="4"/>
        <v>36158.100999999995</v>
      </c>
      <c r="T40" s="12"/>
    </row>
    <row r="41" spans="1:20" x14ac:dyDescent="0.5">
      <c r="A41" s="14" t="s">
        <v>38</v>
      </c>
      <c r="B41" s="14" t="s">
        <v>72</v>
      </c>
      <c r="C41" s="16">
        <v>1</v>
      </c>
      <c r="D41" s="16">
        <v>104</v>
      </c>
      <c r="E41" s="24">
        <v>9</v>
      </c>
      <c r="F41" s="24">
        <v>6</v>
      </c>
      <c r="G41" s="24">
        <v>2012</v>
      </c>
      <c r="H41" s="9">
        <v>238457.77</v>
      </c>
      <c r="I41" s="5" t="str">
        <f>VLOOKUP(D41,Cust,2)</f>
        <v>Cellular Specialities</v>
      </c>
      <c r="J41" s="5" t="str">
        <f>VLOOKUP(D41,Cust,3)</f>
        <v>Communications/networking</v>
      </c>
      <c r="K41" t="str">
        <f>VLOOKUP(A41,RegionAssign,2,FALSE)</f>
        <v>East</v>
      </c>
      <c r="L41">
        <f>VLOOKUP(C41,ManAssign,2,FALSE)</f>
        <v>1</v>
      </c>
      <c r="M41" s="19">
        <f t="shared" si="0"/>
        <v>16692.043900000001</v>
      </c>
      <c r="N41" s="19">
        <f t="shared" si="1"/>
        <v>11922.888500000001</v>
      </c>
      <c r="O41" s="19">
        <f t="shared" si="2"/>
        <v>7153.7330999999995</v>
      </c>
      <c r="P41" s="19">
        <f t="shared" si="3"/>
        <v>14307.466199999999</v>
      </c>
      <c r="Q41" s="20">
        <f t="shared" si="4"/>
        <v>41730.109749999996</v>
      </c>
      <c r="T41" s="13"/>
    </row>
    <row r="42" spans="1:20" x14ac:dyDescent="0.5">
      <c r="A42" s="14" t="s">
        <v>38</v>
      </c>
      <c r="B42" s="14" t="s">
        <v>72</v>
      </c>
      <c r="C42" s="16">
        <v>1</v>
      </c>
      <c r="D42" s="16">
        <v>104</v>
      </c>
      <c r="E42" s="24">
        <v>5</v>
      </c>
      <c r="F42" s="24">
        <v>29</v>
      </c>
      <c r="G42" s="24">
        <v>2012</v>
      </c>
      <c r="H42" s="9">
        <v>202052.64</v>
      </c>
      <c r="I42" s="5" t="str">
        <f>VLOOKUP(D42,Cust,2)</f>
        <v>Cellular Specialities</v>
      </c>
      <c r="J42" s="5" t="str">
        <f>VLOOKUP(D42,Cust,3)</f>
        <v>Communications/networking</v>
      </c>
      <c r="K42" t="str">
        <f>VLOOKUP(A42,RegionAssign,2,FALSE)</f>
        <v>East</v>
      </c>
      <c r="L42">
        <f>VLOOKUP(C42,ManAssign,2,FALSE)</f>
        <v>1</v>
      </c>
      <c r="M42" s="19">
        <f t="shared" si="0"/>
        <v>14143.684800000003</v>
      </c>
      <c r="N42" s="19">
        <f t="shared" si="1"/>
        <v>10102.632000000001</v>
      </c>
      <c r="O42" s="19">
        <f t="shared" si="2"/>
        <v>6061.5792000000001</v>
      </c>
      <c r="P42" s="19">
        <f t="shared" si="3"/>
        <v>12123.1584</v>
      </c>
      <c r="Q42" s="20">
        <f t="shared" si="4"/>
        <v>35359.212</v>
      </c>
      <c r="T42" s="12"/>
    </row>
    <row r="43" spans="1:20" x14ac:dyDescent="0.5">
      <c r="A43" s="14" t="s">
        <v>38</v>
      </c>
      <c r="B43" s="14" t="s">
        <v>102</v>
      </c>
      <c r="C43" s="16">
        <v>1</v>
      </c>
      <c r="D43" s="16">
        <v>105</v>
      </c>
      <c r="E43" s="24">
        <v>8</v>
      </c>
      <c r="F43" s="24">
        <v>24</v>
      </c>
      <c r="G43" s="24">
        <v>2014</v>
      </c>
      <c r="H43" s="9">
        <v>131093.76999999999</v>
      </c>
      <c r="I43" s="5" t="str">
        <f>VLOOKUP(D43,Cust,2)</f>
        <v>EcoSynthetix</v>
      </c>
      <c r="J43" s="5" t="str">
        <f>VLOOKUP(D43,Cust,3)</f>
        <v>Clean technology</v>
      </c>
      <c r="K43" t="str">
        <f>VLOOKUP(A43,RegionAssign,2,FALSE)</f>
        <v>East</v>
      </c>
      <c r="L43">
        <f>VLOOKUP(C43,ManAssign,2,FALSE)</f>
        <v>1</v>
      </c>
      <c r="M43" s="19">
        <f t="shared" si="0"/>
        <v>9176.563900000001</v>
      </c>
      <c r="N43" s="19">
        <f t="shared" si="1"/>
        <v>6554.6885000000002</v>
      </c>
      <c r="O43" s="19">
        <f t="shared" si="2"/>
        <v>3932.8130999999994</v>
      </c>
      <c r="P43" s="19">
        <f t="shared" si="3"/>
        <v>7865.6261999999988</v>
      </c>
      <c r="Q43" s="20">
        <f t="shared" si="4"/>
        <v>22941.409749999995</v>
      </c>
      <c r="T43" s="13"/>
    </row>
    <row r="44" spans="1:20" x14ac:dyDescent="0.5">
      <c r="A44" s="14" t="s">
        <v>38</v>
      </c>
      <c r="B44" s="14" t="s">
        <v>102</v>
      </c>
      <c r="C44" s="16">
        <v>1</v>
      </c>
      <c r="D44" s="16">
        <v>105</v>
      </c>
      <c r="E44" s="24">
        <v>3</v>
      </c>
      <c r="F44" s="24">
        <v>12</v>
      </c>
      <c r="G44" s="24">
        <v>2014</v>
      </c>
      <c r="H44" s="9">
        <v>179094.47</v>
      </c>
      <c r="I44" s="5" t="str">
        <f>VLOOKUP(D44,Cust,2)</f>
        <v>EcoSynthetix</v>
      </c>
      <c r="J44" s="5" t="str">
        <f>VLOOKUP(D44,Cust,3)</f>
        <v>Clean technology</v>
      </c>
      <c r="K44" t="str">
        <f>VLOOKUP(A44,RegionAssign,2,FALSE)</f>
        <v>East</v>
      </c>
      <c r="L44">
        <f>VLOOKUP(C44,ManAssign,2,FALSE)</f>
        <v>1</v>
      </c>
      <c r="M44" s="19">
        <f t="shared" si="0"/>
        <v>12536.612900000002</v>
      </c>
      <c r="N44" s="19">
        <f t="shared" si="1"/>
        <v>8954.7235000000001</v>
      </c>
      <c r="O44" s="19">
        <f t="shared" si="2"/>
        <v>5372.8341</v>
      </c>
      <c r="P44" s="19">
        <f t="shared" si="3"/>
        <v>10745.6682</v>
      </c>
      <c r="Q44" s="20">
        <f t="shared" si="4"/>
        <v>31341.532249999997</v>
      </c>
      <c r="T44" s="12"/>
    </row>
    <row r="45" spans="1:20" x14ac:dyDescent="0.5">
      <c r="A45" s="14" t="s">
        <v>38</v>
      </c>
      <c r="B45" s="14" t="s">
        <v>102</v>
      </c>
      <c r="C45" s="16">
        <v>1</v>
      </c>
      <c r="D45" s="16">
        <v>105</v>
      </c>
      <c r="E45" s="24">
        <v>10</v>
      </c>
      <c r="F45" s="24">
        <v>7</v>
      </c>
      <c r="G45" s="24">
        <v>2013</v>
      </c>
      <c r="H45" s="9">
        <v>138759.32</v>
      </c>
      <c r="I45" s="5" t="str">
        <f>VLOOKUP(D45,Cust,2)</f>
        <v>EcoSynthetix</v>
      </c>
      <c r="J45" s="5" t="str">
        <f>VLOOKUP(D45,Cust,3)</f>
        <v>Clean technology</v>
      </c>
      <c r="K45" t="str">
        <f>VLOOKUP(A45,RegionAssign,2,FALSE)</f>
        <v>East</v>
      </c>
      <c r="L45">
        <f>VLOOKUP(C45,ManAssign,2,FALSE)</f>
        <v>1</v>
      </c>
      <c r="M45" s="19">
        <f t="shared" si="0"/>
        <v>9713.1524000000009</v>
      </c>
      <c r="N45" s="19">
        <f t="shared" si="1"/>
        <v>6937.9660000000003</v>
      </c>
      <c r="O45" s="19">
        <f t="shared" si="2"/>
        <v>4162.7795999999998</v>
      </c>
      <c r="P45" s="19">
        <f t="shared" si="3"/>
        <v>8325.5591999999997</v>
      </c>
      <c r="Q45" s="20">
        <f t="shared" si="4"/>
        <v>24282.881000000001</v>
      </c>
      <c r="T45" s="13"/>
    </row>
    <row r="46" spans="1:20" x14ac:dyDescent="0.5">
      <c r="A46" s="14" t="s">
        <v>38</v>
      </c>
      <c r="B46" s="14" t="s">
        <v>102</v>
      </c>
      <c r="C46" s="16">
        <v>1</v>
      </c>
      <c r="D46" s="16">
        <v>105</v>
      </c>
      <c r="E46" s="24">
        <v>8</v>
      </c>
      <c r="F46" s="24">
        <v>19</v>
      </c>
      <c r="G46" s="24">
        <v>2013</v>
      </c>
      <c r="H46" s="9">
        <v>217289.55</v>
      </c>
      <c r="I46" s="5" t="str">
        <f>VLOOKUP(D46,Cust,2)</f>
        <v>EcoSynthetix</v>
      </c>
      <c r="J46" s="5" t="str">
        <f>VLOOKUP(D46,Cust,3)</f>
        <v>Clean technology</v>
      </c>
      <c r="K46" t="str">
        <f>VLOOKUP(A46,RegionAssign,2,FALSE)</f>
        <v>East</v>
      </c>
      <c r="L46">
        <f>VLOOKUP(C46,ManAssign,2,FALSE)</f>
        <v>1</v>
      </c>
      <c r="M46" s="19">
        <f t="shared" si="0"/>
        <v>15210.2685</v>
      </c>
      <c r="N46" s="19">
        <f t="shared" si="1"/>
        <v>10864.477500000001</v>
      </c>
      <c r="O46" s="19">
        <f t="shared" si="2"/>
        <v>6518.6864999999998</v>
      </c>
      <c r="P46" s="19">
        <f t="shared" si="3"/>
        <v>13037.373</v>
      </c>
      <c r="Q46" s="20">
        <f t="shared" si="4"/>
        <v>38025.671249999992</v>
      </c>
      <c r="T46" s="12"/>
    </row>
    <row r="47" spans="1:20" x14ac:dyDescent="0.5">
      <c r="A47" s="14" t="s">
        <v>38</v>
      </c>
      <c r="B47" s="14" t="s">
        <v>102</v>
      </c>
      <c r="C47" s="16">
        <v>1</v>
      </c>
      <c r="D47" s="16">
        <v>105</v>
      </c>
      <c r="E47" s="24">
        <v>2</v>
      </c>
      <c r="F47" s="24">
        <v>14</v>
      </c>
      <c r="G47" s="24">
        <v>2013</v>
      </c>
      <c r="H47" s="9">
        <v>142664.22</v>
      </c>
      <c r="I47" s="5" t="str">
        <f>VLOOKUP(D47,Cust,2)</f>
        <v>EcoSynthetix</v>
      </c>
      <c r="J47" s="5" t="str">
        <f>VLOOKUP(D47,Cust,3)</f>
        <v>Clean technology</v>
      </c>
      <c r="K47" t="str">
        <f>VLOOKUP(A47,RegionAssign,2,FALSE)</f>
        <v>East</v>
      </c>
      <c r="L47">
        <f>VLOOKUP(C47,ManAssign,2,FALSE)</f>
        <v>1</v>
      </c>
      <c r="M47" s="19">
        <f t="shared" si="0"/>
        <v>9986.4954000000016</v>
      </c>
      <c r="N47" s="19">
        <f t="shared" si="1"/>
        <v>7133.2110000000002</v>
      </c>
      <c r="O47" s="19">
        <f t="shared" si="2"/>
        <v>4279.9265999999998</v>
      </c>
      <c r="P47" s="19">
        <f t="shared" si="3"/>
        <v>8559.8531999999996</v>
      </c>
      <c r="Q47" s="20">
        <f t="shared" si="4"/>
        <v>24966.238499999999</v>
      </c>
      <c r="T47" s="13"/>
    </row>
    <row r="48" spans="1:20" x14ac:dyDescent="0.5">
      <c r="A48" s="14" t="s">
        <v>38</v>
      </c>
      <c r="B48" s="14" t="s">
        <v>102</v>
      </c>
      <c r="C48" s="16">
        <v>1</v>
      </c>
      <c r="D48" s="16">
        <v>105</v>
      </c>
      <c r="E48" s="24">
        <v>12</v>
      </c>
      <c r="F48" s="24">
        <v>22</v>
      </c>
      <c r="G48" s="24">
        <v>2012</v>
      </c>
      <c r="H48" s="9">
        <v>187419.76</v>
      </c>
      <c r="I48" s="5" t="str">
        <f>VLOOKUP(D48,Cust,2)</f>
        <v>EcoSynthetix</v>
      </c>
      <c r="J48" s="5" t="str">
        <f>VLOOKUP(D48,Cust,3)</f>
        <v>Clean technology</v>
      </c>
      <c r="K48" t="str">
        <f>VLOOKUP(A48,RegionAssign,2,FALSE)</f>
        <v>East</v>
      </c>
      <c r="L48">
        <f>VLOOKUP(C48,ManAssign,2,FALSE)</f>
        <v>1</v>
      </c>
      <c r="M48" s="19">
        <f t="shared" si="0"/>
        <v>13119.383200000002</v>
      </c>
      <c r="N48" s="19">
        <f t="shared" si="1"/>
        <v>9370.9880000000012</v>
      </c>
      <c r="O48" s="19">
        <f t="shared" si="2"/>
        <v>5622.5928000000004</v>
      </c>
      <c r="P48" s="19">
        <f t="shared" si="3"/>
        <v>11245.185600000001</v>
      </c>
      <c r="Q48" s="20">
        <f t="shared" si="4"/>
        <v>32798.457999999999</v>
      </c>
      <c r="T48" s="12"/>
    </row>
    <row r="49" spans="1:20" x14ac:dyDescent="0.5">
      <c r="A49" s="14" t="s">
        <v>38</v>
      </c>
      <c r="B49" s="14" t="s">
        <v>102</v>
      </c>
      <c r="C49" s="16">
        <v>1</v>
      </c>
      <c r="D49" s="16">
        <v>105</v>
      </c>
      <c r="E49" s="24">
        <v>11</v>
      </c>
      <c r="F49" s="24">
        <v>13</v>
      </c>
      <c r="G49" s="24">
        <v>2012</v>
      </c>
      <c r="H49" s="9">
        <v>53747.77</v>
      </c>
      <c r="I49" s="5" t="str">
        <f>VLOOKUP(D49,Cust,2)</f>
        <v>EcoSynthetix</v>
      </c>
      <c r="J49" s="5" t="str">
        <f>VLOOKUP(D49,Cust,3)</f>
        <v>Clean technology</v>
      </c>
      <c r="K49" t="str">
        <f>VLOOKUP(A49,RegionAssign,2,FALSE)</f>
        <v>East</v>
      </c>
      <c r="L49">
        <f>VLOOKUP(C49,ManAssign,2,FALSE)</f>
        <v>1</v>
      </c>
      <c r="M49" s="19">
        <f t="shared" si="0"/>
        <v>3762.3439000000003</v>
      </c>
      <c r="N49" s="19">
        <f t="shared" si="1"/>
        <v>2687.3885</v>
      </c>
      <c r="O49" s="19">
        <f t="shared" si="2"/>
        <v>1612.4330999999997</v>
      </c>
      <c r="P49" s="19">
        <f t="shared" si="3"/>
        <v>3224.8661999999995</v>
      </c>
      <c r="Q49" s="20">
        <f t="shared" si="4"/>
        <v>9405.8597499999996</v>
      </c>
      <c r="T49" s="13"/>
    </row>
    <row r="50" spans="1:20" x14ac:dyDescent="0.5">
      <c r="A50" s="14" t="s">
        <v>38</v>
      </c>
      <c r="B50" s="14" t="s">
        <v>92</v>
      </c>
      <c r="C50" s="16">
        <v>1</v>
      </c>
      <c r="D50" s="16">
        <v>106</v>
      </c>
      <c r="E50" s="24">
        <v>9</v>
      </c>
      <c r="F50" s="24">
        <v>30</v>
      </c>
      <c r="G50" s="24">
        <v>2014</v>
      </c>
      <c r="H50" s="9">
        <v>131251.43</v>
      </c>
      <c r="I50" s="5" t="str">
        <f>VLOOKUP(D50,Cust,2)</f>
        <v>Health Plan One</v>
      </c>
      <c r="J50" s="5" t="str">
        <f>VLOOKUP(D50,Cust,3)</f>
        <v>Internet</v>
      </c>
      <c r="K50" t="str">
        <f>VLOOKUP(A50,RegionAssign,2,FALSE)</f>
        <v>East</v>
      </c>
      <c r="L50">
        <f>VLOOKUP(C50,ManAssign,2,FALSE)</f>
        <v>1</v>
      </c>
      <c r="M50" s="19">
        <f t="shared" si="0"/>
        <v>9187.6000999999997</v>
      </c>
      <c r="N50" s="19">
        <f t="shared" si="1"/>
        <v>6562.5715</v>
      </c>
      <c r="O50" s="19">
        <f t="shared" si="2"/>
        <v>3937.5428999999995</v>
      </c>
      <c r="P50" s="19">
        <f t="shared" si="3"/>
        <v>7875.0857999999989</v>
      </c>
      <c r="Q50" s="20">
        <f t="shared" si="4"/>
        <v>22969.000249999997</v>
      </c>
      <c r="T50" s="12"/>
    </row>
    <row r="51" spans="1:20" x14ac:dyDescent="0.5">
      <c r="A51" s="14" t="s">
        <v>38</v>
      </c>
      <c r="B51" s="14" t="s">
        <v>92</v>
      </c>
      <c r="C51" s="16">
        <v>1</v>
      </c>
      <c r="D51" s="16">
        <v>106</v>
      </c>
      <c r="E51" s="24">
        <v>8</v>
      </c>
      <c r="F51" s="24">
        <v>12</v>
      </c>
      <c r="G51" s="24">
        <v>2014</v>
      </c>
      <c r="H51" s="9">
        <v>61661.49</v>
      </c>
      <c r="I51" s="5" t="str">
        <f>VLOOKUP(D51,Cust,2)</f>
        <v>Health Plan One</v>
      </c>
      <c r="J51" s="5" t="str">
        <f>VLOOKUP(D51,Cust,3)</f>
        <v>Internet</v>
      </c>
      <c r="K51" t="str">
        <f>VLOOKUP(A51,RegionAssign,2,FALSE)</f>
        <v>East</v>
      </c>
      <c r="L51">
        <f>VLOOKUP(C51,ManAssign,2,FALSE)</f>
        <v>1</v>
      </c>
      <c r="M51" s="19">
        <f t="shared" si="0"/>
        <v>4316.3043000000007</v>
      </c>
      <c r="N51" s="19">
        <f t="shared" si="1"/>
        <v>3083.0745000000002</v>
      </c>
      <c r="O51" s="19">
        <f t="shared" si="2"/>
        <v>1849.8446999999999</v>
      </c>
      <c r="P51" s="19">
        <f t="shared" si="3"/>
        <v>3699.6893999999998</v>
      </c>
      <c r="Q51" s="20">
        <f t="shared" si="4"/>
        <v>10790.760749999999</v>
      </c>
      <c r="T51" s="13"/>
    </row>
    <row r="52" spans="1:20" x14ac:dyDescent="0.5">
      <c r="A52" s="14" t="s">
        <v>38</v>
      </c>
      <c r="B52" s="14" t="s">
        <v>92</v>
      </c>
      <c r="C52" s="16">
        <v>1</v>
      </c>
      <c r="D52" s="16">
        <v>106</v>
      </c>
      <c r="E52" s="24">
        <v>12</v>
      </c>
      <c r="F52" s="24">
        <v>17</v>
      </c>
      <c r="G52" s="24">
        <v>2013</v>
      </c>
      <c r="H52" s="9">
        <v>137849.01999999999</v>
      </c>
      <c r="I52" s="5" t="str">
        <f>VLOOKUP(D52,Cust,2)</f>
        <v>Health Plan One</v>
      </c>
      <c r="J52" s="5" t="str">
        <f>VLOOKUP(D52,Cust,3)</f>
        <v>Internet</v>
      </c>
      <c r="K52" t="str">
        <f>VLOOKUP(A52,RegionAssign,2,FALSE)</f>
        <v>East</v>
      </c>
      <c r="L52">
        <f>VLOOKUP(C52,ManAssign,2,FALSE)</f>
        <v>1</v>
      </c>
      <c r="M52" s="19">
        <f t="shared" si="0"/>
        <v>9649.4313999999995</v>
      </c>
      <c r="N52" s="19">
        <f t="shared" si="1"/>
        <v>6892.451</v>
      </c>
      <c r="O52" s="19">
        <f t="shared" si="2"/>
        <v>4135.4705999999996</v>
      </c>
      <c r="P52" s="19">
        <f t="shared" si="3"/>
        <v>8270.9411999999993</v>
      </c>
      <c r="Q52" s="20">
        <f t="shared" si="4"/>
        <v>24123.578499999996</v>
      </c>
      <c r="T52" s="12"/>
    </row>
    <row r="53" spans="1:20" x14ac:dyDescent="0.5">
      <c r="A53" s="14" t="s">
        <v>38</v>
      </c>
      <c r="B53" s="14" t="s">
        <v>92</v>
      </c>
      <c r="C53" s="16">
        <v>1</v>
      </c>
      <c r="D53" s="16">
        <v>106</v>
      </c>
      <c r="E53" s="24">
        <v>8</v>
      </c>
      <c r="F53" s="24">
        <v>15</v>
      </c>
      <c r="G53" s="24">
        <v>2013</v>
      </c>
      <c r="H53" s="9">
        <v>203713.17</v>
      </c>
      <c r="I53" s="5" t="str">
        <f>VLOOKUP(D53,Cust,2)</f>
        <v>Health Plan One</v>
      </c>
      <c r="J53" s="5" t="str">
        <f>VLOOKUP(D53,Cust,3)</f>
        <v>Internet</v>
      </c>
      <c r="K53" t="str">
        <f>VLOOKUP(A53,RegionAssign,2,FALSE)</f>
        <v>East</v>
      </c>
      <c r="L53">
        <f>VLOOKUP(C53,ManAssign,2,FALSE)</f>
        <v>1</v>
      </c>
      <c r="M53" s="19">
        <f t="shared" si="0"/>
        <v>14259.921900000003</v>
      </c>
      <c r="N53" s="19">
        <f t="shared" si="1"/>
        <v>10185.658500000001</v>
      </c>
      <c r="O53" s="19">
        <f t="shared" si="2"/>
        <v>6111.3950999999997</v>
      </c>
      <c r="P53" s="19">
        <f t="shared" si="3"/>
        <v>12222.790199999999</v>
      </c>
      <c r="Q53" s="20">
        <f t="shared" si="4"/>
        <v>35649.804750000003</v>
      </c>
      <c r="T53" s="13"/>
    </row>
    <row r="54" spans="1:20" x14ac:dyDescent="0.5">
      <c r="A54" s="14" t="s">
        <v>38</v>
      </c>
      <c r="B54" s="14" t="s">
        <v>92</v>
      </c>
      <c r="C54" s="16">
        <v>1</v>
      </c>
      <c r="D54" s="16">
        <v>106</v>
      </c>
      <c r="E54" s="24">
        <v>2</v>
      </c>
      <c r="F54" s="24">
        <v>12</v>
      </c>
      <c r="G54" s="24">
        <v>2013</v>
      </c>
      <c r="H54" s="9">
        <v>151969.25</v>
      </c>
      <c r="I54" s="5" t="str">
        <f>VLOOKUP(D54,Cust,2)</f>
        <v>Health Plan One</v>
      </c>
      <c r="J54" s="5" t="str">
        <f>VLOOKUP(D54,Cust,3)</f>
        <v>Internet</v>
      </c>
      <c r="K54" t="str">
        <f>VLOOKUP(A54,RegionAssign,2,FALSE)</f>
        <v>East</v>
      </c>
      <c r="L54">
        <f>VLOOKUP(C54,ManAssign,2,FALSE)</f>
        <v>1</v>
      </c>
      <c r="M54" s="19">
        <f t="shared" si="0"/>
        <v>10637.847500000002</v>
      </c>
      <c r="N54" s="19">
        <f t="shared" si="1"/>
        <v>7598.4625000000005</v>
      </c>
      <c r="O54" s="19">
        <f t="shared" si="2"/>
        <v>4559.0774999999994</v>
      </c>
      <c r="P54" s="19">
        <f t="shared" si="3"/>
        <v>9118.1549999999988</v>
      </c>
      <c r="Q54" s="20">
        <f t="shared" si="4"/>
        <v>26594.618749999998</v>
      </c>
      <c r="T54" s="12"/>
    </row>
    <row r="55" spans="1:20" x14ac:dyDescent="0.5">
      <c r="A55" s="14" t="s">
        <v>38</v>
      </c>
      <c r="B55" s="14" t="s">
        <v>92</v>
      </c>
      <c r="C55" s="16">
        <v>1</v>
      </c>
      <c r="D55" s="16">
        <v>106</v>
      </c>
      <c r="E55" s="24">
        <v>1</v>
      </c>
      <c r="F55" s="24">
        <v>25</v>
      </c>
      <c r="G55" s="24">
        <v>2013</v>
      </c>
      <c r="H55" s="9">
        <v>141353.64000000001</v>
      </c>
      <c r="I55" s="5" t="str">
        <f>VLOOKUP(D55,Cust,2)</f>
        <v>Health Plan One</v>
      </c>
      <c r="J55" s="5" t="str">
        <f>VLOOKUP(D55,Cust,3)</f>
        <v>Internet</v>
      </c>
      <c r="K55" t="str">
        <f>VLOOKUP(A55,RegionAssign,2,FALSE)</f>
        <v>East</v>
      </c>
      <c r="L55">
        <f>VLOOKUP(C55,ManAssign,2,FALSE)</f>
        <v>1</v>
      </c>
      <c r="M55" s="19">
        <f t="shared" si="0"/>
        <v>9894.7548000000024</v>
      </c>
      <c r="N55" s="19">
        <f t="shared" si="1"/>
        <v>7067.6820000000007</v>
      </c>
      <c r="O55" s="19">
        <f t="shared" si="2"/>
        <v>4240.6091999999999</v>
      </c>
      <c r="P55" s="19">
        <f t="shared" si="3"/>
        <v>8481.2183999999997</v>
      </c>
      <c r="Q55" s="20">
        <f t="shared" si="4"/>
        <v>24736.887000000002</v>
      </c>
      <c r="T55" s="13"/>
    </row>
    <row r="56" spans="1:20" x14ac:dyDescent="0.5">
      <c r="A56" s="14" t="s">
        <v>38</v>
      </c>
      <c r="B56" s="14" t="s">
        <v>92</v>
      </c>
      <c r="C56" s="16">
        <v>1</v>
      </c>
      <c r="D56" s="16">
        <v>106</v>
      </c>
      <c r="E56" s="24">
        <v>1</v>
      </c>
      <c r="F56" s="24">
        <v>19</v>
      </c>
      <c r="G56" s="24">
        <v>2013</v>
      </c>
      <c r="H56" s="9">
        <v>230659.21</v>
      </c>
      <c r="I56" s="5" t="str">
        <f>VLOOKUP(D56,Cust,2)</f>
        <v>Health Plan One</v>
      </c>
      <c r="J56" s="5" t="str">
        <f>VLOOKUP(D56,Cust,3)</f>
        <v>Internet</v>
      </c>
      <c r="K56" t="str">
        <f>VLOOKUP(A56,RegionAssign,2,FALSE)</f>
        <v>East</v>
      </c>
      <c r="L56">
        <f>VLOOKUP(C56,ManAssign,2,FALSE)</f>
        <v>1</v>
      </c>
      <c r="M56" s="19">
        <f t="shared" si="0"/>
        <v>16146.144700000001</v>
      </c>
      <c r="N56" s="19">
        <f t="shared" si="1"/>
        <v>11532.960500000001</v>
      </c>
      <c r="O56" s="19">
        <f t="shared" si="2"/>
        <v>6919.7762999999995</v>
      </c>
      <c r="P56" s="19">
        <f t="shared" si="3"/>
        <v>13839.552599999999</v>
      </c>
      <c r="Q56" s="20">
        <f t="shared" si="4"/>
        <v>40365.361749999996</v>
      </c>
      <c r="T56" s="12"/>
    </row>
    <row r="57" spans="1:20" x14ac:dyDescent="0.5">
      <c r="A57" s="14" t="s">
        <v>38</v>
      </c>
      <c r="B57" s="14" t="s">
        <v>92</v>
      </c>
      <c r="C57" s="16">
        <v>1</v>
      </c>
      <c r="D57" s="16">
        <v>106</v>
      </c>
      <c r="E57" s="24">
        <v>8</v>
      </c>
      <c r="F57" s="24">
        <v>19</v>
      </c>
      <c r="G57" s="24">
        <v>2012</v>
      </c>
      <c r="H57" s="9">
        <v>100139.94</v>
      </c>
      <c r="I57" s="5" t="str">
        <f>VLOOKUP(D57,Cust,2)</f>
        <v>Health Plan One</v>
      </c>
      <c r="J57" s="5" t="str">
        <f>VLOOKUP(D57,Cust,3)</f>
        <v>Internet</v>
      </c>
      <c r="K57" t="str">
        <f>VLOOKUP(A57,RegionAssign,2,FALSE)</f>
        <v>East</v>
      </c>
      <c r="L57">
        <f>VLOOKUP(C57,ManAssign,2,FALSE)</f>
        <v>1</v>
      </c>
      <c r="M57" s="19">
        <f t="shared" si="0"/>
        <v>7009.7958000000008</v>
      </c>
      <c r="N57" s="19">
        <f t="shared" si="1"/>
        <v>5006.9970000000003</v>
      </c>
      <c r="O57" s="19">
        <f t="shared" si="2"/>
        <v>3004.1981999999998</v>
      </c>
      <c r="P57" s="19">
        <f t="shared" si="3"/>
        <v>6008.3963999999996</v>
      </c>
      <c r="Q57" s="20">
        <f t="shared" si="4"/>
        <v>17524.4895</v>
      </c>
      <c r="T57" s="13"/>
    </row>
    <row r="58" spans="1:20" x14ac:dyDescent="0.5">
      <c r="A58" s="14" t="s">
        <v>38</v>
      </c>
      <c r="B58" s="14" t="s">
        <v>92</v>
      </c>
      <c r="C58" s="16">
        <v>1</v>
      </c>
      <c r="D58" s="16">
        <v>106</v>
      </c>
      <c r="E58" s="24">
        <v>6</v>
      </c>
      <c r="F58" s="24">
        <v>8</v>
      </c>
      <c r="G58" s="24">
        <v>2012</v>
      </c>
      <c r="H58" s="9">
        <v>162346.6</v>
      </c>
      <c r="I58" s="5" t="str">
        <f>VLOOKUP(D58,Cust,2)</f>
        <v>Health Plan One</v>
      </c>
      <c r="J58" s="5" t="str">
        <f>VLOOKUP(D58,Cust,3)</f>
        <v>Internet</v>
      </c>
      <c r="K58" t="str">
        <f>VLOOKUP(A58,RegionAssign,2,FALSE)</f>
        <v>East</v>
      </c>
      <c r="L58">
        <f>VLOOKUP(C58,ManAssign,2,FALSE)</f>
        <v>1</v>
      </c>
      <c r="M58" s="19">
        <f t="shared" si="0"/>
        <v>11364.262000000001</v>
      </c>
      <c r="N58" s="19">
        <f t="shared" si="1"/>
        <v>8117.3300000000008</v>
      </c>
      <c r="O58" s="19">
        <f t="shared" si="2"/>
        <v>4870.3980000000001</v>
      </c>
      <c r="P58" s="19">
        <f t="shared" si="3"/>
        <v>9740.7960000000003</v>
      </c>
      <c r="Q58" s="20">
        <f t="shared" si="4"/>
        <v>28410.654999999999</v>
      </c>
      <c r="T58" s="12"/>
    </row>
    <row r="59" spans="1:20" x14ac:dyDescent="0.5">
      <c r="A59" s="14" t="s">
        <v>38</v>
      </c>
      <c r="B59" s="14" t="s">
        <v>129</v>
      </c>
      <c r="C59" s="16">
        <v>1</v>
      </c>
      <c r="D59" s="16">
        <v>107</v>
      </c>
      <c r="E59" s="24">
        <v>4</v>
      </c>
      <c r="F59" s="24">
        <v>4</v>
      </c>
      <c r="G59" s="24">
        <v>2014</v>
      </c>
      <c r="H59" s="9">
        <v>229757.05</v>
      </c>
      <c r="I59" s="5" t="str">
        <f>VLOOKUP(D59,Cust,2)</f>
        <v>Kayak Software</v>
      </c>
      <c r="J59" s="5" t="str">
        <f>VLOOKUP(D59,Cust,3)</f>
        <v>Software</v>
      </c>
      <c r="K59" t="str">
        <f>VLOOKUP(A59,RegionAssign,2,FALSE)</f>
        <v>East</v>
      </c>
      <c r="L59">
        <f>VLOOKUP(C59,ManAssign,2,FALSE)</f>
        <v>1</v>
      </c>
      <c r="M59" s="19">
        <f t="shared" si="0"/>
        <v>16082.9935</v>
      </c>
      <c r="N59" s="19">
        <f t="shared" si="1"/>
        <v>11487.852500000001</v>
      </c>
      <c r="O59" s="19">
        <f t="shared" si="2"/>
        <v>6892.7114999999994</v>
      </c>
      <c r="P59" s="19">
        <f t="shared" si="3"/>
        <v>13785.422999999999</v>
      </c>
      <c r="Q59" s="20">
        <f t="shared" si="4"/>
        <v>40207.483749999992</v>
      </c>
      <c r="T59" s="13"/>
    </row>
    <row r="60" spans="1:20" x14ac:dyDescent="0.5">
      <c r="A60" s="14" t="s">
        <v>38</v>
      </c>
      <c r="B60" s="14" t="s">
        <v>129</v>
      </c>
      <c r="C60" s="16">
        <v>1</v>
      </c>
      <c r="D60" s="16">
        <v>107</v>
      </c>
      <c r="E60" s="24">
        <v>1</v>
      </c>
      <c r="F60" s="24">
        <v>29</v>
      </c>
      <c r="G60" s="24">
        <v>2014</v>
      </c>
      <c r="H60" s="9">
        <v>56453.15</v>
      </c>
      <c r="I60" s="5" t="str">
        <f>VLOOKUP(D60,Cust,2)</f>
        <v>Kayak Software</v>
      </c>
      <c r="J60" s="5" t="str">
        <f>VLOOKUP(D60,Cust,3)</f>
        <v>Software</v>
      </c>
      <c r="K60" t="str">
        <f>VLOOKUP(A60,RegionAssign,2,FALSE)</f>
        <v>East</v>
      </c>
      <c r="L60">
        <f>VLOOKUP(C60,ManAssign,2,FALSE)</f>
        <v>1</v>
      </c>
      <c r="M60" s="19">
        <f t="shared" si="0"/>
        <v>3951.7205000000004</v>
      </c>
      <c r="N60" s="19">
        <f t="shared" si="1"/>
        <v>2822.6575000000003</v>
      </c>
      <c r="O60" s="19">
        <f t="shared" si="2"/>
        <v>1693.5944999999999</v>
      </c>
      <c r="P60" s="19">
        <f t="shared" si="3"/>
        <v>3387.1889999999999</v>
      </c>
      <c r="Q60" s="20">
        <f t="shared" si="4"/>
        <v>9879.3012500000004</v>
      </c>
      <c r="T60" s="12"/>
    </row>
    <row r="61" spans="1:20" x14ac:dyDescent="0.5">
      <c r="A61" s="14" t="s">
        <v>38</v>
      </c>
      <c r="B61" s="14" t="s">
        <v>129</v>
      </c>
      <c r="C61" s="16">
        <v>1</v>
      </c>
      <c r="D61" s="16">
        <v>107</v>
      </c>
      <c r="E61" s="24">
        <v>8</v>
      </c>
      <c r="F61" s="24">
        <v>17</v>
      </c>
      <c r="G61" s="24">
        <v>2013</v>
      </c>
      <c r="H61" s="9">
        <v>160116.82999999999</v>
      </c>
      <c r="I61" s="5" t="str">
        <f>VLOOKUP(D61,Cust,2)</f>
        <v>Kayak Software</v>
      </c>
      <c r="J61" s="5" t="str">
        <f>VLOOKUP(D61,Cust,3)</f>
        <v>Software</v>
      </c>
      <c r="K61" t="str">
        <f>VLOOKUP(A61,RegionAssign,2,FALSE)</f>
        <v>East</v>
      </c>
      <c r="L61">
        <f>VLOOKUP(C61,ManAssign,2,FALSE)</f>
        <v>1</v>
      </c>
      <c r="M61" s="19">
        <f t="shared" si="0"/>
        <v>11208.178100000001</v>
      </c>
      <c r="N61" s="19">
        <f t="shared" si="1"/>
        <v>8005.8414999999995</v>
      </c>
      <c r="O61" s="19">
        <f t="shared" si="2"/>
        <v>4803.504899999999</v>
      </c>
      <c r="P61" s="19">
        <f t="shared" si="3"/>
        <v>9607.009799999998</v>
      </c>
      <c r="Q61" s="20">
        <f t="shared" si="4"/>
        <v>28020.445249999997</v>
      </c>
      <c r="T61" s="13"/>
    </row>
    <row r="62" spans="1:20" x14ac:dyDescent="0.5">
      <c r="A62" s="14" t="s">
        <v>38</v>
      </c>
      <c r="B62" s="14" t="s">
        <v>129</v>
      </c>
      <c r="C62" s="16">
        <v>1</v>
      </c>
      <c r="D62" s="16">
        <v>107</v>
      </c>
      <c r="E62" s="24">
        <v>12</v>
      </c>
      <c r="F62" s="24">
        <v>7</v>
      </c>
      <c r="G62" s="24">
        <v>2012</v>
      </c>
      <c r="H62" s="9">
        <v>193215.07</v>
      </c>
      <c r="I62" s="5" t="str">
        <f>VLOOKUP(D62,Cust,2)</f>
        <v>Kayak Software</v>
      </c>
      <c r="J62" s="5" t="str">
        <f>VLOOKUP(D62,Cust,3)</f>
        <v>Software</v>
      </c>
      <c r="K62" t="str">
        <f>VLOOKUP(A62,RegionAssign,2,FALSE)</f>
        <v>East</v>
      </c>
      <c r="L62">
        <f>VLOOKUP(C62,ManAssign,2,FALSE)</f>
        <v>1</v>
      </c>
      <c r="M62" s="19">
        <f t="shared" si="0"/>
        <v>13525.054900000001</v>
      </c>
      <c r="N62" s="19">
        <f t="shared" si="1"/>
        <v>9660.7535000000007</v>
      </c>
      <c r="O62" s="19">
        <f t="shared" si="2"/>
        <v>5796.4521000000004</v>
      </c>
      <c r="P62" s="19">
        <f t="shared" si="3"/>
        <v>11592.904200000001</v>
      </c>
      <c r="Q62" s="20">
        <f t="shared" si="4"/>
        <v>33812.63725</v>
      </c>
      <c r="T62" s="12"/>
    </row>
    <row r="63" spans="1:20" x14ac:dyDescent="0.5">
      <c r="A63" s="14" t="s">
        <v>38</v>
      </c>
      <c r="B63" s="14" t="s">
        <v>129</v>
      </c>
      <c r="C63" s="16">
        <v>1</v>
      </c>
      <c r="D63" s="16">
        <v>107</v>
      </c>
      <c r="E63" s="24">
        <v>7</v>
      </c>
      <c r="F63" s="24">
        <v>10</v>
      </c>
      <c r="G63" s="24">
        <v>2012</v>
      </c>
      <c r="H63" s="9">
        <v>106909.89</v>
      </c>
      <c r="I63" s="5" t="str">
        <f>VLOOKUP(D63,Cust,2)</f>
        <v>Kayak Software</v>
      </c>
      <c r="J63" s="5" t="str">
        <f>VLOOKUP(D63,Cust,3)</f>
        <v>Software</v>
      </c>
      <c r="K63" t="str">
        <f>VLOOKUP(A63,RegionAssign,2,FALSE)</f>
        <v>East</v>
      </c>
      <c r="L63">
        <f>VLOOKUP(C63,ManAssign,2,FALSE)</f>
        <v>1</v>
      </c>
      <c r="M63" s="19">
        <f t="shared" si="0"/>
        <v>7483.6923000000006</v>
      </c>
      <c r="N63" s="19">
        <f t="shared" si="1"/>
        <v>5345.4945000000007</v>
      </c>
      <c r="O63" s="19">
        <f t="shared" si="2"/>
        <v>3207.2966999999999</v>
      </c>
      <c r="P63" s="19">
        <f t="shared" si="3"/>
        <v>6414.5933999999997</v>
      </c>
      <c r="Q63" s="20">
        <f t="shared" si="4"/>
        <v>18709.230749999999</v>
      </c>
      <c r="T63" s="13"/>
    </row>
    <row r="64" spans="1:20" x14ac:dyDescent="0.5">
      <c r="A64" s="14" t="s">
        <v>38</v>
      </c>
      <c r="B64" s="14" t="s">
        <v>129</v>
      </c>
      <c r="C64" s="16">
        <v>1</v>
      </c>
      <c r="D64" s="16">
        <v>107</v>
      </c>
      <c r="E64" s="24">
        <v>7</v>
      </c>
      <c r="F64" s="24">
        <v>10</v>
      </c>
      <c r="G64" s="24">
        <v>2012</v>
      </c>
      <c r="H64" s="9">
        <v>188132.39</v>
      </c>
      <c r="I64" s="5" t="str">
        <f>VLOOKUP(D64,Cust,2)</f>
        <v>Kayak Software</v>
      </c>
      <c r="J64" s="5" t="str">
        <f>VLOOKUP(D64,Cust,3)</f>
        <v>Software</v>
      </c>
      <c r="K64" t="str">
        <f>VLOOKUP(A64,RegionAssign,2,FALSE)</f>
        <v>East</v>
      </c>
      <c r="L64">
        <f>VLOOKUP(C64,ManAssign,2,FALSE)</f>
        <v>1</v>
      </c>
      <c r="M64" s="19">
        <f t="shared" si="0"/>
        <v>13169.267300000001</v>
      </c>
      <c r="N64" s="19">
        <f t="shared" si="1"/>
        <v>9406.6195000000007</v>
      </c>
      <c r="O64" s="19">
        <f t="shared" si="2"/>
        <v>5643.9717000000001</v>
      </c>
      <c r="P64" s="19">
        <f t="shared" si="3"/>
        <v>11287.9434</v>
      </c>
      <c r="Q64" s="20">
        <f t="shared" si="4"/>
        <v>32923.168250000002</v>
      </c>
      <c r="T64" s="12"/>
    </row>
    <row r="65" spans="1:20" x14ac:dyDescent="0.5">
      <c r="A65" s="14" t="s">
        <v>38</v>
      </c>
      <c r="B65" s="14" t="s">
        <v>129</v>
      </c>
      <c r="C65" s="16">
        <v>1</v>
      </c>
      <c r="D65" s="16">
        <v>107</v>
      </c>
      <c r="E65" s="24">
        <v>6</v>
      </c>
      <c r="F65" s="24">
        <v>9</v>
      </c>
      <c r="G65" s="24">
        <v>2012</v>
      </c>
      <c r="H65" s="9">
        <v>135214.98000000001</v>
      </c>
      <c r="I65" s="5" t="str">
        <f>VLOOKUP(D65,Cust,2)</f>
        <v>Kayak Software</v>
      </c>
      <c r="J65" s="5" t="str">
        <f>VLOOKUP(D65,Cust,3)</f>
        <v>Software</v>
      </c>
      <c r="K65" t="str">
        <f>VLOOKUP(A65,RegionAssign,2,FALSE)</f>
        <v>East</v>
      </c>
      <c r="L65">
        <f>VLOOKUP(C65,ManAssign,2,FALSE)</f>
        <v>1</v>
      </c>
      <c r="M65" s="19">
        <f t="shared" si="0"/>
        <v>9465.0486000000019</v>
      </c>
      <c r="N65" s="19">
        <f t="shared" si="1"/>
        <v>6760.7490000000007</v>
      </c>
      <c r="O65" s="19">
        <f t="shared" si="2"/>
        <v>4056.4494</v>
      </c>
      <c r="P65" s="19">
        <f t="shared" si="3"/>
        <v>8112.8987999999999</v>
      </c>
      <c r="Q65" s="20">
        <f t="shared" si="4"/>
        <v>23662.621500000001</v>
      </c>
      <c r="T65" s="13"/>
    </row>
    <row r="66" spans="1:20" x14ac:dyDescent="0.5">
      <c r="A66" s="14" t="s">
        <v>38</v>
      </c>
      <c r="B66" s="14" t="s">
        <v>115</v>
      </c>
      <c r="C66" s="16">
        <v>1</v>
      </c>
      <c r="D66" s="16">
        <v>108</v>
      </c>
      <c r="E66" s="24">
        <v>6</v>
      </c>
      <c r="F66" s="24">
        <v>28</v>
      </c>
      <c r="G66" s="24">
        <v>2014</v>
      </c>
      <c r="H66" s="9">
        <v>176959.09</v>
      </c>
      <c r="I66" s="5" t="str">
        <f>VLOOKUP(D66,Cust,2)</f>
        <v>Kepware Technologies</v>
      </c>
      <c r="J66" s="5" t="str">
        <f>VLOOKUP(D66,Cust,3)</f>
        <v>Software</v>
      </c>
      <c r="K66" t="str">
        <f>VLOOKUP(A66,RegionAssign,2,FALSE)</f>
        <v>East</v>
      </c>
      <c r="L66">
        <f>VLOOKUP(C66,ManAssign,2,FALSE)</f>
        <v>1</v>
      </c>
      <c r="M66" s="19">
        <f t="shared" si="0"/>
        <v>12387.1363</v>
      </c>
      <c r="N66" s="19">
        <f t="shared" si="1"/>
        <v>8847.9544999999998</v>
      </c>
      <c r="O66" s="19">
        <f t="shared" si="2"/>
        <v>5308.7726999999995</v>
      </c>
      <c r="P66" s="19">
        <f t="shared" si="3"/>
        <v>10617.545399999999</v>
      </c>
      <c r="Q66" s="20">
        <f t="shared" si="4"/>
        <v>30967.840749999996</v>
      </c>
      <c r="T66" s="12"/>
    </row>
    <row r="67" spans="1:20" x14ac:dyDescent="0.5">
      <c r="A67" s="14" t="s">
        <v>38</v>
      </c>
      <c r="B67" s="14" t="s">
        <v>115</v>
      </c>
      <c r="C67" s="16">
        <v>1</v>
      </c>
      <c r="D67" s="16">
        <v>108</v>
      </c>
      <c r="E67" s="24">
        <v>6</v>
      </c>
      <c r="F67" s="24">
        <v>25</v>
      </c>
      <c r="G67" s="24">
        <v>2014</v>
      </c>
      <c r="H67" s="9">
        <v>212675.68</v>
      </c>
      <c r="I67" s="5" t="str">
        <f>VLOOKUP(D67,Cust,2)</f>
        <v>Kepware Technologies</v>
      </c>
      <c r="J67" s="5" t="str">
        <f>VLOOKUP(D67,Cust,3)</f>
        <v>Software</v>
      </c>
      <c r="K67" t="str">
        <f>VLOOKUP(A67,RegionAssign,2,FALSE)</f>
        <v>East</v>
      </c>
      <c r="L67">
        <f>VLOOKUP(C67,ManAssign,2,FALSE)</f>
        <v>1</v>
      </c>
      <c r="M67" s="19">
        <f t="shared" ref="M67:M130" si="5">0.07*H67</f>
        <v>14887.297600000002</v>
      </c>
      <c r="N67" s="19">
        <f t="shared" ref="N67:N130" si="6">0.05*H67</f>
        <v>10633.784</v>
      </c>
      <c r="O67" s="19">
        <f t="shared" ref="O67:O130" si="7">0.03*H67</f>
        <v>6380.2703999999994</v>
      </c>
      <c r="P67" s="19">
        <f t="shared" ref="P67:P130" si="8">0.06*H67</f>
        <v>12760.540799999999</v>
      </c>
      <c r="Q67" s="20">
        <f t="shared" ref="Q67:Q130" si="9">0.175*H67</f>
        <v>37218.243999999999</v>
      </c>
      <c r="T67" s="13"/>
    </row>
    <row r="68" spans="1:20" x14ac:dyDescent="0.5">
      <c r="A68" s="14" t="s">
        <v>38</v>
      </c>
      <c r="B68" s="14" t="s">
        <v>115</v>
      </c>
      <c r="C68" s="16">
        <v>1</v>
      </c>
      <c r="D68" s="16">
        <v>108</v>
      </c>
      <c r="E68" s="24">
        <v>3</v>
      </c>
      <c r="F68" s="24">
        <v>24</v>
      </c>
      <c r="G68" s="24">
        <v>2014</v>
      </c>
      <c r="H68" s="9">
        <v>123684.84</v>
      </c>
      <c r="I68" s="5" t="str">
        <f>VLOOKUP(D68,Cust,2)</f>
        <v>Kepware Technologies</v>
      </c>
      <c r="J68" s="5" t="str">
        <f>VLOOKUP(D68,Cust,3)</f>
        <v>Software</v>
      </c>
      <c r="K68" t="str">
        <f>VLOOKUP(A68,RegionAssign,2,FALSE)</f>
        <v>East</v>
      </c>
      <c r="L68">
        <f>VLOOKUP(C68,ManAssign,2,FALSE)</f>
        <v>1</v>
      </c>
      <c r="M68" s="19">
        <f t="shared" si="5"/>
        <v>8657.9387999999999</v>
      </c>
      <c r="N68" s="19">
        <f t="shared" si="6"/>
        <v>6184.2420000000002</v>
      </c>
      <c r="O68" s="19">
        <f t="shared" si="7"/>
        <v>3710.5451999999996</v>
      </c>
      <c r="P68" s="19">
        <f t="shared" si="8"/>
        <v>7421.0903999999991</v>
      </c>
      <c r="Q68" s="20">
        <f t="shared" si="9"/>
        <v>21644.846999999998</v>
      </c>
      <c r="T68" s="12"/>
    </row>
    <row r="69" spans="1:20" x14ac:dyDescent="0.5">
      <c r="A69" s="14" t="s">
        <v>38</v>
      </c>
      <c r="B69" s="14" t="s">
        <v>115</v>
      </c>
      <c r="C69" s="16">
        <v>1</v>
      </c>
      <c r="D69" s="16">
        <v>108</v>
      </c>
      <c r="E69" s="24">
        <v>9</v>
      </c>
      <c r="F69" s="24">
        <v>7</v>
      </c>
      <c r="G69" s="24">
        <v>2013</v>
      </c>
      <c r="H69" s="9">
        <v>59474.07</v>
      </c>
      <c r="I69" s="5" t="str">
        <f>VLOOKUP(D69,Cust,2)</f>
        <v>Kepware Technologies</v>
      </c>
      <c r="J69" s="5" t="str">
        <f>VLOOKUP(D69,Cust,3)</f>
        <v>Software</v>
      </c>
      <c r="K69" t="str">
        <f>VLOOKUP(A69,RegionAssign,2,FALSE)</f>
        <v>East</v>
      </c>
      <c r="L69">
        <f>VLOOKUP(C69,ManAssign,2,FALSE)</f>
        <v>1</v>
      </c>
      <c r="M69" s="19">
        <f t="shared" si="5"/>
        <v>4163.1849000000002</v>
      </c>
      <c r="N69" s="19">
        <f t="shared" si="6"/>
        <v>2973.7035000000001</v>
      </c>
      <c r="O69" s="19">
        <f t="shared" si="7"/>
        <v>1784.2221</v>
      </c>
      <c r="P69" s="19">
        <f t="shared" si="8"/>
        <v>3568.4441999999999</v>
      </c>
      <c r="Q69" s="20">
        <f t="shared" si="9"/>
        <v>10407.962249999999</v>
      </c>
      <c r="T69" s="13"/>
    </row>
    <row r="70" spans="1:20" x14ac:dyDescent="0.5">
      <c r="A70" s="14" t="s">
        <v>38</v>
      </c>
      <c r="B70" s="14" t="s">
        <v>115</v>
      </c>
      <c r="C70" s="16">
        <v>1</v>
      </c>
      <c r="D70" s="16">
        <v>108</v>
      </c>
      <c r="E70" s="24">
        <v>9</v>
      </c>
      <c r="F70" s="24">
        <v>3</v>
      </c>
      <c r="G70" s="24">
        <v>2013</v>
      </c>
      <c r="H70" s="9">
        <v>213720.95999999999</v>
      </c>
      <c r="I70" s="5" t="str">
        <f>VLOOKUP(D70,Cust,2)</f>
        <v>Kepware Technologies</v>
      </c>
      <c r="J70" s="5" t="str">
        <f>VLOOKUP(D70,Cust,3)</f>
        <v>Software</v>
      </c>
      <c r="K70" t="str">
        <f>VLOOKUP(A70,RegionAssign,2,FALSE)</f>
        <v>East</v>
      </c>
      <c r="L70">
        <f>VLOOKUP(C70,ManAssign,2,FALSE)</f>
        <v>1</v>
      </c>
      <c r="M70" s="19">
        <f t="shared" si="5"/>
        <v>14960.467200000001</v>
      </c>
      <c r="N70" s="19">
        <f t="shared" si="6"/>
        <v>10686.048000000001</v>
      </c>
      <c r="O70" s="19">
        <f t="shared" si="7"/>
        <v>6411.6287999999995</v>
      </c>
      <c r="P70" s="19">
        <f t="shared" si="8"/>
        <v>12823.257599999999</v>
      </c>
      <c r="Q70" s="20">
        <f t="shared" si="9"/>
        <v>37401.167999999998</v>
      </c>
      <c r="T70" s="12"/>
    </row>
    <row r="71" spans="1:20" x14ac:dyDescent="0.5">
      <c r="A71" s="14" t="s">
        <v>38</v>
      </c>
      <c r="B71" s="14" t="s">
        <v>115</v>
      </c>
      <c r="C71" s="16">
        <v>1</v>
      </c>
      <c r="D71" s="16">
        <v>108</v>
      </c>
      <c r="E71" s="24">
        <v>6</v>
      </c>
      <c r="F71" s="24">
        <v>29</v>
      </c>
      <c r="G71" s="24">
        <v>2013</v>
      </c>
      <c r="H71" s="9">
        <v>115992.88</v>
      </c>
      <c r="I71" s="5" t="str">
        <f>VLOOKUP(D71,Cust,2)</f>
        <v>Kepware Technologies</v>
      </c>
      <c r="J71" s="5" t="str">
        <f>VLOOKUP(D71,Cust,3)</f>
        <v>Software</v>
      </c>
      <c r="K71" t="str">
        <f>VLOOKUP(A71,RegionAssign,2,FALSE)</f>
        <v>East</v>
      </c>
      <c r="L71">
        <f>VLOOKUP(C71,ManAssign,2,FALSE)</f>
        <v>1</v>
      </c>
      <c r="M71" s="19">
        <f t="shared" si="5"/>
        <v>8119.5016000000014</v>
      </c>
      <c r="N71" s="19">
        <f t="shared" si="6"/>
        <v>5799.6440000000002</v>
      </c>
      <c r="O71" s="19">
        <f t="shared" si="7"/>
        <v>3479.7864</v>
      </c>
      <c r="P71" s="19">
        <f t="shared" si="8"/>
        <v>6959.5727999999999</v>
      </c>
      <c r="Q71" s="20">
        <f t="shared" si="9"/>
        <v>20298.754000000001</v>
      </c>
      <c r="T71" s="13"/>
    </row>
    <row r="72" spans="1:20" x14ac:dyDescent="0.5">
      <c r="A72" s="14" t="s">
        <v>38</v>
      </c>
      <c r="B72" s="14" t="s">
        <v>115</v>
      </c>
      <c r="C72" s="16">
        <v>1</v>
      </c>
      <c r="D72" s="16">
        <v>108</v>
      </c>
      <c r="E72" s="24">
        <v>5</v>
      </c>
      <c r="F72" s="24">
        <v>30</v>
      </c>
      <c r="G72" s="24">
        <v>2013</v>
      </c>
      <c r="H72" s="9">
        <v>213572.51</v>
      </c>
      <c r="I72" s="5" t="str">
        <f>VLOOKUP(D72,Cust,2)</f>
        <v>Kepware Technologies</v>
      </c>
      <c r="J72" s="5" t="str">
        <f>VLOOKUP(D72,Cust,3)</f>
        <v>Software</v>
      </c>
      <c r="K72" t="str">
        <f>VLOOKUP(A72,RegionAssign,2,FALSE)</f>
        <v>East</v>
      </c>
      <c r="L72">
        <f>VLOOKUP(C72,ManAssign,2,FALSE)</f>
        <v>1</v>
      </c>
      <c r="M72" s="19">
        <f t="shared" si="5"/>
        <v>14950.075700000001</v>
      </c>
      <c r="N72" s="19">
        <f t="shared" si="6"/>
        <v>10678.625500000002</v>
      </c>
      <c r="O72" s="19">
        <f t="shared" si="7"/>
        <v>6407.1752999999999</v>
      </c>
      <c r="P72" s="19">
        <f t="shared" si="8"/>
        <v>12814.3506</v>
      </c>
      <c r="Q72" s="20">
        <f t="shared" si="9"/>
        <v>37375.189249999996</v>
      </c>
      <c r="T72" s="12"/>
    </row>
    <row r="73" spans="1:20" x14ac:dyDescent="0.5">
      <c r="A73" s="14" t="s">
        <v>38</v>
      </c>
      <c r="B73" s="14" t="s">
        <v>115</v>
      </c>
      <c r="C73" s="16">
        <v>1</v>
      </c>
      <c r="D73" s="16">
        <v>108</v>
      </c>
      <c r="E73" s="24">
        <v>4</v>
      </c>
      <c r="F73" s="24">
        <v>19</v>
      </c>
      <c r="G73" s="24">
        <v>2013</v>
      </c>
      <c r="H73" s="9">
        <v>168134.91</v>
      </c>
      <c r="I73" s="5" t="str">
        <f>VLOOKUP(D73,Cust,2)</f>
        <v>Kepware Technologies</v>
      </c>
      <c r="J73" s="5" t="str">
        <f>VLOOKUP(D73,Cust,3)</f>
        <v>Software</v>
      </c>
      <c r="K73" t="str">
        <f>VLOOKUP(A73,RegionAssign,2,FALSE)</f>
        <v>East</v>
      </c>
      <c r="L73">
        <f>VLOOKUP(C73,ManAssign,2,FALSE)</f>
        <v>1</v>
      </c>
      <c r="M73" s="19">
        <f t="shared" si="5"/>
        <v>11769.443700000002</v>
      </c>
      <c r="N73" s="19">
        <f t="shared" si="6"/>
        <v>8406.7455000000009</v>
      </c>
      <c r="O73" s="19">
        <f t="shared" si="7"/>
        <v>5044.0473000000002</v>
      </c>
      <c r="P73" s="19">
        <f t="shared" si="8"/>
        <v>10088.0946</v>
      </c>
      <c r="Q73" s="20">
        <f t="shared" si="9"/>
        <v>29423.609249999998</v>
      </c>
      <c r="T73" s="13"/>
    </row>
    <row r="74" spans="1:20" x14ac:dyDescent="0.5">
      <c r="A74" s="14" t="s">
        <v>38</v>
      </c>
      <c r="B74" s="14" t="s">
        <v>115</v>
      </c>
      <c r="C74" s="16">
        <v>1</v>
      </c>
      <c r="D74" s="16">
        <v>108</v>
      </c>
      <c r="E74" s="24">
        <v>3</v>
      </c>
      <c r="F74" s="24">
        <v>16</v>
      </c>
      <c r="G74" s="24">
        <v>2013</v>
      </c>
      <c r="H74" s="9">
        <v>150151.93</v>
      </c>
      <c r="I74" s="5" t="str">
        <f>VLOOKUP(D74,Cust,2)</f>
        <v>Kepware Technologies</v>
      </c>
      <c r="J74" s="5" t="str">
        <f>VLOOKUP(D74,Cust,3)</f>
        <v>Software</v>
      </c>
      <c r="K74" t="str">
        <f>VLOOKUP(A74,RegionAssign,2,FALSE)</f>
        <v>East</v>
      </c>
      <c r="L74">
        <f>VLOOKUP(C74,ManAssign,2,FALSE)</f>
        <v>1</v>
      </c>
      <c r="M74" s="19">
        <f t="shared" si="5"/>
        <v>10510.635100000001</v>
      </c>
      <c r="N74" s="19">
        <f t="shared" si="6"/>
        <v>7507.5964999999997</v>
      </c>
      <c r="O74" s="19">
        <f t="shared" si="7"/>
        <v>4504.5578999999998</v>
      </c>
      <c r="P74" s="19">
        <f t="shared" si="8"/>
        <v>9009.1157999999996</v>
      </c>
      <c r="Q74" s="20">
        <f t="shared" si="9"/>
        <v>26276.587749999999</v>
      </c>
      <c r="T74" s="12"/>
    </row>
    <row r="75" spans="1:20" x14ac:dyDescent="0.5">
      <c r="A75" s="14" t="s">
        <v>38</v>
      </c>
      <c r="B75" s="14" t="s">
        <v>115</v>
      </c>
      <c r="C75" s="16">
        <v>1</v>
      </c>
      <c r="D75" s="16">
        <v>108</v>
      </c>
      <c r="E75" s="24">
        <v>3</v>
      </c>
      <c r="F75" s="24">
        <v>12</v>
      </c>
      <c r="G75" s="24">
        <v>2013</v>
      </c>
      <c r="H75" s="9">
        <v>205029.14</v>
      </c>
      <c r="I75" s="5" t="str">
        <f>VLOOKUP(D75,Cust,2)</f>
        <v>Kepware Technologies</v>
      </c>
      <c r="J75" s="5" t="str">
        <f>VLOOKUP(D75,Cust,3)</f>
        <v>Software</v>
      </c>
      <c r="K75" t="str">
        <f>VLOOKUP(A75,RegionAssign,2,FALSE)</f>
        <v>East</v>
      </c>
      <c r="L75">
        <f>VLOOKUP(C75,ManAssign,2,FALSE)</f>
        <v>1</v>
      </c>
      <c r="M75" s="19">
        <f t="shared" si="5"/>
        <v>14352.039800000002</v>
      </c>
      <c r="N75" s="19">
        <f t="shared" si="6"/>
        <v>10251.457000000002</v>
      </c>
      <c r="O75" s="19">
        <f t="shared" si="7"/>
        <v>6150.8742000000002</v>
      </c>
      <c r="P75" s="19">
        <f t="shared" si="8"/>
        <v>12301.7484</v>
      </c>
      <c r="Q75" s="20">
        <f t="shared" si="9"/>
        <v>35880.099499999997</v>
      </c>
      <c r="T75" s="13"/>
    </row>
    <row r="76" spans="1:20" x14ac:dyDescent="0.5">
      <c r="A76" s="14" t="s">
        <v>38</v>
      </c>
      <c r="B76" s="14" t="s">
        <v>115</v>
      </c>
      <c r="C76" s="16">
        <v>1</v>
      </c>
      <c r="D76" s="16">
        <v>108</v>
      </c>
      <c r="E76" s="24">
        <v>6</v>
      </c>
      <c r="F76" s="24">
        <v>20</v>
      </c>
      <c r="G76" s="24">
        <v>2012</v>
      </c>
      <c r="H76" s="9">
        <v>205547.89</v>
      </c>
      <c r="I76" s="5" t="str">
        <f>VLOOKUP(D76,Cust,2)</f>
        <v>Kepware Technologies</v>
      </c>
      <c r="J76" s="5" t="str">
        <f>VLOOKUP(D76,Cust,3)</f>
        <v>Software</v>
      </c>
      <c r="K76" t="str">
        <f>VLOOKUP(A76,RegionAssign,2,FALSE)</f>
        <v>East</v>
      </c>
      <c r="L76">
        <f>VLOOKUP(C76,ManAssign,2,FALSE)</f>
        <v>1</v>
      </c>
      <c r="M76" s="19">
        <f t="shared" si="5"/>
        <v>14388.352300000002</v>
      </c>
      <c r="N76" s="19">
        <f t="shared" si="6"/>
        <v>10277.394500000002</v>
      </c>
      <c r="O76" s="19">
        <f t="shared" si="7"/>
        <v>6166.4367000000002</v>
      </c>
      <c r="P76" s="19">
        <f t="shared" si="8"/>
        <v>12332.8734</v>
      </c>
      <c r="Q76" s="20">
        <f t="shared" si="9"/>
        <v>35970.880749999997</v>
      </c>
      <c r="T76" s="12"/>
    </row>
    <row r="77" spans="1:20" x14ac:dyDescent="0.5">
      <c r="A77" s="14" t="s">
        <v>38</v>
      </c>
      <c r="B77" s="14" t="s">
        <v>115</v>
      </c>
      <c r="C77" s="16">
        <v>1</v>
      </c>
      <c r="D77" s="16">
        <v>108</v>
      </c>
      <c r="E77" s="24">
        <v>2</v>
      </c>
      <c r="F77" s="24">
        <v>29</v>
      </c>
      <c r="G77" s="24">
        <v>2012</v>
      </c>
      <c r="H77" s="9">
        <v>120651.62</v>
      </c>
      <c r="I77" s="5" t="str">
        <f>VLOOKUP(D77,Cust,2)</f>
        <v>Kepware Technologies</v>
      </c>
      <c r="J77" s="5" t="str">
        <f>VLOOKUP(D77,Cust,3)</f>
        <v>Software</v>
      </c>
      <c r="K77" t="str">
        <f>VLOOKUP(A77,RegionAssign,2,FALSE)</f>
        <v>East</v>
      </c>
      <c r="L77">
        <f>VLOOKUP(C77,ManAssign,2,FALSE)</f>
        <v>1</v>
      </c>
      <c r="M77" s="19">
        <f t="shared" si="5"/>
        <v>8445.6134000000002</v>
      </c>
      <c r="N77" s="19">
        <f t="shared" si="6"/>
        <v>6032.5810000000001</v>
      </c>
      <c r="O77" s="19">
        <f t="shared" si="7"/>
        <v>3619.5485999999996</v>
      </c>
      <c r="P77" s="19">
        <f t="shared" si="8"/>
        <v>7239.0971999999992</v>
      </c>
      <c r="Q77" s="20">
        <f t="shared" si="9"/>
        <v>21114.033499999998</v>
      </c>
      <c r="T77" s="13"/>
    </row>
    <row r="78" spans="1:20" x14ac:dyDescent="0.5">
      <c r="A78" s="14" t="s">
        <v>38</v>
      </c>
      <c r="B78" s="14" t="s">
        <v>127</v>
      </c>
      <c r="C78" s="16">
        <v>1</v>
      </c>
      <c r="D78" s="16">
        <v>109</v>
      </c>
      <c r="E78" s="24">
        <v>5</v>
      </c>
      <c r="F78" s="24">
        <v>10</v>
      </c>
      <c r="G78" s="24">
        <v>2014</v>
      </c>
      <c r="H78" s="9">
        <v>226229.44</v>
      </c>
      <c r="I78" s="5" t="str">
        <f>VLOOKUP(D78,Cust,2)</f>
        <v>Momenta Pharmaceuticals</v>
      </c>
      <c r="J78" s="5" t="str">
        <f>VLOOKUP(D78,Cust,3)</f>
        <v>Biotechnology/pharmaceutials</v>
      </c>
      <c r="K78" t="str">
        <f>VLOOKUP(A78,RegionAssign,2,FALSE)</f>
        <v>East</v>
      </c>
      <c r="L78">
        <f>VLOOKUP(C78,ManAssign,2,FALSE)</f>
        <v>1</v>
      </c>
      <c r="M78" s="19">
        <f t="shared" si="5"/>
        <v>15836.060800000001</v>
      </c>
      <c r="N78" s="19">
        <f t="shared" si="6"/>
        <v>11311.472000000002</v>
      </c>
      <c r="O78" s="19">
        <f t="shared" si="7"/>
        <v>6786.8832000000002</v>
      </c>
      <c r="P78" s="19">
        <f t="shared" si="8"/>
        <v>13573.7664</v>
      </c>
      <c r="Q78" s="20">
        <f t="shared" si="9"/>
        <v>39590.151999999995</v>
      </c>
      <c r="T78" s="12"/>
    </row>
    <row r="79" spans="1:20" x14ac:dyDescent="0.5">
      <c r="A79" s="14" t="s">
        <v>38</v>
      </c>
      <c r="B79" s="14" t="s">
        <v>127</v>
      </c>
      <c r="C79" s="16">
        <v>1</v>
      </c>
      <c r="D79" s="16">
        <v>109</v>
      </c>
      <c r="E79" s="24">
        <v>2</v>
      </c>
      <c r="F79" s="24">
        <v>13</v>
      </c>
      <c r="G79" s="24">
        <v>2014</v>
      </c>
      <c r="H79" s="9">
        <v>120726.28</v>
      </c>
      <c r="I79" s="5" t="str">
        <f>VLOOKUP(D79,Cust,2)</f>
        <v>Momenta Pharmaceuticals</v>
      </c>
      <c r="J79" s="5" t="str">
        <f>VLOOKUP(D79,Cust,3)</f>
        <v>Biotechnology/pharmaceutials</v>
      </c>
      <c r="K79" t="str">
        <f>VLOOKUP(A79,RegionAssign,2,FALSE)</f>
        <v>East</v>
      </c>
      <c r="L79">
        <f>VLOOKUP(C79,ManAssign,2,FALSE)</f>
        <v>1</v>
      </c>
      <c r="M79" s="19">
        <f t="shared" si="5"/>
        <v>8450.8396000000012</v>
      </c>
      <c r="N79" s="19">
        <f t="shared" si="6"/>
        <v>6036.3140000000003</v>
      </c>
      <c r="O79" s="19">
        <f t="shared" si="7"/>
        <v>3621.7883999999999</v>
      </c>
      <c r="P79" s="19">
        <f t="shared" si="8"/>
        <v>7243.5767999999998</v>
      </c>
      <c r="Q79" s="20">
        <f t="shared" si="9"/>
        <v>21127.098999999998</v>
      </c>
      <c r="T79" s="13"/>
    </row>
    <row r="80" spans="1:20" x14ac:dyDescent="0.5">
      <c r="A80" s="14" t="s">
        <v>38</v>
      </c>
      <c r="B80" s="14" t="s">
        <v>127</v>
      </c>
      <c r="C80" s="16">
        <v>1</v>
      </c>
      <c r="D80" s="16">
        <v>109</v>
      </c>
      <c r="E80" s="24">
        <v>1</v>
      </c>
      <c r="F80" s="24">
        <v>1</v>
      </c>
      <c r="G80" s="24">
        <v>2014</v>
      </c>
      <c r="H80" s="9">
        <v>243305.06</v>
      </c>
      <c r="I80" s="5" t="str">
        <f>VLOOKUP(D80,Cust,2)</f>
        <v>Momenta Pharmaceuticals</v>
      </c>
      <c r="J80" s="5" t="str">
        <f>VLOOKUP(D80,Cust,3)</f>
        <v>Biotechnology/pharmaceutials</v>
      </c>
      <c r="K80" t="str">
        <f>VLOOKUP(A80,RegionAssign,2,FALSE)</f>
        <v>East</v>
      </c>
      <c r="L80">
        <f>VLOOKUP(C80,ManAssign,2,FALSE)</f>
        <v>1</v>
      </c>
      <c r="M80" s="19">
        <f t="shared" si="5"/>
        <v>17031.354200000002</v>
      </c>
      <c r="N80" s="19">
        <f t="shared" si="6"/>
        <v>12165.253000000001</v>
      </c>
      <c r="O80" s="19">
        <f t="shared" si="7"/>
        <v>7299.1517999999996</v>
      </c>
      <c r="P80" s="19">
        <f t="shared" si="8"/>
        <v>14598.303599999999</v>
      </c>
      <c r="Q80" s="20">
        <f t="shared" si="9"/>
        <v>42578.385499999997</v>
      </c>
      <c r="T80" s="12"/>
    </row>
    <row r="81" spans="1:20" x14ac:dyDescent="0.5">
      <c r="A81" s="14" t="s">
        <v>38</v>
      </c>
      <c r="B81" s="14" t="s">
        <v>127</v>
      </c>
      <c r="C81" s="16">
        <v>1</v>
      </c>
      <c r="D81" s="16">
        <v>109</v>
      </c>
      <c r="E81" s="24">
        <v>6</v>
      </c>
      <c r="F81" s="24">
        <v>16</v>
      </c>
      <c r="G81" s="24">
        <v>2013</v>
      </c>
      <c r="H81" s="9">
        <v>84863.8</v>
      </c>
      <c r="I81" s="5" t="str">
        <f>VLOOKUP(D81,Cust,2)</f>
        <v>Momenta Pharmaceuticals</v>
      </c>
      <c r="J81" s="5" t="str">
        <f>VLOOKUP(D81,Cust,3)</f>
        <v>Biotechnology/pharmaceutials</v>
      </c>
      <c r="K81" t="str">
        <f>VLOOKUP(A81,RegionAssign,2,FALSE)</f>
        <v>East</v>
      </c>
      <c r="L81">
        <f>VLOOKUP(C81,ManAssign,2,FALSE)</f>
        <v>1</v>
      </c>
      <c r="M81" s="19">
        <f t="shared" si="5"/>
        <v>5940.4660000000003</v>
      </c>
      <c r="N81" s="19">
        <f t="shared" si="6"/>
        <v>4243.1900000000005</v>
      </c>
      <c r="O81" s="19">
        <f t="shared" si="7"/>
        <v>2545.9140000000002</v>
      </c>
      <c r="P81" s="19">
        <f t="shared" si="8"/>
        <v>5091.8280000000004</v>
      </c>
      <c r="Q81" s="20">
        <f t="shared" si="9"/>
        <v>14851.164999999999</v>
      </c>
      <c r="T81" s="13"/>
    </row>
    <row r="82" spans="1:20" x14ac:dyDescent="0.5">
      <c r="A82" s="14" t="s">
        <v>38</v>
      </c>
      <c r="B82" s="14" t="s">
        <v>127</v>
      </c>
      <c r="C82" s="16">
        <v>1</v>
      </c>
      <c r="D82" s="16">
        <v>109</v>
      </c>
      <c r="E82" s="24">
        <v>4</v>
      </c>
      <c r="F82" s="24">
        <v>3</v>
      </c>
      <c r="G82" s="24">
        <v>2013</v>
      </c>
      <c r="H82" s="9">
        <v>174127.37</v>
      </c>
      <c r="I82" s="5" t="str">
        <f>VLOOKUP(D82,Cust,2)</f>
        <v>Momenta Pharmaceuticals</v>
      </c>
      <c r="J82" s="5" t="str">
        <f>VLOOKUP(D82,Cust,3)</f>
        <v>Biotechnology/pharmaceutials</v>
      </c>
      <c r="K82" t="str">
        <f>VLOOKUP(A82,RegionAssign,2,FALSE)</f>
        <v>East</v>
      </c>
      <c r="L82">
        <f>VLOOKUP(C82,ManAssign,2,FALSE)</f>
        <v>1</v>
      </c>
      <c r="M82" s="19">
        <f t="shared" si="5"/>
        <v>12188.9159</v>
      </c>
      <c r="N82" s="19">
        <f t="shared" si="6"/>
        <v>8706.3685000000005</v>
      </c>
      <c r="O82" s="19">
        <f t="shared" si="7"/>
        <v>5223.8211000000001</v>
      </c>
      <c r="P82" s="19">
        <f t="shared" si="8"/>
        <v>10447.6422</v>
      </c>
      <c r="Q82" s="20">
        <f t="shared" si="9"/>
        <v>30472.289749999996</v>
      </c>
      <c r="T82" s="12"/>
    </row>
    <row r="83" spans="1:20" x14ac:dyDescent="0.5">
      <c r="A83" s="14" t="s">
        <v>38</v>
      </c>
      <c r="B83" s="14" t="s">
        <v>127</v>
      </c>
      <c r="C83" s="16">
        <v>1</v>
      </c>
      <c r="D83" s="16">
        <v>109</v>
      </c>
      <c r="E83" s="24">
        <v>2</v>
      </c>
      <c r="F83" s="24">
        <v>13</v>
      </c>
      <c r="G83" s="24">
        <v>2013</v>
      </c>
      <c r="H83" s="9">
        <v>142225.35</v>
      </c>
      <c r="I83" s="5" t="str">
        <f>VLOOKUP(D83,Cust,2)</f>
        <v>Momenta Pharmaceuticals</v>
      </c>
      <c r="J83" s="5" t="str">
        <f>VLOOKUP(D83,Cust,3)</f>
        <v>Biotechnology/pharmaceutials</v>
      </c>
      <c r="K83" t="str">
        <f>VLOOKUP(A83,RegionAssign,2,FALSE)</f>
        <v>East</v>
      </c>
      <c r="L83">
        <f>VLOOKUP(C83,ManAssign,2,FALSE)</f>
        <v>1</v>
      </c>
      <c r="M83" s="19">
        <f t="shared" si="5"/>
        <v>9955.7745000000014</v>
      </c>
      <c r="N83" s="19">
        <f t="shared" si="6"/>
        <v>7111.2675000000008</v>
      </c>
      <c r="O83" s="19">
        <f t="shared" si="7"/>
        <v>4266.7605000000003</v>
      </c>
      <c r="P83" s="19">
        <f t="shared" si="8"/>
        <v>8533.5210000000006</v>
      </c>
      <c r="Q83" s="20">
        <f t="shared" si="9"/>
        <v>24889.436249999999</v>
      </c>
      <c r="T83" s="13"/>
    </row>
    <row r="84" spans="1:20" x14ac:dyDescent="0.5">
      <c r="A84" s="14" t="s">
        <v>38</v>
      </c>
      <c r="B84" s="14" t="s">
        <v>127</v>
      </c>
      <c r="C84" s="16">
        <v>1</v>
      </c>
      <c r="D84" s="16">
        <v>109</v>
      </c>
      <c r="E84" s="24">
        <v>1</v>
      </c>
      <c r="F84" s="24">
        <v>23</v>
      </c>
      <c r="G84" s="24">
        <v>2013</v>
      </c>
      <c r="H84" s="9">
        <v>194847.78</v>
      </c>
      <c r="I84" s="5" t="str">
        <f>VLOOKUP(D84,Cust,2)</f>
        <v>Momenta Pharmaceuticals</v>
      </c>
      <c r="J84" s="5" t="str">
        <f>VLOOKUP(D84,Cust,3)</f>
        <v>Biotechnology/pharmaceutials</v>
      </c>
      <c r="K84" t="str">
        <f>VLOOKUP(A84,RegionAssign,2,FALSE)</f>
        <v>East</v>
      </c>
      <c r="L84">
        <f>VLOOKUP(C84,ManAssign,2,FALSE)</f>
        <v>1</v>
      </c>
      <c r="M84" s="19">
        <f t="shared" si="5"/>
        <v>13639.3446</v>
      </c>
      <c r="N84" s="19">
        <f t="shared" si="6"/>
        <v>9742.389000000001</v>
      </c>
      <c r="O84" s="19">
        <f t="shared" si="7"/>
        <v>5845.4333999999999</v>
      </c>
      <c r="P84" s="19">
        <f t="shared" si="8"/>
        <v>11690.8668</v>
      </c>
      <c r="Q84" s="20">
        <f t="shared" si="9"/>
        <v>34098.361499999999</v>
      </c>
      <c r="T84" s="12"/>
    </row>
    <row r="85" spans="1:20" x14ac:dyDescent="0.5">
      <c r="A85" s="14" t="s">
        <v>38</v>
      </c>
      <c r="B85" s="14" t="s">
        <v>127</v>
      </c>
      <c r="C85" s="16">
        <v>1</v>
      </c>
      <c r="D85" s="16">
        <v>109</v>
      </c>
      <c r="E85" s="24">
        <v>12</v>
      </c>
      <c r="F85" s="24">
        <v>4</v>
      </c>
      <c r="G85" s="24">
        <v>2012</v>
      </c>
      <c r="H85" s="9">
        <v>232650.55</v>
      </c>
      <c r="I85" s="5" t="str">
        <f>VLOOKUP(D85,Cust,2)</f>
        <v>Momenta Pharmaceuticals</v>
      </c>
      <c r="J85" s="5" t="str">
        <f>VLOOKUP(D85,Cust,3)</f>
        <v>Biotechnology/pharmaceutials</v>
      </c>
      <c r="K85" t="str">
        <f>VLOOKUP(A85,RegionAssign,2,FALSE)</f>
        <v>East</v>
      </c>
      <c r="L85">
        <f>VLOOKUP(C85,ManAssign,2,FALSE)</f>
        <v>1</v>
      </c>
      <c r="M85" s="19">
        <f t="shared" si="5"/>
        <v>16285.538500000001</v>
      </c>
      <c r="N85" s="19">
        <f t="shared" si="6"/>
        <v>11632.5275</v>
      </c>
      <c r="O85" s="19">
        <f t="shared" si="7"/>
        <v>6979.5164999999997</v>
      </c>
      <c r="P85" s="19">
        <f t="shared" si="8"/>
        <v>13959.032999999999</v>
      </c>
      <c r="Q85" s="20">
        <f t="shared" si="9"/>
        <v>40713.846249999995</v>
      </c>
      <c r="T85" s="13"/>
    </row>
    <row r="86" spans="1:20" x14ac:dyDescent="0.5">
      <c r="A86" s="14" t="s">
        <v>38</v>
      </c>
      <c r="B86" s="14" t="s">
        <v>127</v>
      </c>
      <c r="C86" s="16">
        <v>1</v>
      </c>
      <c r="D86" s="16">
        <v>109</v>
      </c>
      <c r="E86" s="24">
        <v>10</v>
      </c>
      <c r="F86" s="24">
        <v>18</v>
      </c>
      <c r="G86" s="24">
        <v>2012</v>
      </c>
      <c r="H86" s="9">
        <v>189367.04000000001</v>
      </c>
      <c r="I86" s="5" t="str">
        <f>VLOOKUP(D86,Cust,2)</f>
        <v>Momenta Pharmaceuticals</v>
      </c>
      <c r="J86" s="5" t="str">
        <f>VLOOKUP(D86,Cust,3)</f>
        <v>Biotechnology/pharmaceutials</v>
      </c>
      <c r="K86" t="str">
        <f>VLOOKUP(A86,RegionAssign,2,FALSE)</f>
        <v>East</v>
      </c>
      <c r="L86">
        <f>VLOOKUP(C86,ManAssign,2,FALSE)</f>
        <v>1</v>
      </c>
      <c r="M86" s="19">
        <f t="shared" si="5"/>
        <v>13255.692800000003</v>
      </c>
      <c r="N86" s="19">
        <f t="shared" si="6"/>
        <v>9468.3520000000008</v>
      </c>
      <c r="O86" s="19">
        <f t="shared" si="7"/>
        <v>5681.0111999999999</v>
      </c>
      <c r="P86" s="19">
        <f t="shared" si="8"/>
        <v>11362.0224</v>
      </c>
      <c r="Q86" s="20">
        <f t="shared" si="9"/>
        <v>33139.231999999996</v>
      </c>
      <c r="T86" s="12"/>
    </row>
    <row r="87" spans="1:20" x14ac:dyDescent="0.5">
      <c r="A87" s="14" t="s">
        <v>38</v>
      </c>
      <c r="B87" s="14" t="s">
        <v>127</v>
      </c>
      <c r="C87" s="16">
        <v>1</v>
      </c>
      <c r="D87" s="16">
        <v>109</v>
      </c>
      <c r="E87" s="24">
        <v>5</v>
      </c>
      <c r="F87" s="24">
        <v>31</v>
      </c>
      <c r="G87" s="24">
        <v>2012</v>
      </c>
      <c r="H87" s="9">
        <v>150353.06</v>
      </c>
      <c r="I87" s="5" t="str">
        <f>VLOOKUP(D87,Cust,2)</f>
        <v>Momenta Pharmaceuticals</v>
      </c>
      <c r="J87" s="5" t="str">
        <f>VLOOKUP(D87,Cust,3)</f>
        <v>Biotechnology/pharmaceutials</v>
      </c>
      <c r="K87" t="str">
        <f>VLOOKUP(A87,RegionAssign,2,FALSE)</f>
        <v>East</v>
      </c>
      <c r="L87">
        <f>VLOOKUP(C87,ManAssign,2,FALSE)</f>
        <v>1</v>
      </c>
      <c r="M87" s="19">
        <f t="shared" si="5"/>
        <v>10524.7142</v>
      </c>
      <c r="N87" s="19">
        <f t="shared" si="6"/>
        <v>7517.6530000000002</v>
      </c>
      <c r="O87" s="19">
        <f t="shared" si="7"/>
        <v>4510.5918000000001</v>
      </c>
      <c r="P87" s="19">
        <f t="shared" si="8"/>
        <v>9021.1836000000003</v>
      </c>
      <c r="Q87" s="20">
        <f t="shared" si="9"/>
        <v>26311.785499999998</v>
      </c>
      <c r="T87" s="13"/>
    </row>
    <row r="88" spans="1:20" x14ac:dyDescent="0.5">
      <c r="A88" s="14" t="s">
        <v>38</v>
      </c>
      <c r="B88" s="14" t="s">
        <v>127</v>
      </c>
      <c r="C88" s="16">
        <v>1</v>
      </c>
      <c r="D88" s="16">
        <v>109</v>
      </c>
      <c r="E88" s="24">
        <v>5</v>
      </c>
      <c r="F88" s="24">
        <v>27</v>
      </c>
      <c r="G88" s="24">
        <v>2012</v>
      </c>
      <c r="H88" s="9">
        <v>89917.53</v>
      </c>
      <c r="I88" s="5" t="str">
        <f>VLOOKUP(D88,Cust,2)</f>
        <v>Momenta Pharmaceuticals</v>
      </c>
      <c r="J88" s="5" t="str">
        <f>VLOOKUP(D88,Cust,3)</f>
        <v>Biotechnology/pharmaceutials</v>
      </c>
      <c r="K88" t="str">
        <f>VLOOKUP(A88,RegionAssign,2,FALSE)</f>
        <v>East</v>
      </c>
      <c r="L88">
        <f>VLOOKUP(C88,ManAssign,2,FALSE)</f>
        <v>1</v>
      </c>
      <c r="M88" s="19">
        <f t="shared" si="5"/>
        <v>6294.2271000000001</v>
      </c>
      <c r="N88" s="19">
        <f t="shared" si="6"/>
        <v>4495.8765000000003</v>
      </c>
      <c r="O88" s="19">
        <f t="shared" si="7"/>
        <v>2697.5259000000001</v>
      </c>
      <c r="P88" s="19">
        <f t="shared" si="8"/>
        <v>5395.0518000000002</v>
      </c>
      <c r="Q88" s="20">
        <f t="shared" si="9"/>
        <v>15735.567749999998</v>
      </c>
      <c r="T88" s="12"/>
    </row>
    <row r="89" spans="1:20" x14ac:dyDescent="0.5">
      <c r="A89" s="14" t="s">
        <v>38</v>
      </c>
      <c r="B89" s="14" t="s">
        <v>127</v>
      </c>
      <c r="C89" s="16">
        <v>1</v>
      </c>
      <c r="D89" s="16">
        <v>109</v>
      </c>
      <c r="E89" s="24">
        <v>2</v>
      </c>
      <c r="F89" s="24">
        <v>4</v>
      </c>
      <c r="G89" s="24">
        <v>2012</v>
      </c>
      <c r="H89" s="9">
        <v>169004.17</v>
      </c>
      <c r="I89" s="5" t="str">
        <f>VLOOKUP(D89,Cust,2)</f>
        <v>Momenta Pharmaceuticals</v>
      </c>
      <c r="J89" s="5" t="str">
        <f>VLOOKUP(D89,Cust,3)</f>
        <v>Biotechnology/pharmaceutials</v>
      </c>
      <c r="K89" t="str">
        <f>VLOOKUP(A89,RegionAssign,2,FALSE)</f>
        <v>East</v>
      </c>
      <c r="L89">
        <f>VLOOKUP(C89,ManAssign,2,FALSE)</f>
        <v>1</v>
      </c>
      <c r="M89" s="19">
        <f t="shared" si="5"/>
        <v>11830.291900000002</v>
      </c>
      <c r="N89" s="19">
        <f t="shared" si="6"/>
        <v>8450.2085000000006</v>
      </c>
      <c r="O89" s="19">
        <f t="shared" si="7"/>
        <v>5070.1251000000002</v>
      </c>
      <c r="P89" s="19">
        <f t="shared" si="8"/>
        <v>10140.2502</v>
      </c>
      <c r="Q89" s="20">
        <f t="shared" si="9"/>
        <v>29575.729749999999</v>
      </c>
      <c r="T89" s="13"/>
    </row>
    <row r="90" spans="1:20" x14ac:dyDescent="0.5">
      <c r="A90" s="14" t="s">
        <v>38</v>
      </c>
      <c r="B90" s="14" t="s">
        <v>123</v>
      </c>
      <c r="C90" s="16">
        <v>1</v>
      </c>
      <c r="D90" s="16">
        <v>110</v>
      </c>
      <c r="E90" s="24">
        <v>6</v>
      </c>
      <c r="F90" s="24">
        <v>11</v>
      </c>
      <c r="G90" s="24">
        <v>2014</v>
      </c>
      <c r="H90" s="9">
        <v>221828.87</v>
      </c>
      <c r="I90" s="5" t="str">
        <f>VLOOKUP(D90,Cust,2)</f>
        <v>Osiris Therapeutics</v>
      </c>
      <c r="J90" s="5" t="str">
        <f>VLOOKUP(D90,Cust,3)</f>
        <v>Biotechnology/pharmaceutials</v>
      </c>
      <c r="K90" t="str">
        <f>VLOOKUP(A90,RegionAssign,2,FALSE)</f>
        <v>East</v>
      </c>
      <c r="L90">
        <f>VLOOKUP(C90,ManAssign,2,FALSE)</f>
        <v>1</v>
      </c>
      <c r="M90" s="19">
        <f t="shared" si="5"/>
        <v>15528.020900000001</v>
      </c>
      <c r="N90" s="19">
        <f t="shared" si="6"/>
        <v>11091.443500000001</v>
      </c>
      <c r="O90" s="19">
        <f t="shared" si="7"/>
        <v>6654.8660999999993</v>
      </c>
      <c r="P90" s="19">
        <f t="shared" si="8"/>
        <v>13309.732199999999</v>
      </c>
      <c r="Q90" s="20">
        <f t="shared" si="9"/>
        <v>38820.052249999993</v>
      </c>
      <c r="T90" s="12"/>
    </row>
    <row r="91" spans="1:20" x14ac:dyDescent="0.5">
      <c r="A91" s="14" t="s">
        <v>38</v>
      </c>
      <c r="B91" s="14" t="s">
        <v>123</v>
      </c>
      <c r="C91" s="16">
        <v>1</v>
      </c>
      <c r="D91" s="16">
        <v>110</v>
      </c>
      <c r="E91" s="24">
        <v>9</v>
      </c>
      <c r="F91" s="24">
        <v>30</v>
      </c>
      <c r="G91" s="24">
        <v>2013</v>
      </c>
      <c r="H91" s="9">
        <v>99391.13</v>
      </c>
      <c r="I91" s="5" t="str">
        <f>VLOOKUP(D91,Cust,2)</f>
        <v>Osiris Therapeutics</v>
      </c>
      <c r="J91" s="5" t="str">
        <f>VLOOKUP(D91,Cust,3)</f>
        <v>Biotechnology/pharmaceutials</v>
      </c>
      <c r="K91" t="str">
        <f>VLOOKUP(A91,RegionAssign,2,FALSE)</f>
        <v>East</v>
      </c>
      <c r="L91">
        <f>VLOOKUP(C91,ManAssign,2,FALSE)</f>
        <v>1</v>
      </c>
      <c r="M91" s="19">
        <f t="shared" si="5"/>
        <v>6957.379100000001</v>
      </c>
      <c r="N91" s="19">
        <f t="shared" si="6"/>
        <v>4969.5565000000006</v>
      </c>
      <c r="O91" s="19">
        <f t="shared" si="7"/>
        <v>2981.7339000000002</v>
      </c>
      <c r="P91" s="19">
        <f t="shared" si="8"/>
        <v>5963.4678000000004</v>
      </c>
      <c r="Q91" s="20">
        <f t="shared" si="9"/>
        <v>17393.447749999999</v>
      </c>
      <c r="T91" s="13"/>
    </row>
    <row r="92" spans="1:20" x14ac:dyDescent="0.5">
      <c r="A92" s="14" t="s">
        <v>38</v>
      </c>
      <c r="B92" s="14" t="s">
        <v>123</v>
      </c>
      <c r="C92" s="16">
        <v>1</v>
      </c>
      <c r="D92" s="16">
        <v>110</v>
      </c>
      <c r="E92" s="24">
        <v>9</v>
      </c>
      <c r="F92" s="24">
        <v>21</v>
      </c>
      <c r="G92" s="24">
        <v>2013</v>
      </c>
      <c r="H92" s="9">
        <v>231836.13</v>
      </c>
      <c r="I92" s="5" t="str">
        <f>VLOOKUP(D92,Cust,2)</f>
        <v>Osiris Therapeutics</v>
      </c>
      <c r="J92" s="5" t="str">
        <f>VLOOKUP(D92,Cust,3)</f>
        <v>Biotechnology/pharmaceutials</v>
      </c>
      <c r="K92" t="str">
        <f>VLOOKUP(A92,RegionAssign,2,FALSE)</f>
        <v>East</v>
      </c>
      <c r="L92">
        <f>VLOOKUP(C92,ManAssign,2,FALSE)</f>
        <v>1</v>
      </c>
      <c r="M92" s="19">
        <f t="shared" si="5"/>
        <v>16228.529100000002</v>
      </c>
      <c r="N92" s="19">
        <f t="shared" si="6"/>
        <v>11591.806500000001</v>
      </c>
      <c r="O92" s="19">
        <f t="shared" si="7"/>
        <v>6955.0838999999996</v>
      </c>
      <c r="P92" s="19">
        <f t="shared" si="8"/>
        <v>13910.167799999999</v>
      </c>
      <c r="Q92" s="20">
        <f t="shared" si="9"/>
        <v>40571.322749999999</v>
      </c>
      <c r="T92" s="12"/>
    </row>
    <row r="93" spans="1:20" x14ac:dyDescent="0.5">
      <c r="A93" s="14" t="s">
        <v>38</v>
      </c>
      <c r="B93" s="14" t="s">
        <v>123</v>
      </c>
      <c r="C93" s="16">
        <v>1</v>
      </c>
      <c r="D93" s="16">
        <v>110</v>
      </c>
      <c r="E93" s="24">
        <v>6</v>
      </c>
      <c r="F93" s="24">
        <v>30</v>
      </c>
      <c r="G93" s="24">
        <v>2013</v>
      </c>
      <c r="H93" s="9">
        <v>163324.19</v>
      </c>
      <c r="I93" s="5" t="str">
        <f>VLOOKUP(D93,Cust,2)</f>
        <v>Osiris Therapeutics</v>
      </c>
      <c r="J93" s="5" t="str">
        <f>VLOOKUP(D93,Cust,3)</f>
        <v>Biotechnology/pharmaceutials</v>
      </c>
      <c r="K93" t="str">
        <f>VLOOKUP(A93,RegionAssign,2,FALSE)</f>
        <v>East</v>
      </c>
      <c r="L93">
        <f>VLOOKUP(C93,ManAssign,2,FALSE)</f>
        <v>1</v>
      </c>
      <c r="M93" s="19">
        <f t="shared" si="5"/>
        <v>11432.693300000001</v>
      </c>
      <c r="N93" s="19">
        <f t="shared" si="6"/>
        <v>8166.2095000000008</v>
      </c>
      <c r="O93" s="19">
        <f t="shared" si="7"/>
        <v>4899.7257</v>
      </c>
      <c r="P93" s="19">
        <f t="shared" si="8"/>
        <v>9799.4513999999999</v>
      </c>
      <c r="Q93" s="20">
        <f t="shared" si="9"/>
        <v>28581.733249999997</v>
      </c>
      <c r="T93" s="13"/>
    </row>
    <row r="94" spans="1:20" x14ac:dyDescent="0.5">
      <c r="A94" s="14" t="s">
        <v>38</v>
      </c>
      <c r="B94" s="14" t="s">
        <v>123</v>
      </c>
      <c r="C94" s="16">
        <v>1</v>
      </c>
      <c r="D94" s="16">
        <v>110</v>
      </c>
      <c r="E94" s="24">
        <v>4</v>
      </c>
      <c r="F94" s="24">
        <v>24</v>
      </c>
      <c r="G94" s="24">
        <v>2013</v>
      </c>
      <c r="H94" s="9">
        <v>110991.34</v>
      </c>
      <c r="I94" s="5" t="str">
        <f>VLOOKUP(D94,Cust,2)</f>
        <v>Osiris Therapeutics</v>
      </c>
      <c r="J94" s="5" t="str">
        <f>VLOOKUP(D94,Cust,3)</f>
        <v>Biotechnology/pharmaceutials</v>
      </c>
      <c r="K94" t="str">
        <f>VLOOKUP(A94,RegionAssign,2,FALSE)</f>
        <v>East</v>
      </c>
      <c r="L94">
        <f>VLOOKUP(C94,ManAssign,2,FALSE)</f>
        <v>1</v>
      </c>
      <c r="M94" s="19">
        <f t="shared" si="5"/>
        <v>7769.3938000000007</v>
      </c>
      <c r="N94" s="19">
        <f t="shared" si="6"/>
        <v>5549.567</v>
      </c>
      <c r="O94" s="19">
        <f t="shared" si="7"/>
        <v>3329.7401999999997</v>
      </c>
      <c r="P94" s="19">
        <f t="shared" si="8"/>
        <v>6659.4803999999995</v>
      </c>
      <c r="Q94" s="20">
        <f t="shared" si="9"/>
        <v>19423.484499999999</v>
      </c>
      <c r="T94" s="12"/>
    </row>
    <row r="95" spans="1:20" x14ac:dyDescent="0.5">
      <c r="A95" s="14" t="s">
        <v>38</v>
      </c>
      <c r="B95" s="14" t="s">
        <v>123</v>
      </c>
      <c r="C95" s="16">
        <v>1</v>
      </c>
      <c r="D95" s="16">
        <v>110</v>
      </c>
      <c r="E95" s="24">
        <v>3</v>
      </c>
      <c r="F95" s="24">
        <v>20</v>
      </c>
      <c r="G95" s="24">
        <v>2013</v>
      </c>
      <c r="H95" s="9">
        <v>217907.91</v>
      </c>
      <c r="I95" s="5" t="str">
        <f>VLOOKUP(D95,Cust,2)</f>
        <v>Osiris Therapeutics</v>
      </c>
      <c r="J95" s="5" t="str">
        <f>VLOOKUP(D95,Cust,3)</f>
        <v>Biotechnology/pharmaceutials</v>
      </c>
      <c r="K95" t="str">
        <f>VLOOKUP(A95,RegionAssign,2,FALSE)</f>
        <v>East</v>
      </c>
      <c r="L95">
        <f>VLOOKUP(C95,ManAssign,2,FALSE)</f>
        <v>1</v>
      </c>
      <c r="M95" s="19">
        <f t="shared" si="5"/>
        <v>15253.553700000002</v>
      </c>
      <c r="N95" s="19">
        <f t="shared" si="6"/>
        <v>10895.395500000001</v>
      </c>
      <c r="O95" s="19">
        <f t="shared" si="7"/>
        <v>6537.2372999999998</v>
      </c>
      <c r="P95" s="19">
        <f t="shared" si="8"/>
        <v>13074.4746</v>
      </c>
      <c r="Q95" s="20">
        <f t="shared" si="9"/>
        <v>38133.884249999996</v>
      </c>
      <c r="T95" s="13"/>
    </row>
    <row r="96" spans="1:20" x14ac:dyDescent="0.5">
      <c r="A96" s="14" t="s">
        <v>38</v>
      </c>
      <c r="B96" s="14" t="s">
        <v>123</v>
      </c>
      <c r="C96" s="16">
        <v>1</v>
      </c>
      <c r="D96" s="16">
        <v>110</v>
      </c>
      <c r="E96" s="24">
        <v>1</v>
      </c>
      <c r="F96" s="24">
        <v>6</v>
      </c>
      <c r="G96" s="24">
        <v>2013</v>
      </c>
      <c r="H96" s="9">
        <v>125121.44</v>
      </c>
      <c r="I96" s="5" t="str">
        <f>VLOOKUP(D96,Cust,2)</f>
        <v>Osiris Therapeutics</v>
      </c>
      <c r="J96" s="5" t="str">
        <f>VLOOKUP(D96,Cust,3)</f>
        <v>Biotechnology/pharmaceutials</v>
      </c>
      <c r="K96" t="str">
        <f>VLOOKUP(A96,RegionAssign,2,FALSE)</f>
        <v>East</v>
      </c>
      <c r="L96">
        <f>VLOOKUP(C96,ManAssign,2,FALSE)</f>
        <v>1</v>
      </c>
      <c r="M96" s="19">
        <f t="shared" si="5"/>
        <v>8758.5008000000016</v>
      </c>
      <c r="N96" s="19">
        <f t="shared" si="6"/>
        <v>6256.0720000000001</v>
      </c>
      <c r="O96" s="19">
        <f t="shared" si="7"/>
        <v>3753.6432</v>
      </c>
      <c r="P96" s="19">
        <f t="shared" si="8"/>
        <v>7507.2864</v>
      </c>
      <c r="Q96" s="20">
        <f t="shared" si="9"/>
        <v>21896.252</v>
      </c>
      <c r="T96" s="12"/>
    </row>
    <row r="97" spans="1:20" x14ac:dyDescent="0.5">
      <c r="A97" s="14" t="s">
        <v>38</v>
      </c>
      <c r="B97" s="14" t="s">
        <v>123</v>
      </c>
      <c r="C97" s="16">
        <v>1</v>
      </c>
      <c r="D97" s="16">
        <v>110</v>
      </c>
      <c r="E97" s="24">
        <v>10</v>
      </c>
      <c r="F97" s="24">
        <v>15</v>
      </c>
      <c r="G97" s="24">
        <v>2012</v>
      </c>
      <c r="H97" s="9">
        <v>226186.07</v>
      </c>
      <c r="I97" s="5" t="str">
        <f>VLOOKUP(D97,Cust,2)</f>
        <v>Osiris Therapeutics</v>
      </c>
      <c r="J97" s="5" t="str">
        <f>VLOOKUP(D97,Cust,3)</f>
        <v>Biotechnology/pharmaceutials</v>
      </c>
      <c r="K97" t="str">
        <f>VLOOKUP(A97,RegionAssign,2,FALSE)</f>
        <v>East</v>
      </c>
      <c r="L97">
        <f>VLOOKUP(C97,ManAssign,2,FALSE)</f>
        <v>1</v>
      </c>
      <c r="M97" s="19">
        <f t="shared" si="5"/>
        <v>15833.024900000002</v>
      </c>
      <c r="N97" s="19">
        <f t="shared" si="6"/>
        <v>11309.303500000002</v>
      </c>
      <c r="O97" s="19">
        <f t="shared" si="7"/>
        <v>6785.5820999999996</v>
      </c>
      <c r="P97" s="19">
        <f t="shared" si="8"/>
        <v>13571.164199999999</v>
      </c>
      <c r="Q97" s="20">
        <f t="shared" si="9"/>
        <v>39582.562249999995</v>
      </c>
      <c r="T97" s="13"/>
    </row>
    <row r="98" spans="1:20" x14ac:dyDescent="0.5">
      <c r="A98" s="14" t="s">
        <v>38</v>
      </c>
      <c r="B98" s="14" t="s">
        <v>123</v>
      </c>
      <c r="C98" s="16">
        <v>1</v>
      </c>
      <c r="D98" s="16">
        <v>110</v>
      </c>
      <c r="E98" s="24">
        <v>4</v>
      </c>
      <c r="F98" s="24">
        <v>6</v>
      </c>
      <c r="G98" s="24">
        <v>2012</v>
      </c>
      <c r="H98" s="9">
        <v>100993.19</v>
      </c>
      <c r="I98" s="5" t="str">
        <f>VLOOKUP(D98,Cust,2)</f>
        <v>Osiris Therapeutics</v>
      </c>
      <c r="J98" s="5" t="str">
        <f>VLOOKUP(D98,Cust,3)</f>
        <v>Biotechnology/pharmaceutials</v>
      </c>
      <c r="K98" t="str">
        <f>VLOOKUP(A98,RegionAssign,2,FALSE)</f>
        <v>East</v>
      </c>
      <c r="L98">
        <f>VLOOKUP(C98,ManAssign,2,FALSE)</f>
        <v>1</v>
      </c>
      <c r="M98" s="19">
        <f t="shared" si="5"/>
        <v>7069.5233000000007</v>
      </c>
      <c r="N98" s="19">
        <f t="shared" si="6"/>
        <v>5049.6595000000007</v>
      </c>
      <c r="O98" s="19">
        <f t="shared" si="7"/>
        <v>3029.7957000000001</v>
      </c>
      <c r="P98" s="19">
        <f t="shared" si="8"/>
        <v>6059.5914000000002</v>
      </c>
      <c r="Q98" s="20">
        <f t="shared" si="9"/>
        <v>17673.808249999998</v>
      </c>
      <c r="T98" s="12"/>
    </row>
    <row r="99" spans="1:20" x14ac:dyDescent="0.5">
      <c r="A99" s="14" t="s">
        <v>38</v>
      </c>
      <c r="B99" s="14" t="s">
        <v>123</v>
      </c>
      <c r="C99" s="16">
        <v>1</v>
      </c>
      <c r="D99" s="16">
        <v>110</v>
      </c>
      <c r="E99" s="24">
        <v>3</v>
      </c>
      <c r="F99" s="24">
        <v>31</v>
      </c>
      <c r="G99" s="24">
        <v>2012</v>
      </c>
      <c r="H99" s="9">
        <v>196421.86</v>
      </c>
      <c r="I99" s="5" t="str">
        <f>VLOOKUP(D99,Cust,2)</f>
        <v>Osiris Therapeutics</v>
      </c>
      <c r="J99" s="5" t="str">
        <f>VLOOKUP(D99,Cust,3)</f>
        <v>Biotechnology/pharmaceutials</v>
      </c>
      <c r="K99" t="str">
        <f>VLOOKUP(A99,RegionAssign,2,FALSE)</f>
        <v>East</v>
      </c>
      <c r="L99">
        <f>VLOOKUP(C99,ManAssign,2,FALSE)</f>
        <v>1</v>
      </c>
      <c r="M99" s="19">
        <f t="shared" si="5"/>
        <v>13749.530200000001</v>
      </c>
      <c r="N99" s="19">
        <f t="shared" si="6"/>
        <v>9821.0929999999989</v>
      </c>
      <c r="O99" s="19">
        <f t="shared" si="7"/>
        <v>5892.6557999999995</v>
      </c>
      <c r="P99" s="19">
        <f t="shared" si="8"/>
        <v>11785.311599999999</v>
      </c>
      <c r="Q99" s="20">
        <f t="shared" si="9"/>
        <v>34373.825499999999</v>
      </c>
      <c r="T99" s="13"/>
    </row>
    <row r="100" spans="1:20" x14ac:dyDescent="0.5">
      <c r="A100" s="14" t="s">
        <v>38</v>
      </c>
      <c r="B100" s="14" t="s">
        <v>123</v>
      </c>
      <c r="C100" s="16">
        <v>1</v>
      </c>
      <c r="D100" s="16">
        <v>110</v>
      </c>
      <c r="E100" s="24">
        <v>2</v>
      </c>
      <c r="F100" s="24">
        <v>5</v>
      </c>
      <c r="G100" s="24">
        <v>2012</v>
      </c>
      <c r="H100" s="9">
        <v>127632.88</v>
      </c>
      <c r="I100" s="5" t="str">
        <f>VLOOKUP(D100,Cust,2)</f>
        <v>Osiris Therapeutics</v>
      </c>
      <c r="J100" s="5" t="str">
        <f>VLOOKUP(D100,Cust,3)</f>
        <v>Biotechnology/pharmaceutials</v>
      </c>
      <c r="K100" t="str">
        <f>VLOOKUP(A100,RegionAssign,2,FALSE)</f>
        <v>East</v>
      </c>
      <c r="L100">
        <f>VLOOKUP(C100,ManAssign,2,FALSE)</f>
        <v>1</v>
      </c>
      <c r="M100" s="19">
        <f t="shared" si="5"/>
        <v>8934.3016000000007</v>
      </c>
      <c r="N100" s="19">
        <f t="shared" si="6"/>
        <v>6381.6440000000002</v>
      </c>
      <c r="O100" s="19">
        <f t="shared" si="7"/>
        <v>3828.9863999999998</v>
      </c>
      <c r="P100" s="19">
        <f t="shared" si="8"/>
        <v>7657.9727999999996</v>
      </c>
      <c r="Q100" s="20">
        <f t="shared" si="9"/>
        <v>22335.754000000001</v>
      </c>
      <c r="T100" s="12"/>
    </row>
    <row r="101" spans="1:20" x14ac:dyDescent="0.5">
      <c r="A101" s="14" t="s">
        <v>38</v>
      </c>
      <c r="B101" s="14" t="s">
        <v>51</v>
      </c>
      <c r="C101" s="16">
        <v>1</v>
      </c>
      <c r="D101" s="16">
        <v>111</v>
      </c>
      <c r="E101" s="24">
        <v>12</v>
      </c>
      <c r="F101" s="24">
        <v>18</v>
      </c>
      <c r="G101" s="24">
        <v>2014</v>
      </c>
      <c r="H101" s="9">
        <v>176006.41</v>
      </c>
      <c r="I101" s="5" t="str">
        <f>VLOOKUP(D101,Cust,2)</f>
        <v>SevOne</v>
      </c>
      <c r="J101" s="5" t="str">
        <f>VLOOKUP(D101,Cust,3)</f>
        <v>Software</v>
      </c>
      <c r="K101" t="str">
        <f>VLOOKUP(A101,RegionAssign,2,FALSE)</f>
        <v>East</v>
      </c>
      <c r="L101">
        <f>VLOOKUP(C101,ManAssign,2,FALSE)</f>
        <v>1</v>
      </c>
      <c r="M101" s="19">
        <f t="shared" si="5"/>
        <v>12320.448700000001</v>
      </c>
      <c r="N101" s="19">
        <f t="shared" si="6"/>
        <v>8800.3204999999998</v>
      </c>
      <c r="O101" s="19">
        <f t="shared" si="7"/>
        <v>5280.1922999999997</v>
      </c>
      <c r="P101" s="19">
        <f t="shared" si="8"/>
        <v>10560.384599999999</v>
      </c>
      <c r="Q101" s="20">
        <f t="shared" si="9"/>
        <v>30801.121749999998</v>
      </c>
      <c r="T101" s="13"/>
    </row>
    <row r="102" spans="1:20" x14ac:dyDescent="0.5">
      <c r="A102" s="14" t="s">
        <v>38</v>
      </c>
      <c r="B102" s="14" t="s">
        <v>51</v>
      </c>
      <c r="C102" s="16">
        <v>1</v>
      </c>
      <c r="D102" s="16">
        <v>111</v>
      </c>
      <c r="E102" s="24">
        <v>8</v>
      </c>
      <c r="F102" s="24">
        <v>7</v>
      </c>
      <c r="G102" s="24">
        <v>2014</v>
      </c>
      <c r="H102" s="9">
        <v>89189.119999999995</v>
      </c>
      <c r="I102" s="5" t="str">
        <f>VLOOKUP(D102,Cust,2)</f>
        <v>SevOne</v>
      </c>
      <c r="J102" s="5" t="str">
        <f>VLOOKUP(D102,Cust,3)</f>
        <v>Software</v>
      </c>
      <c r="K102" t="str">
        <f>VLOOKUP(A102,RegionAssign,2,FALSE)</f>
        <v>East</v>
      </c>
      <c r="L102">
        <f>VLOOKUP(C102,ManAssign,2,FALSE)</f>
        <v>1</v>
      </c>
      <c r="M102" s="19">
        <f t="shared" si="5"/>
        <v>6243.2384000000002</v>
      </c>
      <c r="N102" s="19">
        <f t="shared" si="6"/>
        <v>4459.4560000000001</v>
      </c>
      <c r="O102" s="19">
        <f t="shared" si="7"/>
        <v>2675.6735999999996</v>
      </c>
      <c r="P102" s="19">
        <f t="shared" si="8"/>
        <v>5351.3471999999992</v>
      </c>
      <c r="Q102" s="20">
        <f t="shared" si="9"/>
        <v>15608.095999999998</v>
      </c>
      <c r="T102" s="12"/>
    </row>
    <row r="103" spans="1:20" x14ac:dyDescent="0.5">
      <c r="A103" s="14" t="s">
        <v>38</v>
      </c>
      <c r="B103" s="14" t="s">
        <v>51</v>
      </c>
      <c r="C103" s="16">
        <v>1</v>
      </c>
      <c r="D103" s="16">
        <v>111</v>
      </c>
      <c r="E103" s="24">
        <v>6</v>
      </c>
      <c r="F103" s="24">
        <v>17</v>
      </c>
      <c r="G103" s="24">
        <v>2014</v>
      </c>
      <c r="H103" s="9">
        <v>126534.98</v>
      </c>
      <c r="I103" s="5" t="str">
        <f>VLOOKUP(D103,Cust,2)</f>
        <v>SevOne</v>
      </c>
      <c r="J103" s="5" t="str">
        <f>VLOOKUP(D103,Cust,3)</f>
        <v>Software</v>
      </c>
      <c r="K103" t="str">
        <f>VLOOKUP(A103,RegionAssign,2,FALSE)</f>
        <v>East</v>
      </c>
      <c r="L103">
        <f>VLOOKUP(C103,ManAssign,2,FALSE)</f>
        <v>1</v>
      </c>
      <c r="M103" s="19">
        <f t="shared" si="5"/>
        <v>8857.4485999999997</v>
      </c>
      <c r="N103" s="19">
        <f t="shared" si="6"/>
        <v>6326.7489999999998</v>
      </c>
      <c r="O103" s="19">
        <f t="shared" si="7"/>
        <v>3796.0493999999999</v>
      </c>
      <c r="P103" s="19">
        <f t="shared" si="8"/>
        <v>7592.0987999999998</v>
      </c>
      <c r="Q103" s="20">
        <f t="shared" si="9"/>
        <v>22143.621499999997</v>
      </c>
      <c r="T103" s="13"/>
    </row>
    <row r="104" spans="1:20" x14ac:dyDescent="0.5">
      <c r="A104" s="14" t="s">
        <v>38</v>
      </c>
      <c r="B104" s="14" t="s">
        <v>51</v>
      </c>
      <c r="C104" s="16">
        <v>1</v>
      </c>
      <c r="D104" s="16">
        <v>111</v>
      </c>
      <c r="E104" s="24">
        <v>6</v>
      </c>
      <c r="F104" s="24">
        <v>2</v>
      </c>
      <c r="G104" s="24">
        <v>2014</v>
      </c>
      <c r="H104" s="9">
        <v>194289.71</v>
      </c>
      <c r="I104" s="5" t="str">
        <f>VLOOKUP(D104,Cust,2)</f>
        <v>SevOne</v>
      </c>
      <c r="J104" s="5" t="str">
        <f>VLOOKUP(D104,Cust,3)</f>
        <v>Software</v>
      </c>
      <c r="K104" t="str">
        <f>VLOOKUP(A104,RegionAssign,2,FALSE)</f>
        <v>East</v>
      </c>
      <c r="L104">
        <f>VLOOKUP(C104,ManAssign,2,FALSE)</f>
        <v>1</v>
      </c>
      <c r="M104" s="19">
        <f t="shared" si="5"/>
        <v>13600.279700000001</v>
      </c>
      <c r="N104" s="19">
        <f t="shared" si="6"/>
        <v>9714.4855000000007</v>
      </c>
      <c r="O104" s="19">
        <f t="shared" si="7"/>
        <v>5828.6912999999995</v>
      </c>
      <c r="P104" s="19">
        <f t="shared" si="8"/>
        <v>11657.382599999999</v>
      </c>
      <c r="Q104" s="20">
        <f t="shared" si="9"/>
        <v>34000.699249999998</v>
      </c>
      <c r="T104" s="12"/>
    </row>
    <row r="105" spans="1:20" x14ac:dyDescent="0.5">
      <c r="A105" s="14" t="s">
        <v>38</v>
      </c>
      <c r="B105" s="14" t="s">
        <v>51</v>
      </c>
      <c r="C105" s="16">
        <v>1</v>
      </c>
      <c r="D105" s="16">
        <v>111</v>
      </c>
      <c r="E105" s="24">
        <v>5</v>
      </c>
      <c r="F105" s="24">
        <v>14</v>
      </c>
      <c r="G105" s="24">
        <v>2014</v>
      </c>
      <c r="H105" s="9">
        <v>211992.58</v>
      </c>
      <c r="I105" s="5" t="str">
        <f>VLOOKUP(D105,Cust,2)</f>
        <v>SevOne</v>
      </c>
      <c r="J105" s="5" t="str">
        <f>VLOOKUP(D105,Cust,3)</f>
        <v>Software</v>
      </c>
      <c r="K105" t="str">
        <f>VLOOKUP(A105,RegionAssign,2,FALSE)</f>
        <v>East</v>
      </c>
      <c r="L105">
        <f>VLOOKUP(C105,ManAssign,2,FALSE)</f>
        <v>1</v>
      </c>
      <c r="M105" s="19">
        <f t="shared" si="5"/>
        <v>14839.480600000001</v>
      </c>
      <c r="N105" s="19">
        <f t="shared" si="6"/>
        <v>10599.629000000001</v>
      </c>
      <c r="O105" s="19">
        <f t="shared" si="7"/>
        <v>6359.777399999999</v>
      </c>
      <c r="P105" s="19">
        <f t="shared" si="8"/>
        <v>12719.554799999998</v>
      </c>
      <c r="Q105" s="20">
        <f t="shared" si="9"/>
        <v>37098.701499999996</v>
      </c>
      <c r="T105" s="13"/>
    </row>
    <row r="106" spans="1:20" x14ac:dyDescent="0.5">
      <c r="A106" s="14" t="s">
        <v>38</v>
      </c>
      <c r="B106" s="14" t="s">
        <v>51</v>
      </c>
      <c r="C106" s="16">
        <v>1</v>
      </c>
      <c r="D106" s="16">
        <v>111</v>
      </c>
      <c r="E106" s="24">
        <v>4</v>
      </c>
      <c r="F106" s="24">
        <v>8</v>
      </c>
      <c r="G106" s="24">
        <v>2014</v>
      </c>
      <c r="H106" s="9">
        <v>135178.20000000001</v>
      </c>
      <c r="I106" s="5" t="str">
        <f>VLOOKUP(D106,Cust,2)</f>
        <v>SevOne</v>
      </c>
      <c r="J106" s="5" t="str">
        <f>VLOOKUP(D106,Cust,3)</f>
        <v>Software</v>
      </c>
      <c r="K106" t="str">
        <f>VLOOKUP(A106,RegionAssign,2,FALSE)</f>
        <v>East</v>
      </c>
      <c r="L106">
        <f>VLOOKUP(C106,ManAssign,2,FALSE)</f>
        <v>1</v>
      </c>
      <c r="M106" s="19">
        <f t="shared" si="5"/>
        <v>9462.474000000002</v>
      </c>
      <c r="N106" s="19">
        <f t="shared" si="6"/>
        <v>6758.9100000000008</v>
      </c>
      <c r="O106" s="19">
        <f t="shared" si="7"/>
        <v>4055.346</v>
      </c>
      <c r="P106" s="19">
        <f t="shared" si="8"/>
        <v>8110.692</v>
      </c>
      <c r="Q106" s="20">
        <f t="shared" si="9"/>
        <v>23656.185000000001</v>
      </c>
      <c r="T106" s="12"/>
    </row>
    <row r="107" spans="1:20" x14ac:dyDescent="0.5">
      <c r="A107" s="14" t="s">
        <v>38</v>
      </c>
      <c r="B107" s="14" t="s">
        <v>51</v>
      </c>
      <c r="C107" s="16">
        <v>1</v>
      </c>
      <c r="D107" s="16">
        <v>111</v>
      </c>
      <c r="E107" s="24">
        <v>2</v>
      </c>
      <c r="F107" s="24">
        <v>27</v>
      </c>
      <c r="G107" s="24">
        <v>2014</v>
      </c>
      <c r="H107" s="9">
        <v>248904.03</v>
      </c>
      <c r="I107" s="5" t="str">
        <f>VLOOKUP(D107,Cust,2)</f>
        <v>SevOne</v>
      </c>
      <c r="J107" s="5" t="str">
        <f>VLOOKUP(D107,Cust,3)</f>
        <v>Software</v>
      </c>
      <c r="K107" t="str">
        <f>VLOOKUP(A107,RegionAssign,2,FALSE)</f>
        <v>East</v>
      </c>
      <c r="L107">
        <f>VLOOKUP(C107,ManAssign,2,FALSE)</f>
        <v>1</v>
      </c>
      <c r="M107" s="19">
        <f t="shared" si="5"/>
        <v>17423.2821</v>
      </c>
      <c r="N107" s="19">
        <f t="shared" si="6"/>
        <v>12445.201500000001</v>
      </c>
      <c r="O107" s="19">
        <f t="shared" si="7"/>
        <v>7467.1208999999999</v>
      </c>
      <c r="P107" s="19">
        <f t="shared" si="8"/>
        <v>14934.2418</v>
      </c>
      <c r="Q107" s="20">
        <f t="shared" si="9"/>
        <v>43558.205249999999</v>
      </c>
      <c r="T107" s="13"/>
    </row>
    <row r="108" spans="1:20" x14ac:dyDescent="0.5">
      <c r="A108" s="14" t="s">
        <v>38</v>
      </c>
      <c r="B108" s="14" t="s">
        <v>51</v>
      </c>
      <c r="C108" s="16">
        <v>1</v>
      </c>
      <c r="D108" s="16">
        <v>111</v>
      </c>
      <c r="E108" s="24">
        <v>8</v>
      </c>
      <c r="F108" s="24">
        <v>26</v>
      </c>
      <c r="G108" s="24">
        <v>2013</v>
      </c>
      <c r="H108" s="9">
        <v>74463.399999999994</v>
      </c>
      <c r="I108" s="5" t="str">
        <f>VLOOKUP(D108,Cust,2)</f>
        <v>SevOne</v>
      </c>
      <c r="J108" s="5" t="str">
        <f>VLOOKUP(D108,Cust,3)</f>
        <v>Software</v>
      </c>
      <c r="K108" t="str">
        <f>VLOOKUP(A108,RegionAssign,2,FALSE)</f>
        <v>East</v>
      </c>
      <c r="L108">
        <f>VLOOKUP(C108,ManAssign,2,FALSE)</f>
        <v>1</v>
      </c>
      <c r="M108" s="19">
        <f t="shared" si="5"/>
        <v>5212.4380000000001</v>
      </c>
      <c r="N108" s="19">
        <f t="shared" si="6"/>
        <v>3723.17</v>
      </c>
      <c r="O108" s="19">
        <f t="shared" si="7"/>
        <v>2233.9019999999996</v>
      </c>
      <c r="P108" s="19">
        <f t="shared" si="8"/>
        <v>4467.8039999999992</v>
      </c>
      <c r="Q108" s="20">
        <f t="shared" si="9"/>
        <v>13031.094999999998</v>
      </c>
      <c r="T108" s="12"/>
    </row>
    <row r="109" spans="1:20" x14ac:dyDescent="0.5">
      <c r="A109" s="14" t="s">
        <v>38</v>
      </c>
      <c r="B109" s="14" t="s">
        <v>51</v>
      </c>
      <c r="C109" s="16">
        <v>1</v>
      </c>
      <c r="D109" s="16">
        <v>111</v>
      </c>
      <c r="E109" s="24">
        <v>4</v>
      </c>
      <c r="F109" s="24">
        <v>26</v>
      </c>
      <c r="G109" s="24">
        <v>2013</v>
      </c>
      <c r="H109" s="9">
        <v>187051.4</v>
      </c>
      <c r="I109" s="5" t="str">
        <f>VLOOKUP(D109,Cust,2)</f>
        <v>SevOne</v>
      </c>
      <c r="J109" s="5" t="str">
        <f>VLOOKUP(D109,Cust,3)</f>
        <v>Software</v>
      </c>
      <c r="K109" t="str">
        <f>VLOOKUP(A109,RegionAssign,2,FALSE)</f>
        <v>East</v>
      </c>
      <c r="L109">
        <f>VLOOKUP(C109,ManAssign,2,FALSE)</f>
        <v>1</v>
      </c>
      <c r="M109" s="19">
        <f t="shared" si="5"/>
        <v>13093.598</v>
      </c>
      <c r="N109" s="19">
        <f t="shared" si="6"/>
        <v>9352.57</v>
      </c>
      <c r="O109" s="19">
        <f t="shared" si="7"/>
        <v>5611.5419999999995</v>
      </c>
      <c r="P109" s="19">
        <f t="shared" si="8"/>
        <v>11223.083999999999</v>
      </c>
      <c r="Q109" s="20">
        <f t="shared" si="9"/>
        <v>32733.994999999995</v>
      </c>
      <c r="T109" s="13"/>
    </row>
    <row r="110" spans="1:20" x14ac:dyDescent="0.5">
      <c r="A110" s="14" t="s">
        <v>38</v>
      </c>
      <c r="B110" s="14" t="s">
        <v>51</v>
      </c>
      <c r="C110" s="16">
        <v>1</v>
      </c>
      <c r="D110" s="16">
        <v>111</v>
      </c>
      <c r="E110" s="24">
        <v>1</v>
      </c>
      <c r="F110" s="24">
        <v>5</v>
      </c>
      <c r="G110" s="24">
        <v>2013</v>
      </c>
      <c r="H110" s="9">
        <v>200837.77</v>
      </c>
      <c r="I110" s="5" t="str">
        <f>VLOOKUP(D110,Cust,2)</f>
        <v>SevOne</v>
      </c>
      <c r="J110" s="5" t="str">
        <f>VLOOKUP(D110,Cust,3)</f>
        <v>Software</v>
      </c>
      <c r="K110" t="str">
        <f>VLOOKUP(A110,RegionAssign,2,FALSE)</f>
        <v>East</v>
      </c>
      <c r="L110">
        <f>VLOOKUP(C110,ManAssign,2,FALSE)</f>
        <v>1</v>
      </c>
      <c r="M110" s="19">
        <f t="shared" si="5"/>
        <v>14058.643900000001</v>
      </c>
      <c r="N110" s="19">
        <f t="shared" si="6"/>
        <v>10041.888500000001</v>
      </c>
      <c r="O110" s="19">
        <f t="shared" si="7"/>
        <v>6025.1330999999991</v>
      </c>
      <c r="P110" s="19">
        <f t="shared" si="8"/>
        <v>12050.266199999998</v>
      </c>
      <c r="Q110" s="20">
        <f t="shared" si="9"/>
        <v>35146.609749999996</v>
      </c>
      <c r="T110" s="12"/>
    </row>
    <row r="111" spans="1:20" x14ac:dyDescent="0.5">
      <c r="A111" s="14" t="s">
        <v>38</v>
      </c>
      <c r="B111" s="14" t="s">
        <v>51</v>
      </c>
      <c r="C111" s="16">
        <v>1</v>
      </c>
      <c r="D111" s="16">
        <v>111</v>
      </c>
      <c r="E111" s="24">
        <v>9</v>
      </c>
      <c r="F111" s="24">
        <v>15</v>
      </c>
      <c r="G111" s="24">
        <v>2012</v>
      </c>
      <c r="H111" s="9">
        <v>129009.95</v>
      </c>
      <c r="I111" s="5" t="str">
        <f>VLOOKUP(D111,Cust,2)</f>
        <v>SevOne</v>
      </c>
      <c r="J111" s="5" t="str">
        <f>VLOOKUP(D111,Cust,3)</f>
        <v>Software</v>
      </c>
      <c r="K111" t="str">
        <f>VLOOKUP(A111,RegionAssign,2,FALSE)</f>
        <v>East</v>
      </c>
      <c r="L111">
        <f>VLOOKUP(C111,ManAssign,2,FALSE)</f>
        <v>1</v>
      </c>
      <c r="M111" s="19">
        <f t="shared" si="5"/>
        <v>9030.6965</v>
      </c>
      <c r="N111" s="19">
        <f t="shared" si="6"/>
        <v>6450.4975000000004</v>
      </c>
      <c r="O111" s="19">
        <f t="shared" si="7"/>
        <v>3870.2984999999999</v>
      </c>
      <c r="P111" s="19">
        <f t="shared" si="8"/>
        <v>7740.5969999999998</v>
      </c>
      <c r="Q111" s="20">
        <f t="shared" si="9"/>
        <v>22576.741249999999</v>
      </c>
      <c r="T111" s="13"/>
    </row>
    <row r="112" spans="1:20" x14ac:dyDescent="0.5">
      <c r="A112" s="15" t="s">
        <v>38</v>
      </c>
      <c r="B112" s="15" t="s">
        <v>51</v>
      </c>
      <c r="C112" s="17">
        <v>1</v>
      </c>
      <c r="D112" s="17">
        <v>111</v>
      </c>
      <c r="E112" s="24">
        <v>9</v>
      </c>
      <c r="F112" s="24">
        <v>3</v>
      </c>
      <c r="G112" s="24">
        <v>2012</v>
      </c>
      <c r="H112" s="9">
        <v>139973.79999999999</v>
      </c>
      <c r="I112" s="5" t="str">
        <f>VLOOKUP(D112,Cust,2)</f>
        <v>SevOne</v>
      </c>
      <c r="J112" s="5" t="str">
        <f>VLOOKUP(D112,Cust,3)</f>
        <v>Software</v>
      </c>
      <c r="K112" t="str">
        <f>VLOOKUP(A112,RegionAssign,2,FALSE)</f>
        <v>East</v>
      </c>
      <c r="L112">
        <f>VLOOKUP(C112,ManAssign,2,FALSE)</f>
        <v>1</v>
      </c>
      <c r="M112" s="19">
        <f t="shared" si="5"/>
        <v>9798.1659999999993</v>
      </c>
      <c r="N112" s="19">
        <f t="shared" si="6"/>
        <v>6998.69</v>
      </c>
      <c r="O112" s="19">
        <f t="shared" si="7"/>
        <v>4199.2139999999999</v>
      </c>
      <c r="P112" s="19">
        <f t="shared" si="8"/>
        <v>8398.4279999999999</v>
      </c>
      <c r="Q112" s="20">
        <f t="shared" si="9"/>
        <v>24495.414999999997</v>
      </c>
      <c r="T112" s="12"/>
    </row>
    <row r="113" spans="1:20" x14ac:dyDescent="0.5">
      <c r="A113" s="15" t="s">
        <v>38</v>
      </c>
      <c r="B113" s="15" t="s">
        <v>51</v>
      </c>
      <c r="C113" s="17">
        <v>1</v>
      </c>
      <c r="D113" s="17">
        <v>111</v>
      </c>
      <c r="E113" s="24">
        <v>7</v>
      </c>
      <c r="F113" s="24">
        <v>12</v>
      </c>
      <c r="G113" s="24">
        <v>2012</v>
      </c>
      <c r="H113" s="9">
        <v>172382.49</v>
      </c>
      <c r="I113" s="5" t="str">
        <f>VLOOKUP(D113,Cust,2)</f>
        <v>SevOne</v>
      </c>
      <c r="J113" s="5" t="str">
        <f>VLOOKUP(D113,Cust,3)</f>
        <v>Software</v>
      </c>
      <c r="K113" t="str">
        <f>VLOOKUP(A113,RegionAssign,2,FALSE)</f>
        <v>East</v>
      </c>
      <c r="L113">
        <f>VLOOKUP(C113,ManAssign,2,FALSE)</f>
        <v>1</v>
      </c>
      <c r="M113" s="19">
        <f t="shared" si="5"/>
        <v>12066.774300000001</v>
      </c>
      <c r="N113" s="19">
        <f t="shared" si="6"/>
        <v>8619.1244999999999</v>
      </c>
      <c r="O113" s="19">
        <f t="shared" si="7"/>
        <v>5171.4746999999998</v>
      </c>
      <c r="P113" s="19">
        <f t="shared" si="8"/>
        <v>10342.9494</v>
      </c>
      <c r="Q113" s="20">
        <f t="shared" si="9"/>
        <v>30166.935749999997</v>
      </c>
      <c r="T113" s="13"/>
    </row>
    <row r="114" spans="1:20" x14ac:dyDescent="0.5">
      <c r="A114" s="14" t="s">
        <v>38</v>
      </c>
      <c r="B114" s="14" t="s">
        <v>51</v>
      </c>
      <c r="C114" s="16">
        <v>1</v>
      </c>
      <c r="D114" s="16">
        <v>111</v>
      </c>
      <c r="E114" s="24">
        <v>5</v>
      </c>
      <c r="F114" s="24">
        <v>14</v>
      </c>
      <c r="G114" s="24">
        <v>2012</v>
      </c>
      <c r="H114" s="9">
        <v>150531.79999999999</v>
      </c>
      <c r="I114" s="5" t="str">
        <f>VLOOKUP(D114,Cust,2)</f>
        <v>SevOne</v>
      </c>
      <c r="J114" s="5" t="str">
        <f>VLOOKUP(D114,Cust,3)</f>
        <v>Software</v>
      </c>
      <c r="K114" t="str">
        <f>VLOOKUP(A114,RegionAssign,2,FALSE)</f>
        <v>East</v>
      </c>
      <c r="L114">
        <f>VLOOKUP(C114,ManAssign,2,FALSE)</f>
        <v>1</v>
      </c>
      <c r="M114" s="19">
        <f t="shared" si="5"/>
        <v>10537.226000000001</v>
      </c>
      <c r="N114" s="19">
        <f t="shared" si="6"/>
        <v>7526.59</v>
      </c>
      <c r="O114" s="19">
        <f t="shared" si="7"/>
        <v>4515.9539999999997</v>
      </c>
      <c r="P114" s="19">
        <f t="shared" si="8"/>
        <v>9031.9079999999994</v>
      </c>
      <c r="Q114" s="20">
        <f t="shared" si="9"/>
        <v>26343.064999999995</v>
      </c>
      <c r="T114" s="12"/>
    </row>
    <row r="115" spans="1:20" x14ac:dyDescent="0.5">
      <c r="A115" s="14" t="s">
        <v>38</v>
      </c>
      <c r="B115" s="14" t="s">
        <v>51</v>
      </c>
      <c r="C115" s="16">
        <v>1</v>
      </c>
      <c r="D115" s="16">
        <v>111</v>
      </c>
      <c r="E115" s="24">
        <v>3</v>
      </c>
      <c r="F115" s="24">
        <v>3</v>
      </c>
      <c r="G115" s="24">
        <v>2012</v>
      </c>
      <c r="H115" s="9">
        <v>235995.76</v>
      </c>
      <c r="I115" s="5" t="str">
        <f>VLOOKUP(D115,Cust,2)</f>
        <v>SevOne</v>
      </c>
      <c r="J115" s="5" t="str">
        <f>VLOOKUP(D115,Cust,3)</f>
        <v>Software</v>
      </c>
      <c r="K115" t="str">
        <f>VLOOKUP(A115,RegionAssign,2,FALSE)</f>
        <v>East</v>
      </c>
      <c r="L115">
        <f>VLOOKUP(C115,ManAssign,2,FALSE)</f>
        <v>1</v>
      </c>
      <c r="M115" s="19">
        <f t="shared" si="5"/>
        <v>16519.703200000004</v>
      </c>
      <c r="N115" s="19">
        <f t="shared" si="6"/>
        <v>11799.788</v>
      </c>
      <c r="O115" s="19">
        <f t="shared" si="7"/>
        <v>7079.8728000000001</v>
      </c>
      <c r="P115" s="19">
        <f t="shared" si="8"/>
        <v>14159.7456</v>
      </c>
      <c r="Q115" s="20">
        <f t="shared" si="9"/>
        <v>41299.258000000002</v>
      </c>
      <c r="T115" s="13"/>
    </row>
    <row r="116" spans="1:20" x14ac:dyDescent="0.5">
      <c r="A116" s="15" t="s">
        <v>38</v>
      </c>
      <c r="B116" s="15" t="s">
        <v>51</v>
      </c>
      <c r="C116" s="17">
        <v>1</v>
      </c>
      <c r="D116" s="17">
        <v>111</v>
      </c>
      <c r="E116" s="24">
        <v>2</v>
      </c>
      <c r="F116" s="24">
        <v>12</v>
      </c>
      <c r="G116" s="24">
        <v>2012</v>
      </c>
      <c r="H116" s="9">
        <v>99816.73</v>
      </c>
      <c r="I116" s="5" t="str">
        <f>VLOOKUP(D116,Cust,2)</f>
        <v>SevOne</v>
      </c>
      <c r="J116" s="5" t="str">
        <f>VLOOKUP(D116,Cust,3)</f>
        <v>Software</v>
      </c>
      <c r="K116" t="str">
        <f>VLOOKUP(A116,RegionAssign,2,FALSE)</f>
        <v>East</v>
      </c>
      <c r="L116">
        <f>VLOOKUP(C116,ManAssign,2,FALSE)</f>
        <v>1</v>
      </c>
      <c r="M116" s="19">
        <f t="shared" si="5"/>
        <v>6987.1711000000005</v>
      </c>
      <c r="N116" s="19">
        <f t="shared" si="6"/>
        <v>4990.8365000000003</v>
      </c>
      <c r="O116" s="19">
        <f t="shared" si="7"/>
        <v>2994.5018999999998</v>
      </c>
      <c r="P116" s="19">
        <f t="shared" si="8"/>
        <v>5989.0037999999995</v>
      </c>
      <c r="Q116" s="20">
        <f t="shared" si="9"/>
        <v>17467.927749999999</v>
      </c>
      <c r="T116" s="12"/>
    </row>
    <row r="117" spans="1:20" x14ac:dyDescent="0.5">
      <c r="A117" s="14" t="s">
        <v>38</v>
      </c>
      <c r="B117" s="14" t="s">
        <v>51</v>
      </c>
      <c r="C117" s="16">
        <v>1</v>
      </c>
      <c r="D117" s="16">
        <v>111</v>
      </c>
      <c r="E117" s="24">
        <v>2</v>
      </c>
      <c r="F117" s="24">
        <v>5</v>
      </c>
      <c r="G117" s="24">
        <v>2012</v>
      </c>
      <c r="H117" s="9">
        <v>130353.07</v>
      </c>
      <c r="I117" s="5" t="str">
        <f>VLOOKUP(D117,Cust,2)</f>
        <v>SevOne</v>
      </c>
      <c r="J117" s="5" t="str">
        <f>VLOOKUP(D117,Cust,3)</f>
        <v>Software</v>
      </c>
      <c r="K117" t="str">
        <f>VLOOKUP(A117,RegionAssign,2,FALSE)</f>
        <v>East</v>
      </c>
      <c r="L117">
        <f>VLOOKUP(C117,ManAssign,2,FALSE)</f>
        <v>1</v>
      </c>
      <c r="M117" s="19">
        <f t="shared" si="5"/>
        <v>9124.7149000000009</v>
      </c>
      <c r="N117" s="19">
        <f t="shared" si="6"/>
        <v>6517.6535000000003</v>
      </c>
      <c r="O117" s="19">
        <f t="shared" si="7"/>
        <v>3910.5920999999998</v>
      </c>
      <c r="P117" s="19">
        <f t="shared" si="8"/>
        <v>7821.1841999999997</v>
      </c>
      <c r="Q117" s="20">
        <f t="shared" si="9"/>
        <v>22811.787250000001</v>
      </c>
      <c r="T117" s="13"/>
    </row>
    <row r="118" spans="1:20" x14ac:dyDescent="0.5">
      <c r="A118" s="14" t="s">
        <v>38</v>
      </c>
      <c r="B118" s="14" t="s">
        <v>100</v>
      </c>
      <c r="C118" s="16">
        <v>1</v>
      </c>
      <c r="D118" s="16">
        <v>112</v>
      </c>
      <c r="E118" s="24">
        <v>9</v>
      </c>
      <c r="F118" s="24">
        <v>10</v>
      </c>
      <c r="G118" s="24">
        <v>2014</v>
      </c>
      <c r="H118" s="9">
        <v>231776.64000000001</v>
      </c>
      <c r="I118" s="5" t="str">
        <f>VLOOKUP(D118,Cust,2)</f>
        <v>The Orchard</v>
      </c>
      <c r="J118" s="5" t="str">
        <f>VLOOKUP(D118,Cust,3)</f>
        <v>Media and Entertainment</v>
      </c>
      <c r="K118" t="str">
        <f>VLOOKUP(A118,RegionAssign,2,FALSE)</f>
        <v>East</v>
      </c>
      <c r="L118">
        <f>VLOOKUP(C118,ManAssign,2,FALSE)</f>
        <v>1</v>
      </c>
      <c r="M118" s="19">
        <f t="shared" si="5"/>
        <v>16224.364800000003</v>
      </c>
      <c r="N118" s="19">
        <f t="shared" si="6"/>
        <v>11588.832000000002</v>
      </c>
      <c r="O118" s="19">
        <f t="shared" si="7"/>
        <v>6953.2992000000004</v>
      </c>
      <c r="P118" s="19">
        <f t="shared" si="8"/>
        <v>13906.598400000001</v>
      </c>
      <c r="Q118" s="20">
        <f t="shared" si="9"/>
        <v>40560.911999999997</v>
      </c>
      <c r="T118" s="12"/>
    </row>
    <row r="119" spans="1:20" x14ac:dyDescent="0.5">
      <c r="A119" s="14" t="s">
        <v>38</v>
      </c>
      <c r="B119" s="14" t="s">
        <v>100</v>
      </c>
      <c r="C119" s="16">
        <v>1</v>
      </c>
      <c r="D119" s="16">
        <v>112</v>
      </c>
      <c r="E119" s="24">
        <v>7</v>
      </c>
      <c r="F119" s="24">
        <v>15</v>
      </c>
      <c r="G119" s="24">
        <v>2014</v>
      </c>
      <c r="H119" s="9">
        <v>59485.25</v>
      </c>
      <c r="I119" s="5" t="str">
        <f>VLOOKUP(D119,Cust,2)</f>
        <v>The Orchard</v>
      </c>
      <c r="J119" s="5" t="str">
        <f>VLOOKUP(D119,Cust,3)</f>
        <v>Media and Entertainment</v>
      </c>
      <c r="K119" t="str">
        <f>VLOOKUP(A119,RegionAssign,2,FALSE)</f>
        <v>East</v>
      </c>
      <c r="L119">
        <f>VLOOKUP(C119,ManAssign,2,FALSE)</f>
        <v>1</v>
      </c>
      <c r="M119" s="19">
        <f t="shared" si="5"/>
        <v>4163.9675000000007</v>
      </c>
      <c r="N119" s="19">
        <f t="shared" si="6"/>
        <v>2974.2625000000003</v>
      </c>
      <c r="O119" s="19">
        <f t="shared" si="7"/>
        <v>1784.5574999999999</v>
      </c>
      <c r="P119" s="19">
        <f t="shared" si="8"/>
        <v>3569.1149999999998</v>
      </c>
      <c r="Q119" s="20">
        <f t="shared" si="9"/>
        <v>10409.918749999999</v>
      </c>
      <c r="T119" s="13"/>
    </row>
    <row r="120" spans="1:20" x14ac:dyDescent="0.5">
      <c r="A120" s="14" t="s">
        <v>38</v>
      </c>
      <c r="B120" s="14" t="s">
        <v>100</v>
      </c>
      <c r="C120" s="16">
        <v>1</v>
      </c>
      <c r="D120" s="16">
        <v>112</v>
      </c>
      <c r="E120" s="24">
        <v>8</v>
      </c>
      <c r="F120" s="24">
        <v>24</v>
      </c>
      <c r="G120" s="24">
        <v>2013</v>
      </c>
      <c r="H120" s="9">
        <v>170561.15</v>
      </c>
      <c r="I120" s="5" t="str">
        <f>VLOOKUP(D120,Cust,2)</f>
        <v>The Orchard</v>
      </c>
      <c r="J120" s="5" t="str">
        <f>VLOOKUP(D120,Cust,3)</f>
        <v>Media and Entertainment</v>
      </c>
      <c r="K120" t="str">
        <f>VLOOKUP(A120,RegionAssign,2,FALSE)</f>
        <v>East</v>
      </c>
      <c r="L120">
        <f>VLOOKUP(C120,ManAssign,2,FALSE)</f>
        <v>1</v>
      </c>
      <c r="M120" s="19">
        <f t="shared" si="5"/>
        <v>11939.280500000001</v>
      </c>
      <c r="N120" s="19">
        <f t="shared" si="6"/>
        <v>8528.0575000000008</v>
      </c>
      <c r="O120" s="19">
        <f t="shared" si="7"/>
        <v>5116.8344999999999</v>
      </c>
      <c r="P120" s="19">
        <f t="shared" si="8"/>
        <v>10233.669</v>
      </c>
      <c r="Q120" s="20">
        <f t="shared" si="9"/>
        <v>29848.201249999998</v>
      </c>
      <c r="T120" s="12"/>
    </row>
    <row r="121" spans="1:20" x14ac:dyDescent="0.5">
      <c r="A121" s="14" t="s">
        <v>38</v>
      </c>
      <c r="B121" s="14" t="s">
        <v>100</v>
      </c>
      <c r="C121" s="16">
        <v>1</v>
      </c>
      <c r="D121" s="16">
        <v>112</v>
      </c>
      <c r="E121" s="24">
        <v>8</v>
      </c>
      <c r="F121" s="24">
        <v>23</v>
      </c>
      <c r="G121" s="24">
        <v>2013</v>
      </c>
      <c r="H121" s="9">
        <v>193901.84</v>
      </c>
      <c r="I121" s="5" t="str">
        <f>VLOOKUP(D121,Cust,2)</f>
        <v>The Orchard</v>
      </c>
      <c r="J121" s="5" t="str">
        <f>VLOOKUP(D121,Cust,3)</f>
        <v>Media and Entertainment</v>
      </c>
      <c r="K121" t="str">
        <f>VLOOKUP(A121,RegionAssign,2,FALSE)</f>
        <v>East</v>
      </c>
      <c r="L121">
        <f>VLOOKUP(C121,ManAssign,2,FALSE)</f>
        <v>1</v>
      </c>
      <c r="M121" s="19">
        <f t="shared" si="5"/>
        <v>13573.1288</v>
      </c>
      <c r="N121" s="19">
        <f t="shared" si="6"/>
        <v>9695.0920000000006</v>
      </c>
      <c r="O121" s="19">
        <f t="shared" si="7"/>
        <v>5817.0551999999998</v>
      </c>
      <c r="P121" s="19">
        <f t="shared" si="8"/>
        <v>11634.1104</v>
      </c>
      <c r="Q121" s="20">
        <f t="shared" si="9"/>
        <v>33932.822</v>
      </c>
      <c r="T121" s="13"/>
    </row>
    <row r="122" spans="1:20" x14ac:dyDescent="0.5">
      <c r="A122" s="14" t="s">
        <v>38</v>
      </c>
      <c r="B122" s="14" t="s">
        <v>100</v>
      </c>
      <c r="C122" s="16">
        <v>1</v>
      </c>
      <c r="D122" s="16">
        <v>112</v>
      </c>
      <c r="E122" s="24">
        <v>3</v>
      </c>
      <c r="F122" s="24">
        <v>18</v>
      </c>
      <c r="G122" s="24">
        <v>2013</v>
      </c>
      <c r="H122" s="9">
        <v>52455.11</v>
      </c>
      <c r="I122" s="5" t="str">
        <f>VLOOKUP(D122,Cust,2)</f>
        <v>The Orchard</v>
      </c>
      <c r="J122" s="5" t="str">
        <f>VLOOKUP(D122,Cust,3)</f>
        <v>Media and Entertainment</v>
      </c>
      <c r="K122" t="str">
        <f>VLOOKUP(A122,RegionAssign,2,FALSE)</f>
        <v>East</v>
      </c>
      <c r="L122">
        <f>VLOOKUP(C122,ManAssign,2,FALSE)</f>
        <v>1</v>
      </c>
      <c r="M122" s="19">
        <f t="shared" si="5"/>
        <v>3671.8577000000005</v>
      </c>
      <c r="N122" s="19">
        <f t="shared" si="6"/>
        <v>2622.7555000000002</v>
      </c>
      <c r="O122" s="19">
        <f t="shared" si="7"/>
        <v>1573.6532999999999</v>
      </c>
      <c r="P122" s="19">
        <f t="shared" si="8"/>
        <v>3147.3065999999999</v>
      </c>
      <c r="Q122" s="20">
        <f t="shared" si="9"/>
        <v>9179.6442499999994</v>
      </c>
      <c r="T122" s="12"/>
    </row>
    <row r="123" spans="1:20" x14ac:dyDescent="0.5">
      <c r="A123" s="14" t="s">
        <v>38</v>
      </c>
      <c r="B123" s="14" t="s">
        <v>100</v>
      </c>
      <c r="C123" s="16">
        <v>1</v>
      </c>
      <c r="D123" s="16">
        <v>112</v>
      </c>
      <c r="E123" s="24">
        <v>8</v>
      </c>
      <c r="F123" s="24">
        <v>13</v>
      </c>
      <c r="G123" s="24">
        <v>2012</v>
      </c>
      <c r="H123" s="9">
        <v>158689.96</v>
      </c>
      <c r="I123" s="5" t="str">
        <f>VLOOKUP(D123,Cust,2)</f>
        <v>The Orchard</v>
      </c>
      <c r="J123" s="5" t="str">
        <f>VLOOKUP(D123,Cust,3)</f>
        <v>Media and Entertainment</v>
      </c>
      <c r="K123" t="str">
        <f>VLOOKUP(A123,RegionAssign,2,FALSE)</f>
        <v>East</v>
      </c>
      <c r="L123">
        <f>VLOOKUP(C123,ManAssign,2,FALSE)</f>
        <v>1</v>
      </c>
      <c r="M123" s="19">
        <f t="shared" si="5"/>
        <v>11108.297200000001</v>
      </c>
      <c r="N123" s="19">
        <f t="shared" si="6"/>
        <v>7934.4979999999996</v>
      </c>
      <c r="O123" s="19">
        <f t="shared" si="7"/>
        <v>4760.6987999999992</v>
      </c>
      <c r="P123" s="19">
        <f t="shared" si="8"/>
        <v>9521.3975999999984</v>
      </c>
      <c r="Q123" s="20">
        <f t="shared" si="9"/>
        <v>27770.742999999999</v>
      </c>
      <c r="T123" s="13"/>
    </row>
    <row r="124" spans="1:20" x14ac:dyDescent="0.5">
      <c r="A124" s="14" t="s">
        <v>38</v>
      </c>
      <c r="B124" s="14" t="s">
        <v>100</v>
      </c>
      <c r="C124" s="16">
        <v>1</v>
      </c>
      <c r="D124" s="16">
        <v>112</v>
      </c>
      <c r="E124" s="24">
        <v>8</v>
      </c>
      <c r="F124" s="24">
        <v>10</v>
      </c>
      <c r="G124" s="24">
        <v>2012</v>
      </c>
      <c r="H124" s="9">
        <v>198548.61</v>
      </c>
      <c r="I124" s="5" t="str">
        <f>VLOOKUP(D124,Cust,2)</f>
        <v>The Orchard</v>
      </c>
      <c r="J124" s="5" t="str">
        <f>VLOOKUP(D124,Cust,3)</f>
        <v>Media and Entertainment</v>
      </c>
      <c r="K124" t="str">
        <f>VLOOKUP(A124,RegionAssign,2,FALSE)</f>
        <v>East</v>
      </c>
      <c r="L124">
        <f>VLOOKUP(C124,ManAssign,2,FALSE)</f>
        <v>1</v>
      </c>
      <c r="M124" s="19">
        <f t="shared" si="5"/>
        <v>13898.402700000001</v>
      </c>
      <c r="N124" s="19">
        <f t="shared" si="6"/>
        <v>9927.4305000000004</v>
      </c>
      <c r="O124" s="19">
        <f t="shared" si="7"/>
        <v>5956.4582999999993</v>
      </c>
      <c r="P124" s="19">
        <f t="shared" si="8"/>
        <v>11912.916599999999</v>
      </c>
      <c r="Q124" s="20">
        <f t="shared" si="9"/>
        <v>34746.006749999993</v>
      </c>
      <c r="T124" s="12"/>
    </row>
    <row r="125" spans="1:20" x14ac:dyDescent="0.5">
      <c r="A125" s="14" t="s">
        <v>38</v>
      </c>
      <c r="B125" s="14" t="s">
        <v>100</v>
      </c>
      <c r="C125" s="16">
        <v>1</v>
      </c>
      <c r="D125" s="16">
        <v>112</v>
      </c>
      <c r="E125" s="24">
        <v>7</v>
      </c>
      <c r="F125" s="24">
        <v>5</v>
      </c>
      <c r="G125" s="24">
        <v>2012</v>
      </c>
      <c r="H125" s="9">
        <v>177803.71</v>
      </c>
      <c r="I125" s="5" t="str">
        <f>VLOOKUP(D125,Cust,2)</f>
        <v>The Orchard</v>
      </c>
      <c r="J125" s="5" t="str">
        <f>VLOOKUP(D125,Cust,3)</f>
        <v>Media and Entertainment</v>
      </c>
      <c r="K125" t="str">
        <f>VLOOKUP(A125,RegionAssign,2,FALSE)</f>
        <v>East</v>
      </c>
      <c r="L125">
        <f>VLOOKUP(C125,ManAssign,2,FALSE)</f>
        <v>1</v>
      </c>
      <c r="M125" s="19">
        <f t="shared" si="5"/>
        <v>12446.259700000001</v>
      </c>
      <c r="N125" s="19">
        <f t="shared" si="6"/>
        <v>8890.1854999999996</v>
      </c>
      <c r="O125" s="19">
        <f t="shared" si="7"/>
        <v>5334.1112999999996</v>
      </c>
      <c r="P125" s="19">
        <f t="shared" si="8"/>
        <v>10668.222599999999</v>
      </c>
      <c r="Q125" s="20">
        <f t="shared" si="9"/>
        <v>31115.649249999995</v>
      </c>
      <c r="T125" s="13"/>
    </row>
    <row r="126" spans="1:20" x14ac:dyDescent="0.5">
      <c r="A126" s="14" t="s">
        <v>38</v>
      </c>
      <c r="B126" s="14" t="s">
        <v>100</v>
      </c>
      <c r="C126" s="16">
        <v>1</v>
      </c>
      <c r="D126" s="16">
        <v>112</v>
      </c>
      <c r="E126" s="24">
        <v>6</v>
      </c>
      <c r="F126" s="24">
        <v>6</v>
      </c>
      <c r="G126" s="24">
        <v>2012</v>
      </c>
      <c r="H126" s="9">
        <v>196748.52</v>
      </c>
      <c r="I126" s="5" t="str">
        <f>VLOOKUP(D126,Cust,2)</f>
        <v>The Orchard</v>
      </c>
      <c r="J126" s="5" t="str">
        <f>VLOOKUP(D126,Cust,3)</f>
        <v>Media and Entertainment</v>
      </c>
      <c r="K126" t="str">
        <f>VLOOKUP(A126,RegionAssign,2,FALSE)</f>
        <v>East</v>
      </c>
      <c r="L126">
        <f>VLOOKUP(C126,ManAssign,2,FALSE)</f>
        <v>1</v>
      </c>
      <c r="M126" s="19">
        <f t="shared" si="5"/>
        <v>13772.396400000001</v>
      </c>
      <c r="N126" s="19">
        <f t="shared" si="6"/>
        <v>9837.4259999999995</v>
      </c>
      <c r="O126" s="19">
        <f t="shared" si="7"/>
        <v>5902.4555999999993</v>
      </c>
      <c r="P126" s="19">
        <f t="shared" si="8"/>
        <v>11804.911199999999</v>
      </c>
      <c r="Q126" s="20">
        <f t="shared" si="9"/>
        <v>34430.990999999995</v>
      </c>
      <c r="T126" s="12"/>
    </row>
    <row r="127" spans="1:20" x14ac:dyDescent="0.5">
      <c r="A127" s="14" t="s">
        <v>38</v>
      </c>
      <c r="B127" s="14" t="s">
        <v>100</v>
      </c>
      <c r="C127" s="16">
        <v>1</v>
      </c>
      <c r="D127" s="16">
        <v>412</v>
      </c>
      <c r="E127" s="24">
        <v>7</v>
      </c>
      <c r="F127" s="24">
        <v>8</v>
      </c>
      <c r="G127" s="24">
        <v>2012</v>
      </c>
      <c r="H127" s="9">
        <v>185050.38</v>
      </c>
      <c r="I127" s="5" t="str">
        <f>VLOOKUP(D127,Cust,2)</f>
        <v>SecureAlert</v>
      </c>
      <c r="J127" s="5" t="str">
        <f>VLOOKUP(D127,Cust,3)</f>
        <v>Communications/networking</v>
      </c>
      <c r="K127" t="str">
        <f>VLOOKUP(A127,RegionAssign,2,FALSE)</f>
        <v>East</v>
      </c>
      <c r="L127">
        <f>VLOOKUP(C127,ManAssign,2,FALSE)</f>
        <v>1</v>
      </c>
      <c r="M127" s="19">
        <f t="shared" si="5"/>
        <v>12953.526600000001</v>
      </c>
      <c r="N127" s="19">
        <f t="shared" si="6"/>
        <v>9252.5190000000002</v>
      </c>
      <c r="O127" s="19">
        <f t="shared" si="7"/>
        <v>5551.5114000000003</v>
      </c>
      <c r="P127" s="19">
        <f t="shared" si="8"/>
        <v>11103.022800000001</v>
      </c>
      <c r="Q127" s="20">
        <f t="shared" si="9"/>
        <v>32383.816499999997</v>
      </c>
      <c r="T127" s="13"/>
    </row>
    <row r="128" spans="1:20" x14ac:dyDescent="0.5">
      <c r="A128" s="14" t="s">
        <v>38</v>
      </c>
      <c r="B128" s="14" t="s">
        <v>96</v>
      </c>
      <c r="C128" s="16">
        <v>1</v>
      </c>
      <c r="D128" s="16">
        <v>113</v>
      </c>
      <c r="E128" s="24">
        <v>9</v>
      </c>
      <c r="F128" s="24">
        <v>13</v>
      </c>
      <c r="G128" s="24">
        <v>2014</v>
      </c>
      <c r="H128" s="9">
        <v>170883.72</v>
      </c>
      <c r="I128" s="5" t="str">
        <f>VLOOKUP(D128,Cust,2)</f>
        <v>United Therapeutics</v>
      </c>
      <c r="J128" s="5" t="str">
        <f>VLOOKUP(D128,Cust,3)</f>
        <v>Biotechnology/pharmaceutials</v>
      </c>
      <c r="K128" t="str">
        <f>VLOOKUP(A128,RegionAssign,2,FALSE)</f>
        <v>East</v>
      </c>
      <c r="L128">
        <f>VLOOKUP(C128,ManAssign,2,FALSE)</f>
        <v>1</v>
      </c>
      <c r="M128" s="19">
        <f t="shared" si="5"/>
        <v>11961.860400000001</v>
      </c>
      <c r="N128" s="19">
        <f t="shared" si="6"/>
        <v>8544.1859999999997</v>
      </c>
      <c r="O128" s="19">
        <f t="shared" si="7"/>
        <v>5126.5115999999998</v>
      </c>
      <c r="P128" s="19">
        <f t="shared" si="8"/>
        <v>10253.0232</v>
      </c>
      <c r="Q128" s="20">
        <f t="shared" si="9"/>
        <v>29904.650999999998</v>
      </c>
      <c r="T128" s="12"/>
    </row>
    <row r="129" spans="1:20" x14ac:dyDescent="0.5">
      <c r="A129" s="14" t="s">
        <v>38</v>
      </c>
      <c r="B129" s="14" t="s">
        <v>96</v>
      </c>
      <c r="C129" s="16">
        <v>1</v>
      </c>
      <c r="D129" s="16">
        <v>113</v>
      </c>
      <c r="E129" s="24">
        <v>4</v>
      </c>
      <c r="F129" s="24">
        <v>28</v>
      </c>
      <c r="G129" s="24">
        <v>2014</v>
      </c>
      <c r="H129" s="9">
        <v>215368.7</v>
      </c>
      <c r="I129" s="5" t="str">
        <f>VLOOKUP(D129,Cust,2)</f>
        <v>United Therapeutics</v>
      </c>
      <c r="J129" s="5" t="str">
        <f>VLOOKUP(D129,Cust,3)</f>
        <v>Biotechnology/pharmaceutials</v>
      </c>
      <c r="K129" t="str">
        <f>VLOOKUP(A129,RegionAssign,2,FALSE)</f>
        <v>East</v>
      </c>
      <c r="L129">
        <f>VLOOKUP(C129,ManAssign,2,FALSE)</f>
        <v>1</v>
      </c>
      <c r="M129" s="19">
        <f t="shared" si="5"/>
        <v>15075.809000000003</v>
      </c>
      <c r="N129" s="19">
        <f t="shared" si="6"/>
        <v>10768.435000000001</v>
      </c>
      <c r="O129" s="19">
        <f t="shared" si="7"/>
        <v>6461.0609999999997</v>
      </c>
      <c r="P129" s="19">
        <f t="shared" si="8"/>
        <v>12922.121999999999</v>
      </c>
      <c r="Q129" s="20">
        <f t="shared" si="9"/>
        <v>37689.522499999999</v>
      </c>
      <c r="T129" s="13"/>
    </row>
    <row r="130" spans="1:20" x14ac:dyDescent="0.5">
      <c r="A130" s="14" t="s">
        <v>38</v>
      </c>
      <c r="B130" s="14" t="s">
        <v>96</v>
      </c>
      <c r="C130" s="16">
        <v>1</v>
      </c>
      <c r="D130" s="16">
        <v>113</v>
      </c>
      <c r="E130" s="24">
        <v>3</v>
      </c>
      <c r="F130" s="24">
        <v>21</v>
      </c>
      <c r="G130" s="24">
        <v>2014</v>
      </c>
      <c r="H130" s="9">
        <v>215070.97</v>
      </c>
      <c r="I130" s="5" t="str">
        <f>VLOOKUP(D130,Cust,2)</f>
        <v>United Therapeutics</v>
      </c>
      <c r="J130" s="5" t="str">
        <f>VLOOKUP(D130,Cust,3)</f>
        <v>Biotechnology/pharmaceutials</v>
      </c>
      <c r="K130" t="str">
        <f>VLOOKUP(A130,RegionAssign,2,FALSE)</f>
        <v>East</v>
      </c>
      <c r="L130">
        <f>VLOOKUP(C130,ManAssign,2,FALSE)</f>
        <v>1</v>
      </c>
      <c r="M130" s="19">
        <f t="shared" si="5"/>
        <v>15054.967900000001</v>
      </c>
      <c r="N130" s="19">
        <f t="shared" si="6"/>
        <v>10753.548500000001</v>
      </c>
      <c r="O130" s="19">
        <f t="shared" si="7"/>
        <v>6452.1291000000001</v>
      </c>
      <c r="P130" s="19">
        <f t="shared" si="8"/>
        <v>12904.2582</v>
      </c>
      <c r="Q130" s="20">
        <f t="shared" si="9"/>
        <v>37637.419750000001</v>
      </c>
      <c r="T130" s="12"/>
    </row>
    <row r="131" spans="1:20" x14ac:dyDescent="0.5">
      <c r="A131" s="14" t="s">
        <v>38</v>
      </c>
      <c r="B131" s="14" t="s">
        <v>96</v>
      </c>
      <c r="C131" s="16">
        <v>1</v>
      </c>
      <c r="D131" s="16">
        <v>113</v>
      </c>
      <c r="E131" s="24">
        <v>3</v>
      </c>
      <c r="F131" s="24">
        <v>20</v>
      </c>
      <c r="G131" s="24">
        <v>2014</v>
      </c>
      <c r="H131" s="9">
        <v>118700.69</v>
      </c>
      <c r="I131" s="5" t="str">
        <f>VLOOKUP(D131,Cust,2)</f>
        <v>United Therapeutics</v>
      </c>
      <c r="J131" s="5" t="str">
        <f>VLOOKUP(D131,Cust,3)</f>
        <v>Biotechnology/pharmaceutials</v>
      </c>
      <c r="K131" t="str">
        <f>VLOOKUP(A131,RegionAssign,2,FALSE)</f>
        <v>East</v>
      </c>
      <c r="L131">
        <f>VLOOKUP(C131,ManAssign,2,FALSE)</f>
        <v>1</v>
      </c>
      <c r="M131" s="19">
        <f t="shared" ref="M131:M194" si="10">0.07*H131</f>
        <v>8309.0483000000004</v>
      </c>
      <c r="N131" s="19">
        <f t="shared" ref="N131:N194" si="11">0.05*H131</f>
        <v>5935.0345000000007</v>
      </c>
      <c r="O131" s="19">
        <f t="shared" ref="O131:O194" si="12">0.03*H131</f>
        <v>3561.0207</v>
      </c>
      <c r="P131" s="19">
        <f t="shared" ref="P131:P194" si="13">0.06*H131</f>
        <v>7122.0414000000001</v>
      </c>
      <c r="Q131" s="20">
        <f t="shared" ref="Q131:Q194" si="14">0.175*H131</f>
        <v>20772.620749999998</v>
      </c>
      <c r="T131" s="13"/>
    </row>
    <row r="132" spans="1:20" x14ac:dyDescent="0.5">
      <c r="A132" s="14" t="s">
        <v>38</v>
      </c>
      <c r="B132" s="14" t="s">
        <v>96</v>
      </c>
      <c r="C132" s="16">
        <v>1</v>
      </c>
      <c r="D132" s="16">
        <v>113</v>
      </c>
      <c r="E132" s="24">
        <v>3</v>
      </c>
      <c r="F132" s="24">
        <v>10</v>
      </c>
      <c r="G132" s="24">
        <v>2014</v>
      </c>
      <c r="H132" s="9">
        <v>155405.56</v>
      </c>
      <c r="I132" s="5" t="str">
        <f>VLOOKUP(D132,Cust,2)</f>
        <v>United Therapeutics</v>
      </c>
      <c r="J132" s="5" t="str">
        <f>VLOOKUP(D132,Cust,3)</f>
        <v>Biotechnology/pharmaceutials</v>
      </c>
      <c r="K132" t="str">
        <f>VLOOKUP(A132,RegionAssign,2,FALSE)</f>
        <v>East</v>
      </c>
      <c r="L132">
        <f>VLOOKUP(C132,ManAssign,2,FALSE)</f>
        <v>1</v>
      </c>
      <c r="M132" s="19">
        <f t="shared" si="10"/>
        <v>10878.389200000001</v>
      </c>
      <c r="N132" s="19">
        <f t="shared" si="11"/>
        <v>7770.2780000000002</v>
      </c>
      <c r="O132" s="19">
        <f t="shared" si="12"/>
        <v>4662.1668</v>
      </c>
      <c r="P132" s="19">
        <f t="shared" si="13"/>
        <v>9324.3335999999999</v>
      </c>
      <c r="Q132" s="20">
        <f t="shared" si="14"/>
        <v>27195.972999999998</v>
      </c>
      <c r="T132" s="12"/>
    </row>
    <row r="133" spans="1:20" x14ac:dyDescent="0.5">
      <c r="A133" s="14" t="s">
        <v>38</v>
      </c>
      <c r="B133" s="14" t="s">
        <v>96</v>
      </c>
      <c r="C133" s="16">
        <v>1</v>
      </c>
      <c r="D133" s="16">
        <v>113</v>
      </c>
      <c r="E133" s="24">
        <v>2</v>
      </c>
      <c r="F133" s="24">
        <v>8</v>
      </c>
      <c r="G133" s="24">
        <v>2014</v>
      </c>
      <c r="H133" s="9">
        <v>161541.12</v>
      </c>
      <c r="I133" s="5" t="str">
        <f>VLOOKUP(D133,Cust,2)</f>
        <v>United Therapeutics</v>
      </c>
      <c r="J133" s="5" t="str">
        <f>VLOOKUP(D133,Cust,3)</f>
        <v>Biotechnology/pharmaceutials</v>
      </c>
      <c r="K133" t="str">
        <f>VLOOKUP(A133,RegionAssign,2,FALSE)</f>
        <v>East</v>
      </c>
      <c r="L133">
        <f>VLOOKUP(C133,ManAssign,2,FALSE)</f>
        <v>1</v>
      </c>
      <c r="M133" s="19">
        <f t="shared" si="10"/>
        <v>11307.878400000001</v>
      </c>
      <c r="N133" s="19">
        <f t="shared" si="11"/>
        <v>8077.0560000000005</v>
      </c>
      <c r="O133" s="19">
        <f t="shared" si="12"/>
        <v>4846.2335999999996</v>
      </c>
      <c r="P133" s="19">
        <f t="shared" si="13"/>
        <v>9692.4671999999991</v>
      </c>
      <c r="Q133" s="20">
        <f t="shared" si="14"/>
        <v>28269.695999999996</v>
      </c>
      <c r="T133" s="13"/>
    </row>
    <row r="134" spans="1:20" x14ac:dyDescent="0.5">
      <c r="A134" s="14" t="s">
        <v>38</v>
      </c>
      <c r="B134" s="14" t="s">
        <v>96</v>
      </c>
      <c r="C134" s="16">
        <v>1</v>
      </c>
      <c r="D134" s="16">
        <v>113</v>
      </c>
      <c r="E134" s="24">
        <v>5</v>
      </c>
      <c r="F134" s="24">
        <v>31</v>
      </c>
      <c r="G134" s="24">
        <v>2013</v>
      </c>
      <c r="H134" s="9">
        <v>247420.77</v>
      </c>
      <c r="I134" s="5" t="str">
        <f>VLOOKUP(D134,Cust,2)</f>
        <v>United Therapeutics</v>
      </c>
      <c r="J134" s="5" t="str">
        <f>VLOOKUP(D134,Cust,3)</f>
        <v>Biotechnology/pharmaceutials</v>
      </c>
      <c r="K134" t="str">
        <f>VLOOKUP(A134,RegionAssign,2,FALSE)</f>
        <v>East</v>
      </c>
      <c r="L134">
        <f>VLOOKUP(C134,ManAssign,2,FALSE)</f>
        <v>1</v>
      </c>
      <c r="M134" s="19">
        <f t="shared" si="10"/>
        <v>17319.4539</v>
      </c>
      <c r="N134" s="19">
        <f t="shared" si="11"/>
        <v>12371.038500000001</v>
      </c>
      <c r="O134" s="19">
        <f t="shared" si="12"/>
        <v>7422.6230999999998</v>
      </c>
      <c r="P134" s="19">
        <f t="shared" si="13"/>
        <v>14845.2462</v>
      </c>
      <c r="Q134" s="20">
        <f t="shared" si="14"/>
        <v>43298.634749999997</v>
      </c>
      <c r="T134" s="12"/>
    </row>
    <row r="135" spans="1:20" x14ac:dyDescent="0.5">
      <c r="A135" s="14" t="s">
        <v>38</v>
      </c>
      <c r="B135" s="14" t="s">
        <v>96</v>
      </c>
      <c r="C135" s="16">
        <v>1</v>
      </c>
      <c r="D135" s="16">
        <v>113</v>
      </c>
      <c r="E135" s="24">
        <v>5</v>
      </c>
      <c r="F135" s="24">
        <v>15</v>
      </c>
      <c r="G135" s="24">
        <v>2013</v>
      </c>
      <c r="H135" s="9">
        <v>219275.63</v>
      </c>
      <c r="I135" s="5" t="str">
        <f>VLOOKUP(D135,Cust,2)</f>
        <v>United Therapeutics</v>
      </c>
      <c r="J135" s="5" t="str">
        <f>VLOOKUP(D135,Cust,3)</f>
        <v>Biotechnology/pharmaceutials</v>
      </c>
      <c r="K135" t="str">
        <f>VLOOKUP(A135,RegionAssign,2,FALSE)</f>
        <v>East</v>
      </c>
      <c r="L135">
        <f>VLOOKUP(C135,ManAssign,2,FALSE)</f>
        <v>1</v>
      </c>
      <c r="M135" s="19">
        <f t="shared" si="10"/>
        <v>15349.294100000001</v>
      </c>
      <c r="N135" s="19">
        <f t="shared" si="11"/>
        <v>10963.781500000001</v>
      </c>
      <c r="O135" s="19">
        <f t="shared" si="12"/>
        <v>6578.2689</v>
      </c>
      <c r="P135" s="19">
        <f t="shared" si="13"/>
        <v>13156.5378</v>
      </c>
      <c r="Q135" s="20">
        <f t="shared" si="14"/>
        <v>38373.235249999998</v>
      </c>
      <c r="T135" s="13"/>
    </row>
    <row r="136" spans="1:20" x14ac:dyDescent="0.5">
      <c r="A136" s="14" t="s">
        <v>38</v>
      </c>
      <c r="B136" s="14" t="s">
        <v>96</v>
      </c>
      <c r="C136" s="16">
        <v>1</v>
      </c>
      <c r="D136" s="16">
        <v>113</v>
      </c>
      <c r="E136" s="24">
        <v>3</v>
      </c>
      <c r="F136" s="24">
        <v>21</v>
      </c>
      <c r="G136" s="24">
        <v>2013</v>
      </c>
      <c r="H136" s="9">
        <v>226629.89</v>
      </c>
      <c r="I136" s="5" t="str">
        <f>VLOOKUP(D136,Cust,2)</f>
        <v>United Therapeutics</v>
      </c>
      <c r="J136" s="5" t="str">
        <f>VLOOKUP(D136,Cust,3)</f>
        <v>Biotechnology/pharmaceutials</v>
      </c>
      <c r="K136" t="str">
        <f>VLOOKUP(A136,RegionAssign,2,FALSE)</f>
        <v>East</v>
      </c>
      <c r="L136">
        <f>VLOOKUP(C136,ManAssign,2,FALSE)</f>
        <v>1</v>
      </c>
      <c r="M136" s="19">
        <f t="shared" si="10"/>
        <v>15864.092300000002</v>
      </c>
      <c r="N136" s="19">
        <f t="shared" si="11"/>
        <v>11331.494500000001</v>
      </c>
      <c r="O136" s="19">
        <f t="shared" si="12"/>
        <v>6798.8967000000002</v>
      </c>
      <c r="P136" s="19">
        <f t="shared" si="13"/>
        <v>13597.7934</v>
      </c>
      <c r="Q136" s="20">
        <f t="shared" si="14"/>
        <v>39660.230750000002</v>
      </c>
      <c r="T136" s="12"/>
    </row>
    <row r="137" spans="1:20" x14ac:dyDescent="0.5">
      <c r="A137" s="14" t="s">
        <v>38</v>
      </c>
      <c r="B137" s="14" t="s">
        <v>96</v>
      </c>
      <c r="C137" s="16">
        <v>1</v>
      </c>
      <c r="D137" s="16">
        <v>113</v>
      </c>
      <c r="E137" s="24">
        <v>2</v>
      </c>
      <c r="F137" s="24">
        <v>27</v>
      </c>
      <c r="G137" s="24">
        <v>2013</v>
      </c>
      <c r="H137" s="9">
        <v>54902.02</v>
      </c>
      <c r="I137" s="5" t="str">
        <f>VLOOKUP(D137,Cust,2)</f>
        <v>United Therapeutics</v>
      </c>
      <c r="J137" s="5" t="str">
        <f>VLOOKUP(D137,Cust,3)</f>
        <v>Biotechnology/pharmaceutials</v>
      </c>
      <c r="K137" t="str">
        <f>VLOOKUP(A137,RegionAssign,2,FALSE)</f>
        <v>East</v>
      </c>
      <c r="L137">
        <f>VLOOKUP(C137,ManAssign,2,FALSE)</f>
        <v>1</v>
      </c>
      <c r="M137" s="19">
        <f t="shared" si="10"/>
        <v>3843.1414</v>
      </c>
      <c r="N137" s="19">
        <f t="shared" si="11"/>
        <v>2745.1010000000001</v>
      </c>
      <c r="O137" s="19">
        <f t="shared" si="12"/>
        <v>1647.0605999999998</v>
      </c>
      <c r="P137" s="19">
        <f t="shared" si="13"/>
        <v>3294.1211999999996</v>
      </c>
      <c r="Q137" s="20">
        <f t="shared" si="14"/>
        <v>9607.8534999999993</v>
      </c>
      <c r="T137" s="13"/>
    </row>
    <row r="138" spans="1:20" x14ac:dyDescent="0.5">
      <c r="A138" s="14" t="s">
        <v>38</v>
      </c>
      <c r="B138" s="14" t="s">
        <v>96</v>
      </c>
      <c r="C138" s="16">
        <v>1</v>
      </c>
      <c r="D138" s="16">
        <v>113</v>
      </c>
      <c r="E138" s="24">
        <v>12</v>
      </c>
      <c r="F138" s="24">
        <v>12</v>
      </c>
      <c r="G138" s="24">
        <v>2012</v>
      </c>
      <c r="H138" s="9">
        <v>73016.77</v>
      </c>
      <c r="I138" s="5" t="str">
        <f>VLOOKUP(D138,Cust,2)</f>
        <v>United Therapeutics</v>
      </c>
      <c r="J138" s="5" t="str">
        <f>VLOOKUP(D138,Cust,3)</f>
        <v>Biotechnology/pharmaceutials</v>
      </c>
      <c r="K138" t="str">
        <f>VLOOKUP(A138,RegionAssign,2,FALSE)</f>
        <v>East</v>
      </c>
      <c r="L138">
        <f>VLOOKUP(C138,ManAssign,2,FALSE)</f>
        <v>1</v>
      </c>
      <c r="M138" s="19">
        <f t="shared" si="10"/>
        <v>5111.1739000000007</v>
      </c>
      <c r="N138" s="19">
        <f t="shared" si="11"/>
        <v>3650.8385000000003</v>
      </c>
      <c r="O138" s="19">
        <f t="shared" si="12"/>
        <v>2190.5030999999999</v>
      </c>
      <c r="P138" s="19">
        <f t="shared" si="13"/>
        <v>4381.0061999999998</v>
      </c>
      <c r="Q138" s="20">
        <f t="shared" si="14"/>
        <v>12777.93475</v>
      </c>
      <c r="T138" s="12"/>
    </row>
    <row r="139" spans="1:20" x14ac:dyDescent="0.5">
      <c r="A139" s="14" t="s">
        <v>38</v>
      </c>
      <c r="B139" s="14" t="s">
        <v>96</v>
      </c>
      <c r="C139" s="16">
        <v>1</v>
      </c>
      <c r="D139" s="16">
        <v>113</v>
      </c>
      <c r="E139" s="24">
        <v>8</v>
      </c>
      <c r="F139" s="24">
        <v>20</v>
      </c>
      <c r="G139" s="24">
        <v>2012</v>
      </c>
      <c r="H139" s="9">
        <v>203459.17</v>
      </c>
      <c r="I139" s="5" t="str">
        <f>VLOOKUP(D139,Cust,2)</f>
        <v>United Therapeutics</v>
      </c>
      <c r="J139" s="5" t="str">
        <f>VLOOKUP(D139,Cust,3)</f>
        <v>Biotechnology/pharmaceutials</v>
      </c>
      <c r="K139" t="str">
        <f>VLOOKUP(A139,RegionAssign,2,FALSE)</f>
        <v>East</v>
      </c>
      <c r="L139">
        <f>VLOOKUP(C139,ManAssign,2,FALSE)</f>
        <v>1</v>
      </c>
      <c r="M139" s="19">
        <f t="shared" si="10"/>
        <v>14242.141900000002</v>
      </c>
      <c r="N139" s="19">
        <f t="shared" si="11"/>
        <v>10172.958500000001</v>
      </c>
      <c r="O139" s="19">
        <f t="shared" si="12"/>
        <v>6103.7750999999998</v>
      </c>
      <c r="P139" s="19">
        <f t="shared" si="13"/>
        <v>12207.5502</v>
      </c>
      <c r="Q139" s="20">
        <f t="shared" si="14"/>
        <v>35605.354749999999</v>
      </c>
      <c r="T139" s="13"/>
    </row>
    <row r="140" spans="1:20" x14ac:dyDescent="0.5">
      <c r="A140" s="14" t="s">
        <v>38</v>
      </c>
      <c r="B140" s="14" t="s">
        <v>96</v>
      </c>
      <c r="C140" s="16">
        <v>1</v>
      </c>
      <c r="D140" s="16">
        <v>113</v>
      </c>
      <c r="E140" s="24">
        <v>8</v>
      </c>
      <c r="F140" s="24">
        <v>16</v>
      </c>
      <c r="G140" s="24">
        <v>2012</v>
      </c>
      <c r="H140" s="9">
        <v>78038.92</v>
      </c>
      <c r="I140" s="5" t="str">
        <f>VLOOKUP(D140,Cust,2)</f>
        <v>United Therapeutics</v>
      </c>
      <c r="J140" s="5" t="str">
        <f>VLOOKUP(D140,Cust,3)</f>
        <v>Biotechnology/pharmaceutials</v>
      </c>
      <c r="K140" t="str">
        <f>VLOOKUP(A140,RegionAssign,2,FALSE)</f>
        <v>East</v>
      </c>
      <c r="L140">
        <f>VLOOKUP(C140,ManAssign,2,FALSE)</f>
        <v>1</v>
      </c>
      <c r="M140" s="19">
        <f t="shared" si="10"/>
        <v>5462.7244000000001</v>
      </c>
      <c r="N140" s="19">
        <f t="shared" si="11"/>
        <v>3901.9459999999999</v>
      </c>
      <c r="O140" s="19">
        <f t="shared" si="12"/>
        <v>2341.1675999999998</v>
      </c>
      <c r="P140" s="19">
        <f t="shared" si="13"/>
        <v>4682.3351999999995</v>
      </c>
      <c r="Q140" s="20">
        <f t="shared" si="14"/>
        <v>13656.811</v>
      </c>
      <c r="T140" s="12"/>
    </row>
    <row r="141" spans="1:20" x14ac:dyDescent="0.5">
      <c r="A141" s="14" t="s">
        <v>38</v>
      </c>
      <c r="B141" s="14" t="s">
        <v>96</v>
      </c>
      <c r="C141" s="16">
        <v>1</v>
      </c>
      <c r="D141" s="16">
        <v>113</v>
      </c>
      <c r="E141" s="24">
        <v>7</v>
      </c>
      <c r="F141" s="24">
        <v>16</v>
      </c>
      <c r="G141" s="24">
        <v>2012</v>
      </c>
      <c r="H141" s="9">
        <v>136375.41</v>
      </c>
      <c r="I141" s="5" t="str">
        <f>VLOOKUP(D141,Cust,2)</f>
        <v>United Therapeutics</v>
      </c>
      <c r="J141" s="5" t="str">
        <f>VLOOKUP(D141,Cust,3)</f>
        <v>Biotechnology/pharmaceutials</v>
      </c>
      <c r="K141" t="str">
        <f>VLOOKUP(A141,RegionAssign,2,FALSE)</f>
        <v>East</v>
      </c>
      <c r="L141">
        <f>VLOOKUP(C141,ManAssign,2,FALSE)</f>
        <v>1</v>
      </c>
      <c r="M141" s="19">
        <f t="shared" si="10"/>
        <v>9546.2787000000008</v>
      </c>
      <c r="N141" s="19">
        <f t="shared" si="11"/>
        <v>6818.7705000000005</v>
      </c>
      <c r="O141" s="19">
        <f t="shared" si="12"/>
        <v>4091.2622999999999</v>
      </c>
      <c r="P141" s="19">
        <f t="shared" si="13"/>
        <v>8182.5245999999997</v>
      </c>
      <c r="Q141" s="20">
        <f t="shared" si="14"/>
        <v>23865.696749999999</v>
      </c>
      <c r="T141" s="13"/>
    </row>
    <row r="142" spans="1:20" x14ac:dyDescent="0.5">
      <c r="A142" s="14" t="s">
        <v>38</v>
      </c>
      <c r="B142" s="14" t="s">
        <v>96</v>
      </c>
      <c r="C142" s="16">
        <v>1</v>
      </c>
      <c r="D142" s="16">
        <v>113</v>
      </c>
      <c r="E142" s="24">
        <v>6</v>
      </c>
      <c r="F142" s="24">
        <v>6</v>
      </c>
      <c r="G142" s="24">
        <v>2012</v>
      </c>
      <c r="H142" s="9">
        <v>54709.62</v>
      </c>
      <c r="I142" s="5" t="str">
        <f>VLOOKUP(D142,Cust,2)</f>
        <v>United Therapeutics</v>
      </c>
      <c r="J142" s="5" t="str">
        <f>VLOOKUP(D142,Cust,3)</f>
        <v>Biotechnology/pharmaceutials</v>
      </c>
      <c r="K142" t="str">
        <f>VLOOKUP(A142,RegionAssign,2,FALSE)</f>
        <v>East</v>
      </c>
      <c r="L142">
        <f>VLOOKUP(C142,ManAssign,2,FALSE)</f>
        <v>1</v>
      </c>
      <c r="M142" s="19">
        <f t="shared" si="10"/>
        <v>3829.6734000000006</v>
      </c>
      <c r="N142" s="19">
        <f t="shared" si="11"/>
        <v>2735.4810000000002</v>
      </c>
      <c r="O142" s="19">
        <f t="shared" si="12"/>
        <v>1641.2886000000001</v>
      </c>
      <c r="P142" s="19">
        <f t="shared" si="13"/>
        <v>3282.5772000000002</v>
      </c>
      <c r="Q142" s="20">
        <f t="shared" si="14"/>
        <v>9574.1834999999992</v>
      </c>
      <c r="T142" s="12"/>
    </row>
    <row r="143" spans="1:20" x14ac:dyDescent="0.5">
      <c r="A143" s="14" t="s">
        <v>38</v>
      </c>
      <c r="B143" s="14" t="s">
        <v>96</v>
      </c>
      <c r="C143" s="16">
        <v>1</v>
      </c>
      <c r="D143" s="16">
        <v>113</v>
      </c>
      <c r="E143" s="24">
        <v>2</v>
      </c>
      <c r="F143" s="24">
        <v>10</v>
      </c>
      <c r="G143" s="24">
        <v>2012</v>
      </c>
      <c r="H143" s="9">
        <v>106283.51</v>
      </c>
      <c r="I143" s="5" t="str">
        <f>VLOOKUP(D143,Cust,2)</f>
        <v>United Therapeutics</v>
      </c>
      <c r="J143" s="5" t="str">
        <f>VLOOKUP(D143,Cust,3)</f>
        <v>Biotechnology/pharmaceutials</v>
      </c>
      <c r="K143" t="str">
        <f>VLOOKUP(A143,RegionAssign,2,FALSE)</f>
        <v>East</v>
      </c>
      <c r="L143">
        <f>VLOOKUP(C143,ManAssign,2,FALSE)</f>
        <v>1</v>
      </c>
      <c r="M143" s="19">
        <f t="shared" si="10"/>
        <v>7439.8457000000008</v>
      </c>
      <c r="N143" s="19">
        <f t="shared" si="11"/>
        <v>5314.1755000000003</v>
      </c>
      <c r="O143" s="19">
        <f t="shared" si="12"/>
        <v>3188.5052999999998</v>
      </c>
      <c r="P143" s="19">
        <f t="shared" si="13"/>
        <v>6377.0105999999996</v>
      </c>
      <c r="Q143" s="20">
        <f t="shared" si="14"/>
        <v>18599.614249999999</v>
      </c>
      <c r="T143" s="13"/>
    </row>
    <row r="144" spans="1:20" x14ac:dyDescent="0.5">
      <c r="A144" s="14" t="s">
        <v>38</v>
      </c>
      <c r="B144" s="14" t="s">
        <v>96</v>
      </c>
      <c r="C144" s="16">
        <v>1</v>
      </c>
      <c r="D144" s="16">
        <v>113</v>
      </c>
      <c r="E144" s="24">
        <v>1</v>
      </c>
      <c r="F144" s="24">
        <v>31</v>
      </c>
      <c r="G144" s="24">
        <v>2012</v>
      </c>
      <c r="H144" s="9">
        <v>195737.98</v>
      </c>
      <c r="I144" s="5" t="str">
        <f>VLOOKUP(D144,Cust,2)</f>
        <v>United Therapeutics</v>
      </c>
      <c r="J144" s="5" t="str">
        <f>VLOOKUP(D144,Cust,3)</f>
        <v>Biotechnology/pharmaceutials</v>
      </c>
      <c r="K144" t="str">
        <f>VLOOKUP(A144,RegionAssign,2,FALSE)</f>
        <v>East</v>
      </c>
      <c r="L144">
        <f>VLOOKUP(C144,ManAssign,2,FALSE)</f>
        <v>1</v>
      </c>
      <c r="M144" s="19">
        <f t="shared" si="10"/>
        <v>13701.658600000002</v>
      </c>
      <c r="N144" s="19">
        <f t="shared" si="11"/>
        <v>9786.8990000000013</v>
      </c>
      <c r="O144" s="19">
        <f t="shared" si="12"/>
        <v>5872.1394</v>
      </c>
      <c r="P144" s="19">
        <f t="shared" si="13"/>
        <v>11744.2788</v>
      </c>
      <c r="Q144" s="20">
        <f t="shared" si="14"/>
        <v>34254.146500000003</v>
      </c>
      <c r="T144" s="12"/>
    </row>
    <row r="145" spans="1:20" x14ac:dyDescent="0.5">
      <c r="A145" s="14" t="s">
        <v>38</v>
      </c>
      <c r="B145" s="14" t="s">
        <v>96</v>
      </c>
      <c r="C145" s="16">
        <v>1</v>
      </c>
      <c r="D145" s="16">
        <v>113</v>
      </c>
      <c r="E145" s="24">
        <v>8</v>
      </c>
      <c r="F145" s="24">
        <v>2</v>
      </c>
      <c r="G145" s="24">
        <v>2012</v>
      </c>
      <c r="H145" s="9">
        <v>116007.69</v>
      </c>
      <c r="I145" s="5" t="str">
        <f>VLOOKUP(D145,Cust,2)</f>
        <v>United Therapeutics</v>
      </c>
      <c r="J145" s="5" t="str">
        <f>VLOOKUP(D145,Cust,3)</f>
        <v>Biotechnology/pharmaceutials</v>
      </c>
      <c r="K145" t="str">
        <f>VLOOKUP(A145,RegionAssign,2,FALSE)</f>
        <v>East</v>
      </c>
      <c r="L145">
        <f>VLOOKUP(C145,ManAssign,2,FALSE)</f>
        <v>1</v>
      </c>
      <c r="M145" s="19">
        <f t="shared" si="10"/>
        <v>8120.5383000000011</v>
      </c>
      <c r="N145" s="19">
        <f t="shared" si="11"/>
        <v>5800.3845000000001</v>
      </c>
      <c r="O145" s="19">
        <f t="shared" si="12"/>
        <v>3480.2307000000001</v>
      </c>
      <c r="P145" s="19">
        <f t="shared" si="13"/>
        <v>6960.4614000000001</v>
      </c>
      <c r="Q145" s="20">
        <f t="shared" si="14"/>
        <v>20301.34575</v>
      </c>
      <c r="T145" s="13"/>
    </row>
    <row r="146" spans="1:20" x14ac:dyDescent="0.5">
      <c r="A146" s="14" t="s">
        <v>38</v>
      </c>
      <c r="B146" s="14" t="s">
        <v>117</v>
      </c>
      <c r="C146" s="16">
        <v>1</v>
      </c>
      <c r="D146" s="16">
        <v>114</v>
      </c>
      <c r="E146" s="24">
        <v>6</v>
      </c>
      <c r="F146" s="24">
        <v>26</v>
      </c>
      <c r="G146" s="24">
        <v>2014</v>
      </c>
      <c r="H146" s="9">
        <v>212962.4</v>
      </c>
      <c r="I146" s="5" t="str">
        <f>VLOOKUP(D146,Cust,2)</f>
        <v>Universal Display</v>
      </c>
      <c r="J146" s="5" t="str">
        <f>VLOOKUP(D146,Cust,3)</f>
        <v>Computers/peripherals</v>
      </c>
      <c r="K146" t="str">
        <f>VLOOKUP(A146,RegionAssign,2,FALSE)</f>
        <v>East</v>
      </c>
      <c r="L146">
        <f>VLOOKUP(C146,ManAssign,2,FALSE)</f>
        <v>1</v>
      </c>
      <c r="M146" s="19">
        <f t="shared" si="10"/>
        <v>14907.368</v>
      </c>
      <c r="N146" s="19">
        <f t="shared" si="11"/>
        <v>10648.12</v>
      </c>
      <c r="O146" s="19">
        <f t="shared" si="12"/>
        <v>6388.8719999999994</v>
      </c>
      <c r="P146" s="19">
        <f t="shared" si="13"/>
        <v>12777.743999999999</v>
      </c>
      <c r="Q146" s="20">
        <f t="shared" si="14"/>
        <v>37268.42</v>
      </c>
      <c r="T146" s="12"/>
    </row>
    <row r="147" spans="1:20" x14ac:dyDescent="0.5">
      <c r="A147" s="14" t="s">
        <v>38</v>
      </c>
      <c r="B147" s="14" t="s">
        <v>117</v>
      </c>
      <c r="C147" s="16">
        <v>1</v>
      </c>
      <c r="D147" s="16">
        <v>114</v>
      </c>
      <c r="E147" s="24">
        <v>5</v>
      </c>
      <c r="F147" s="24">
        <v>3</v>
      </c>
      <c r="G147" s="24">
        <v>2014</v>
      </c>
      <c r="H147" s="9">
        <v>221621.57</v>
      </c>
      <c r="I147" s="5" t="str">
        <f>VLOOKUP(D147,Cust,2)</f>
        <v>Universal Display</v>
      </c>
      <c r="J147" s="5" t="str">
        <f>VLOOKUP(D147,Cust,3)</f>
        <v>Computers/peripherals</v>
      </c>
      <c r="K147" t="str">
        <f>VLOOKUP(A147,RegionAssign,2,FALSE)</f>
        <v>East</v>
      </c>
      <c r="L147">
        <f>VLOOKUP(C147,ManAssign,2,FALSE)</f>
        <v>1</v>
      </c>
      <c r="M147" s="19">
        <f t="shared" si="10"/>
        <v>15513.509900000003</v>
      </c>
      <c r="N147" s="19">
        <f t="shared" si="11"/>
        <v>11081.078500000001</v>
      </c>
      <c r="O147" s="19">
        <f t="shared" si="12"/>
        <v>6648.6471000000001</v>
      </c>
      <c r="P147" s="19">
        <f t="shared" si="13"/>
        <v>13297.2942</v>
      </c>
      <c r="Q147" s="20">
        <f t="shared" si="14"/>
        <v>38783.774749999997</v>
      </c>
      <c r="T147" s="13"/>
    </row>
    <row r="148" spans="1:20" x14ac:dyDescent="0.5">
      <c r="A148" s="14" t="s">
        <v>38</v>
      </c>
      <c r="B148" s="14" t="s">
        <v>117</v>
      </c>
      <c r="C148" s="16">
        <v>1</v>
      </c>
      <c r="D148" s="16">
        <v>114</v>
      </c>
      <c r="E148" s="24">
        <v>3</v>
      </c>
      <c r="F148" s="24">
        <v>16</v>
      </c>
      <c r="G148" s="24">
        <v>2014</v>
      </c>
      <c r="H148" s="9">
        <v>93038.1</v>
      </c>
      <c r="I148" s="5" t="str">
        <f>VLOOKUP(D148,Cust,2)</f>
        <v>Universal Display</v>
      </c>
      <c r="J148" s="5" t="str">
        <f>VLOOKUP(D148,Cust,3)</f>
        <v>Computers/peripherals</v>
      </c>
      <c r="K148" t="str">
        <f>VLOOKUP(A148,RegionAssign,2,FALSE)</f>
        <v>East</v>
      </c>
      <c r="L148">
        <f>VLOOKUP(C148,ManAssign,2,FALSE)</f>
        <v>1</v>
      </c>
      <c r="M148" s="19">
        <f t="shared" si="10"/>
        <v>6512.6670000000013</v>
      </c>
      <c r="N148" s="19">
        <f t="shared" si="11"/>
        <v>4651.9050000000007</v>
      </c>
      <c r="O148" s="19">
        <f t="shared" si="12"/>
        <v>2791.143</v>
      </c>
      <c r="P148" s="19">
        <f t="shared" si="13"/>
        <v>5582.2860000000001</v>
      </c>
      <c r="Q148" s="20">
        <f t="shared" si="14"/>
        <v>16281.6675</v>
      </c>
      <c r="T148" s="12"/>
    </row>
    <row r="149" spans="1:20" x14ac:dyDescent="0.5">
      <c r="A149" s="14" t="s">
        <v>38</v>
      </c>
      <c r="B149" s="14" t="s">
        <v>117</v>
      </c>
      <c r="C149" s="16">
        <v>1</v>
      </c>
      <c r="D149" s="16">
        <v>114</v>
      </c>
      <c r="E149" s="24">
        <v>2</v>
      </c>
      <c r="F149" s="24">
        <v>28</v>
      </c>
      <c r="G149" s="24">
        <v>2014</v>
      </c>
      <c r="H149" s="9">
        <v>51849.7</v>
      </c>
      <c r="I149" s="5" t="str">
        <f>VLOOKUP(D149,Cust,2)</f>
        <v>Universal Display</v>
      </c>
      <c r="J149" s="5" t="str">
        <f>VLOOKUP(D149,Cust,3)</f>
        <v>Computers/peripherals</v>
      </c>
      <c r="K149" t="str">
        <f>VLOOKUP(A149,RegionAssign,2,FALSE)</f>
        <v>East</v>
      </c>
      <c r="L149">
        <f>VLOOKUP(C149,ManAssign,2,FALSE)</f>
        <v>1</v>
      </c>
      <c r="M149" s="19">
        <f t="shared" si="10"/>
        <v>3629.4790000000003</v>
      </c>
      <c r="N149" s="19">
        <f t="shared" si="11"/>
        <v>2592.4850000000001</v>
      </c>
      <c r="O149" s="19">
        <f t="shared" si="12"/>
        <v>1555.4909999999998</v>
      </c>
      <c r="P149" s="19">
        <f t="shared" si="13"/>
        <v>3110.9819999999995</v>
      </c>
      <c r="Q149" s="20">
        <f t="shared" si="14"/>
        <v>9073.6974999999984</v>
      </c>
      <c r="T149" s="13"/>
    </row>
    <row r="150" spans="1:20" x14ac:dyDescent="0.5">
      <c r="A150" s="14" t="s">
        <v>38</v>
      </c>
      <c r="B150" s="14" t="s">
        <v>117</v>
      </c>
      <c r="C150" s="16">
        <v>1</v>
      </c>
      <c r="D150" s="16">
        <v>114</v>
      </c>
      <c r="E150" s="24">
        <v>9</v>
      </c>
      <c r="F150" s="24">
        <v>12</v>
      </c>
      <c r="G150" s="24">
        <v>2013</v>
      </c>
      <c r="H150" s="9">
        <v>188676.36</v>
      </c>
      <c r="I150" s="5" t="str">
        <f>VLOOKUP(D150,Cust,2)</f>
        <v>Universal Display</v>
      </c>
      <c r="J150" s="5" t="str">
        <f>VLOOKUP(D150,Cust,3)</f>
        <v>Computers/peripherals</v>
      </c>
      <c r="K150" t="str">
        <f>VLOOKUP(A150,RegionAssign,2,FALSE)</f>
        <v>East</v>
      </c>
      <c r="L150">
        <f>VLOOKUP(C150,ManAssign,2,FALSE)</f>
        <v>1</v>
      </c>
      <c r="M150" s="19">
        <f t="shared" si="10"/>
        <v>13207.3452</v>
      </c>
      <c r="N150" s="19">
        <f t="shared" si="11"/>
        <v>9433.8179999999993</v>
      </c>
      <c r="O150" s="19">
        <f t="shared" si="12"/>
        <v>5660.2907999999998</v>
      </c>
      <c r="P150" s="19">
        <f t="shared" si="13"/>
        <v>11320.5816</v>
      </c>
      <c r="Q150" s="20">
        <f t="shared" si="14"/>
        <v>33018.362999999998</v>
      </c>
      <c r="T150" s="12"/>
    </row>
    <row r="151" spans="1:20" x14ac:dyDescent="0.5">
      <c r="A151" s="14" t="s">
        <v>38</v>
      </c>
      <c r="B151" s="14" t="s">
        <v>117</v>
      </c>
      <c r="C151" s="16">
        <v>1</v>
      </c>
      <c r="D151" s="16">
        <v>114</v>
      </c>
      <c r="E151" s="24">
        <v>10</v>
      </c>
      <c r="F151" s="24">
        <v>31</v>
      </c>
      <c r="G151" s="24">
        <v>2012</v>
      </c>
      <c r="H151" s="9">
        <v>82975.7</v>
      </c>
      <c r="I151" s="5" t="str">
        <f>VLOOKUP(D151,Cust,2)</f>
        <v>Universal Display</v>
      </c>
      <c r="J151" s="5" t="str">
        <f>VLOOKUP(D151,Cust,3)</f>
        <v>Computers/peripherals</v>
      </c>
      <c r="K151" t="str">
        <f>VLOOKUP(A151,RegionAssign,2,FALSE)</f>
        <v>East</v>
      </c>
      <c r="L151">
        <f>VLOOKUP(C151,ManAssign,2,FALSE)</f>
        <v>1</v>
      </c>
      <c r="M151" s="19">
        <f t="shared" si="10"/>
        <v>5808.299</v>
      </c>
      <c r="N151" s="19">
        <f t="shared" si="11"/>
        <v>4148.7849999999999</v>
      </c>
      <c r="O151" s="19">
        <f t="shared" si="12"/>
        <v>2489.2709999999997</v>
      </c>
      <c r="P151" s="19">
        <f t="shared" si="13"/>
        <v>4978.5419999999995</v>
      </c>
      <c r="Q151" s="20">
        <f t="shared" si="14"/>
        <v>14520.747499999998</v>
      </c>
      <c r="T151" s="13"/>
    </row>
    <row r="152" spans="1:20" x14ac:dyDescent="0.5">
      <c r="A152" s="14" t="s">
        <v>38</v>
      </c>
      <c r="B152" s="14" t="s">
        <v>117</v>
      </c>
      <c r="C152" s="16">
        <v>1</v>
      </c>
      <c r="D152" s="16">
        <v>114</v>
      </c>
      <c r="E152" s="24">
        <v>9</v>
      </c>
      <c r="F152" s="24">
        <v>25</v>
      </c>
      <c r="G152" s="24">
        <v>2012</v>
      </c>
      <c r="H152" s="9">
        <v>204283.61</v>
      </c>
      <c r="I152" s="5" t="str">
        <f>VLOOKUP(D152,Cust,2)</f>
        <v>Universal Display</v>
      </c>
      <c r="J152" s="5" t="str">
        <f>VLOOKUP(D152,Cust,3)</f>
        <v>Computers/peripherals</v>
      </c>
      <c r="K152" t="str">
        <f>VLOOKUP(A152,RegionAssign,2,FALSE)</f>
        <v>East</v>
      </c>
      <c r="L152">
        <f>VLOOKUP(C152,ManAssign,2,FALSE)</f>
        <v>1</v>
      </c>
      <c r="M152" s="19">
        <f t="shared" si="10"/>
        <v>14299.852700000001</v>
      </c>
      <c r="N152" s="19">
        <f t="shared" si="11"/>
        <v>10214.1805</v>
      </c>
      <c r="O152" s="19">
        <f t="shared" si="12"/>
        <v>6128.5082999999995</v>
      </c>
      <c r="P152" s="19">
        <f t="shared" si="13"/>
        <v>12257.016599999999</v>
      </c>
      <c r="Q152" s="20">
        <f t="shared" si="14"/>
        <v>35749.631749999993</v>
      </c>
      <c r="T152" s="12"/>
    </row>
    <row r="153" spans="1:20" x14ac:dyDescent="0.5">
      <c r="A153" s="14" t="s">
        <v>39</v>
      </c>
      <c r="B153" s="14" t="s">
        <v>78</v>
      </c>
      <c r="C153" s="16">
        <v>3</v>
      </c>
      <c r="D153" s="16">
        <v>301</v>
      </c>
      <c r="E153" s="24">
        <v>9</v>
      </c>
      <c r="F153" s="24">
        <v>1</v>
      </c>
      <c r="G153" s="24">
        <v>2012</v>
      </c>
      <c r="H153" s="9">
        <v>67001.929999999993</v>
      </c>
      <c r="I153" s="5" t="str">
        <f>VLOOKUP(D153,Cust,2)</f>
        <v>Azaleos</v>
      </c>
      <c r="J153" s="5" t="str">
        <f>VLOOKUP(D153,Cust,3)</f>
        <v>Communications/networking</v>
      </c>
      <c r="K153" t="str">
        <f>VLOOKUP(A153,RegionAssign,2,FALSE)</f>
        <v>West</v>
      </c>
      <c r="L153">
        <f>VLOOKUP(C153,ManAssign,2,FALSE)</f>
        <v>4</v>
      </c>
      <c r="M153" s="19">
        <f t="shared" si="10"/>
        <v>4690.1350999999995</v>
      </c>
      <c r="N153" s="19">
        <f t="shared" si="11"/>
        <v>3350.0964999999997</v>
      </c>
      <c r="O153" s="19">
        <f t="shared" si="12"/>
        <v>2010.0578999999998</v>
      </c>
      <c r="P153" s="19">
        <f t="shared" si="13"/>
        <v>4020.1157999999996</v>
      </c>
      <c r="Q153" s="20">
        <f t="shared" si="14"/>
        <v>11725.337749999999</v>
      </c>
      <c r="T153" s="13"/>
    </row>
    <row r="154" spans="1:20" x14ac:dyDescent="0.5">
      <c r="A154" s="14" t="s">
        <v>39</v>
      </c>
      <c r="B154" s="14" t="s">
        <v>78</v>
      </c>
      <c r="C154" s="16">
        <v>3</v>
      </c>
      <c r="D154" s="16">
        <v>301</v>
      </c>
      <c r="E154" s="24">
        <v>11</v>
      </c>
      <c r="F154" s="24">
        <v>7</v>
      </c>
      <c r="G154" s="24">
        <v>2014</v>
      </c>
      <c r="H154" s="9">
        <v>163500.96</v>
      </c>
      <c r="I154" s="5" t="str">
        <f>VLOOKUP(D154,Cust,2)</f>
        <v>Azaleos</v>
      </c>
      <c r="J154" s="5" t="str">
        <f>VLOOKUP(D154,Cust,3)</f>
        <v>Communications/networking</v>
      </c>
      <c r="K154" t="str">
        <f>VLOOKUP(A154,RegionAssign,2,FALSE)</f>
        <v>West</v>
      </c>
      <c r="L154">
        <f>VLOOKUP(C154,ManAssign,2,FALSE)</f>
        <v>4</v>
      </c>
      <c r="M154" s="19">
        <f t="shared" si="10"/>
        <v>11445.067200000001</v>
      </c>
      <c r="N154" s="19">
        <f t="shared" si="11"/>
        <v>8175.0479999999998</v>
      </c>
      <c r="O154" s="19">
        <f t="shared" si="12"/>
        <v>4905.0287999999991</v>
      </c>
      <c r="P154" s="19">
        <f t="shared" si="13"/>
        <v>9810.0575999999983</v>
      </c>
      <c r="Q154" s="20">
        <f t="shared" si="14"/>
        <v>28612.667999999998</v>
      </c>
      <c r="T154" s="12"/>
    </row>
    <row r="155" spans="1:20" x14ac:dyDescent="0.5">
      <c r="A155" s="14" t="s">
        <v>39</v>
      </c>
      <c r="B155" s="14" t="s">
        <v>78</v>
      </c>
      <c r="C155" s="16">
        <v>3</v>
      </c>
      <c r="D155" s="16">
        <v>301</v>
      </c>
      <c r="E155" s="24">
        <v>11</v>
      </c>
      <c r="F155" s="24">
        <v>7</v>
      </c>
      <c r="G155" s="24">
        <v>2014</v>
      </c>
      <c r="H155" s="9">
        <v>220780.99</v>
      </c>
      <c r="I155" s="5" t="str">
        <f>VLOOKUP(D155,Cust,2)</f>
        <v>Azaleos</v>
      </c>
      <c r="J155" s="5" t="str">
        <f>VLOOKUP(D155,Cust,3)</f>
        <v>Communications/networking</v>
      </c>
      <c r="K155" t="str">
        <f>VLOOKUP(A155,RegionAssign,2,FALSE)</f>
        <v>West</v>
      </c>
      <c r="L155">
        <f>VLOOKUP(C155,ManAssign,2,FALSE)</f>
        <v>4</v>
      </c>
      <c r="M155" s="19">
        <f t="shared" si="10"/>
        <v>15454.669300000001</v>
      </c>
      <c r="N155" s="19">
        <f t="shared" si="11"/>
        <v>11039.049500000001</v>
      </c>
      <c r="O155" s="19">
        <f t="shared" si="12"/>
        <v>6623.4296999999997</v>
      </c>
      <c r="P155" s="19">
        <f t="shared" si="13"/>
        <v>13246.859399999999</v>
      </c>
      <c r="Q155" s="20">
        <f t="shared" si="14"/>
        <v>38636.673249999993</v>
      </c>
      <c r="T155" s="13"/>
    </row>
    <row r="156" spans="1:20" x14ac:dyDescent="0.5">
      <c r="A156" s="14" t="s">
        <v>39</v>
      </c>
      <c r="B156" s="14" t="s">
        <v>78</v>
      </c>
      <c r="C156" s="16">
        <v>3</v>
      </c>
      <c r="D156" s="16">
        <v>301</v>
      </c>
      <c r="E156" s="24">
        <v>8</v>
      </c>
      <c r="F156" s="24">
        <v>18</v>
      </c>
      <c r="G156" s="24">
        <v>2014</v>
      </c>
      <c r="H156" s="9">
        <v>190094.95</v>
      </c>
      <c r="I156" s="5" t="str">
        <f>VLOOKUP(D156,Cust,2)</f>
        <v>Azaleos</v>
      </c>
      <c r="J156" s="5" t="str">
        <f>VLOOKUP(D156,Cust,3)</f>
        <v>Communications/networking</v>
      </c>
      <c r="K156" t="str">
        <f>VLOOKUP(A156,RegionAssign,2,FALSE)</f>
        <v>West</v>
      </c>
      <c r="L156">
        <f>VLOOKUP(C156,ManAssign,2,FALSE)</f>
        <v>4</v>
      </c>
      <c r="M156" s="19">
        <f t="shared" si="10"/>
        <v>13306.646500000003</v>
      </c>
      <c r="N156" s="19">
        <f t="shared" si="11"/>
        <v>9504.7475000000013</v>
      </c>
      <c r="O156" s="19">
        <f t="shared" si="12"/>
        <v>5702.8485000000001</v>
      </c>
      <c r="P156" s="19">
        <f t="shared" si="13"/>
        <v>11405.697</v>
      </c>
      <c r="Q156" s="20">
        <f t="shared" si="14"/>
        <v>33266.616249999999</v>
      </c>
      <c r="T156" s="12"/>
    </row>
    <row r="157" spans="1:20" x14ac:dyDescent="0.5">
      <c r="A157" s="14" t="s">
        <v>39</v>
      </c>
      <c r="B157" s="14" t="s">
        <v>78</v>
      </c>
      <c r="C157" s="16">
        <v>3</v>
      </c>
      <c r="D157" s="16">
        <v>301</v>
      </c>
      <c r="E157" s="24">
        <v>4</v>
      </c>
      <c r="F157" s="24">
        <v>14</v>
      </c>
      <c r="G157" s="24">
        <v>2014</v>
      </c>
      <c r="H157" s="9">
        <v>91182.59</v>
      </c>
      <c r="I157" s="5" t="str">
        <f>VLOOKUP(D157,Cust,2)</f>
        <v>Azaleos</v>
      </c>
      <c r="J157" s="5" t="str">
        <f>VLOOKUP(D157,Cust,3)</f>
        <v>Communications/networking</v>
      </c>
      <c r="K157" t="str">
        <f>VLOOKUP(A157,RegionAssign,2,FALSE)</f>
        <v>West</v>
      </c>
      <c r="L157">
        <f>VLOOKUP(C157,ManAssign,2,FALSE)</f>
        <v>4</v>
      </c>
      <c r="M157" s="19">
        <f t="shared" si="10"/>
        <v>6382.7813000000006</v>
      </c>
      <c r="N157" s="19">
        <f t="shared" si="11"/>
        <v>4559.1295</v>
      </c>
      <c r="O157" s="19">
        <f t="shared" si="12"/>
        <v>2735.4776999999999</v>
      </c>
      <c r="P157" s="19">
        <f t="shared" si="13"/>
        <v>5470.9553999999998</v>
      </c>
      <c r="Q157" s="20">
        <f t="shared" si="14"/>
        <v>15956.953249999999</v>
      </c>
      <c r="T157" s="13"/>
    </row>
    <row r="158" spans="1:20" x14ac:dyDescent="0.5">
      <c r="A158" s="14" t="s">
        <v>39</v>
      </c>
      <c r="B158" s="14" t="s">
        <v>78</v>
      </c>
      <c r="C158" s="16">
        <v>3</v>
      </c>
      <c r="D158" s="16">
        <v>301</v>
      </c>
      <c r="E158" s="24">
        <v>3</v>
      </c>
      <c r="F158" s="24">
        <v>8</v>
      </c>
      <c r="G158" s="24">
        <v>2014</v>
      </c>
      <c r="H158" s="9">
        <v>184648.95</v>
      </c>
      <c r="I158" s="5" t="str">
        <f>VLOOKUP(D158,Cust,2)</f>
        <v>Azaleos</v>
      </c>
      <c r="J158" s="5" t="str">
        <f>VLOOKUP(D158,Cust,3)</f>
        <v>Communications/networking</v>
      </c>
      <c r="K158" t="str">
        <f>VLOOKUP(A158,RegionAssign,2,FALSE)</f>
        <v>West</v>
      </c>
      <c r="L158">
        <f>VLOOKUP(C158,ManAssign,2,FALSE)</f>
        <v>4</v>
      </c>
      <c r="M158" s="19">
        <f t="shared" si="10"/>
        <v>12925.426500000001</v>
      </c>
      <c r="N158" s="19">
        <f t="shared" si="11"/>
        <v>9232.4475000000002</v>
      </c>
      <c r="O158" s="19">
        <f t="shared" si="12"/>
        <v>5539.4684999999999</v>
      </c>
      <c r="P158" s="19">
        <f t="shared" si="13"/>
        <v>11078.937</v>
      </c>
      <c r="Q158" s="20">
        <f t="shared" si="14"/>
        <v>32313.56625</v>
      </c>
      <c r="T158" s="12"/>
    </row>
    <row r="159" spans="1:20" x14ac:dyDescent="0.5">
      <c r="A159" s="14" t="s">
        <v>39</v>
      </c>
      <c r="B159" s="14" t="s">
        <v>78</v>
      </c>
      <c r="C159" s="16">
        <v>3</v>
      </c>
      <c r="D159" s="16">
        <v>301</v>
      </c>
      <c r="E159" s="24">
        <v>4</v>
      </c>
      <c r="F159" s="24">
        <v>11</v>
      </c>
      <c r="G159" s="24">
        <v>2013</v>
      </c>
      <c r="H159" s="9">
        <v>166952.17000000001</v>
      </c>
      <c r="I159" s="5" t="str">
        <f>VLOOKUP(D159,Cust,2)</f>
        <v>Azaleos</v>
      </c>
      <c r="J159" s="5" t="str">
        <f>VLOOKUP(D159,Cust,3)</f>
        <v>Communications/networking</v>
      </c>
      <c r="K159" t="str">
        <f>VLOOKUP(A159,RegionAssign,2,FALSE)</f>
        <v>West</v>
      </c>
      <c r="L159">
        <f>VLOOKUP(C159,ManAssign,2,FALSE)</f>
        <v>4</v>
      </c>
      <c r="M159" s="19">
        <f t="shared" si="10"/>
        <v>11686.651900000003</v>
      </c>
      <c r="N159" s="19">
        <f t="shared" si="11"/>
        <v>8347.6085000000003</v>
      </c>
      <c r="O159" s="19">
        <f t="shared" si="12"/>
        <v>5008.5650999999998</v>
      </c>
      <c r="P159" s="19">
        <f t="shared" si="13"/>
        <v>10017.1302</v>
      </c>
      <c r="Q159" s="20">
        <f t="shared" si="14"/>
        <v>29216.62975</v>
      </c>
      <c r="T159" s="13"/>
    </row>
    <row r="160" spans="1:20" x14ac:dyDescent="0.5">
      <c r="A160" s="14" t="s">
        <v>39</v>
      </c>
      <c r="B160" s="14" t="s">
        <v>78</v>
      </c>
      <c r="C160" s="16">
        <v>3</v>
      </c>
      <c r="D160" s="16">
        <v>301</v>
      </c>
      <c r="E160" s="24">
        <v>4</v>
      </c>
      <c r="F160" s="24">
        <v>7</v>
      </c>
      <c r="G160" s="24">
        <v>2013</v>
      </c>
      <c r="H160" s="9">
        <v>89500.87</v>
      </c>
      <c r="I160" s="5" t="str">
        <f>VLOOKUP(D160,Cust,2)</f>
        <v>Azaleos</v>
      </c>
      <c r="J160" s="5" t="str">
        <f>VLOOKUP(D160,Cust,3)</f>
        <v>Communications/networking</v>
      </c>
      <c r="K160" t="str">
        <f>VLOOKUP(A160,RegionAssign,2,FALSE)</f>
        <v>West</v>
      </c>
      <c r="L160">
        <f>VLOOKUP(C160,ManAssign,2,FALSE)</f>
        <v>4</v>
      </c>
      <c r="M160" s="19">
        <f t="shared" si="10"/>
        <v>6265.0609000000004</v>
      </c>
      <c r="N160" s="19">
        <f t="shared" si="11"/>
        <v>4475.0434999999998</v>
      </c>
      <c r="O160" s="19">
        <f t="shared" si="12"/>
        <v>2685.0260999999996</v>
      </c>
      <c r="P160" s="19">
        <f t="shared" si="13"/>
        <v>5370.0521999999992</v>
      </c>
      <c r="Q160" s="20">
        <f t="shared" si="14"/>
        <v>15662.652249999997</v>
      </c>
      <c r="T160" s="12"/>
    </row>
    <row r="161" spans="1:20" x14ac:dyDescent="0.5">
      <c r="A161" s="14" t="s">
        <v>39</v>
      </c>
      <c r="B161" s="14" t="s">
        <v>78</v>
      </c>
      <c r="C161" s="16">
        <v>3</v>
      </c>
      <c r="D161" s="16">
        <v>301</v>
      </c>
      <c r="E161" s="24">
        <v>2</v>
      </c>
      <c r="F161" s="24">
        <v>19</v>
      </c>
      <c r="G161" s="24">
        <v>2013</v>
      </c>
      <c r="H161" s="9">
        <v>179136.7</v>
      </c>
      <c r="I161" s="5" t="str">
        <f>VLOOKUP(D161,Cust,2)</f>
        <v>Azaleos</v>
      </c>
      <c r="J161" s="5" t="str">
        <f>VLOOKUP(D161,Cust,3)</f>
        <v>Communications/networking</v>
      </c>
      <c r="K161" t="str">
        <f>VLOOKUP(A161,RegionAssign,2,FALSE)</f>
        <v>West</v>
      </c>
      <c r="L161">
        <f>VLOOKUP(C161,ManAssign,2,FALSE)</f>
        <v>4</v>
      </c>
      <c r="M161" s="19">
        <f t="shared" si="10"/>
        <v>12539.569000000001</v>
      </c>
      <c r="N161" s="19">
        <f t="shared" si="11"/>
        <v>8956.8350000000009</v>
      </c>
      <c r="O161" s="19">
        <f t="shared" si="12"/>
        <v>5374.1010000000006</v>
      </c>
      <c r="P161" s="19">
        <f t="shared" si="13"/>
        <v>10748.202000000001</v>
      </c>
      <c r="Q161" s="20">
        <f t="shared" si="14"/>
        <v>31348.922500000001</v>
      </c>
      <c r="T161" s="13"/>
    </row>
    <row r="162" spans="1:20" x14ac:dyDescent="0.5">
      <c r="A162" s="14" t="s">
        <v>39</v>
      </c>
      <c r="B162" s="14" t="s">
        <v>78</v>
      </c>
      <c r="C162" s="16">
        <v>3</v>
      </c>
      <c r="D162" s="16">
        <v>301</v>
      </c>
      <c r="E162" s="24">
        <v>12</v>
      </c>
      <c r="F162" s="24">
        <v>9</v>
      </c>
      <c r="G162" s="24">
        <v>2012</v>
      </c>
      <c r="H162" s="9">
        <v>176884.91</v>
      </c>
      <c r="I162" s="5" t="str">
        <f>VLOOKUP(D162,Cust,2)</f>
        <v>Azaleos</v>
      </c>
      <c r="J162" s="5" t="str">
        <f>VLOOKUP(D162,Cust,3)</f>
        <v>Communications/networking</v>
      </c>
      <c r="K162" t="str">
        <f>VLOOKUP(A162,RegionAssign,2,FALSE)</f>
        <v>West</v>
      </c>
      <c r="L162">
        <f>VLOOKUP(C162,ManAssign,2,FALSE)</f>
        <v>4</v>
      </c>
      <c r="M162" s="19">
        <f t="shared" si="10"/>
        <v>12381.943700000002</v>
      </c>
      <c r="N162" s="19">
        <f t="shared" si="11"/>
        <v>8844.2455000000009</v>
      </c>
      <c r="O162" s="19">
        <f t="shared" si="12"/>
        <v>5306.5473000000002</v>
      </c>
      <c r="P162" s="19">
        <f t="shared" si="13"/>
        <v>10613.0946</v>
      </c>
      <c r="Q162" s="20">
        <f t="shared" si="14"/>
        <v>30954.859249999998</v>
      </c>
      <c r="T162" s="12"/>
    </row>
    <row r="163" spans="1:20" x14ac:dyDescent="0.5">
      <c r="A163" s="14" t="s">
        <v>39</v>
      </c>
      <c r="B163" s="14" t="s">
        <v>78</v>
      </c>
      <c r="C163" s="16">
        <v>3</v>
      </c>
      <c r="D163" s="16">
        <v>301</v>
      </c>
      <c r="E163" s="24">
        <v>8</v>
      </c>
      <c r="F163" s="24">
        <v>11</v>
      </c>
      <c r="G163" s="24">
        <v>2012</v>
      </c>
      <c r="H163" s="9">
        <v>194316.26</v>
      </c>
      <c r="I163" s="5" t="str">
        <f>VLOOKUP(D163,Cust,2)</f>
        <v>Azaleos</v>
      </c>
      <c r="J163" s="5" t="str">
        <f>VLOOKUP(D163,Cust,3)</f>
        <v>Communications/networking</v>
      </c>
      <c r="K163" t="str">
        <f>VLOOKUP(A163,RegionAssign,2,FALSE)</f>
        <v>West</v>
      </c>
      <c r="L163">
        <f>VLOOKUP(C163,ManAssign,2,FALSE)</f>
        <v>4</v>
      </c>
      <c r="M163" s="19">
        <f t="shared" si="10"/>
        <v>13602.138200000001</v>
      </c>
      <c r="N163" s="19">
        <f t="shared" si="11"/>
        <v>9715.8130000000001</v>
      </c>
      <c r="O163" s="19">
        <f t="shared" si="12"/>
        <v>5829.4877999999999</v>
      </c>
      <c r="P163" s="19">
        <f t="shared" si="13"/>
        <v>11658.9756</v>
      </c>
      <c r="Q163" s="20">
        <f t="shared" si="14"/>
        <v>34005.345500000003</v>
      </c>
      <c r="T163" s="13"/>
    </row>
    <row r="164" spans="1:20" x14ac:dyDescent="0.5">
      <c r="A164" s="14" t="s">
        <v>39</v>
      </c>
      <c r="B164" s="14" t="s">
        <v>78</v>
      </c>
      <c r="C164" s="16">
        <v>3</v>
      </c>
      <c r="D164" s="16">
        <v>301</v>
      </c>
      <c r="E164" s="24">
        <v>5</v>
      </c>
      <c r="F164" s="24">
        <v>15</v>
      </c>
      <c r="G164" s="24">
        <v>2012</v>
      </c>
      <c r="H164" s="9">
        <v>95950.36</v>
      </c>
      <c r="I164" s="5" t="str">
        <f>VLOOKUP(D164,Cust,2)</f>
        <v>Azaleos</v>
      </c>
      <c r="J164" s="5" t="str">
        <f>VLOOKUP(D164,Cust,3)</f>
        <v>Communications/networking</v>
      </c>
      <c r="K164" t="str">
        <f>VLOOKUP(A164,RegionAssign,2,FALSE)</f>
        <v>West</v>
      </c>
      <c r="L164">
        <f>VLOOKUP(C164,ManAssign,2,FALSE)</f>
        <v>4</v>
      </c>
      <c r="M164" s="19">
        <f t="shared" si="10"/>
        <v>6716.525200000001</v>
      </c>
      <c r="N164" s="19">
        <f t="shared" si="11"/>
        <v>4797.518</v>
      </c>
      <c r="O164" s="19">
        <f t="shared" si="12"/>
        <v>2878.5108</v>
      </c>
      <c r="P164" s="19">
        <f t="shared" si="13"/>
        <v>5757.0216</v>
      </c>
      <c r="Q164" s="20">
        <f t="shared" si="14"/>
        <v>16791.312999999998</v>
      </c>
      <c r="T164" s="12"/>
    </row>
    <row r="165" spans="1:20" x14ac:dyDescent="0.5">
      <c r="A165" s="14" t="s">
        <v>39</v>
      </c>
      <c r="B165" s="14" t="s">
        <v>78</v>
      </c>
      <c r="C165" s="16">
        <v>3</v>
      </c>
      <c r="D165" s="16">
        <v>301</v>
      </c>
      <c r="E165" s="24">
        <v>3</v>
      </c>
      <c r="F165" s="24">
        <v>7</v>
      </c>
      <c r="G165" s="24">
        <v>2012</v>
      </c>
      <c r="H165" s="9">
        <v>74794.149999999994</v>
      </c>
      <c r="I165" s="5" t="str">
        <f>VLOOKUP(D165,Cust,2)</f>
        <v>Azaleos</v>
      </c>
      <c r="J165" s="5" t="str">
        <f>VLOOKUP(D165,Cust,3)</f>
        <v>Communications/networking</v>
      </c>
      <c r="K165" t="str">
        <f>VLOOKUP(A165,RegionAssign,2,FALSE)</f>
        <v>West</v>
      </c>
      <c r="L165">
        <f>VLOOKUP(C165,ManAssign,2,FALSE)</f>
        <v>4</v>
      </c>
      <c r="M165" s="19">
        <f t="shared" si="10"/>
        <v>5235.5905000000002</v>
      </c>
      <c r="N165" s="19">
        <f t="shared" si="11"/>
        <v>3739.7075</v>
      </c>
      <c r="O165" s="19">
        <f t="shared" si="12"/>
        <v>2243.8244999999997</v>
      </c>
      <c r="P165" s="19">
        <f t="shared" si="13"/>
        <v>4487.6489999999994</v>
      </c>
      <c r="Q165" s="20">
        <f t="shared" si="14"/>
        <v>13088.976249999998</v>
      </c>
      <c r="T165" s="13"/>
    </row>
    <row r="166" spans="1:20" x14ac:dyDescent="0.5">
      <c r="A166" s="14" t="s">
        <v>39</v>
      </c>
      <c r="B166" s="14" t="s">
        <v>59</v>
      </c>
      <c r="C166" s="16">
        <v>3</v>
      </c>
      <c r="D166" s="16">
        <v>302</v>
      </c>
      <c r="E166" s="24">
        <v>7</v>
      </c>
      <c r="F166" s="24">
        <v>9</v>
      </c>
      <c r="G166" s="24">
        <v>2013</v>
      </c>
      <c r="H166" s="9">
        <v>199654.73</v>
      </c>
      <c r="I166" s="5" t="str">
        <f>VLOOKUP(D166,Cust,2)</f>
        <v>Concur</v>
      </c>
      <c r="J166" s="5" t="str">
        <f>VLOOKUP(D166,Cust,3)</f>
        <v>Software</v>
      </c>
      <c r="K166" t="str">
        <f>VLOOKUP(A166,RegionAssign,2,FALSE)</f>
        <v>West</v>
      </c>
      <c r="L166">
        <f>VLOOKUP(C166,ManAssign,2,FALSE)</f>
        <v>4</v>
      </c>
      <c r="M166" s="19">
        <f t="shared" si="10"/>
        <v>13975.831100000001</v>
      </c>
      <c r="N166" s="19">
        <f t="shared" si="11"/>
        <v>9982.7365000000009</v>
      </c>
      <c r="O166" s="19">
        <f t="shared" si="12"/>
        <v>5989.6419000000005</v>
      </c>
      <c r="P166" s="19">
        <f t="shared" si="13"/>
        <v>11979.283800000001</v>
      </c>
      <c r="Q166" s="20">
        <f t="shared" si="14"/>
        <v>34939.577749999997</v>
      </c>
      <c r="T166" s="12"/>
    </row>
    <row r="167" spans="1:20" x14ac:dyDescent="0.5">
      <c r="A167" s="14" t="s">
        <v>39</v>
      </c>
      <c r="B167" s="14" t="s">
        <v>59</v>
      </c>
      <c r="C167" s="16">
        <v>3</v>
      </c>
      <c r="D167" s="16">
        <v>302</v>
      </c>
      <c r="E167" s="24">
        <v>12</v>
      </c>
      <c r="F167" s="24">
        <v>5</v>
      </c>
      <c r="G167" s="24">
        <v>2014</v>
      </c>
      <c r="H167" s="9">
        <v>70163.47</v>
      </c>
      <c r="I167" s="5" t="str">
        <f>VLOOKUP(D167,Cust,2)</f>
        <v>Concur</v>
      </c>
      <c r="J167" s="5" t="str">
        <f>VLOOKUP(D167,Cust,3)</f>
        <v>Software</v>
      </c>
      <c r="K167" t="str">
        <f>VLOOKUP(A167,RegionAssign,2,FALSE)</f>
        <v>West</v>
      </c>
      <c r="L167">
        <f>VLOOKUP(C167,ManAssign,2,FALSE)</f>
        <v>4</v>
      </c>
      <c r="M167" s="19">
        <f t="shared" si="10"/>
        <v>4911.4429000000009</v>
      </c>
      <c r="N167" s="19">
        <f t="shared" si="11"/>
        <v>3508.1735000000003</v>
      </c>
      <c r="O167" s="19">
        <f t="shared" si="12"/>
        <v>2104.9040999999997</v>
      </c>
      <c r="P167" s="19">
        <f t="shared" si="13"/>
        <v>4209.8081999999995</v>
      </c>
      <c r="Q167" s="20">
        <f t="shared" si="14"/>
        <v>12278.607249999999</v>
      </c>
      <c r="T167" s="13"/>
    </row>
    <row r="168" spans="1:20" x14ac:dyDescent="0.5">
      <c r="A168" s="14" t="s">
        <v>39</v>
      </c>
      <c r="B168" s="14" t="s">
        <v>59</v>
      </c>
      <c r="C168" s="16">
        <v>3</v>
      </c>
      <c r="D168" s="16">
        <v>302</v>
      </c>
      <c r="E168" s="24">
        <v>8</v>
      </c>
      <c r="F168" s="24">
        <v>8</v>
      </c>
      <c r="G168" s="24">
        <v>2014</v>
      </c>
      <c r="H168" s="9">
        <v>185349.27</v>
      </c>
      <c r="I168" s="5" t="str">
        <f>VLOOKUP(D168,Cust,2)</f>
        <v>Concur</v>
      </c>
      <c r="J168" s="5" t="str">
        <f>VLOOKUP(D168,Cust,3)</f>
        <v>Software</v>
      </c>
      <c r="K168" t="str">
        <f>VLOOKUP(A168,RegionAssign,2,FALSE)</f>
        <v>West</v>
      </c>
      <c r="L168">
        <f>VLOOKUP(C168,ManAssign,2,FALSE)</f>
        <v>4</v>
      </c>
      <c r="M168" s="19">
        <f t="shared" si="10"/>
        <v>12974.448900000001</v>
      </c>
      <c r="N168" s="19">
        <f t="shared" si="11"/>
        <v>9267.4634999999998</v>
      </c>
      <c r="O168" s="19">
        <f t="shared" si="12"/>
        <v>5560.4780999999994</v>
      </c>
      <c r="P168" s="19">
        <f t="shared" si="13"/>
        <v>11120.956199999999</v>
      </c>
      <c r="Q168" s="20">
        <f t="shared" si="14"/>
        <v>32436.122249999997</v>
      </c>
      <c r="T168" s="12"/>
    </row>
    <row r="169" spans="1:20" x14ac:dyDescent="0.5">
      <c r="A169" s="14" t="s">
        <v>39</v>
      </c>
      <c r="B169" s="14" t="s">
        <v>59</v>
      </c>
      <c r="C169" s="16">
        <v>3</v>
      </c>
      <c r="D169" s="16">
        <v>302</v>
      </c>
      <c r="E169" s="24">
        <v>7</v>
      </c>
      <c r="F169" s="24">
        <v>30</v>
      </c>
      <c r="G169" s="24">
        <v>2014</v>
      </c>
      <c r="H169" s="9">
        <v>201871.37</v>
      </c>
      <c r="I169" s="5" t="str">
        <f>VLOOKUP(D169,Cust,2)</f>
        <v>Concur</v>
      </c>
      <c r="J169" s="5" t="str">
        <f>VLOOKUP(D169,Cust,3)</f>
        <v>Software</v>
      </c>
      <c r="K169" t="str">
        <f>VLOOKUP(A169,RegionAssign,2,FALSE)</f>
        <v>West</v>
      </c>
      <c r="L169">
        <f>VLOOKUP(C169,ManAssign,2,FALSE)</f>
        <v>4</v>
      </c>
      <c r="M169" s="19">
        <f t="shared" si="10"/>
        <v>14130.995900000002</v>
      </c>
      <c r="N169" s="19">
        <f t="shared" si="11"/>
        <v>10093.568500000001</v>
      </c>
      <c r="O169" s="19">
        <f t="shared" si="12"/>
        <v>6056.1410999999998</v>
      </c>
      <c r="P169" s="19">
        <f t="shared" si="13"/>
        <v>12112.2822</v>
      </c>
      <c r="Q169" s="20">
        <f t="shared" si="14"/>
        <v>35327.489749999993</v>
      </c>
      <c r="T169" s="13"/>
    </row>
    <row r="170" spans="1:20" x14ac:dyDescent="0.5">
      <c r="A170" s="14" t="s">
        <v>39</v>
      </c>
      <c r="B170" s="14" t="s">
        <v>59</v>
      </c>
      <c r="C170" s="16">
        <v>3</v>
      </c>
      <c r="D170" s="16">
        <v>302</v>
      </c>
      <c r="E170" s="24">
        <v>5</v>
      </c>
      <c r="F170" s="24">
        <v>26</v>
      </c>
      <c r="G170" s="24">
        <v>2014</v>
      </c>
      <c r="H170" s="9">
        <v>162768.18</v>
      </c>
      <c r="I170" s="5" t="str">
        <f>VLOOKUP(D170,Cust,2)</f>
        <v>Concur</v>
      </c>
      <c r="J170" s="5" t="str">
        <f>VLOOKUP(D170,Cust,3)</f>
        <v>Software</v>
      </c>
      <c r="K170" t="str">
        <f>VLOOKUP(A170,RegionAssign,2,FALSE)</f>
        <v>West</v>
      </c>
      <c r="L170">
        <f>VLOOKUP(C170,ManAssign,2,FALSE)</f>
        <v>4</v>
      </c>
      <c r="M170" s="19">
        <f t="shared" si="10"/>
        <v>11393.7726</v>
      </c>
      <c r="N170" s="19">
        <f t="shared" si="11"/>
        <v>8138.4089999999997</v>
      </c>
      <c r="O170" s="19">
        <f t="shared" si="12"/>
        <v>4883.0454</v>
      </c>
      <c r="P170" s="19">
        <f t="shared" si="13"/>
        <v>9766.0907999999999</v>
      </c>
      <c r="Q170" s="20">
        <f t="shared" si="14"/>
        <v>28484.431499999999</v>
      </c>
      <c r="T170" s="12"/>
    </row>
    <row r="171" spans="1:20" x14ac:dyDescent="0.5">
      <c r="A171" s="14" t="s">
        <v>39</v>
      </c>
      <c r="B171" s="14" t="s">
        <v>59</v>
      </c>
      <c r="C171" s="16">
        <v>3</v>
      </c>
      <c r="D171" s="16">
        <v>302</v>
      </c>
      <c r="E171" s="24">
        <v>2</v>
      </c>
      <c r="F171" s="24">
        <v>24</v>
      </c>
      <c r="G171" s="24">
        <v>2014</v>
      </c>
      <c r="H171" s="9">
        <v>88960.51</v>
      </c>
      <c r="I171" s="5" t="str">
        <f>VLOOKUP(D171,Cust,2)</f>
        <v>Concur</v>
      </c>
      <c r="J171" s="5" t="str">
        <f>VLOOKUP(D171,Cust,3)</f>
        <v>Software</v>
      </c>
      <c r="K171" t="str">
        <f>VLOOKUP(A171,RegionAssign,2,FALSE)</f>
        <v>West</v>
      </c>
      <c r="L171">
        <f>VLOOKUP(C171,ManAssign,2,FALSE)</f>
        <v>4</v>
      </c>
      <c r="M171" s="19">
        <f t="shared" si="10"/>
        <v>6227.2357000000002</v>
      </c>
      <c r="N171" s="19">
        <f t="shared" si="11"/>
        <v>4448.0254999999997</v>
      </c>
      <c r="O171" s="19">
        <f t="shared" si="12"/>
        <v>2668.8152999999998</v>
      </c>
      <c r="P171" s="19">
        <f t="shared" si="13"/>
        <v>5337.6305999999995</v>
      </c>
      <c r="Q171" s="20">
        <f t="shared" si="14"/>
        <v>15568.089249999997</v>
      </c>
      <c r="T171" s="13"/>
    </row>
    <row r="172" spans="1:20" x14ac:dyDescent="0.5">
      <c r="A172" s="14" t="s">
        <v>39</v>
      </c>
      <c r="B172" s="14" t="s">
        <v>59</v>
      </c>
      <c r="C172" s="16">
        <v>3</v>
      </c>
      <c r="D172" s="16">
        <v>302</v>
      </c>
      <c r="E172" s="24">
        <v>2</v>
      </c>
      <c r="F172" s="24">
        <v>6</v>
      </c>
      <c r="G172" s="24">
        <v>2014</v>
      </c>
      <c r="H172" s="9">
        <v>207135.82</v>
      </c>
      <c r="I172" s="5" t="str">
        <f>VLOOKUP(D172,Cust,2)</f>
        <v>Concur</v>
      </c>
      <c r="J172" s="5" t="str">
        <f>VLOOKUP(D172,Cust,3)</f>
        <v>Software</v>
      </c>
      <c r="K172" t="str">
        <f>VLOOKUP(A172,RegionAssign,2,FALSE)</f>
        <v>West</v>
      </c>
      <c r="L172">
        <f>VLOOKUP(C172,ManAssign,2,FALSE)</f>
        <v>4</v>
      </c>
      <c r="M172" s="19">
        <f t="shared" si="10"/>
        <v>14499.507400000002</v>
      </c>
      <c r="N172" s="19">
        <f t="shared" si="11"/>
        <v>10356.791000000001</v>
      </c>
      <c r="O172" s="19">
        <f t="shared" si="12"/>
        <v>6214.0745999999999</v>
      </c>
      <c r="P172" s="19">
        <f t="shared" si="13"/>
        <v>12428.1492</v>
      </c>
      <c r="Q172" s="20">
        <f t="shared" si="14"/>
        <v>36248.768499999998</v>
      </c>
      <c r="T172" s="12"/>
    </row>
    <row r="173" spans="1:20" x14ac:dyDescent="0.5">
      <c r="A173" s="14" t="s">
        <v>39</v>
      </c>
      <c r="B173" s="14" t="s">
        <v>59</v>
      </c>
      <c r="C173" s="16">
        <v>3</v>
      </c>
      <c r="D173" s="16">
        <v>302</v>
      </c>
      <c r="E173" s="24">
        <v>1</v>
      </c>
      <c r="F173" s="24">
        <v>9</v>
      </c>
      <c r="G173" s="24">
        <v>2014</v>
      </c>
      <c r="H173" s="9">
        <v>76991.27</v>
      </c>
      <c r="I173" s="5" t="str">
        <f>VLOOKUP(D173,Cust,2)</f>
        <v>Concur</v>
      </c>
      <c r="J173" s="5" t="str">
        <f>VLOOKUP(D173,Cust,3)</f>
        <v>Software</v>
      </c>
      <c r="K173" t="str">
        <f>VLOOKUP(A173,RegionAssign,2,FALSE)</f>
        <v>West</v>
      </c>
      <c r="L173">
        <f>VLOOKUP(C173,ManAssign,2,FALSE)</f>
        <v>4</v>
      </c>
      <c r="M173" s="19">
        <f t="shared" si="10"/>
        <v>5389.3889000000008</v>
      </c>
      <c r="N173" s="19">
        <f t="shared" si="11"/>
        <v>3849.5635000000002</v>
      </c>
      <c r="O173" s="19">
        <f t="shared" si="12"/>
        <v>2309.7381</v>
      </c>
      <c r="P173" s="19">
        <f t="shared" si="13"/>
        <v>4619.4762000000001</v>
      </c>
      <c r="Q173" s="20">
        <f t="shared" si="14"/>
        <v>13473.472250000001</v>
      </c>
      <c r="T173" s="13"/>
    </row>
    <row r="174" spans="1:20" x14ac:dyDescent="0.5">
      <c r="A174" s="14" t="s">
        <v>39</v>
      </c>
      <c r="B174" s="14" t="s">
        <v>59</v>
      </c>
      <c r="C174" s="16">
        <v>3</v>
      </c>
      <c r="D174" s="16">
        <v>302</v>
      </c>
      <c r="E174" s="24">
        <v>11</v>
      </c>
      <c r="F174" s="24">
        <v>27</v>
      </c>
      <c r="G174" s="24">
        <v>2013</v>
      </c>
      <c r="H174" s="9">
        <v>85142.04</v>
      </c>
      <c r="I174" s="5" t="str">
        <f>VLOOKUP(D174,Cust,2)</f>
        <v>Concur</v>
      </c>
      <c r="J174" s="5" t="str">
        <f>VLOOKUP(D174,Cust,3)</f>
        <v>Software</v>
      </c>
      <c r="K174" t="str">
        <f>VLOOKUP(A174,RegionAssign,2,FALSE)</f>
        <v>West</v>
      </c>
      <c r="L174">
        <f>VLOOKUP(C174,ManAssign,2,FALSE)</f>
        <v>4</v>
      </c>
      <c r="M174" s="19">
        <f t="shared" si="10"/>
        <v>5959.9427999999998</v>
      </c>
      <c r="N174" s="19">
        <f t="shared" si="11"/>
        <v>4257.1019999999999</v>
      </c>
      <c r="O174" s="19">
        <f t="shared" si="12"/>
        <v>2554.2611999999999</v>
      </c>
      <c r="P174" s="19">
        <f t="shared" si="13"/>
        <v>5108.5223999999998</v>
      </c>
      <c r="Q174" s="20">
        <f t="shared" si="14"/>
        <v>14899.856999999998</v>
      </c>
      <c r="T174" s="12"/>
    </row>
    <row r="175" spans="1:20" x14ac:dyDescent="0.5">
      <c r="A175" s="14" t="s">
        <v>39</v>
      </c>
      <c r="B175" s="14" t="s">
        <v>59</v>
      </c>
      <c r="C175" s="16">
        <v>3</v>
      </c>
      <c r="D175" s="16">
        <v>302</v>
      </c>
      <c r="E175" s="24">
        <v>11</v>
      </c>
      <c r="F175" s="24">
        <v>21</v>
      </c>
      <c r="G175" s="24">
        <v>2013</v>
      </c>
      <c r="H175" s="9">
        <v>100424.06</v>
      </c>
      <c r="I175" s="5" t="str">
        <f>VLOOKUP(D175,Cust,2)</f>
        <v>Concur</v>
      </c>
      <c r="J175" s="5" t="str">
        <f>VLOOKUP(D175,Cust,3)</f>
        <v>Software</v>
      </c>
      <c r="K175" t="str">
        <f>VLOOKUP(A175,RegionAssign,2,FALSE)</f>
        <v>West</v>
      </c>
      <c r="L175">
        <f>VLOOKUP(C175,ManAssign,2,FALSE)</f>
        <v>4</v>
      </c>
      <c r="M175" s="19">
        <f t="shared" si="10"/>
        <v>7029.6842000000006</v>
      </c>
      <c r="N175" s="19">
        <f t="shared" si="11"/>
        <v>5021.2030000000004</v>
      </c>
      <c r="O175" s="19">
        <f t="shared" si="12"/>
        <v>3012.7217999999998</v>
      </c>
      <c r="P175" s="19">
        <f t="shared" si="13"/>
        <v>6025.4435999999996</v>
      </c>
      <c r="Q175" s="20">
        <f t="shared" si="14"/>
        <v>17574.210499999997</v>
      </c>
      <c r="T175" s="13"/>
    </row>
    <row r="176" spans="1:20" x14ac:dyDescent="0.5">
      <c r="A176" s="14" t="s">
        <v>39</v>
      </c>
      <c r="B176" s="14" t="s">
        <v>59</v>
      </c>
      <c r="C176" s="16">
        <v>3</v>
      </c>
      <c r="D176" s="16">
        <v>302</v>
      </c>
      <c r="E176" s="24">
        <v>9</v>
      </c>
      <c r="F176" s="24">
        <v>13</v>
      </c>
      <c r="G176" s="24">
        <v>2013</v>
      </c>
      <c r="H176" s="9">
        <v>88942.6</v>
      </c>
      <c r="I176" s="5" t="str">
        <f>VLOOKUP(D176,Cust,2)</f>
        <v>Concur</v>
      </c>
      <c r="J176" s="5" t="str">
        <f>VLOOKUP(D176,Cust,3)</f>
        <v>Software</v>
      </c>
      <c r="K176" t="str">
        <f>VLOOKUP(A176,RegionAssign,2,FALSE)</f>
        <v>West</v>
      </c>
      <c r="L176">
        <f>VLOOKUP(C176,ManAssign,2,FALSE)</f>
        <v>4</v>
      </c>
      <c r="M176" s="19">
        <f t="shared" si="10"/>
        <v>6225.9820000000009</v>
      </c>
      <c r="N176" s="19">
        <f t="shared" si="11"/>
        <v>4447.13</v>
      </c>
      <c r="O176" s="19">
        <f t="shared" si="12"/>
        <v>2668.2780000000002</v>
      </c>
      <c r="P176" s="19">
        <f t="shared" si="13"/>
        <v>5336.5560000000005</v>
      </c>
      <c r="Q176" s="20">
        <f t="shared" si="14"/>
        <v>15564.955</v>
      </c>
      <c r="T176" s="12"/>
    </row>
    <row r="177" spans="1:20" x14ac:dyDescent="0.5">
      <c r="A177" s="14" t="s">
        <v>39</v>
      </c>
      <c r="B177" s="14" t="s">
        <v>59</v>
      </c>
      <c r="C177" s="16">
        <v>3</v>
      </c>
      <c r="D177" s="16">
        <v>302</v>
      </c>
      <c r="E177" s="24">
        <v>8</v>
      </c>
      <c r="F177" s="24">
        <v>3</v>
      </c>
      <c r="G177" s="24">
        <v>2013</v>
      </c>
      <c r="H177" s="9">
        <v>245482.06</v>
      </c>
      <c r="I177" s="5" t="str">
        <f>VLOOKUP(D177,Cust,2)</f>
        <v>Concur</v>
      </c>
      <c r="J177" s="5" t="str">
        <f>VLOOKUP(D177,Cust,3)</f>
        <v>Software</v>
      </c>
      <c r="K177" t="str">
        <f>VLOOKUP(A177,RegionAssign,2,FALSE)</f>
        <v>West</v>
      </c>
      <c r="L177">
        <f>VLOOKUP(C177,ManAssign,2,FALSE)</f>
        <v>4</v>
      </c>
      <c r="M177" s="19">
        <f t="shared" si="10"/>
        <v>17183.744200000001</v>
      </c>
      <c r="N177" s="19">
        <f t="shared" si="11"/>
        <v>12274.103000000001</v>
      </c>
      <c r="O177" s="19">
        <f t="shared" si="12"/>
        <v>7364.4618</v>
      </c>
      <c r="P177" s="19">
        <f t="shared" si="13"/>
        <v>14728.9236</v>
      </c>
      <c r="Q177" s="20">
        <f t="shared" si="14"/>
        <v>42959.360499999995</v>
      </c>
      <c r="T177" s="13"/>
    </row>
    <row r="178" spans="1:20" x14ac:dyDescent="0.5">
      <c r="A178" s="14" t="s">
        <v>39</v>
      </c>
      <c r="B178" s="14" t="s">
        <v>59</v>
      </c>
      <c r="C178" s="16">
        <v>3</v>
      </c>
      <c r="D178" s="16">
        <v>302</v>
      </c>
      <c r="E178" s="24">
        <v>6</v>
      </c>
      <c r="F178" s="24">
        <v>20</v>
      </c>
      <c r="G178" s="24">
        <v>2013</v>
      </c>
      <c r="H178" s="9">
        <v>201075.71</v>
      </c>
      <c r="I178" s="5" t="str">
        <f>VLOOKUP(D178,Cust,2)</f>
        <v>Concur</v>
      </c>
      <c r="J178" s="5" t="str">
        <f>VLOOKUP(D178,Cust,3)</f>
        <v>Software</v>
      </c>
      <c r="K178" t="str">
        <f>VLOOKUP(A178,RegionAssign,2,FALSE)</f>
        <v>West</v>
      </c>
      <c r="L178">
        <f>VLOOKUP(C178,ManAssign,2,FALSE)</f>
        <v>4</v>
      </c>
      <c r="M178" s="19">
        <f t="shared" si="10"/>
        <v>14075.299700000001</v>
      </c>
      <c r="N178" s="19">
        <f t="shared" si="11"/>
        <v>10053.7855</v>
      </c>
      <c r="O178" s="19">
        <f t="shared" si="12"/>
        <v>6032.2712999999994</v>
      </c>
      <c r="P178" s="19">
        <f t="shared" si="13"/>
        <v>12064.542599999999</v>
      </c>
      <c r="Q178" s="20">
        <f t="shared" si="14"/>
        <v>35188.249249999993</v>
      </c>
      <c r="T178" s="12"/>
    </row>
    <row r="179" spans="1:20" x14ac:dyDescent="0.5">
      <c r="A179" s="14" t="s">
        <v>39</v>
      </c>
      <c r="B179" s="14" t="s">
        <v>59</v>
      </c>
      <c r="C179" s="16">
        <v>3</v>
      </c>
      <c r="D179" s="16">
        <v>302</v>
      </c>
      <c r="E179" s="24">
        <v>2</v>
      </c>
      <c r="F179" s="24">
        <v>8</v>
      </c>
      <c r="G179" s="24">
        <v>2013</v>
      </c>
      <c r="H179" s="9">
        <v>177711.02</v>
      </c>
      <c r="I179" s="5" t="str">
        <f>VLOOKUP(D179,Cust,2)</f>
        <v>Concur</v>
      </c>
      <c r="J179" s="5" t="str">
        <f>VLOOKUP(D179,Cust,3)</f>
        <v>Software</v>
      </c>
      <c r="K179" t="str">
        <f>VLOOKUP(A179,RegionAssign,2,FALSE)</f>
        <v>West</v>
      </c>
      <c r="L179">
        <f>VLOOKUP(C179,ManAssign,2,FALSE)</f>
        <v>4</v>
      </c>
      <c r="M179" s="19">
        <f t="shared" si="10"/>
        <v>12439.7714</v>
      </c>
      <c r="N179" s="19">
        <f t="shared" si="11"/>
        <v>8885.5509999999995</v>
      </c>
      <c r="O179" s="19">
        <f t="shared" si="12"/>
        <v>5331.3305999999993</v>
      </c>
      <c r="P179" s="19">
        <f t="shared" si="13"/>
        <v>10662.661199999999</v>
      </c>
      <c r="Q179" s="20">
        <f t="shared" si="14"/>
        <v>31099.428499999995</v>
      </c>
      <c r="T179" s="13"/>
    </row>
    <row r="180" spans="1:20" x14ac:dyDescent="0.5">
      <c r="A180" s="14" t="s">
        <v>39</v>
      </c>
      <c r="B180" s="14" t="s">
        <v>59</v>
      </c>
      <c r="C180" s="16">
        <v>3</v>
      </c>
      <c r="D180" s="16">
        <v>302</v>
      </c>
      <c r="E180" s="24">
        <v>2</v>
      </c>
      <c r="F180" s="24">
        <v>2</v>
      </c>
      <c r="G180" s="24">
        <v>2013</v>
      </c>
      <c r="H180" s="9">
        <v>222303.59</v>
      </c>
      <c r="I180" s="5" t="str">
        <f>VLOOKUP(D180,Cust,2)</f>
        <v>Concur</v>
      </c>
      <c r="J180" s="5" t="str">
        <f>VLOOKUP(D180,Cust,3)</f>
        <v>Software</v>
      </c>
      <c r="K180" t="str">
        <f>VLOOKUP(A180,RegionAssign,2,FALSE)</f>
        <v>West</v>
      </c>
      <c r="L180">
        <f>VLOOKUP(C180,ManAssign,2,FALSE)</f>
        <v>4</v>
      </c>
      <c r="M180" s="19">
        <f t="shared" si="10"/>
        <v>15561.251300000002</v>
      </c>
      <c r="N180" s="19">
        <f t="shared" si="11"/>
        <v>11115.1795</v>
      </c>
      <c r="O180" s="19">
        <f t="shared" si="12"/>
        <v>6669.1076999999996</v>
      </c>
      <c r="P180" s="19">
        <f t="shared" si="13"/>
        <v>13338.215399999999</v>
      </c>
      <c r="Q180" s="20">
        <f t="shared" si="14"/>
        <v>38903.128249999994</v>
      </c>
      <c r="T180" s="12"/>
    </row>
    <row r="181" spans="1:20" x14ac:dyDescent="0.5">
      <c r="A181" s="14" t="s">
        <v>39</v>
      </c>
      <c r="B181" s="14" t="s">
        <v>59</v>
      </c>
      <c r="C181" s="16">
        <v>3</v>
      </c>
      <c r="D181" s="16">
        <v>302</v>
      </c>
      <c r="E181" s="24">
        <v>1</v>
      </c>
      <c r="F181" s="24">
        <v>27</v>
      </c>
      <c r="G181" s="24">
        <v>2013</v>
      </c>
      <c r="H181" s="9">
        <v>172573.95</v>
      </c>
      <c r="I181" s="5" t="str">
        <f>VLOOKUP(D181,Cust,2)</f>
        <v>Concur</v>
      </c>
      <c r="J181" s="5" t="str">
        <f>VLOOKUP(D181,Cust,3)</f>
        <v>Software</v>
      </c>
      <c r="K181" t="str">
        <f>VLOOKUP(A181,RegionAssign,2,FALSE)</f>
        <v>West</v>
      </c>
      <c r="L181">
        <f>VLOOKUP(C181,ManAssign,2,FALSE)</f>
        <v>4</v>
      </c>
      <c r="M181" s="19">
        <f t="shared" si="10"/>
        <v>12080.176500000001</v>
      </c>
      <c r="N181" s="19">
        <f t="shared" si="11"/>
        <v>8628.6975000000002</v>
      </c>
      <c r="O181" s="19">
        <f t="shared" si="12"/>
        <v>5177.2184999999999</v>
      </c>
      <c r="P181" s="19">
        <f t="shared" si="13"/>
        <v>10354.437</v>
      </c>
      <c r="Q181" s="20">
        <f t="shared" si="14"/>
        <v>30200.44125</v>
      </c>
      <c r="T181" s="13"/>
    </row>
    <row r="182" spans="1:20" x14ac:dyDescent="0.5">
      <c r="A182" s="14" t="s">
        <v>39</v>
      </c>
      <c r="B182" s="14" t="s">
        <v>59</v>
      </c>
      <c r="C182" s="16">
        <v>3</v>
      </c>
      <c r="D182" s="16">
        <v>302</v>
      </c>
      <c r="E182" s="24">
        <v>1</v>
      </c>
      <c r="F182" s="24">
        <v>19</v>
      </c>
      <c r="G182" s="24">
        <v>2013</v>
      </c>
      <c r="H182" s="9">
        <v>232299.29</v>
      </c>
      <c r="I182" s="5" t="str">
        <f>VLOOKUP(D182,Cust,2)</f>
        <v>Concur</v>
      </c>
      <c r="J182" s="5" t="str">
        <f>VLOOKUP(D182,Cust,3)</f>
        <v>Software</v>
      </c>
      <c r="K182" t="str">
        <f>VLOOKUP(A182,RegionAssign,2,FALSE)</f>
        <v>West</v>
      </c>
      <c r="L182">
        <f>VLOOKUP(C182,ManAssign,2,FALSE)</f>
        <v>4</v>
      </c>
      <c r="M182" s="19">
        <f t="shared" si="10"/>
        <v>16260.950300000002</v>
      </c>
      <c r="N182" s="19">
        <f t="shared" si="11"/>
        <v>11614.964500000002</v>
      </c>
      <c r="O182" s="19">
        <f t="shared" si="12"/>
        <v>6968.9786999999997</v>
      </c>
      <c r="P182" s="19">
        <f t="shared" si="13"/>
        <v>13937.957399999999</v>
      </c>
      <c r="Q182" s="20">
        <f t="shared" si="14"/>
        <v>40652.375749999999</v>
      </c>
      <c r="T182" s="12"/>
    </row>
    <row r="183" spans="1:20" x14ac:dyDescent="0.5">
      <c r="A183" s="14" t="s">
        <v>39</v>
      </c>
      <c r="B183" s="14" t="s">
        <v>59</v>
      </c>
      <c r="C183" s="16">
        <v>3</v>
      </c>
      <c r="D183" s="16">
        <v>302</v>
      </c>
      <c r="E183" s="24">
        <v>12</v>
      </c>
      <c r="F183" s="24">
        <v>4</v>
      </c>
      <c r="G183" s="24">
        <v>2012</v>
      </c>
      <c r="H183" s="9">
        <v>85262.2</v>
      </c>
      <c r="I183" s="5" t="str">
        <f>VLOOKUP(D183,Cust,2)</f>
        <v>Concur</v>
      </c>
      <c r="J183" s="5" t="str">
        <f>VLOOKUP(D183,Cust,3)</f>
        <v>Software</v>
      </c>
      <c r="K183" t="str">
        <f>VLOOKUP(A183,RegionAssign,2,FALSE)</f>
        <v>West</v>
      </c>
      <c r="L183">
        <f>VLOOKUP(C183,ManAssign,2,FALSE)</f>
        <v>4</v>
      </c>
      <c r="M183" s="19">
        <f t="shared" si="10"/>
        <v>5968.3540000000003</v>
      </c>
      <c r="N183" s="19">
        <f t="shared" si="11"/>
        <v>4263.1099999999997</v>
      </c>
      <c r="O183" s="19">
        <f t="shared" si="12"/>
        <v>2557.866</v>
      </c>
      <c r="P183" s="19">
        <f t="shared" si="13"/>
        <v>5115.732</v>
      </c>
      <c r="Q183" s="20">
        <f t="shared" si="14"/>
        <v>14920.884999999998</v>
      </c>
      <c r="T183" s="13"/>
    </row>
    <row r="184" spans="1:20" x14ac:dyDescent="0.5">
      <c r="A184" s="14" t="s">
        <v>39</v>
      </c>
      <c r="B184" s="14" t="s">
        <v>59</v>
      </c>
      <c r="C184" s="16">
        <v>3</v>
      </c>
      <c r="D184" s="16">
        <v>302</v>
      </c>
      <c r="E184" s="24">
        <v>10</v>
      </c>
      <c r="F184" s="24">
        <v>4</v>
      </c>
      <c r="G184" s="24">
        <v>2012</v>
      </c>
      <c r="H184" s="9">
        <v>61388.69</v>
      </c>
      <c r="I184" s="5" t="str">
        <f>VLOOKUP(D184,Cust,2)</f>
        <v>Concur</v>
      </c>
      <c r="J184" s="5" t="str">
        <f>VLOOKUP(D184,Cust,3)</f>
        <v>Software</v>
      </c>
      <c r="K184" t="str">
        <f>VLOOKUP(A184,RegionAssign,2,FALSE)</f>
        <v>West</v>
      </c>
      <c r="L184">
        <f>VLOOKUP(C184,ManAssign,2,FALSE)</f>
        <v>4</v>
      </c>
      <c r="M184" s="19">
        <f t="shared" si="10"/>
        <v>4297.2083000000002</v>
      </c>
      <c r="N184" s="19">
        <f t="shared" si="11"/>
        <v>3069.4345000000003</v>
      </c>
      <c r="O184" s="19">
        <f t="shared" si="12"/>
        <v>1841.6606999999999</v>
      </c>
      <c r="P184" s="19">
        <f t="shared" si="13"/>
        <v>3683.3213999999998</v>
      </c>
      <c r="Q184" s="20">
        <f t="shared" si="14"/>
        <v>10743.02075</v>
      </c>
      <c r="T184" s="12"/>
    </row>
    <row r="185" spans="1:20" x14ac:dyDescent="0.5">
      <c r="A185" s="14" t="s">
        <v>39</v>
      </c>
      <c r="B185" s="14" t="s">
        <v>59</v>
      </c>
      <c r="C185" s="16">
        <v>3</v>
      </c>
      <c r="D185" s="16">
        <v>302</v>
      </c>
      <c r="E185" s="24">
        <v>9</v>
      </c>
      <c r="F185" s="24">
        <v>23</v>
      </c>
      <c r="G185" s="24">
        <v>2012</v>
      </c>
      <c r="H185" s="9">
        <v>206301.62</v>
      </c>
      <c r="I185" s="5" t="str">
        <f>VLOOKUP(D185,Cust,2)</f>
        <v>Concur</v>
      </c>
      <c r="J185" s="5" t="str">
        <f>VLOOKUP(D185,Cust,3)</f>
        <v>Software</v>
      </c>
      <c r="K185" t="str">
        <f>VLOOKUP(A185,RegionAssign,2,FALSE)</f>
        <v>West</v>
      </c>
      <c r="L185">
        <f>VLOOKUP(C185,ManAssign,2,FALSE)</f>
        <v>4</v>
      </c>
      <c r="M185" s="19">
        <f t="shared" si="10"/>
        <v>14441.1134</v>
      </c>
      <c r="N185" s="19">
        <f t="shared" si="11"/>
        <v>10315.081</v>
      </c>
      <c r="O185" s="19">
        <f t="shared" si="12"/>
        <v>6189.0486000000001</v>
      </c>
      <c r="P185" s="19">
        <f t="shared" si="13"/>
        <v>12378.0972</v>
      </c>
      <c r="Q185" s="20">
        <f t="shared" si="14"/>
        <v>36102.783499999998</v>
      </c>
      <c r="T185" s="13"/>
    </row>
    <row r="186" spans="1:20" x14ac:dyDescent="0.5">
      <c r="A186" s="14" t="s">
        <v>39</v>
      </c>
      <c r="B186" s="14" t="s">
        <v>59</v>
      </c>
      <c r="C186" s="16">
        <v>3</v>
      </c>
      <c r="D186" s="16">
        <v>302</v>
      </c>
      <c r="E186" s="24">
        <v>8</v>
      </c>
      <c r="F186" s="24">
        <v>7</v>
      </c>
      <c r="G186" s="24">
        <v>2012</v>
      </c>
      <c r="H186" s="9">
        <v>98410.54</v>
      </c>
      <c r="I186" s="5" t="str">
        <f>VLOOKUP(D186,Cust,2)</f>
        <v>Concur</v>
      </c>
      <c r="J186" s="5" t="str">
        <f>VLOOKUP(D186,Cust,3)</f>
        <v>Software</v>
      </c>
      <c r="K186" t="str">
        <f>VLOOKUP(A186,RegionAssign,2,FALSE)</f>
        <v>West</v>
      </c>
      <c r="L186">
        <f>VLOOKUP(C186,ManAssign,2,FALSE)</f>
        <v>4</v>
      </c>
      <c r="M186" s="19">
        <f t="shared" si="10"/>
        <v>6888.7377999999999</v>
      </c>
      <c r="N186" s="19">
        <f t="shared" si="11"/>
        <v>4920.527</v>
      </c>
      <c r="O186" s="19">
        <f t="shared" si="12"/>
        <v>2952.3161999999998</v>
      </c>
      <c r="P186" s="19">
        <f t="shared" si="13"/>
        <v>5904.6323999999995</v>
      </c>
      <c r="Q186" s="20">
        <f t="shared" si="14"/>
        <v>17221.844499999999</v>
      </c>
      <c r="T186" s="12"/>
    </row>
    <row r="187" spans="1:20" x14ac:dyDescent="0.5">
      <c r="A187" s="14" t="s">
        <v>39</v>
      </c>
      <c r="B187" s="14" t="s">
        <v>76</v>
      </c>
      <c r="C187" s="16">
        <v>3</v>
      </c>
      <c r="D187" s="16">
        <v>303</v>
      </c>
      <c r="E187" s="24">
        <v>8</v>
      </c>
      <c r="F187" s="24">
        <v>4</v>
      </c>
      <c r="G187" s="24">
        <v>2013</v>
      </c>
      <c r="H187" s="9">
        <v>92891.77</v>
      </c>
      <c r="I187" s="5" t="str">
        <f>VLOOKUP(D187,Cust,2)</f>
        <v>Intellicheck Mobilisa</v>
      </c>
      <c r="J187" s="5" t="str">
        <f>VLOOKUP(D187,Cust,3)</f>
        <v>Software</v>
      </c>
      <c r="K187" t="str">
        <f>VLOOKUP(A187,RegionAssign,2,FALSE)</f>
        <v>West</v>
      </c>
      <c r="L187">
        <f>VLOOKUP(C187,ManAssign,2,FALSE)</f>
        <v>4</v>
      </c>
      <c r="M187" s="19">
        <f t="shared" si="10"/>
        <v>6502.4239000000007</v>
      </c>
      <c r="N187" s="19">
        <f t="shared" si="11"/>
        <v>4644.5885000000007</v>
      </c>
      <c r="O187" s="19">
        <f t="shared" si="12"/>
        <v>2786.7530999999999</v>
      </c>
      <c r="P187" s="19">
        <f t="shared" si="13"/>
        <v>5573.5061999999998</v>
      </c>
      <c r="Q187" s="20">
        <f t="shared" si="14"/>
        <v>16256.05975</v>
      </c>
      <c r="T187" s="13"/>
    </row>
    <row r="188" spans="1:20" x14ac:dyDescent="0.5">
      <c r="A188" s="14" t="s">
        <v>39</v>
      </c>
      <c r="B188" s="14" t="s">
        <v>76</v>
      </c>
      <c r="C188" s="16">
        <v>3</v>
      </c>
      <c r="D188" s="16">
        <v>303</v>
      </c>
      <c r="E188" s="24">
        <v>11</v>
      </c>
      <c r="F188" s="24">
        <v>11</v>
      </c>
      <c r="G188" s="24">
        <v>2014</v>
      </c>
      <c r="H188" s="9">
        <v>147553.9</v>
      </c>
      <c r="I188" s="5" t="str">
        <f>VLOOKUP(D188,Cust,2)</f>
        <v>Intellicheck Mobilisa</v>
      </c>
      <c r="J188" s="5" t="str">
        <f>VLOOKUP(D188,Cust,3)</f>
        <v>Software</v>
      </c>
      <c r="K188" t="str">
        <f>VLOOKUP(A188,RegionAssign,2,FALSE)</f>
        <v>West</v>
      </c>
      <c r="L188">
        <f>VLOOKUP(C188,ManAssign,2,FALSE)</f>
        <v>4</v>
      </c>
      <c r="M188" s="19">
        <f t="shared" si="10"/>
        <v>10328.773000000001</v>
      </c>
      <c r="N188" s="19">
        <f t="shared" si="11"/>
        <v>7377.6949999999997</v>
      </c>
      <c r="O188" s="19">
        <f t="shared" si="12"/>
        <v>4426.6169999999993</v>
      </c>
      <c r="P188" s="19">
        <f t="shared" si="13"/>
        <v>8853.2339999999986</v>
      </c>
      <c r="Q188" s="20">
        <f t="shared" si="14"/>
        <v>25821.932499999999</v>
      </c>
      <c r="T188" s="12"/>
    </row>
    <row r="189" spans="1:20" x14ac:dyDescent="0.5">
      <c r="A189" s="14" t="s">
        <v>39</v>
      </c>
      <c r="B189" s="14" t="s">
        <v>76</v>
      </c>
      <c r="C189" s="16">
        <v>3</v>
      </c>
      <c r="D189" s="16">
        <v>303</v>
      </c>
      <c r="E189" s="24">
        <v>10</v>
      </c>
      <c r="F189" s="24">
        <v>2</v>
      </c>
      <c r="G189" s="24">
        <v>2014</v>
      </c>
      <c r="H189" s="9">
        <v>228244.3</v>
      </c>
      <c r="I189" s="5" t="str">
        <f>VLOOKUP(D189,Cust,2)</f>
        <v>Intellicheck Mobilisa</v>
      </c>
      <c r="J189" s="5" t="str">
        <f>VLOOKUP(D189,Cust,3)</f>
        <v>Software</v>
      </c>
      <c r="K189" t="str">
        <f>VLOOKUP(A189,RegionAssign,2,FALSE)</f>
        <v>West</v>
      </c>
      <c r="L189">
        <f>VLOOKUP(C189,ManAssign,2,FALSE)</f>
        <v>4</v>
      </c>
      <c r="M189" s="19">
        <f t="shared" si="10"/>
        <v>15977.101000000001</v>
      </c>
      <c r="N189" s="19">
        <f t="shared" si="11"/>
        <v>11412.215</v>
      </c>
      <c r="O189" s="19">
        <f t="shared" si="12"/>
        <v>6847.3289999999997</v>
      </c>
      <c r="P189" s="19">
        <f t="shared" si="13"/>
        <v>13694.657999999999</v>
      </c>
      <c r="Q189" s="20">
        <f t="shared" si="14"/>
        <v>39942.752499999995</v>
      </c>
      <c r="T189" s="13"/>
    </row>
    <row r="190" spans="1:20" x14ac:dyDescent="0.5">
      <c r="A190" s="14" t="s">
        <v>39</v>
      </c>
      <c r="B190" s="14" t="s">
        <v>76</v>
      </c>
      <c r="C190" s="16">
        <v>3</v>
      </c>
      <c r="D190" s="16">
        <v>303</v>
      </c>
      <c r="E190" s="24">
        <v>8</v>
      </c>
      <c r="F190" s="24">
        <v>15</v>
      </c>
      <c r="G190" s="24">
        <v>2014</v>
      </c>
      <c r="H190" s="9">
        <v>193071.87</v>
      </c>
      <c r="I190" s="5" t="str">
        <f>VLOOKUP(D190,Cust,2)</f>
        <v>Intellicheck Mobilisa</v>
      </c>
      <c r="J190" s="5" t="str">
        <f>VLOOKUP(D190,Cust,3)</f>
        <v>Software</v>
      </c>
      <c r="K190" t="str">
        <f>VLOOKUP(A190,RegionAssign,2,FALSE)</f>
        <v>West</v>
      </c>
      <c r="L190">
        <f>VLOOKUP(C190,ManAssign,2,FALSE)</f>
        <v>4</v>
      </c>
      <c r="M190" s="19">
        <f t="shared" si="10"/>
        <v>13515.030900000002</v>
      </c>
      <c r="N190" s="19">
        <f t="shared" si="11"/>
        <v>9653.5935000000009</v>
      </c>
      <c r="O190" s="19">
        <f t="shared" si="12"/>
        <v>5792.1560999999992</v>
      </c>
      <c r="P190" s="19">
        <f t="shared" si="13"/>
        <v>11584.312199999998</v>
      </c>
      <c r="Q190" s="20">
        <f t="shared" si="14"/>
        <v>33787.577249999995</v>
      </c>
      <c r="T190" s="12"/>
    </row>
    <row r="191" spans="1:20" x14ac:dyDescent="0.5">
      <c r="A191" s="14" t="s">
        <v>39</v>
      </c>
      <c r="B191" s="14" t="s">
        <v>76</v>
      </c>
      <c r="C191" s="16">
        <v>3</v>
      </c>
      <c r="D191" s="16">
        <v>303</v>
      </c>
      <c r="E191" s="24">
        <v>8</v>
      </c>
      <c r="F191" s="24">
        <v>1</v>
      </c>
      <c r="G191" s="24">
        <v>2014</v>
      </c>
      <c r="H191" s="9">
        <v>200185.83</v>
      </c>
      <c r="I191" s="5" t="str">
        <f>VLOOKUP(D191,Cust,2)</f>
        <v>Intellicheck Mobilisa</v>
      </c>
      <c r="J191" s="5" t="str">
        <f>VLOOKUP(D191,Cust,3)</f>
        <v>Software</v>
      </c>
      <c r="K191" t="str">
        <f>VLOOKUP(A191,RegionAssign,2,FALSE)</f>
        <v>West</v>
      </c>
      <c r="L191">
        <f>VLOOKUP(C191,ManAssign,2,FALSE)</f>
        <v>4</v>
      </c>
      <c r="M191" s="19">
        <f t="shared" si="10"/>
        <v>14013.008100000001</v>
      </c>
      <c r="N191" s="19">
        <f t="shared" si="11"/>
        <v>10009.291499999999</v>
      </c>
      <c r="O191" s="19">
        <f t="shared" si="12"/>
        <v>6005.5748999999996</v>
      </c>
      <c r="P191" s="19">
        <f t="shared" si="13"/>
        <v>12011.149799999999</v>
      </c>
      <c r="Q191" s="20">
        <f t="shared" si="14"/>
        <v>35032.520249999994</v>
      </c>
      <c r="T191" s="13"/>
    </row>
    <row r="192" spans="1:20" x14ac:dyDescent="0.5">
      <c r="A192" s="14" t="s">
        <v>39</v>
      </c>
      <c r="B192" s="14" t="s">
        <v>76</v>
      </c>
      <c r="C192" s="16">
        <v>3</v>
      </c>
      <c r="D192" s="16">
        <v>303</v>
      </c>
      <c r="E192" s="24">
        <v>6</v>
      </c>
      <c r="F192" s="24">
        <v>30</v>
      </c>
      <c r="G192" s="24">
        <v>2014</v>
      </c>
      <c r="H192" s="9">
        <v>135437.18</v>
      </c>
      <c r="I192" s="5" t="str">
        <f>VLOOKUP(D192,Cust,2)</f>
        <v>Intellicheck Mobilisa</v>
      </c>
      <c r="J192" s="5" t="str">
        <f>VLOOKUP(D192,Cust,3)</f>
        <v>Software</v>
      </c>
      <c r="K192" t="str">
        <f>VLOOKUP(A192,RegionAssign,2,FALSE)</f>
        <v>West</v>
      </c>
      <c r="L192">
        <f>VLOOKUP(C192,ManAssign,2,FALSE)</f>
        <v>4</v>
      </c>
      <c r="M192" s="19">
        <f t="shared" si="10"/>
        <v>9480.6026000000002</v>
      </c>
      <c r="N192" s="19">
        <f t="shared" si="11"/>
        <v>6771.8590000000004</v>
      </c>
      <c r="O192" s="19">
        <f t="shared" si="12"/>
        <v>4063.1153999999997</v>
      </c>
      <c r="P192" s="19">
        <f t="shared" si="13"/>
        <v>8126.2307999999994</v>
      </c>
      <c r="Q192" s="20">
        <f t="shared" si="14"/>
        <v>23701.506499999996</v>
      </c>
      <c r="T192" s="12"/>
    </row>
    <row r="193" spans="1:20" x14ac:dyDescent="0.5">
      <c r="A193" s="14" t="s">
        <v>39</v>
      </c>
      <c r="B193" s="14" t="s">
        <v>76</v>
      </c>
      <c r="C193" s="16">
        <v>3</v>
      </c>
      <c r="D193" s="16">
        <v>303</v>
      </c>
      <c r="E193" s="24">
        <v>2</v>
      </c>
      <c r="F193" s="24">
        <v>26</v>
      </c>
      <c r="G193" s="24">
        <v>2014</v>
      </c>
      <c r="H193" s="9">
        <v>189111.76</v>
      </c>
      <c r="I193" s="5" t="str">
        <f>VLOOKUP(D193,Cust,2)</f>
        <v>Intellicheck Mobilisa</v>
      </c>
      <c r="J193" s="5" t="str">
        <f>VLOOKUP(D193,Cust,3)</f>
        <v>Software</v>
      </c>
      <c r="K193" t="str">
        <f>VLOOKUP(A193,RegionAssign,2,FALSE)</f>
        <v>West</v>
      </c>
      <c r="L193">
        <f>VLOOKUP(C193,ManAssign,2,FALSE)</f>
        <v>4</v>
      </c>
      <c r="M193" s="19">
        <f t="shared" si="10"/>
        <v>13237.823200000003</v>
      </c>
      <c r="N193" s="19">
        <f t="shared" si="11"/>
        <v>9455.5880000000016</v>
      </c>
      <c r="O193" s="19">
        <f t="shared" si="12"/>
        <v>5673.3527999999997</v>
      </c>
      <c r="P193" s="19">
        <f t="shared" si="13"/>
        <v>11346.705599999999</v>
      </c>
      <c r="Q193" s="20">
        <f t="shared" si="14"/>
        <v>33094.557999999997</v>
      </c>
      <c r="T193" s="13"/>
    </row>
    <row r="194" spans="1:20" x14ac:dyDescent="0.5">
      <c r="A194" s="14" t="s">
        <v>39</v>
      </c>
      <c r="B194" s="14" t="s">
        <v>76</v>
      </c>
      <c r="C194" s="16">
        <v>3</v>
      </c>
      <c r="D194" s="16">
        <v>303</v>
      </c>
      <c r="E194" s="24">
        <v>2</v>
      </c>
      <c r="F194" s="24">
        <v>14</v>
      </c>
      <c r="G194" s="24">
        <v>2014</v>
      </c>
      <c r="H194" s="9">
        <v>136394.85999999999</v>
      </c>
      <c r="I194" s="5" t="str">
        <f>VLOOKUP(D194,Cust,2)</f>
        <v>Intellicheck Mobilisa</v>
      </c>
      <c r="J194" s="5" t="str">
        <f>VLOOKUP(D194,Cust,3)</f>
        <v>Software</v>
      </c>
      <c r="K194" t="str">
        <f>VLOOKUP(A194,RegionAssign,2,FALSE)</f>
        <v>West</v>
      </c>
      <c r="L194">
        <f>VLOOKUP(C194,ManAssign,2,FALSE)</f>
        <v>4</v>
      </c>
      <c r="M194" s="19">
        <f t="shared" si="10"/>
        <v>9547.6401999999998</v>
      </c>
      <c r="N194" s="19">
        <f t="shared" si="11"/>
        <v>6819.7429999999995</v>
      </c>
      <c r="O194" s="19">
        <f t="shared" si="12"/>
        <v>4091.8457999999996</v>
      </c>
      <c r="P194" s="19">
        <f t="shared" si="13"/>
        <v>8183.6915999999992</v>
      </c>
      <c r="Q194" s="20">
        <f t="shared" si="14"/>
        <v>23869.100499999997</v>
      </c>
      <c r="T194" s="12"/>
    </row>
    <row r="195" spans="1:20" x14ac:dyDescent="0.5">
      <c r="A195" s="14" t="s">
        <v>39</v>
      </c>
      <c r="B195" s="14" t="s">
        <v>76</v>
      </c>
      <c r="C195" s="16">
        <v>3</v>
      </c>
      <c r="D195" s="16">
        <v>303</v>
      </c>
      <c r="E195" s="24">
        <v>12</v>
      </c>
      <c r="F195" s="24">
        <v>17</v>
      </c>
      <c r="G195" s="24">
        <v>2013</v>
      </c>
      <c r="H195" s="9">
        <v>62374.95</v>
      </c>
      <c r="I195" s="5" t="str">
        <f>VLOOKUP(D195,Cust,2)</f>
        <v>Intellicheck Mobilisa</v>
      </c>
      <c r="J195" s="5" t="str">
        <f>VLOOKUP(D195,Cust,3)</f>
        <v>Software</v>
      </c>
      <c r="K195" t="str">
        <f>VLOOKUP(A195,RegionAssign,2,FALSE)</f>
        <v>West</v>
      </c>
      <c r="L195">
        <f>VLOOKUP(C195,ManAssign,2,FALSE)</f>
        <v>4</v>
      </c>
      <c r="M195" s="19">
        <f t="shared" ref="M195:M258" si="15">0.07*H195</f>
        <v>4366.2465000000002</v>
      </c>
      <c r="N195" s="19">
        <f t="shared" ref="N195:N258" si="16">0.05*H195</f>
        <v>3118.7474999999999</v>
      </c>
      <c r="O195" s="19">
        <f t="shared" ref="O195:O258" si="17">0.03*H195</f>
        <v>1871.2484999999999</v>
      </c>
      <c r="P195" s="19">
        <f t="shared" ref="P195:P258" si="18">0.06*H195</f>
        <v>3742.4969999999998</v>
      </c>
      <c r="Q195" s="20">
        <f t="shared" ref="Q195:Q258" si="19">0.175*H195</f>
        <v>10915.616249999999</v>
      </c>
      <c r="T195" s="13"/>
    </row>
    <row r="196" spans="1:20" x14ac:dyDescent="0.5">
      <c r="A196" s="14" t="s">
        <v>39</v>
      </c>
      <c r="B196" s="14" t="s">
        <v>76</v>
      </c>
      <c r="C196" s="16">
        <v>3</v>
      </c>
      <c r="D196" s="16">
        <v>303</v>
      </c>
      <c r="E196" s="24">
        <v>6</v>
      </c>
      <c r="F196" s="24">
        <v>7</v>
      </c>
      <c r="G196" s="24">
        <v>2013</v>
      </c>
      <c r="H196" s="9">
        <v>231737.48</v>
      </c>
      <c r="I196" s="5" t="str">
        <f>VLOOKUP(D196,Cust,2)</f>
        <v>Intellicheck Mobilisa</v>
      </c>
      <c r="J196" s="5" t="str">
        <f>VLOOKUP(D196,Cust,3)</f>
        <v>Software</v>
      </c>
      <c r="K196" t="str">
        <f>VLOOKUP(A196,RegionAssign,2,FALSE)</f>
        <v>West</v>
      </c>
      <c r="L196">
        <f>VLOOKUP(C196,ManAssign,2,FALSE)</f>
        <v>4</v>
      </c>
      <c r="M196" s="19">
        <f t="shared" si="15"/>
        <v>16221.623600000003</v>
      </c>
      <c r="N196" s="19">
        <f t="shared" si="16"/>
        <v>11586.874000000002</v>
      </c>
      <c r="O196" s="19">
        <f t="shared" si="17"/>
        <v>6952.1243999999997</v>
      </c>
      <c r="P196" s="19">
        <f t="shared" si="18"/>
        <v>13904.248799999999</v>
      </c>
      <c r="Q196" s="20">
        <f t="shared" si="19"/>
        <v>40554.059000000001</v>
      </c>
      <c r="T196" s="12"/>
    </row>
    <row r="197" spans="1:20" x14ac:dyDescent="0.5">
      <c r="A197" s="14" t="s">
        <v>39</v>
      </c>
      <c r="B197" s="14" t="s">
        <v>76</v>
      </c>
      <c r="C197" s="16">
        <v>3</v>
      </c>
      <c r="D197" s="16">
        <v>303</v>
      </c>
      <c r="E197" s="24">
        <v>6</v>
      </c>
      <c r="F197" s="24">
        <v>5</v>
      </c>
      <c r="G197" s="24">
        <v>2013</v>
      </c>
      <c r="H197" s="9">
        <v>201010.99</v>
      </c>
      <c r="I197" s="5" t="str">
        <f>VLOOKUP(D197,Cust,2)</f>
        <v>Intellicheck Mobilisa</v>
      </c>
      <c r="J197" s="5" t="str">
        <f>VLOOKUP(D197,Cust,3)</f>
        <v>Software</v>
      </c>
      <c r="K197" t="str">
        <f>VLOOKUP(A197,RegionAssign,2,FALSE)</f>
        <v>West</v>
      </c>
      <c r="L197">
        <f>VLOOKUP(C197,ManAssign,2,FALSE)</f>
        <v>4</v>
      </c>
      <c r="M197" s="19">
        <f t="shared" si="15"/>
        <v>14070.7693</v>
      </c>
      <c r="N197" s="19">
        <f t="shared" si="16"/>
        <v>10050.549500000001</v>
      </c>
      <c r="O197" s="19">
        <f t="shared" si="17"/>
        <v>6030.3296999999993</v>
      </c>
      <c r="P197" s="19">
        <f t="shared" si="18"/>
        <v>12060.659399999999</v>
      </c>
      <c r="Q197" s="20">
        <f t="shared" si="19"/>
        <v>35176.923249999993</v>
      </c>
      <c r="T197" s="13"/>
    </row>
    <row r="198" spans="1:20" x14ac:dyDescent="0.5">
      <c r="A198" s="14" t="s">
        <v>39</v>
      </c>
      <c r="B198" s="14" t="s">
        <v>76</v>
      </c>
      <c r="C198" s="16">
        <v>3</v>
      </c>
      <c r="D198" s="16">
        <v>303</v>
      </c>
      <c r="E198" s="24">
        <v>2</v>
      </c>
      <c r="F198" s="24">
        <v>20</v>
      </c>
      <c r="G198" s="24">
        <v>2013</v>
      </c>
      <c r="H198" s="9">
        <v>87377.78</v>
      </c>
      <c r="I198" s="5" t="str">
        <f>VLOOKUP(D198,Cust,2)</f>
        <v>Intellicheck Mobilisa</v>
      </c>
      <c r="J198" s="5" t="str">
        <f>VLOOKUP(D198,Cust,3)</f>
        <v>Software</v>
      </c>
      <c r="K198" t="str">
        <f>VLOOKUP(A198,RegionAssign,2,FALSE)</f>
        <v>West</v>
      </c>
      <c r="L198">
        <f>VLOOKUP(C198,ManAssign,2,FALSE)</f>
        <v>4</v>
      </c>
      <c r="M198" s="19">
        <f t="shared" si="15"/>
        <v>6116.4446000000007</v>
      </c>
      <c r="N198" s="19">
        <f t="shared" si="16"/>
        <v>4368.8890000000001</v>
      </c>
      <c r="O198" s="19">
        <f t="shared" si="17"/>
        <v>2621.3334</v>
      </c>
      <c r="P198" s="19">
        <f t="shared" si="18"/>
        <v>5242.6668</v>
      </c>
      <c r="Q198" s="20">
        <f t="shared" si="19"/>
        <v>15291.111499999999</v>
      </c>
      <c r="T198" s="12"/>
    </row>
    <row r="199" spans="1:20" x14ac:dyDescent="0.5">
      <c r="A199" s="14" t="s">
        <v>39</v>
      </c>
      <c r="B199" s="14" t="s">
        <v>76</v>
      </c>
      <c r="C199" s="16">
        <v>3</v>
      </c>
      <c r="D199" s="16">
        <v>303</v>
      </c>
      <c r="E199" s="24">
        <v>12</v>
      </c>
      <c r="F199" s="24">
        <v>25</v>
      </c>
      <c r="G199" s="24">
        <v>2012</v>
      </c>
      <c r="H199" s="9">
        <v>87125.09</v>
      </c>
      <c r="I199" s="5" t="str">
        <f>VLOOKUP(D199,Cust,2)</f>
        <v>Intellicheck Mobilisa</v>
      </c>
      <c r="J199" s="5" t="str">
        <f>VLOOKUP(D199,Cust,3)</f>
        <v>Software</v>
      </c>
      <c r="K199" t="str">
        <f>VLOOKUP(A199,RegionAssign,2,FALSE)</f>
        <v>West</v>
      </c>
      <c r="L199">
        <f>VLOOKUP(C199,ManAssign,2,FALSE)</f>
        <v>4</v>
      </c>
      <c r="M199" s="19">
        <f t="shared" si="15"/>
        <v>6098.7563</v>
      </c>
      <c r="N199" s="19">
        <f t="shared" si="16"/>
        <v>4356.2545</v>
      </c>
      <c r="O199" s="19">
        <f t="shared" si="17"/>
        <v>2613.7527</v>
      </c>
      <c r="P199" s="19">
        <f t="shared" si="18"/>
        <v>5227.5054</v>
      </c>
      <c r="Q199" s="20">
        <f t="shared" si="19"/>
        <v>15246.890749999999</v>
      </c>
      <c r="T199" s="13"/>
    </row>
    <row r="200" spans="1:20" x14ac:dyDescent="0.5">
      <c r="A200" s="14" t="s">
        <v>39</v>
      </c>
      <c r="B200" s="14" t="s">
        <v>76</v>
      </c>
      <c r="C200" s="16">
        <v>3</v>
      </c>
      <c r="D200" s="16">
        <v>303</v>
      </c>
      <c r="E200" s="24">
        <v>12</v>
      </c>
      <c r="F200" s="24">
        <v>25</v>
      </c>
      <c r="G200" s="24">
        <v>2012</v>
      </c>
      <c r="H200" s="9">
        <v>101322.96</v>
      </c>
      <c r="I200" s="5" t="str">
        <f>VLOOKUP(D200,Cust,2)</f>
        <v>Intellicheck Mobilisa</v>
      </c>
      <c r="J200" s="5" t="str">
        <f>VLOOKUP(D200,Cust,3)</f>
        <v>Software</v>
      </c>
      <c r="K200" t="str">
        <f>VLOOKUP(A200,RegionAssign,2,FALSE)</f>
        <v>West</v>
      </c>
      <c r="L200">
        <f>VLOOKUP(C200,ManAssign,2,FALSE)</f>
        <v>4</v>
      </c>
      <c r="M200" s="19">
        <f t="shared" si="15"/>
        <v>7092.6072000000013</v>
      </c>
      <c r="N200" s="19">
        <f t="shared" si="16"/>
        <v>5066.148000000001</v>
      </c>
      <c r="O200" s="19">
        <f t="shared" si="17"/>
        <v>3039.6887999999999</v>
      </c>
      <c r="P200" s="19">
        <f t="shared" si="18"/>
        <v>6079.3775999999998</v>
      </c>
      <c r="Q200" s="20">
        <f t="shared" si="19"/>
        <v>17731.518</v>
      </c>
      <c r="T200" s="12"/>
    </row>
    <row r="201" spans="1:20" x14ac:dyDescent="0.5">
      <c r="A201" s="14" t="s">
        <v>39</v>
      </c>
      <c r="B201" s="14" t="s">
        <v>76</v>
      </c>
      <c r="C201" s="16">
        <v>3</v>
      </c>
      <c r="D201" s="16">
        <v>303</v>
      </c>
      <c r="E201" s="24">
        <v>12</v>
      </c>
      <c r="F201" s="24">
        <v>21</v>
      </c>
      <c r="G201" s="24">
        <v>2012</v>
      </c>
      <c r="H201" s="9">
        <v>239513.37</v>
      </c>
      <c r="I201" s="5" t="str">
        <f>VLOOKUP(D201,Cust,2)</f>
        <v>Intellicheck Mobilisa</v>
      </c>
      <c r="J201" s="5" t="str">
        <f>VLOOKUP(D201,Cust,3)</f>
        <v>Software</v>
      </c>
      <c r="K201" t="str">
        <f>VLOOKUP(A201,RegionAssign,2,FALSE)</f>
        <v>West</v>
      </c>
      <c r="L201">
        <f>VLOOKUP(C201,ManAssign,2,FALSE)</f>
        <v>4</v>
      </c>
      <c r="M201" s="19">
        <f t="shared" si="15"/>
        <v>16765.9359</v>
      </c>
      <c r="N201" s="19">
        <f t="shared" si="16"/>
        <v>11975.6685</v>
      </c>
      <c r="O201" s="19">
        <f t="shared" si="17"/>
        <v>7185.4011</v>
      </c>
      <c r="P201" s="19">
        <f t="shared" si="18"/>
        <v>14370.8022</v>
      </c>
      <c r="Q201" s="20">
        <f t="shared" si="19"/>
        <v>41914.839749999999</v>
      </c>
      <c r="T201" s="13"/>
    </row>
    <row r="202" spans="1:20" x14ac:dyDescent="0.5">
      <c r="A202" s="14" t="s">
        <v>39</v>
      </c>
      <c r="B202" s="14" t="s">
        <v>76</v>
      </c>
      <c r="C202" s="16">
        <v>3</v>
      </c>
      <c r="D202" s="16">
        <v>303</v>
      </c>
      <c r="E202" s="24">
        <v>11</v>
      </c>
      <c r="F202" s="24">
        <v>27</v>
      </c>
      <c r="G202" s="24">
        <v>2012</v>
      </c>
      <c r="H202" s="9">
        <v>156814.60999999999</v>
      </c>
      <c r="I202" s="5" t="str">
        <f>VLOOKUP(D202,Cust,2)</f>
        <v>Intellicheck Mobilisa</v>
      </c>
      <c r="J202" s="5" t="str">
        <f>VLOOKUP(D202,Cust,3)</f>
        <v>Software</v>
      </c>
      <c r="K202" t="str">
        <f>VLOOKUP(A202,RegionAssign,2,FALSE)</f>
        <v>West</v>
      </c>
      <c r="L202">
        <f>VLOOKUP(C202,ManAssign,2,FALSE)</f>
        <v>4</v>
      </c>
      <c r="M202" s="19">
        <f t="shared" si="15"/>
        <v>10977.0227</v>
      </c>
      <c r="N202" s="19">
        <f t="shared" si="16"/>
        <v>7840.7304999999997</v>
      </c>
      <c r="O202" s="19">
        <f t="shared" si="17"/>
        <v>4704.4382999999998</v>
      </c>
      <c r="P202" s="19">
        <f t="shared" si="18"/>
        <v>9408.8765999999996</v>
      </c>
      <c r="Q202" s="20">
        <f t="shared" si="19"/>
        <v>27442.556749999996</v>
      </c>
      <c r="T202" s="12"/>
    </row>
    <row r="203" spans="1:20" x14ac:dyDescent="0.5">
      <c r="A203" s="14" t="s">
        <v>39</v>
      </c>
      <c r="B203" s="14" t="s">
        <v>76</v>
      </c>
      <c r="C203" s="16">
        <v>3</v>
      </c>
      <c r="D203" s="16">
        <v>303</v>
      </c>
      <c r="E203" s="24">
        <v>9</v>
      </c>
      <c r="F203" s="24">
        <v>16</v>
      </c>
      <c r="G203" s="24">
        <v>2012</v>
      </c>
      <c r="H203" s="9">
        <v>131780.51999999999</v>
      </c>
      <c r="I203" s="5" t="str">
        <f>VLOOKUP(D203,Cust,2)</f>
        <v>Intellicheck Mobilisa</v>
      </c>
      <c r="J203" s="5" t="str">
        <f>VLOOKUP(D203,Cust,3)</f>
        <v>Software</v>
      </c>
      <c r="K203" t="str">
        <f>VLOOKUP(A203,RegionAssign,2,FALSE)</f>
        <v>West</v>
      </c>
      <c r="L203">
        <f>VLOOKUP(C203,ManAssign,2,FALSE)</f>
        <v>4</v>
      </c>
      <c r="M203" s="19">
        <f t="shared" si="15"/>
        <v>9224.6363999999994</v>
      </c>
      <c r="N203" s="19">
        <f t="shared" si="16"/>
        <v>6589.0259999999998</v>
      </c>
      <c r="O203" s="19">
        <f t="shared" si="17"/>
        <v>3953.4155999999994</v>
      </c>
      <c r="P203" s="19">
        <f t="shared" si="18"/>
        <v>7906.8311999999987</v>
      </c>
      <c r="Q203" s="20">
        <f t="shared" si="19"/>
        <v>23061.590999999997</v>
      </c>
      <c r="T203" s="13"/>
    </row>
    <row r="204" spans="1:20" x14ac:dyDescent="0.5">
      <c r="A204" s="14" t="s">
        <v>39</v>
      </c>
      <c r="B204" s="14" t="s">
        <v>76</v>
      </c>
      <c r="C204" s="16">
        <v>3</v>
      </c>
      <c r="D204" s="16">
        <v>303</v>
      </c>
      <c r="E204" s="24">
        <v>9</v>
      </c>
      <c r="F204" s="24">
        <v>4</v>
      </c>
      <c r="G204" s="24">
        <v>2012</v>
      </c>
      <c r="H204" s="9">
        <v>115137.88</v>
      </c>
      <c r="I204" s="5" t="str">
        <f>VLOOKUP(D204,Cust,2)</f>
        <v>Intellicheck Mobilisa</v>
      </c>
      <c r="J204" s="5" t="str">
        <f>VLOOKUP(D204,Cust,3)</f>
        <v>Software</v>
      </c>
      <c r="K204" t="str">
        <f>VLOOKUP(A204,RegionAssign,2,FALSE)</f>
        <v>West</v>
      </c>
      <c r="L204">
        <f>VLOOKUP(C204,ManAssign,2,FALSE)</f>
        <v>4</v>
      </c>
      <c r="M204" s="19">
        <f t="shared" si="15"/>
        <v>8059.6516000000011</v>
      </c>
      <c r="N204" s="19">
        <f t="shared" si="16"/>
        <v>5756.8940000000002</v>
      </c>
      <c r="O204" s="19">
        <f t="shared" si="17"/>
        <v>3454.1363999999999</v>
      </c>
      <c r="P204" s="19">
        <f t="shared" si="18"/>
        <v>6908.2727999999997</v>
      </c>
      <c r="Q204" s="20">
        <f t="shared" si="19"/>
        <v>20149.129000000001</v>
      </c>
      <c r="T204" s="12"/>
    </row>
    <row r="205" spans="1:20" x14ac:dyDescent="0.5">
      <c r="A205" s="14" t="s">
        <v>39</v>
      </c>
      <c r="B205" s="14" t="s">
        <v>76</v>
      </c>
      <c r="C205" s="16">
        <v>3</v>
      </c>
      <c r="D205" s="16">
        <v>303</v>
      </c>
      <c r="E205" s="24">
        <v>8</v>
      </c>
      <c r="F205" s="24">
        <v>1</v>
      </c>
      <c r="G205" s="24">
        <v>2012</v>
      </c>
      <c r="H205" s="9">
        <v>244680.6</v>
      </c>
      <c r="I205" s="5" t="str">
        <f>VLOOKUP(D205,Cust,2)</f>
        <v>Intellicheck Mobilisa</v>
      </c>
      <c r="J205" s="5" t="str">
        <f>VLOOKUP(D205,Cust,3)</f>
        <v>Software</v>
      </c>
      <c r="K205" t="str">
        <f>VLOOKUP(A205,RegionAssign,2,FALSE)</f>
        <v>West</v>
      </c>
      <c r="L205">
        <f>VLOOKUP(C205,ManAssign,2,FALSE)</f>
        <v>4</v>
      </c>
      <c r="M205" s="19">
        <f t="shared" si="15"/>
        <v>17127.642000000003</v>
      </c>
      <c r="N205" s="19">
        <f t="shared" si="16"/>
        <v>12234.03</v>
      </c>
      <c r="O205" s="19">
        <f t="shared" si="17"/>
        <v>7340.4179999999997</v>
      </c>
      <c r="P205" s="19">
        <f t="shared" si="18"/>
        <v>14680.835999999999</v>
      </c>
      <c r="Q205" s="20">
        <f t="shared" si="19"/>
        <v>42819.104999999996</v>
      </c>
      <c r="T205" s="13"/>
    </row>
    <row r="206" spans="1:20" x14ac:dyDescent="0.5">
      <c r="A206" s="14" t="s">
        <v>39</v>
      </c>
      <c r="B206" s="14" t="s">
        <v>76</v>
      </c>
      <c r="C206" s="16">
        <v>3</v>
      </c>
      <c r="D206" s="16">
        <v>303</v>
      </c>
      <c r="E206" s="24">
        <v>7</v>
      </c>
      <c r="F206" s="24">
        <v>22</v>
      </c>
      <c r="G206" s="24">
        <v>2012</v>
      </c>
      <c r="H206" s="9">
        <v>172996.3</v>
      </c>
      <c r="I206" s="5" t="str">
        <f>VLOOKUP(D206,Cust,2)</f>
        <v>Intellicheck Mobilisa</v>
      </c>
      <c r="J206" s="5" t="str">
        <f>VLOOKUP(D206,Cust,3)</f>
        <v>Software</v>
      </c>
      <c r="K206" t="str">
        <f>VLOOKUP(A206,RegionAssign,2,FALSE)</f>
        <v>West</v>
      </c>
      <c r="L206">
        <f>VLOOKUP(C206,ManAssign,2,FALSE)</f>
        <v>4</v>
      </c>
      <c r="M206" s="19">
        <f t="shared" si="15"/>
        <v>12109.741</v>
      </c>
      <c r="N206" s="19">
        <f t="shared" si="16"/>
        <v>8649.8150000000005</v>
      </c>
      <c r="O206" s="19">
        <f t="shared" si="17"/>
        <v>5189.8889999999992</v>
      </c>
      <c r="P206" s="19">
        <f t="shared" si="18"/>
        <v>10379.777999999998</v>
      </c>
      <c r="Q206" s="20">
        <f t="shared" si="19"/>
        <v>30274.352499999997</v>
      </c>
      <c r="T206" s="12"/>
    </row>
    <row r="207" spans="1:20" x14ac:dyDescent="0.5">
      <c r="A207" s="14" t="s">
        <v>39</v>
      </c>
      <c r="B207" s="14" t="s">
        <v>76</v>
      </c>
      <c r="C207" s="16">
        <v>3</v>
      </c>
      <c r="D207" s="16">
        <v>303</v>
      </c>
      <c r="E207" s="24">
        <v>4</v>
      </c>
      <c r="F207" s="24">
        <v>4</v>
      </c>
      <c r="G207" s="24">
        <v>2012</v>
      </c>
      <c r="H207" s="9">
        <v>67600.649999999994</v>
      </c>
      <c r="I207" s="5" t="str">
        <f>VLOOKUP(D207,Cust,2)</f>
        <v>Intellicheck Mobilisa</v>
      </c>
      <c r="J207" s="5" t="str">
        <f>VLOOKUP(D207,Cust,3)</f>
        <v>Software</v>
      </c>
      <c r="K207" t="str">
        <f>VLOOKUP(A207,RegionAssign,2,FALSE)</f>
        <v>West</v>
      </c>
      <c r="L207">
        <f>VLOOKUP(C207,ManAssign,2,FALSE)</f>
        <v>4</v>
      </c>
      <c r="M207" s="19">
        <f t="shared" si="15"/>
        <v>4732.0455000000002</v>
      </c>
      <c r="N207" s="19">
        <f t="shared" si="16"/>
        <v>3380.0324999999998</v>
      </c>
      <c r="O207" s="19">
        <f t="shared" si="17"/>
        <v>2028.0194999999997</v>
      </c>
      <c r="P207" s="19">
        <f t="shared" si="18"/>
        <v>4056.0389999999993</v>
      </c>
      <c r="Q207" s="20">
        <f t="shared" si="19"/>
        <v>11830.113749999999</v>
      </c>
      <c r="T207" s="13"/>
    </row>
    <row r="208" spans="1:20" x14ac:dyDescent="0.5">
      <c r="A208" s="14" t="s">
        <v>39</v>
      </c>
      <c r="B208" s="14" t="s">
        <v>76</v>
      </c>
      <c r="C208" s="16">
        <v>3</v>
      </c>
      <c r="D208" s="16">
        <v>303</v>
      </c>
      <c r="E208" s="24">
        <v>3</v>
      </c>
      <c r="F208" s="24">
        <v>30</v>
      </c>
      <c r="G208" s="24">
        <v>2012</v>
      </c>
      <c r="H208" s="9">
        <v>122132.34</v>
      </c>
      <c r="I208" s="5" t="str">
        <f>VLOOKUP(D208,Cust,2)</f>
        <v>Intellicheck Mobilisa</v>
      </c>
      <c r="J208" s="5" t="str">
        <f>VLOOKUP(D208,Cust,3)</f>
        <v>Software</v>
      </c>
      <c r="K208" t="str">
        <f>VLOOKUP(A208,RegionAssign,2,FALSE)</f>
        <v>West</v>
      </c>
      <c r="L208">
        <f>VLOOKUP(C208,ManAssign,2,FALSE)</f>
        <v>4</v>
      </c>
      <c r="M208" s="19">
        <f t="shared" si="15"/>
        <v>8549.2638000000006</v>
      </c>
      <c r="N208" s="19">
        <f t="shared" si="16"/>
        <v>6106.6170000000002</v>
      </c>
      <c r="O208" s="19">
        <f t="shared" si="17"/>
        <v>3663.9701999999997</v>
      </c>
      <c r="P208" s="19">
        <f t="shared" si="18"/>
        <v>7327.9403999999995</v>
      </c>
      <c r="Q208" s="20">
        <f t="shared" si="19"/>
        <v>21373.159499999998</v>
      </c>
      <c r="T208" s="12"/>
    </row>
    <row r="209" spans="1:20" x14ac:dyDescent="0.5">
      <c r="A209" s="14" t="s">
        <v>39</v>
      </c>
      <c r="B209" s="14" t="s">
        <v>76</v>
      </c>
      <c r="C209" s="16">
        <v>3</v>
      </c>
      <c r="D209" s="16">
        <v>303</v>
      </c>
      <c r="E209" s="24">
        <v>3</v>
      </c>
      <c r="F209" s="24">
        <v>29</v>
      </c>
      <c r="G209" s="24">
        <v>2012</v>
      </c>
      <c r="H209" s="9">
        <v>125674.2</v>
      </c>
      <c r="I209" s="5" t="str">
        <f>VLOOKUP(D209,Cust,2)</f>
        <v>Intellicheck Mobilisa</v>
      </c>
      <c r="J209" s="5" t="str">
        <f>VLOOKUP(D209,Cust,3)</f>
        <v>Software</v>
      </c>
      <c r="K209" t="str">
        <f>VLOOKUP(A209,RegionAssign,2,FALSE)</f>
        <v>West</v>
      </c>
      <c r="L209">
        <f>VLOOKUP(C209,ManAssign,2,FALSE)</f>
        <v>4</v>
      </c>
      <c r="M209" s="19">
        <f t="shared" si="15"/>
        <v>8797.1940000000013</v>
      </c>
      <c r="N209" s="19">
        <f t="shared" si="16"/>
        <v>6283.71</v>
      </c>
      <c r="O209" s="19">
        <f t="shared" si="17"/>
        <v>3770.2259999999997</v>
      </c>
      <c r="P209" s="19">
        <f t="shared" si="18"/>
        <v>7540.4519999999993</v>
      </c>
      <c r="Q209" s="20">
        <f t="shared" si="19"/>
        <v>21992.984999999997</v>
      </c>
      <c r="T209" s="13"/>
    </row>
    <row r="210" spans="1:20" x14ac:dyDescent="0.5">
      <c r="A210" s="14" t="s">
        <v>39</v>
      </c>
      <c r="B210" s="14" t="s">
        <v>76</v>
      </c>
      <c r="C210" s="16">
        <v>3</v>
      </c>
      <c r="D210" s="16">
        <v>303</v>
      </c>
      <c r="E210" s="24">
        <v>1</v>
      </c>
      <c r="F210" s="24">
        <v>29</v>
      </c>
      <c r="G210" s="24">
        <v>2012</v>
      </c>
      <c r="H210" s="9">
        <v>118744.25</v>
      </c>
      <c r="I210" s="5" t="str">
        <f>VLOOKUP(D210,Cust,2)</f>
        <v>Intellicheck Mobilisa</v>
      </c>
      <c r="J210" s="5" t="str">
        <f>VLOOKUP(D210,Cust,3)</f>
        <v>Software</v>
      </c>
      <c r="K210" t="str">
        <f>VLOOKUP(A210,RegionAssign,2,FALSE)</f>
        <v>West</v>
      </c>
      <c r="L210">
        <f>VLOOKUP(C210,ManAssign,2,FALSE)</f>
        <v>4</v>
      </c>
      <c r="M210" s="19">
        <f t="shared" si="15"/>
        <v>8312.0975000000017</v>
      </c>
      <c r="N210" s="19">
        <f t="shared" si="16"/>
        <v>5937.2125000000005</v>
      </c>
      <c r="O210" s="19">
        <f t="shared" si="17"/>
        <v>3562.3274999999999</v>
      </c>
      <c r="P210" s="19">
        <f t="shared" si="18"/>
        <v>7124.6549999999997</v>
      </c>
      <c r="Q210" s="20">
        <f t="shared" si="19"/>
        <v>20780.243749999998</v>
      </c>
      <c r="T210" s="12"/>
    </row>
    <row r="211" spans="1:20" x14ac:dyDescent="0.5">
      <c r="A211" s="14" t="s">
        <v>39</v>
      </c>
      <c r="B211" s="14" t="s">
        <v>125</v>
      </c>
      <c r="C211" s="16">
        <v>3</v>
      </c>
      <c r="D211" s="16">
        <v>304</v>
      </c>
      <c r="E211" s="24">
        <v>6</v>
      </c>
      <c r="F211" s="24">
        <v>9</v>
      </c>
      <c r="G211" s="24">
        <v>2014</v>
      </c>
      <c r="H211" s="9">
        <v>104817.62</v>
      </c>
      <c r="I211" s="5" t="str">
        <f>VLOOKUP(D211,Cust,2)</f>
        <v>Unilife</v>
      </c>
      <c r="J211" s="5" t="str">
        <f>VLOOKUP(D211,Cust,3)</f>
        <v>Medical devices</v>
      </c>
      <c r="K211" t="str">
        <f>VLOOKUP(A211,RegionAssign,2,FALSE)</f>
        <v>West</v>
      </c>
      <c r="L211">
        <f>VLOOKUP(C211,ManAssign,2,FALSE)</f>
        <v>4</v>
      </c>
      <c r="M211" s="19">
        <f t="shared" si="15"/>
        <v>7337.2334000000001</v>
      </c>
      <c r="N211" s="19">
        <f t="shared" si="16"/>
        <v>5240.8810000000003</v>
      </c>
      <c r="O211" s="19">
        <f t="shared" si="17"/>
        <v>3144.5285999999996</v>
      </c>
      <c r="P211" s="19">
        <f t="shared" si="18"/>
        <v>6289.0571999999993</v>
      </c>
      <c r="Q211" s="20">
        <f t="shared" si="19"/>
        <v>18343.083499999997</v>
      </c>
      <c r="T211" s="13"/>
    </row>
    <row r="212" spans="1:20" x14ac:dyDescent="0.5">
      <c r="A212" s="14" t="s">
        <v>39</v>
      </c>
      <c r="B212" s="14" t="s">
        <v>125</v>
      </c>
      <c r="C212" s="16">
        <v>3</v>
      </c>
      <c r="D212" s="16">
        <v>304</v>
      </c>
      <c r="E212" s="24">
        <v>2</v>
      </c>
      <c r="F212" s="24">
        <v>24</v>
      </c>
      <c r="G212" s="24">
        <v>2014</v>
      </c>
      <c r="H212" s="9">
        <v>233374.92</v>
      </c>
      <c r="I212" s="5" t="str">
        <f>VLOOKUP(D212,Cust,2)</f>
        <v>Unilife</v>
      </c>
      <c r="J212" s="5" t="str">
        <f>VLOOKUP(D212,Cust,3)</f>
        <v>Medical devices</v>
      </c>
      <c r="K212" t="str">
        <f>VLOOKUP(A212,RegionAssign,2,FALSE)</f>
        <v>West</v>
      </c>
      <c r="L212">
        <f>VLOOKUP(C212,ManAssign,2,FALSE)</f>
        <v>4</v>
      </c>
      <c r="M212" s="19">
        <f t="shared" si="15"/>
        <v>16336.244400000003</v>
      </c>
      <c r="N212" s="19">
        <f t="shared" si="16"/>
        <v>11668.746000000001</v>
      </c>
      <c r="O212" s="19">
        <f t="shared" si="17"/>
        <v>7001.2475999999997</v>
      </c>
      <c r="P212" s="19">
        <f t="shared" si="18"/>
        <v>14002.495199999999</v>
      </c>
      <c r="Q212" s="20">
        <f t="shared" si="19"/>
        <v>40840.610999999997</v>
      </c>
      <c r="T212" s="12"/>
    </row>
    <row r="213" spans="1:20" x14ac:dyDescent="0.5">
      <c r="A213" s="14" t="s">
        <v>39</v>
      </c>
      <c r="B213" s="14" t="s">
        <v>125</v>
      </c>
      <c r="C213" s="16">
        <v>3</v>
      </c>
      <c r="D213" s="16">
        <v>304</v>
      </c>
      <c r="E213" s="24">
        <v>2</v>
      </c>
      <c r="F213" s="24">
        <v>21</v>
      </c>
      <c r="G213" s="24">
        <v>2014</v>
      </c>
      <c r="H213" s="9">
        <v>242260.27</v>
      </c>
      <c r="I213" s="5" t="str">
        <f>VLOOKUP(D213,Cust,2)</f>
        <v>Unilife</v>
      </c>
      <c r="J213" s="5" t="str">
        <f>VLOOKUP(D213,Cust,3)</f>
        <v>Medical devices</v>
      </c>
      <c r="K213" t="str">
        <f>VLOOKUP(A213,RegionAssign,2,FALSE)</f>
        <v>West</v>
      </c>
      <c r="L213">
        <f>VLOOKUP(C213,ManAssign,2,FALSE)</f>
        <v>4</v>
      </c>
      <c r="M213" s="19">
        <f t="shared" si="15"/>
        <v>16958.2189</v>
      </c>
      <c r="N213" s="19">
        <f t="shared" si="16"/>
        <v>12113.013500000001</v>
      </c>
      <c r="O213" s="19">
        <f t="shared" si="17"/>
        <v>7267.8080999999993</v>
      </c>
      <c r="P213" s="19">
        <f t="shared" si="18"/>
        <v>14535.616199999999</v>
      </c>
      <c r="Q213" s="20">
        <f t="shared" si="19"/>
        <v>42395.547249999996</v>
      </c>
      <c r="T213" s="13"/>
    </row>
    <row r="214" spans="1:20" x14ac:dyDescent="0.5">
      <c r="A214" s="14" t="s">
        <v>39</v>
      </c>
      <c r="B214" s="14" t="s">
        <v>125</v>
      </c>
      <c r="C214" s="16">
        <v>3</v>
      </c>
      <c r="D214" s="16">
        <v>304</v>
      </c>
      <c r="E214" s="24">
        <v>5</v>
      </c>
      <c r="F214" s="24">
        <v>23</v>
      </c>
      <c r="G214" s="24">
        <v>2013</v>
      </c>
      <c r="H214" s="9">
        <v>67879.34</v>
      </c>
      <c r="I214" s="5" t="str">
        <f>VLOOKUP(D214,Cust,2)</f>
        <v>Unilife</v>
      </c>
      <c r="J214" s="5" t="str">
        <f>VLOOKUP(D214,Cust,3)</f>
        <v>Medical devices</v>
      </c>
      <c r="K214" t="str">
        <f>VLOOKUP(A214,RegionAssign,2,FALSE)</f>
        <v>West</v>
      </c>
      <c r="L214">
        <f>VLOOKUP(C214,ManAssign,2,FALSE)</f>
        <v>4</v>
      </c>
      <c r="M214" s="19">
        <f t="shared" si="15"/>
        <v>4751.5538000000006</v>
      </c>
      <c r="N214" s="19">
        <f t="shared" si="16"/>
        <v>3393.9670000000001</v>
      </c>
      <c r="O214" s="19">
        <f t="shared" si="17"/>
        <v>2036.3801999999998</v>
      </c>
      <c r="P214" s="19">
        <f t="shared" si="18"/>
        <v>4072.7603999999997</v>
      </c>
      <c r="Q214" s="20">
        <f t="shared" si="19"/>
        <v>11878.884499999998</v>
      </c>
      <c r="T214" s="12"/>
    </row>
    <row r="215" spans="1:20" x14ac:dyDescent="0.5">
      <c r="A215" s="14" t="s">
        <v>39</v>
      </c>
      <c r="B215" s="14" t="s">
        <v>125</v>
      </c>
      <c r="C215" s="16">
        <v>3</v>
      </c>
      <c r="D215" s="16">
        <v>304</v>
      </c>
      <c r="E215" s="24">
        <v>4</v>
      </c>
      <c r="F215" s="24">
        <v>23</v>
      </c>
      <c r="G215" s="24">
        <v>2013</v>
      </c>
      <c r="H215" s="9">
        <v>115342.36</v>
      </c>
      <c r="I215" s="5" t="str">
        <f>VLOOKUP(D215,Cust,2)</f>
        <v>Unilife</v>
      </c>
      <c r="J215" s="5" t="str">
        <f>VLOOKUP(D215,Cust,3)</f>
        <v>Medical devices</v>
      </c>
      <c r="K215" t="str">
        <f>VLOOKUP(A215,RegionAssign,2,FALSE)</f>
        <v>West</v>
      </c>
      <c r="L215">
        <f>VLOOKUP(C215,ManAssign,2,FALSE)</f>
        <v>4</v>
      </c>
      <c r="M215" s="19">
        <f t="shared" si="15"/>
        <v>8073.9652000000006</v>
      </c>
      <c r="N215" s="19">
        <f t="shared" si="16"/>
        <v>5767.1180000000004</v>
      </c>
      <c r="O215" s="19">
        <f t="shared" si="17"/>
        <v>3460.2707999999998</v>
      </c>
      <c r="P215" s="19">
        <f t="shared" si="18"/>
        <v>6920.5415999999996</v>
      </c>
      <c r="Q215" s="20">
        <f t="shared" si="19"/>
        <v>20184.913</v>
      </c>
      <c r="T215" s="13"/>
    </row>
    <row r="216" spans="1:20" x14ac:dyDescent="0.5">
      <c r="A216" s="14" t="s">
        <v>39</v>
      </c>
      <c r="B216" s="14" t="s">
        <v>125</v>
      </c>
      <c r="C216" s="16">
        <v>3</v>
      </c>
      <c r="D216" s="16">
        <v>304</v>
      </c>
      <c r="E216" s="24">
        <v>3</v>
      </c>
      <c r="F216" s="24">
        <v>30</v>
      </c>
      <c r="G216" s="24">
        <v>2013</v>
      </c>
      <c r="H216" s="9">
        <v>78993.259999999995</v>
      </c>
      <c r="I216" s="5" t="str">
        <f>VLOOKUP(D216,Cust,2)</f>
        <v>Unilife</v>
      </c>
      <c r="J216" s="5" t="str">
        <f>VLOOKUP(D216,Cust,3)</f>
        <v>Medical devices</v>
      </c>
      <c r="K216" t="str">
        <f>VLOOKUP(A216,RegionAssign,2,FALSE)</f>
        <v>West</v>
      </c>
      <c r="L216">
        <f>VLOOKUP(C216,ManAssign,2,FALSE)</f>
        <v>4</v>
      </c>
      <c r="M216" s="19">
        <f t="shared" si="15"/>
        <v>5529.5281999999997</v>
      </c>
      <c r="N216" s="19">
        <f t="shared" si="16"/>
        <v>3949.663</v>
      </c>
      <c r="O216" s="19">
        <f t="shared" si="17"/>
        <v>2369.7977999999998</v>
      </c>
      <c r="P216" s="19">
        <f t="shared" si="18"/>
        <v>4739.5955999999996</v>
      </c>
      <c r="Q216" s="20">
        <f t="shared" si="19"/>
        <v>13823.820499999998</v>
      </c>
      <c r="T216" s="12"/>
    </row>
    <row r="217" spans="1:20" x14ac:dyDescent="0.5">
      <c r="A217" s="14" t="s">
        <v>39</v>
      </c>
      <c r="B217" s="14" t="s">
        <v>125</v>
      </c>
      <c r="C217" s="16">
        <v>3</v>
      </c>
      <c r="D217" s="16">
        <v>304</v>
      </c>
      <c r="E217" s="24">
        <v>2</v>
      </c>
      <c r="F217" s="24">
        <v>19</v>
      </c>
      <c r="G217" s="24">
        <v>2013</v>
      </c>
      <c r="H217" s="9">
        <v>133589.89000000001</v>
      </c>
      <c r="I217" s="5" t="str">
        <f>VLOOKUP(D217,Cust,2)</f>
        <v>Unilife</v>
      </c>
      <c r="J217" s="5" t="str">
        <f>VLOOKUP(D217,Cust,3)</f>
        <v>Medical devices</v>
      </c>
      <c r="K217" t="str">
        <f>VLOOKUP(A217,RegionAssign,2,FALSE)</f>
        <v>West</v>
      </c>
      <c r="L217">
        <f>VLOOKUP(C217,ManAssign,2,FALSE)</f>
        <v>4</v>
      </c>
      <c r="M217" s="19">
        <f t="shared" si="15"/>
        <v>9351.292300000001</v>
      </c>
      <c r="N217" s="19">
        <f t="shared" si="16"/>
        <v>6679.4945000000007</v>
      </c>
      <c r="O217" s="19">
        <f t="shared" si="17"/>
        <v>4007.6967000000004</v>
      </c>
      <c r="P217" s="19">
        <f t="shared" si="18"/>
        <v>8015.3934000000008</v>
      </c>
      <c r="Q217" s="20">
        <f t="shared" si="19"/>
        <v>23378.230750000002</v>
      </c>
      <c r="T217" s="13"/>
    </row>
    <row r="218" spans="1:20" x14ac:dyDescent="0.5">
      <c r="A218" s="14" t="s">
        <v>39</v>
      </c>
      <c r="B218" s="14" t="s">
        <v>125</v>
      </c>
      <c r="C218" s="16">
        <v>3</v>
      </c>
      <c r="D218" s="16">
        <v>304</v>
      </c>
      <c r="E218" s="24">
        <v>11</v>
      </c>
      <c r="F218" s="24">
        <v>13</v>
      </c>
      <c r="G218" s="24">
        <v>2012</v>
      </c>
      <c r="H218" s="9">
        <v>91787.31</v>
      </c>
      <c r="I218" s="5" t="str">
        <f>VLOOKUP(D218,Cust,2)</f>
        <v>Unilife</v>
      </c>
      <c r="J218" s="5" t="str">
        <f>VLOOKUP(D218,Cust,3)</f>
        <v>Medical devices</v>
      </c>
      <c r="K218" t="str">
        <f>VLOOKUP(A218,RegionAssign,2,FALSE)</f>
        <v>West</v>
      </c>
      <c r="L218">
        <f>VLOOKUP(C218,ManAssign,2,FALSE)</f>
        <v>4</v>
      </c>
      <c r="M218" s="19">
        <f t="shared" si="15"/>
        <v>6425.1117000000004</v>
      </c>
      <c r="N218" s="19">
        <f t="shared" si="16"/>
        <v>4589.3654999999999</v>
      </c>
      <c r="O218" s="19">
        <f t="shared" si="17"/>
        <v>2753.6192999999998</v>
      </c>
      <c r="P218" s="19">
        <f t="shared" si="18"/>
        <v>5507.2385999999997</v>
      </c>
      <c r="Q218" s="20">
        <f t="shared" si="19"/>
        <v>16062.779249999998</v>
      </c>
      <c r="T218" s="12"/>
    </row>
    <row r="219" spans="1:20" x14ac:dyDescent="0.5">
      <c r="A219" s="14" t="s">
        <v>39</v>
      </c>
      <c r="B219" s="14" t="s">
        <v>125</v>
      </c>
      <c r="C219" s="16">
        <v>3</v>
      </c>
      <c r="D219" s="16">
        <v>304</v>
      </c>
      <c r="E219" s="24">
        <v>11</v>
      </c>
      <c r="F219" s="24">
        <v>2</v>
      </c>
      <c r="G219" s="24">
        <v>2012</v>
      </c>
      <c r="H219" s="9">
        <v>70145.649999999994</v>
      </c>
      <c r="I219" s="5" t="str">
        <f>VLOOKUP(D219,Cust,2)</f>
        <v>Unilife</v>
      </c>
      <c r="J219" s="5" t="str">
        <f>VLOOKUP(D219,Cust,3)</f>
        <v>Medical devices</v>
      </c>
      <c r="K219" t="str">
        <f>VLOOKUP(A219,RegionAssign,2,FALSE)</f>
        <v>West</v>
      </c>
      <c r="L219">
        <f>VLOOKUP(C219,ManAssign,2,FALSE)</f>
        <v>4</v>
      </c>
      <c r="M219" s="19">
        <f t="shared" si="15"/>
        <v>4910.1954999999998</v>
      </c>
      <c r="N219" s="19">
        <f t="shared" si="16"/>
        <v>3507.2824999999998</v>
      </c>
      <c r="O219" s="19">
        <f t="shared" si="17"/>
        <v>2104.3694999999998</v>
      </c>
      <c r="P219" s="19">
        <f t="shared" si="18"/>
        <v>4208.7389999999996</v>
      </c>
      <c r="Q219" s="20">
        <f t="shared" si="19"/>
        <v>12275.488749999999</v>
      </c>
      <c r="T219" s="13"/>
    </row>
    <row r="220" spans="1:20" x14ac:dyDescent="0.5">
      <c r="A220" s="14" t="s">
        <v>39</v>
      </c>
      <c r="B220" s="14" t="s">
        <v>125</v>
      </c>
      <c r="C220" s="16">
        <v>3</v>
      </c>
      <c r="D220" s="16">
        <v>304</v>
      </c>
      <c r="E220" s="24">
        <v>10</v>
      </c>
      <c r="F220" s="24">
        <v>1</v>
      </c>
      <c r="G220" s="24">
        <v>2012</v>
      </c>
      <c r="H220" s="9">
        <v>97404.01</v>
      </c>
      <c r="I220" s="5" t="str">
        <f>VLOOKUP(D220,Cust,2)</f>
        <v>Unilife</v>
      </c>
      <c r="J220" s="5" t="str">
        <f>VLOOKUP(D220,Cust,3)</f>
        <v>Medical devices</v>
      </c>
      <c r="K220" t="str">
        <f>VLOOKUP(A220,RegionAssign,2,FALSE)</f>
        <v>West</v>
      </c>
      <c r="L220">
        <f>VLOOKUP(C220,ManAssign,2,FALSE)</f>
        <v>4</v>
      </c>
      <c r="M220" s="19">
        <f t="shared" si="15"/>
        <v>6818.2807000000003</v>
      </c>
      <c r="N220" s="19">
        <f t="shared" si="16"/>
        <v>4870.2004999999999</v>
      </c>
      <c r="O220" s="19">
        <f t="shared" si="17"/>
        <v>2922.1202999999996</v>
      </c>
      <c r="P220" s="19">
        <f t="shared" si="18"/>
        <v>5844.2405999999992</v>
      </c>
      <c r="Q220" s="20">
        <f t="shared" si="19"/>
        <v>17045.701749999997</v>
      </c>
      <c r="T220" s="12"/>
    </row>
    <row r="221" spans="1:20" x14ac:dyDescent="0.5">
      <c r="A221" s="14" t="s">
        <v>39</v>
      </c>
      <c r="B221" s="14" t="s">
        <v>125</v>
      </c>
      <c r="C221" s="16">
        <v>3</v>
      </c>
      <c r="D221" s="16">
        <v>304</v>
      </c>
      <c r="E221" s="24">
        <v>9</v>
      </c>
      <c r="F221" s="24">
        <v>4</v>
      </c>
      <c r="G221" s="24">
        <v>2012</v>
      </c>
      <c r="H221" s="9">
        <v>220884.62</v>
      </c>
      <c r="I221" s="5" t="str">
        <f>VLOOKUP(D221,Cust,2)</f>
        <v>Unilife</v>
      </c>
      <c r="J221" s="5" t="str">
        <f>VLOOKUP(D221,Cust,3)</f>
        <v>Medical devices</v>
      </c>
      <c r="K221" t="str">
        <f>VLOOKUP(A221,RegionAssign,2,FALSE)</f>
        <v>West</v>
      </c>
      <c r="L221">
        <f>VLOOKUP(C221,ManAssign,2,FALSE)</f>
        <v>4</v>
      </c>
      <c r="M221" s="19">
        <f t="shared" si="15"/>
        <v>15461.923400000001</v>
      </c>
      <c r="N221" s="19">
        <f t="shared" si="16"/>
        <v>11044.231</v>
      </c>
      <c r="O221" s="19">
        <f t="shared" si="17"/>
        <v>6626.5385999999999</v>
      </c>
      <c r="P221" s="19">
        <f t="shared" si="18"/>
        <v>13253.0772</v>
      </c>
      <c r="Q221" s="20">
        <f t="shared" si="19"/>
        <v>38654.808499999999</v>
      </c>
      <c r="T221" s="13"/>
    </row>
    <row r="222" spans="1:20" x14ac:dyDescent="0.5">
      <c r="A222" s="14" t="s">
        <v>39</v>
      </c>
      <c r="B222" s="14" t="s">
        <v>125</v>
      </c>
      <c r="C222" s="16">
        <v>3</v>
      </c>
      <c r="D222" s="16">
        <v>304</v>
      </c>
      <c r="E222" s="24">
        <v>4</v>
      </c>
      <c r="F222" s="24">
        <v>24</v>
      </c>
      <c r="G222" s="24">
        <v>2012</v>
      </c>
      <c r="H222" s="9">
        <v>109217.08</v>
      </c>
      <c r="I222" s="5" t="str">
        <f>VLOOKUP(D222,Cust,2)</f>
        <v>Unilife</v>
      </c>
      <c r="J222" s="5" t="str">
        <f>VLOOKUP(D222,Cust,3)</f>
        <v>Medical devices</v>
      </c>
      <c r="K222" t="str">
        <f>VLOOKUP(A222,RegionAssign,2,FALSE)</f>
        <v>West</v>
      </c>
      <c r="L222">
        <f>VLOOKUP(C222,ManAssign,2,FALSE)</f>
        <v>4</v>
      </c>
      <c r="M222" s="19">
        <f t="shared" si="15"/>
        <v>7645.1956000000009</v>
      </c>
      <c r="N222" s="19">
        <f t="shared" si="16"/>
        <v>5460.8540000000003</v>
      </c>
      <c r="O222" s="19">
        <f t="shared" si="17"/>
        <v>3276.5124000000001</v>
      </c>
      <c r="P222" s="19">
        <f t="shared" si="18"/>
        <v>6553.0248000000001</v>
      </c>
      <c r="Q222" s="20">
        <f t="shared" si="19"/>
        <v>19112.988999999998</v>
      </c>
      <c r="T222" s="12"/>
    </row>
    <row r="223" spans="1:20" x14ac:dyDescent="0.5">
      <c r="A223" s="14" t="s">
        <v>39</v>
      </c>
      <c r="B223" s="14" t="s">
        <v>125</v>
      </c>
      <c r="C223" s="16">
        <v>3</v>
      </c>
      <c r="D223" s="16">
        <v>304</v>
      </c>
      <c r="E223" s="24">
        <v>4</v>
      </c>
      <c r="F223" s="24">
        <v>1</v>
      </c>
      <c r="G223" s="24">
        <v>2012</v>
      </c>
      <c r="H223" s="9">
        <v>225861.31</v>
      </c>
      <c r="I223" s="5" t="str">
        <f>VLOOKUP(D223,Cust,2)</f>
        <v>Unilife</v>
      </c>
      <c r="J223" s="5" t="str">
        <f>VLOOKUP(D223,Cust,3)</f>
        <v>Medical devices</v>
      </c>
      <c r="K223" t="str">
        <f>VLOOKUP(A223,RegionAssign,2,FALSE)</f>
        <v>West</v>
      </c>
      <c r="L223">
        <f>VLOOKUP(C223,ManAssign,2,FALSE)</f>
        <v>4</v>
      </c>
      <c r="M223" s="19">
        <f t="shared" si="15"/>
        <v>15810.291700000002</v>
      </c>
      <c r="N223" s="19">
        <f t="shared" si="16"/>
        <v>11293.065500000001</v>
      </c>
      <c r="O223" s="19">
        <f t="shared" si="17"/>
        <v>6775.8392999999996</v>
      </c>
      <c r="P223" s="19">
        <f t="shared" si="18"/>
        <v>13551.678599999999</v>
      </c>
      <c r="Q223" s="20">
        <f t="shared" si="19"/>
        <v>39525.729249999997</v>
      </c>
      <c r="T223" s="13"/>
    </row>
    <row r="224" spans="1:20" x14ac:dyDescent="0.5">
      <c r="A224" s="14" t="s">
        <v>39</v>
      </c>
      <c r="B224" s="14" t="s">
        <v>125</v>
      </c>
      <c r="C224" s="16">
        <v>3</v>
      </c>
      <c r="D224" s="16">
        <v>304</v>
      </c>
      <c r="E224" s="24">
        <v>3</v>
      </c>
      <c r="F224" s="24">
        <v>16</v>
      </c>
      <c r="G224" s="24">
        <v>2012</v>
      </c>
      <c r="H224" s="9">
        <v>184946.68</v>
      </c>
      <c r="I224" s="5" t="str">
        <f>VLOOKUP(D224,Cust,2)</f>
        <v>Unilife</v>
      </c>
      <c r="J224" s="5" t="str">
        <f>VLOOKUP(D224,Cust,3)</f>
        <v>Medical devices</v>
      </c>
      <c r="K224" t="str">
        <f>VLOOKUP(A224,RegionAssign,2,FALSE)</f>
        <v>West</v>
      </c>
      <c r="L224">
        <f>VLOOKUP(C224,ManAssign,2,FALSE)</f>
        <v>4</v>
      </c>
      <c r="M224" s="19">
        <f t="shared" si="15"/>
        <v>12946.267600000001</v>
      </c>
      <c r="N224" s="19">
        <f t="shared" si="16"/>
        <v>9247.3340000000007</v>
      </c>
      <c r="O224" s="19">
        <f t="shared" si="17"/>
        <v>5548.4003999999995</v>
      </c>
      <c r="P224" s="19">
        <f t="shared" si="18"/>
        <v>11096.800799999999</v>
      </c>
      <c r="Q224" s="20">
        <f t="shared" si="19"/>
        <v>32365.668999999998</v>
      </c>
      <c r="T224" s="12"/>
    </row>
    <row r="225" spans="1:20" x14ac:dyDescent="0.5">
      <c r="A225" s="14" t="s">
        <v>39</v>
      </c>
      <c r="B225" s="14" t="s">
        <v>125</v>
      </c>
      <c r="C225" s="16">
        <v>3</v>
      </c>
      <c r="D225" s="16">
        <v>304</v>
      </c>
      <c r="E225" s="24">
        <v>1</v>
      </c>
      <c r="F225" s="24">
        <v>25</v>
      </c>
      <c r="G225" s="24">
        <v>2012</v>
      </c>
      <c r="H225" s="9">
        <v>248828.03</v>
      </c>
      <c r="I225" s="5" t="str">
        <f>VLOOKUP(D225,Cust,2)</f>
        <v>Unilife</v>
      </c>
      <c r="J225" s="5" t="str">
        <f>VLOOKUP(D225,Cust,3)</f>
        <v>Medical devices</v>
      </c>
      <c r="K225" t="str">
        <f>VLOOKUP(A225,RegionAssign,2,FALSE)</f>
        <v>West</v>
      </c>
      <c r="L225">
        <f>VLOOKUP(C225,ManAssign,2,FALSE)</f>
        <v>4</v>
      </c>
      <c r="M225" s="19">
        <f t="shared" si="15"/>
        <v>17417.962100000001</v>
      </c>
      <c r="N225" s="19">
        <f t="shared" si="16"/>
        <v>12441.4015</v>
      </c>
      <c r="O225" s="19">
        <f t="shared" si="17"/>
        <v>7464.8408999999992</v>
      </c>
      <c r="P225" s="19">
        <f t="shared" si="18"/>
        <v>14929.681799999998</v>
      </c>
      <c r="Q225" s="20">
        <f t="shared" si="19"/>
        <v>43544.905249999996</v>
      </c>
      <c r="T225" s="13"/>
    </row>
    <row r="226" spans="1:20" x14ac:dyDescent="0.5">
      <c r="A226" s="14" t="s">
        <v>39</v>
      </c>
      <c r="B226" s="14" t="s">
        <v>108</v>
      </c>
      <c r="C226" s="16">
        <v>3</v>
      </c>
      <c r="D226" s="16">
        <v>305</v>
      </c>
      <c r="E226" s="24">
        <v>8</v>
      </c>
      <c r="F226" s="24">
        <v>14</v>
      </c>
      <c r="G226" s="24">
        <v>2014</v>
      </c>
      <c r="H226" s="9">
        <v>220777.5</v>
      </c>
      <c r="I226" s="5" t="str">
        <f>VLOOKUP(D226,Cust,2)</f>
        <v>Water Techtonics</v>
      </c>
      <c r="J226" s="5" t="str">
        <f>VLOOKUP(D226,Cust,3)</f>
        <v>Clean technology</v>
      </c>
      <c r="K226" t="str">
        <f>VLOOKUP(A226,RegionAssign,2,FALSE)</f>
        <v>West</v>
      </c>
      <c r="L226">
        <f>VLOOKUP(C226,ManAssign,2,FALSE)</f>
        <v>4</v>
      </c>
      <c r="M226" s="19">
        <f t="shared" si="15"/>
        <v>15454.425000000001</v>
      </c>
      <c r="N226" s="19">
        <f t="shared" si="16"/>
        <v>11038.875</v>
      </c>
      <c r="O226" s="19">
        <f t="shared" si="17"/>
        <v>6623.3249999999998</v>
      </c>
      <c r="P226" s="19">
        <f t="shared" si="18"/>
        <v>13246.65</v>
      </c>
      <c r="Q226" s="20">
        <f t="shared" si="19"/>
        <v>38636.0625</v>
      </c>
      <c r="T226" s="12"/>
    </row>
    <row r="227" spans="1:20" x14ac:dyDescent="0.5">
      <c r="A227" s="14" t="s">
        <v>39</v>
      </c>
      <c r="B227" s="14" t="s">
        <v>108</v>
      </c>
      <c r="C227" s="16">
        <v>3</v>
      </c>
      <c r="D227" s="16">
        <v>305</v>
      </c>
      <c r="E227" s="24">
        <v>7</v>
      </c>
      <c r="F227" s="24">
        <v>31</v>
      </c>
      <c r="G227" s="24">
        <v>2014</v>
      </c>
      <c r="H227" s="9">
        <v>201721.73</v>
      </c>
      <c r="I227" s="5" t="str">
        <f>VLOOKUP(D227,Cust,2)</f>
        <v>Water Techtonics</v>
      </c>
      <c r="J227" s="5" t="str">
        <f>VLOOKUP(D227,Cust,3)</f>
        <v>Clean technology</v>
      </c>
      <c r="K227" t="str">
        <f>VLOOKUP(A227,RegionAssign,2,FALSE)</f>
        <v>West</v>
      </c>
      <c r="L227">
        <f>VLOOKUP(C227,ManAssign,2,FALSE)</f>
        <v>4</v>
      </c>
      <c r="M227" s="19">
        <f t="shared" si="15"/>
        <v>14120.521100000002</v>
      </c>
      <c r="N227" s="19">
        <f t="shared" si="16"/>
        <v>10086.086500000001</v>
      </c>
      <c r="O227" s="19">
        <f t="shared" si="17"/>
        <v>6051.6518999999998</v>
      </c>
      <c r="P227" s="19">
        <f t="shared" si="18"/>
        <v>12103.3038</v>
      </c>
      <c r="Q227" s="20">
        <f t="shared" si="19"/>
        <v>35301.302750000003</v>
      </c>
      <c r="T227" s="13"/>
    </row>
    <row r="228" spans="1:20" x14ac:dyDescent="0.5">
      <c r="A228" s="14" t="s">
        <v>39</v>
      </c>
      <c r="B228" s="14" t="s">
        <v>108</v>
      </c>
      <c r="C228" s="16">
        <v>3</v>
      </c>
      <c r="D228" s="16">
        <v>305</v>
      </c>
      <c r="E228" s="24">
        <v>7</v>
      </c>
      <c r="F228" s="24">
        <v>30</v>
      </c>
      <c r="G228" s="24">
        <v>2014</v>
      </c>
      <c r="H228" s="9">
        <v>159581.39000000001</v>
      </c>
      <c r="I228" s="5" t="str">
        <f>VLOOKUP(D228,Cust,2)</f>
        <v>Water Techtonics</v>
      </c>
      <c r="J228" s="5" t="str">
        <f>VLOOKUP(D228,Cust,3)</f>
        <v>Clean technology</v>
      </c>
      <c r="K228" t="str">
        <f>VLOOKUP(A228,RegionAssign,2,FALSE)</f>
        <v>West</v>
      </c>
      <c r="L228">
        <f>VLOOKUP(C228,ManAssign,2,FALSE)</f>
        <v>4</v>
      </c>
      <c r="M228" s="19">
        <f t="shared" si="15"/>
        <v>11170.697300000002</v>
      </c>
      <c r="N228" s="19">
        <f t="shared" si="16"/>
        <v>7979.0695000000014</v>
      </c>
      <c r="O228" s="19">
        <f t="shared" si="17"/>
        <v>4787.4417000000003</v>
      </c>
      <c r="P228" s="19">
        <f t="shared" si="18"/>
        <v>9574.8834000000006</v>
      </c>
      <c r="Q228" s="20">
        <f t="shared" si="19"/>
        <v>27926.74325</v>
      </c>
      <c r="T228" s="12"/>
    </row>
    <row r="229" spans="1:20" x14ac:dyDescent="0.5">
      <c r="A229" s="14" t="s">
        <v>39</v>
      </c>
      <c r="B229" s="14" t="s">
        <v>108</v>
      </c>
      <c r="C229" s="16">
        <v>3</v>
      </c>
      <c r="D229" s="16">
        <v>305</v>
      </c>
      <c r="E229" s="24">
        <v>3</v>
      </c>
      <c r="F229" s="24">
        <v>26</v>
      </c>
      <c r="G229" s="24">
        <v>2014</v>
      </c>
      <c r="H229" s="9">
        <v>89298</v>
      </c>
      <c r="I229" s="5" t="str">
        <f>VLOOKUP(D229,Cust,2)</f>
        <v>Water Techtonics</v>
      </c>
      <c r="J229" s="5" t="str">
        <f>VLOOKUP(D229,Cust,3)</f>
        <v>Clean technology</v>
      </c>
      <c r="K229" t="str">
        <f>VLOOKUP(A229,RegionAssign,2,FALSE)</f>
        <v>West</v>
      </c>
      <c r="L229">
        <f>VLOOKUP(C229,ManAssign,2,FALSE)</f>
        <v>4</v>
      </c>
      <c r="M229" s="19">
        <f t="shared" si="15"/>
        <v>6250.8600000000006</v>
      </c>
      <c r="N229" s="19">
        <f t="shared" si="16"/>
        <v>4464.9000000000005</v>
      </c>
      <c r="O229" s="19">
        <f t="shared" si="17"/>
        <v>2678.94</v>
      </c>
      <c r="P229" s="19">
        <f t="shared" si="18"/>
        <v>5357.88</v>
      </c>
      <c r="Q229" s="20">
        <f t="shared" si="19"/>
        <v>15627.15</v>
      </c>
      <c r="T229" s="13"/>
    </row>
    <row r="230" spans="1:20" x14ac:dyDescent="0.5">
      <c r="A230" s="14" t="s">
        <v>39</v>
      </c>
      <c r="B230" s="14" t="s">
        <v>108</v>
      </c>
      <c r="C230" s="16">
        <v>3</v>
      </c>
      <c r="D230" s="16">
        <v>305</v>
      </c>
      <c r="E230" s="24">
        <v>2</v>
      </c>
      <c r="F230" s="24">
        <v>16</v>
      </c>
      <c r="G230" s="24">
        <v>2014</v>
      </c>
      <c r="H230" s="9">
        <v>74866.23</v>
      </c>
      <c r="I230" s="5" t="str">
        <f>VLOOKUP(D230,Cust,2)</f>
        <v>Water Techtonics</v>
      </c>
      <c r="J230" s="5" t="str">
        <f>VLOOKUP(D230,Cust,3)</f>
        <v>Clean technology</v>
      </c>
      <c r="K230" t="str">
        <f>VLOOKUP(A230,RegionAssign,2,FALSE)</f>
        <v>West</v>
      </c>
      <c r="L230">
        <f>VLOOKUP(C230,ManAssign,2,FALSE)</f>
        <v>4</v>
      </c>
      <c r="M230" s="19">
        <f t="shared" si="15"/>
        <v>5240.6361000000006</v>
      </c>
      <c r="N230" s="19">
        <f t="shared" si="16"/>
        <v>3743.3114999999998</v>
      </c>
      <c r="O230" s="19">
        <f t="shared" si="17"/>
        <v>2245.9868999999999</v>
      </c>
      <c r="P230" s="19">
        <f t="shared" si="18"/>
        <v>4491.9737999999998</v>
      </c>
      <c r="Q230" s="20">
        <f t="shared" si="19"/>
        <v>13101.590249999999</v>
      </c>
      <c r="T230" s="12"/>
    </row>
    <row r="231" spans="1:20" x14ac:dyDescent="0.5">
      <c r="A231" s="14" t="s">
        <v>39</v>
      </c>
      <c r="B231" s="14" t="s">
        <v>108</v>
      </c>
      <c r="C231" s="16">
        <v>3</v>
      </c>
      <c r="D231" s="16">
        <v>305</v>
      </c>
      <c r="E231" s="24">
        <v>1</v>
      </c>
      <c r="F231" s="24">
        <v>9</v>
      </c>
      <c r="G231" s="24">
        <v>2014</v>
      </c>
      <c r="H231" s="9">
        <v>199246.57</v>
      </c>
      <c r="I231" s="5" t="str">
        <f>VLOOKUP(D231,Cust,2)</f>
        <v>Water Techtonics</v>
      </c>
      <c r="J231" s="5" t="str">
        <f>VLOOKUP(D231,Cust,3)</f>
        <v>Clean technology</v>
      </c>
      <c r="K231" t="str">
        <f>VLOOKUP(A231,RegionAssign,2,FALSE)</f>
        <v>West</v>
      </c>
      <c r="L231">
        <f>VLOOKUP(C231,ManAssign,2,FALSE)</f>
        <v>4</v>
      </c>
      <c r="M231" s="19">
        <f t="shared" si="15"/>
        <v>13947.259900000001</v>
      </c>
      <c r="N231" s="19">
        <f t="shared" si="16"/>
        <v>9962.3285000000014</v>
      </c>
      <c r="O231" s="19">
        <f t="shared" si="17"/>
        <v>5977.3971000000001</v>
      </c>
      <c r="P231" s="19">
        <f t="shared" si="18"/>
        <v>11954.7942</v>
      </c>
      <c r="Q231" s="20">
        <f t="shared" si="19"/>
        <v>34868.149749999997</v>
      </c>
      <c r="T231" s="13"/>
    </row>
    <row r="232" spans="1:20" x14ac:dyDescent="0.5">
      <c r="A232" s="14" t="s">
        <v>39</v>
      </c>
      <c r="B232" s="14" t="s">
        <v>108</v>
      </c>
      <c r="C232" s="16">
        <v>3</v>
      </c>
      <c r="D232" s="16">
        <v>305</v>
      </c>
      <c r="E232" s="24">
        <v>6</v>
      </c>
      <c r="F232" s="24">
        <v>11</v>
      </c>
      <c r="G232" s="24">
        <v>2013</v>
      </c>
      <c r="H232" s="9">
        <v>137699.32</v>
      </c>
      <c r="I232" s="5" t="str">
        <f>VLOOKUP(D232,Cust,2)</f>
        <v>Water Techtonics</v>
      </c>
      <c r="J232" s="5" t="str">
        <f>VLOOKUP(D232,Cust,3)</f>
        <v>Clean technology</v>
      </c>
      <c r="K232" t="str">
        <f>VLOOKUP(A232,RegionAssign,2,FALSE)</f>
        <v>West</v>
      </c>
      <c r="L232">
        <f>VLOOKUP(C232,ManAssign,2,FALSE)</f>
        <v>4</v>
      </c>
      <c r="M232" s="19">
        <f t="shared" si="15"/>
        <v>9638.9524000000019</v>
      </c>
      <c r="N232" s="19">
        <f t="shared" si="16"/>
        <v>6884.9660000000003</v>
      </c>
      <c r="O232" s="19">
        <f t="shared" si="17"/>
        <v>4130.9795999999997</v>
      </c>
      <c r="P232" s="19">
        <f t="shared" si="18"/>
        <v>8261.9591999999993</v>
      </c>
      <c r="Q232" s="20">
        <f t="shared" si="19"/>
        <v>24097.381000000001</v>
      </c>
      <c r="T232" s="12"/>
    </row>
    <row r="233" spans="1:20" x14ac:dyDescent="0.5">
      <c r="A233" s="14" t="s">
        <v>39</v>
      </c>
      <c r="B233" s="14" t="s">
        <v>108</v>
      </c>
      <c r="C233" s="16">
        <v>3</v>
      </c>
      <c r="D233" s="16">
        <v>305</v>
      </c>
      <c r="E233" s="24">
        <v>3</v>
      </c>
      <c r="F233" s="24">
        <v>5</v>
      </c>
      <c r="G233" s="24">
        <v>2013</v>
      </c>
      <c r="H233" s="9">
        <v>137986</v>
      </c>
      <c r="I233" s="5" t="str">
        <f>VLOOKUP(D233,Cust,2)</f>
        <v>Water Techtonics</v>
      </c>
      <c r="J233" s="5" t="str">
        <f>VLOOKUP(D233,Cust,3)</f>
        <v>Clean technology</v>
      </c>
      <c r="K233" t="str">
        <f>VLOOKUP(A233,RegionAssign,2,FALSE)</f>
        <v>West</v>
      </c>
      <c r="L233">
        <f>VLOOKUP(C233,ManAssign,2,FALSE)</f>
        <v>4</v>
      </c>
      <c r="M233" s="19">
        <f t="shared" si="15"/>
        <v>9659.02</v>
      </c>
      <c r="N233" s="19">
        <f t="shared" si="16"/>
        <v>6899.3</v>
      </c>
      <c r="O233" s="19">
        <f t="shared" si="17"/>
        <v>4139.58</v>
      </c>
      <c r="P233" s="19">
        <f t="shared" si="18"/>
        <v>8279.16</v>
      </c>
      <c r="Q233" s="20">
        <f t="shared" si="19"/>
        <v>24147.55</v>
      </c>
      <c r="T233" s="13"/>
    </row>
    <row r="234" spans="1:20" x14ac:dyDescent="0.5">
      <c r="A234" s="14" t="s">
        <v>39</v>
      </c>
      <c r="B234" s="14" t="s">
        <v>108</v>
      </c>
      <c r="C234" s="16">
        <v>3</v>
      </c>
      <c r="D234" s="16">
        <v>305</v>
      </c>
      <c r="E234" s="24">
        <v>10</v>
      </c>
      <c r="F234" s="24">
        <v>2</v>
      </c>
      <c r="G234" s="24">
        <v>2012</v>
      </c>
      <c r="H234" s="9">
        <v>232674.39</v>
      </c>
      <c r="I234" s="5" t="str">
        <f>VLOOKUP(D234,Cust,2)</f>
        <v>Water Techtonics</v>
      </c>
      <c r="J234" s="5" t="str">
        <f>VLOOKUP(D234,Cust,3)</f>
        <v>Clean technology</v>
      </c>
      <c r="K234" t="str">
        <f>VLOOKUP(A234,RegionAssign,2,FALSE)</f>
        <v>West</v>
      </c>
      <c r="L234">
        <f>VLOOKUP(C234,ManAssign,2,FALSE)</f>
        <v>4</v>
      </c>
      <c r="M234" s="19">
        <f t="shared" si="15"/>
        <v>16287.207300000002</v>
      </c>
      <c r="N234" s="19">
        <f t="shared" si="16"/>
        <v>11633.719500000001</v>
      </c>
      <c r="O234" s="19">
        <f t="shared" si="17"/>
        <v>6980.2317000000003</v>
      </c>
      <c r="P234" s="19">
        <f t="shared" si="18"/>
        <v>13960.463400000001</v>
      </c>
      <c r="Q234" s="20">
        <f t="shared" si="19"/>
        <v>40718.018250000001</v>
      </c>
      <c r="T234" s="12"/>
    </row>
    <row r="235" spans="1:20" x14ac:dyDescent="0.5">
      <c r="A235" s="14" t="s">
        <v>39</v>
      </c>
      <c r="B235" s="14" t="s">
        <v>108</v>
      </c>
      <c r="C235" s="16">
        <v>3</v>
      </c>
      <c r="D235" s="16">
        <v>305</v>
      </c>
      <c r="E235" s="24">
        <v>3</v>
      </c>
      <c r="F235" s="24">
        <v>4</v>
      </c>
      <c r="G235" s="24">
        <v>2012</v>
      </c>
      <c r="H235" s="9">
        <v>160841.51</v>
      </c>
      <c r="I235" s="5" t="str">
        <f>VLOOKUP(D235,Cust,2)</f>
        <v>Water Techtonics</v>
      </c>
      <c r="J235" s="5" t="str">
        <f>VLOOKUP(D235,Cust,3)</f>
        <v>Clean technology</v>
      </c>
      <c r="K235" t="str">
        <f>VLOOKUP(A235,RegionAssign,2,FALSE)</f>
        <v>West</v>
      </c>
      <c r="L235">
        <f>VLOOKUP(C235,ManAssign,2,FALSE)</f>
        <v>4</v>
      </c>
      <c r="M235" s="19">
        <f t="shared" si="15"/>
        <v>11258.905700000001</v>
      </c>
      <c r="N235" s="19">
        <f t="shared" si="16"/>
        <v>8042.0755000000008</v>
      </c>
      <c r="O235" s="19">
        <f t="shared" si="17"/>
        <v>4825.2453000000005</v>
      </c>
      <c r="P235" s="19">
        <f t="shared" si="18"/>
        <v>9650.490600000001</v>
      </c>
      <c r="Q235" s="20">
        <f t="shared" si="19"/>
        <v>28147.26425</v>
      </c>
      <c r="T235" s="13"/>
    </row>
    <row r="236" spans="1:20" x14ac:dyDescent="0.5">
      <c r="A236" s="14" t="s">
        <v>39</v>
      </c>
      <c r="B236" s="14" t="s">
        <v>108</v>
      </c>
      <c r="C236" s="16">
        <v>3</v>
      </c>
      <c r="D236" s="16">
        <v>305</v>
      </c>
      <c r="E236" s="24">
        <v>2</v>
      </c>
      <c r="F236" s="24">
        <v>17</v>
      </c>
      <c r="G236" s="24">
        <v>2012</v>
      </c>
      <c r="H236" s="9">
        <v>58519.09</v>
      </c>
      <c r="I236" s="5" t="str">
        <f>VLOOKUP(D236,Cust,2)</f>
        <v>Water Techtonics</v>
      </c>
      <c r="J236" s="5" t="str">
        <f>VLOOKUP(D236,Cust,3)</f>
        <v>Clean technology</v>
      </c>
      <c r="K236" t="str">
        <f>VLOOKUP(A236,RegionAssign,2,FALSE)</f>
        <v>West</v>
      </c>
      <c r="L236">
        <f>VLOOKUP(C236,ManAssign,2,FALSE)</f>
        <v>4</v>
      </c>
      <c r="M236" s="19">
        <f t="shared" si="15"/>
        <v>4096.3362999999999</v>
      </c>
      <c r="N236" s="19">
        <f t="shared" si="16"/>
        <v>2925.9544999999998</v>
      </c>
      <c r="O236" s="19">
        <f t="shared" si="17"/>
        <v>1755.5726999999999</v>
      </c>
      <c r="P236" s="19">
        <f t="shared" si="18"/>
        <v>3511.1453999999999</v>
      </c>
      <c r="Q236" s="20">
        <f t="shared" si="19"/>
        <v>10240.840749999999</v>
      </c>
      <c r="T236" s="12"/>
    </row>
    <row r="237" spans="1:20" x14ac:dyDescent="0.5">
      <c r="A237" s="14" t="s">
        <v>36</v>
      </c>
      <c r="B237" s="14" t="s">
        <v>119</v>
      </c>
      <c r="C237" s="16">
        <v>2</v>
      </c>
      <c r="D237" s="16">
        <v>201</v>
      </c>
      <c r="E237" s="24">
        <v>6</v>
      </c>
      <c r="F237" s="24">
        <v>23</v>
      </c>
      <c r="G237" s="24">
        <v>2014</v>
      </c>
      <c r="H237" s="9">
        <v>135295.14000000001</v>
      </c>
      <c r="I237" s="5" t="str">
        <f>VLOOKUP(D237,Cust,2)</f>
        <v>API Technologies</v>
      </c>
      <c r="J237" s="5" t="str">
        <f>VLOOKUP(D237,Cust,3)</f>
        <v>Semiconductor</v>
      </c>
      <c r="K237" t="str">
        <f>VLOOKUP(A237,RegionAssign,2,FALSE)</f>
        <v>East</v>
      </c>
      <c r="L237">
        <f>VLOOKUP(C237,ManAssign,2,FALSE)</f>
        <v>1</v>
      </c>
      <c r="M237" s="19">
        <f t="shared" si="15"/>
        <v>9470.6598000000013</v>
      </c>
      <c r="N237" s="19">
        <f t="shared" si="16"/>
        <v>6764.7570000000014</v>
      </c>
      <c r="O237" s="19">
        <f t="shared" si="17"/>
        <v>4058.8542000000002</v>
      </c>
      <c r="P237" s="19">
        <f t="shared" si="18"/>
        <v>8117.7084000000004</v>
      </c>
      <c r="Q237" s="20">
        <f t="shared" si="19"/>
        <v>23676.6495</v>
      </c>
      <c r="T237" s="13"/>
    </row>
    <row r="238" spans="1:20" x14ac:dyDescent="0.5">
      <c r="A238" s="14" t="s">
        <v>36</v>
      </c>
      <c r="B238" s="14" t="s">
        <v>119</v>
      </c>
      <c r="C238" s="16">
        <v>2</v>
      </c>
      <c r="D238" s="16">
        <v>201</v>
      </c>
      <c r="E238" s="24">
        <v>1</v>
      </c>
      <c r="F238" s="24">
        <v>18</v>
      </c>
      <c r="G238" s="24">
        <v>2014</v>
      </c>
      <c r="H238" s="9">
        <v>248579.53</v>
      </c>
      <c r="I238" s="5" t="str">
        <f>VLOOKUP(D238,Cust,2)</f>
        <v>API Technologies</v>
      </c>
      <c r="J238" s="5" t="str">
        <f>VLOOKUP(D238,Cust,3)</f>
        <v>Semiconductor</v>
      </c>
      <c r="K238" t="str">
        <f>VLOOKUP(A238,RegionAssign,2,FALSE)</f>
        <v>East</v>
      </c>
      <c r="L238">
        <f>VLOOKUP(C238,ManAssign,2,FALSE)</f>
        <v>1</v>
      </c>
      <c r="M238" s="19">
        <f t="shared" si="15"/>
        <v>17400.5671</v>
      </c>
      <c r="N238" s="19">
        <f t="shared" si="16"/>
        <v>12428.976500000001</v>
      </c>
      <c r="O238" s="19">
        <f t="shared" si="17"/>
        <v>7457.3858999999993</v>
      </c>
      <c r="P238" s="19">
        <f t="shared" si="18"/>
        <v>14914.771799999999</v>
      </c>
      <c r="Q238" s="20">
        <f t="shared" si="19"/>
        <v>43501.417750000001</v>
      </c>
      <c r="T238" s="12"/>
    </row>
    <row r="239" spans="1:20" x14ac:dyDescent="0.5">
      <c r="A239" s="14" t="s">
        <v>36</v>
      </c>
      <c r="B239" s="14" t="s">
        <v>119</v>
      </c>
      <c r="C239" s="16">
        <v>2</v>
      </c>
      <c r="D239" s="16">
        <v>201</v>
      </c>
      <c r="E239" s="24">
        <v>10</v>
      </c>
      <c r="F239" s="24">
        <v>26</v>
      </c>
      <c r="G239" s="24">
        <v>2013</v>
      </c>
      <c r="H239" s="9">
        <v>141360.95999999999</v>
      </c>
      <c r="I239" s="5" t="str">
        <f>VLOOKUP(D239,Cust,2)</f>
        <v>API Technologies</v>
      </c>
      <c r="J239" s="5" t="str">
        <f>VLOOKUP(D239,Cust,3)</f>
        <v>Semiconductor</v>
      </c>
      <c r="K239" t="str">
        <f>VLOOKUP(A239,RegionAssign,2,FALSE)</f>
        <v>East</v>
      </c>
      <c r="L239">
        <f>VLOOKUP(C239,ManAssign,2,FALSE)</f>
        <v>1</v>
      </c>
      <c r="M239" s="19">
        <f t="shared" si="15"/>
        <v>9895.2672000000002</v>
      </c>
      <c r="N239" s="19">
        <f t="shared" si="16"/>
        <v>7068.0479999999998</v>
      </c>
      <c r="O239" s="19">
        <f t="shared" si="17"/>
        <v>4240.8287999999993</v>
      </c>
      <c r="P239" s="19">
        <f t="shared" si="18"/>
        <v>8481.6575999999986</v>
      </c>
      <c r="Q239" s="20">
        <f t="shared" si="19"/>
        <v>24738.167999999998</v>
      </c>
      <c r="T239" s="13"/>
    </row>
    <row r="240" spans="1:20" x14ac:dyDescent="0.5">
      <c r="A240" s="14" t="s">
        <v>36</v>
      </c>
      <c r="B240" s="14" t="s">
        <v>119</v>
      </c>
      <c r="C240" s="16">
        <v>2</v>
      </c>
      <c r="D240" s="16">
        <v>201</v>
      </c>
      <c r="E240" s="24">
        <v>4</v>
      </c>
      <c r="F240" s="24">
        <v>30</v>
      </c>
      <c r="G240" s="24">
        <v>2013</v>
      </c>
      <c r="H240" s="9">
        <v>182532.44</v>
      </c>
      <c r="I240" s="5" t="str">
        <f>VLOOKUP(D240,Cust,2)</f>
        <v>API Technologies</v>
      </c>
      <c r="J240" s="5" t="str">
        <f>VLOOKUP(D240,Cust,3)</f>
        <v>Semiconductor</v>
      </c>
      <c r="K240" t="str">
        <f>VLOOKUP(A240,RegionAssign,2,FALSE)</f>
        <v>East</v>
      </c>
      <c r="L240">
        <f>VLOOKUP(C240,ManAssign,2,FALSE)</f>
        <v>1</v>
      </c>
      <c r="M240" s="19">
        <f t="shared" si="15"/>
        <v>12777.270800000002</v>
      </c>
      <c r="N240" s="19">
        <f t="shared" si="16"/>
        <v>9126.6220000000012</v>
      </c>
      <c r="O240" s="19">
        <f t="shared" si="17"/>
        <v>5475.9731999999995</v>
      </c>
      <c r="P240" s="19">
        <f t="shared" si="18"/>
        <v>10951.946399999999</v>
      </c>
      <c r="Q240" s="20">
        <f t="shared" si="19"/>
        <v>31943.177</v>
      </c>
      <c r="T240" s="12"/>
    </row>
    <row r="241" spans="1:20" x14ac:dyDescent="0.5">
      <c r="A241" s="14" t="s">
        <v>36</v>
      </c>
      <c r="B241" s="14" t="s">
        <v>119</v>
      </c>
      <c r="C241" s="16">
        <v>2</v>
      </c>
      <c r="D241" s="16">
        <v>201</v>
      </c>
      <c r="E241" s="24">
        <v>3</v>
      </c>
      <c r="F241" s="24">
        <v>30</v>
      </c>
      <c r="G241" s="24">
        <v>2013</v>
      </c>
      <c r="H241" s="9">
        <v>217252.65</v>
      </c>
      <c r="I241" s="5" t="str">
        <f>VLOOKUP(D241,Cust,2)</f>
        <v>API Technologies</v>
      </c>
      <c r="J241" s="5" t="str">
        <f>VLOOKUP(D241,Cust,3)</f>
        <v>Semiconductor</v>
      </c>
      <c r="K241" t="str">
        <f>VLOOKUP(A241,RegionAssign,2,FALSE)</f>
        <v>East</v>
      </c>
      <c r="L241">
        <f>VLOOKUP(C241,ManAssign,2,FALSE)</f>
        <v>1</v>
      </c>
      <c r="M241" s="19">
        <f t="shared" si="15"/>
        <v>15207.685500000001</v>
      </c>
      <c r="N241" s="19">
        <f t="shared" si="16"/>
        <v>10862.6325</v>
      </c>
      <c r="O241" s="19">
        <f t="shared" si="17"/>
        <v>6517.5794999999998</v>
      </c>
      <c r="P241" s="19">
        <f t="shared" si="18"/>
        <v>13035.159</v>
      </c>
      <c r="Q241" s="20">
        <f t="shared" si="19"/>
        <v>38019.213749999995</v>
      </c>
      <c r="T241" s="13"/>
    </row>
    <row r="242" spans="1:20" x14ac:dyDescent="0.5">
      <c r="A242" s="14" t="s">
        <v>36</v>
      </c>
      <c r="B242" s="14" t="s">
        <v>119</v>
      </c>
      <c r="C242" s="16">
        <v>2</v>
      </c>
      <c r="D242" s="16">
        <v>201</v>
      </c>
      <c r="E242" s="24">
        <v>2</v>
      </c>
      <c r="F242" s="24">
        <v>9</v>
      </c>
      <c r="G242" s="24">
        <v>2013</v>
      </c>
      <c r="H242" s="9">
        <v>115309.68</v>
      </c>
      <c r="I242" s="5" t="str">
        <f>VLOOKUP(D242,Cust,2)</f>
        <v>API Technologies</v>
      </c>
      <c r="J242" s="5" t="str">
        <f>VLOOKUP(D242,Cust,3)</f>
        <v>Semiconductor</v>
      </c>
      <c r="K242" t="str">
        <f>VLOOKUP(A242,RegionAssign,2,FALSE)</f>
        <v>East</v>
      </c>
      <c r="L242">
        <f>VLOOKUP(C242,ManAssign,2,FALSE)</f>
        <v>1</v>
      </c>
      <c r="M242" s="19">
        <f t="shared" si="15"/>
        <v>8071.6776</v>
      </c>
      <c r="N242" s="19">
        <f t="shared" si="16"/>
        <v>5765.4840000000004</v>
      </c>
      <c r="O242" s="19">
        <f t="shared" si="17"/>
        <v>3459.2903999999999</v>
      </c>
      <c r="P242" s="19">
        <f t="shared" si="18"/>
        <v>6918.5807999999997</v>
      </c>
      <c r="Q242" s="20">
        <f t="shared" si="19"/>
        <v>20179.193999999996</v>
      </c>
      <c r="T242" s="12"/>
    </row>
    <row r="243" spans="1:20" x14ac:dyDescent="0.5">
      <c r="A243" s="14" t="s">
        <v>36</v>
      </c>
      <c r="B243" s="14" t="s">
        <v>119</v>
      </c>
      <c r="C243" s="16">
        <v>2</v>
      </c>
      <c r="D243" s="16">
        <v>201</v>
      </c>
      <c r="E243" s="24">
        <v>9</v>
      </c>
      <c r="F243" s="24">
        <v>4</v>
      </c>
      <c r="G243" s="24">
        <v>2012</v>
      </c>
      <c r="H243" s="9">
        <v>217461.18</v>
      </c>
      <c r="I243" s="5" t="str">
        <f>VLOOKUP(D243,Cust,2)</f>
        <v>API Technologies</v>
      </c>
      <c r="J243" s="5" t="str">
        <f>VLOOKUP(D243,Cust,3)</f>
        <v>Semiconductor</v>
      </c>
      <c r="K243" t="str">
        <f>VLOOKUP(A243,RegionAssign,2,FALSE)</f>
        <v>East</v>
      </c>
      <c r="L243">
        <f>VLOOKUP(C243,ManAssign,2,FALSE)</f>
        <v>1</v>
      </c>
      <c r="M243" s="19">
        <f t="shared" si="15"/>
        <v>15222.2826</v>
      </c>
      <c r="N243" s="19">
        <f t="shared" si="16"/>
        <v>10873.059000000001</v>
      </c>
      <c r="O243" s="19">
        <f t="shared" si="17"/>
        <v>6523.8353999999999</v>
      </c>
      <c r="P243" s="19">
        <f t="shared" si="18"/>
        <v>13047.6708</v>
      </c>
      <c r="Q243" s="20">
        <f t="shared" si="19"/>
        <v>38055.706499999993</v>
      </c>
      <c r="T243" s="13"/>
    </row>
    <row r="244" spans="1:20" x14ac:dyDescent="0.5">
      <c r="A244" s="14" t="s">
        <v>36</v>
      </c>
      <c r="B244" s="14" t="s">
        <v>119</v>
      </c>
      <c r="C244" s="16">
        <v>2</v>
      </c>
      <c r="D244" s="16">
        <v>201</v>
      </c>
      <c r="E244" s="24">
        <v>7</v>
      </c>
      <c r="F244" s="24">
        <v>20</v>
      </c>
      <c r="G244" s="24">
        <v>2012</v>
      </c>
      <c r="H244" s="9">
        <v>119241.21</v>
      </c>
      <c r="I244" s="5" t="str">
        <f>VLOOKUP(D244,Cust,2)</f>
        <v>API Technologies</v>
      </c>
      <c r="J244" s="5" t="str">
        <f>VLOOKUP(D244,Cust,3)</f>
        <v>Semiconductor</v>
      </c>
      <c r="K244" t="str">
        <f>VLOOKUP(A244,RegionAssign,2,FALSE)</f>
        <v>East</v>
      </c>
      <c r="L244">
        <f>VLOOKUP(C244,ManAssign,2,FALSE)</f>
        <v>1</v>
      </c>
      <c r="M244" s="19">
        <f t="shared" si="15"/>
        <v>8346.8847000000005</v>
      </c>
      <c r="N244" s="19">
        <f t="shared" si="16"/>
        <v>5962.0605000000005</v>
      </c>
      <c r="O244" s="19">
        <f t="shared" si="17"/>
        <v>3577.2363</v>
      </c>
      <c r="P244" s="19">
        <f t="shared" si="18"/>
        <v>7154.4726000000001</v>
      </c>
      <c r="Q244" s="20">
        <f t="shared" si="19"/>
        <v>20867.211749999999</v>
      </c>
      <c r="T244" s="12"/>
    </row>
    <row r="245" spans="1:20" x14ac:dyDescent="0.5">
      <c r="A245" s="14" t="s">
        <v>36</v>
      </c>
      <c r="B245" s="14" t="s">
        <v>119</v>
      </c>
      <c r="C245" s="16">
        <v>2</v>
      </c>
      <c r="D245" s="16">
        <v>201</v>
      </c>
      <c r="E245" s="24">
        <v>6</v>
      </c>
      <c r="F245" s="24">
        <v>23</v>
      </c>
      <c r="G245" s="24">
        <v>2012</v>
      </c>
      <c r="H245" s="9">
        <v>221534.37</v>
      </c>
      <c r="I245" s="5" t="str">
        <f>VLOOKUP(D245,Cust,2)</f>
        <v>API Technologies</v>
      </c>
      <c r="J245" s="5" t="str">
        <f>VLOOKUP(D245,Cust,3)</f>
        <v>Semiconductor</v>
      </c>
      <c r="K245" t="str">
        <f>VLOOKUP(A245,RegionAssign,2,FALSE)</f>
        <v>East</v>
      </c>
      <c r="L245">
        <f>VLOOKUP(C245,ManAssign,2,FALSE)</f>
        <v>1</v>
      </c>
      <c r="M245" s="19">
        <f t="shared" si="15"/>
        <v>15507.405900000002</v>
      </c>
      <c r="N245" s="19">
        <f t="shared" si="16"/>
        <v>11076.718500000001</v>
      </c>
      <c r="O245" s="19">
        <f t="shared" si="17"/>
        <v>6646.0310999999992</v>
      </c>
      <c r="P245" s="19">
        <f t="shared" si="18"/>
        <v>13292.062199999998</v>
      </c>
      <c r="Q245" s="20">
        <f t="shared" si="19"/>
        <v>38768.514749999995</v>
      </c>
      <c r="T245" s="13"/>
    </row>
    <row r="246" spans="1:20" x14ac:dyDescent="0.5">
      <c r="A246" s="14" t="s">
        <v>36</v>
      </c>
      <c r="B246" s="14" t="s">
        <v>119</v>
      </c>
      <c r="C246" s="16">
        <v>2</v>
      </c>
      <c r="D246" s="16">
        <v>201</v>
      </c>
      <c r="E246" s="24">
        <v>5</v>
      </c>
      <c r="F246" s="24">
        <v>4</v>
      </c>
      <c r="G246" s="24">
        <v>2012</v>
      </c>
      <c r="H246" s="9">
        <v>176251.59</v>
      </c>
      <c r="I246" s="5" t="str">
        <f>VLOOKUP(D246,Cust,2)</f>
        <v>API Technologies</v>
      </c>
      <c r="J246" s="5" t="str">
        <f>VLOOKUP(D246,Cust,3)</f>
        <v>Semiconductor</v>
      </c>
      <c r="K246" t="str">
        <f>VLOOKUP(A246,RegionAssign,2,FALSE)</f>
        <v>East</v>
      </c>
      <c r="L246">
        <f>VLOOKUP(C246,ManAssign,2,FALSE)</f>
        <v>1</v>
      </c>
      <c r="M246" s="19">
        <f t="shared" si="15"/>
        <v>12337.6113</v>
      </c>
      <c r="N246" s="19">
        <f t="shared" si="16"/>
        <v>8812.5794999999998</v>
      </c>
      <c r="O246" s="19">
        <f t="shared" si="17"/>
        <v>5287.5477000000001</v>
      </c>
      <c r="P246" s="19">
        <f t="shared" si="18"/>
        <v>10575.0954</v>
      </c>
      <c r="Q246" s="20">
        <f t="shared" si="19"/>
        <v>30844.028249999996</v>
      </c>
      <c r="T246" s="12"/>
    </row>
    <row r="247" spans="1:20" x14ac:dyDescent="0.5">
      <c r="A247" s="14" t="s">
        <v>36</v>
      </c>
      <c r="B247" s="14" t="s">
        <v>119</v>
      </c>
      <c r="C247" s="16">
        <v>2</v>
      </c>
      <c r="D247" s="16">
        <v>201</v>
      </c>
      <c r="E247" s="24">
        <v>4</v>
      </c>
      <c r="F247" s="24">
        <v>22</v>
      </c>
      <c r="G247" s="24">
        <v>2012</v>
      </c>
      <c r="H247" s="9">
        <v>136798.71</v>
      </c>
      <c r="I247" s="5" t="str">
        <f>VLOOKUP(D247,Cust,2)</f>
        <v>API Technologies</v>
      </c>
      <c r="J247" s="5" t="str">
        <f>VLOOKUP(D247,Cust,3)</f>
        <v>Semiconductor</v>
      </c>
      <c r="K247" t="str">
        <f>VLOOKUP(A247,RegionAssign,2,FALSE)</f>
        <v>East</v>
      </c>
      <c r="L247">
        <f>VLOOKUP(C247,ManAssign,2,FALSE)</f>
        <v>1</v>
      </c>
      <c r="M247" s="19">
        <f t="shared" si="15"/>
        <v>9575.9097000000002</v>
      </c>
      <c r="N247" s="19">
        <f t="shared" si="16"/>
        <v>6839.9354999999996</v>
      </c>
      <c r="O247" s="19">
        <f t="shared" si="17"/>
        <v>4103.9612999999999</v>
      </c>
      <c r="P247" s="19">
        <f t="shared" si="18"/>
        <v>8207.9225999999999</v>
      </c>
      <c r="Q247" s="20">
        <f t="shared" si="19"/>
        <v>23939.774249999999</v>
      </c>
      <c r="T247" s="13"/>
    </row>
    <row r="248" spans="1:20" x14ac:dyDescent="0.5">
      <c r="A248" s="14" t="s">
        <v>36</v>
      </c>
      <c r="B248" s="14" t="s">
        <v>119</v>
      </c>
      <c r="C248" s="16">
        <v>2</v>
      </c>
      <c r="D248" s="16">
        <v>201</v>
      </c>
      <c r="E248" s="24">
        <v>4</v>
      </c>
      <c r="F248" s="24">
        <v>3</v>
      </c>
      <c r="G248" s="24">
        <v>2012</v>
      </c>
      <c r="H248" s="9">
        <v>72526.039999999994</v>
      </c>
      <c r="I248" s="5" t="str">
        <f>VLOOKUP(D248,Cust,2)</f>
        <v>API Technologies</v>
      </c>
      <c r="J248" s="5" t="str">
        <f>VLOOKUP(D248,Cust,3)</f>
        <v>Semiconductor</v>
      </c>
      <c r="K248" t="str">
        <f>VLOOKUP(A248,RegionAssign,2,FALSE)</f>
        <v>East</v>
      </c>
      <c r="L248">
        <f>VLOOKUP(C248,ManAssign,2,FALSE)</f>
        <v>1</v>
      </c>
      <c r="M248" s="19">
        <f t="shared" si="15"/>
        <v>5076.8227999999999</v>
      </c>
      <c r="N248" s="19">
        <f t="shared" si="16"/>
        <v>3626.3019999999997</v>
      </c>
      <c r="O248" s="19">
        <f t="shared" si="17"/>
        <v>2175.7811999999999</v>
      </c>
      <c r="P248" s="19">
        <f t="shared" si="18"/>
        <v>4351.5623999999998</v>
      </c>
      <c r="Q248" s="20">
        <f t="shared" si="19"/>
        <v>12692.056999999999</v>
      </c>
      <c r="T248" s="12"/>
    </row>
    <row r="249" spans="1:20" x14ac:dyDescent="0.5">
      <c r="A249" s="14" t="s">
        <v>36</v>
      </c>
      <c r="B249" s="14" t="s">
        <v>119</v>
      </c>
      <c r="C249" s="16">
        <v>2</v>
      </c>
      <c r="D249" s="16">
        <v>201</v>
      </c>
      <c r="E249" s="24">
        <v>3</v>
      </c>
      <c r="F249" s="24">
        <v>3</v>
      </c>
      <c r="G249" s="24">
        <v>2012</v>
      </c>
      <c r="H249" s="9">
        <v>202188.77</v>
      </c>
      <c r="I249" s="5" t="str">
        <f>VLOOKUP(D249,Cust,2)</f>
        <v>API Technologies</v>
      </c>
      <c r="J249" s="5" t="str">
        <f>VLOOKUP(D249,Cust,3)</f>
        <v>Semiconductor</v>
      </c>
      <c r="K249" t="str">
        <f>VLOOKUP(A249,RegionAssign,2,FALSE)</f>
        <v>East</v>
      </c>
      <c r="L249">
        <f>VLOOKUP(C249,ManAssign,2,FALSE)</f>
        <v>1</v>
      </c>
      <c r="M249" s="19">
        <f t="shared" si="15"/>
        <v>14153.213900000001</v>
      </c>
      <c r="N249" s="19">
        <f t="shared" si="16"/>
        <v>10109.4385</v>
      </c>
      <c r="O249" s="19">
        <f t="shared" si="17"/>
        <v>6065.6630999999998</v>
      </c>
      <c r="P249" s="19">
        <f t="shared" si="18"/>
        <v>12131.3262</v>
      </c>
      <c r="Q249" s="20">
        <f t="shared" si="19"/>
        <v>35383.034749999999</v>
      </c>
      <c r="T249" s="13"/>
    </row>
    <row r="250" spans="1:20" x14ac:dyDescent="0.5">
      <c r="A250" s="14" t="s">
        <v>36</v>
      </c>
      <c r="B250" s="14" t="s">
        <v>119</v>
      </c>
      <c r="C250" s="16">
        <v>2</v>
      </c>
      <c r="D250" s="16">
        <v>201</v>
      </c>
      <c r="E250" s="24">
        <v>1</v>
      </c>
      <c r="F250" s="24">
        <v>1</v>
      </c>
      <c r="G250" s="24">
        <v>2012</v>
      </c>
      <c r="H250" s="9">
        <v>103611.46</v>
      </c>
      <c r="I250" s="5" t="str">
        <f>VLOOKUP(D250,Cust,2)</f>
        <v>API Technologies</v>
      </c>
      <c r="J250" s="5" t="str">
        <f>VLOOKUP(D250,Cust,3)</f>
        <v>Semiconductor</v>
      </c>
      <c r="K250" t="str">
        <f>VLOOKUP(A250,RegionAssign,2,FALSE)</f>
        <v>East</v>
      </c>
      <c r="L250">
        <f>VLOOKUP(C250,ManAssign,2,FALSE)</f>
        <v>1</v>
      </c>
      <c r="M250" s="19">
        <f t="shared" si="15"/>
        <v>7252.802200000001</v>
      </c>
      <c r="N250" s="19">
        <f t="shared" si="16"/>
        <v>5180.5730000000003</v>
      </c>
      <c r="O250" s="19">
        <f t="shared" si="17"/>
        <v>3108.3438000000001</v>
      </c>
      <c r="P250" s="19">
        <f t="shared" si="18"/>
        <v>6216.6876000000002</v>
      </c>
      <c r="Q250" s="20">
        <f t="shared" si="19"/>
        <v>18132.005499999999</v>
      </c>
      <c r="T250" s="12"/>
    </row>
    <row r="251" spans="1:20" x14ac:dyDescent="0.5">
      <c r="A251" s="14" t="s">
        <v>36</v>
      </c>
      <c r="B251" s="14" t="s">
        <v>104</v>
      </c>
      <c r="C251" s="16">
        <v>2</v>
      </c>
      <c r="D251" s="16">
        <v>202</v>
      </c>
      <c r="E251" s="24">
        <v>8</v>
      </c>
      <c r="F251" s="24">
        <v>18</v>
      </c>
      <c r="G251" s="24">
        <v>2014</v>
      </c>
      <c r="H251" s="9">
        <v>201005.27</v>
      </c>
      <c r="I251" s="5" t="str">
        <f>VLOOKUP(D251,Cust,2)</f>
        <v>Cree</v>
      </c>
      <c r="J251" s="5" t="str">
        <f>VLOOKUP(D251,Cust,3)</f>
        <v>Clean technology</v>
      </c>
      <c r="K251" t="str">
        <f>VLOOKUP(A251,RegionAssign,2,FALSE)</f>
        <v>East</v>
      </c>
      <c r="L251">
        <f>VLOOKUP(C251,ManAssign,2,FALSE)</f>
        <v>1</v>
      </c>
      <c r="M251" s="19">
        <f t="shared" si="15"/>
        <v>14070.368900000001</v>
      </c>
      <c r="N251" s="19">
        <f t="shared" si="16"/>
        <v>10050.263500000001</v>
      </c>
      <c r="O251" s="19">
        <f t="shared" si="17"/>
        <v>6030.1580999999996</v>
      </c>
      <c r="P251" s="19">
        <f t="shared" si="18"/>
        <v>12060.316199999999</v>
      </c>
      <c r="Q251" s="20">
        <f t="shared" si="19"/>
        <v>35175.922249999996</v>
      </c>
      <c r="T251" s="13"/>
    </row>
    <row r="252" spans="1:20" x14ac:dyDescent="0.5">
      <c r="A252" s="14" t="s">
        <v>36</v>
      </c>
      <c r="B252" s="14" t="s">
        <v>104</v>
      </c>
      <c r="C252" s="16">
        <v>2</v>
      </c>
      <c r="D252" s="16">
        <v>202</v>
      </c>
      <c r="E252" s="24">
        <v>2</v>
      </c>
      <c r="F252" s="24">
        <v>4</v>
      </c>
      <c r="G252" s="24">
        <v>2014</v>
      </c>
      <c r="H252" s="9">
        <v>202162.29</v>
      </c>
      <c r="I252" s="5" t="str">
        <f>VLOOKUP(D252,Cust,2)</f>
        <v>Cree</v>
      </c>
      <c r="J252" s="5" t="str">
        <f>VLOOKUP(D252,Cust,3)</f>
        <v>Clean technology</v>
      </c>
      <c r="K252" t="str">
        <f>VLOOKUP(A252,RegionAssign,2,FALSE)</f>
        <v>East</v>
      </c>
      <c r="L252">
        <f>VLOOKUP(C252,ManAssign,2,FALSE)</f>
        <v>1</v>
      </c>
      <c r="M252" s="19">
        <f t="shared" si="15"/>
        <v>14151.360300000002</v>
      </c>
      <c r="N252" s="19">
        <f t="shared" si="16"/>
        <v>10108.114500000001</v>
      </c>
      <c r="O252" s="19">
        <f t="shared" si="17"/>
        <v>6064.8687</v>
      </c>
      <c r="P252" s="19">
        <f t="shared" si="18"/>
        <v>12129.7374</v>
      </c>
      <c r="Q252" s="20">
        <f t="shared" si="19"/>
        <v>35378.400750000001</v>
      </c>
      <c r="T252" s="12"/>
    </row>
    <row r="253" spans="1:20" x14ac:dyDescent="0.5">
      <c r="A253" s="14" t="s">
        <v>36</v>
      </c>
      <c r="B253" s="14" t="s">
        <v>104</v>
      </c>
      <c r="C253" s="16">
        <v>2</v>
      </c>
      <c r="D253" s="16">
        <v>202</v>
      </c>
      <c r="E253" s="24">
        <v>2</v>
      </c>
      <c r="F253" s="24">
        <v>3</v>
      </c>
      <c r="G253" s="24">
        <v>2014</v>
      </c>
      <c r="H253" s="9">
        <v>79618.539999999994</v>
      </c>
      <c r="I253" s="5" t="str">
        <f>VLOOKUP(D253,Cust,2)</f>
        <v>Cree</v>
      </c>
      <c r="J253" s="5" t="str">
        <f>VLOOKUP(D253,Cust,3)</f>
        <v>Clean technology</v>
      </c>
      <c r="K253" t="str">
        <f>VLOOKUP(A253,RegionAssign,2,FALSE)</f>
        <v>East</v>
      </c>
      <c r="L253">
        <f>VLOOKUP(C253,ManAssign,2,FALSE)</f>
        <v>1</v>
      </c>
      <c r="M253" s="19">
        <f t="shared" si="15"/>
        <v>5573.2978000000003</v>
      </c>
      <c r="N253" s="19">
        <f t="shared" si="16"/>
        <v>3980.9269999999997</v>
      </c>
      <c r="O253" s="19">
        <f t="shared" si="17"/>
        <v>2388.5561999999995</v>
      </c>
      <c r="P253" s="19">
        <f t="shared" si="18"/>
        <v>4777.1123999999991</v>
      </c>
      <c r="Q253" s="20">
        <f t="shared" si="19"/>
        <v>13933.244499999999</v>
      </c>
      <c r="T253" s="13"/>
    </row>
    <row r="254" spans="1:20" x14ac:dyDescent="0.5">
      <c r="A254" s="14" t="s">
        <v>36</v>
      </c>
      <c r="B254" s="14" t="s">
        <v>104</v>
      </c>
      <c r="C254" s="16">
        <v>2</v>
      </c>
      <c r="D254" s="16">
        <v>202</v>
      </c>
      <c r="E254" s="24">
        <v>9</v>
      </c>
      <c r="F254" s="24">
        <v>20</v>
      </c>
      <c r="G254" s="24">
        <v>2013</v>
      </c>
      <c r="H254" s="9">
        <v>54293.72</v>
      </c>
      <c r="I254" s="5" t="str">
        <f>VLOOKUP(D254,Cust,2)</f>
        <v>Cree</v>
      </c>
      <c r="J254" s="5" t="str">
        <f>VLOOKUP(D254,Cust,3)</f>
        <v>Clean technology</v>
      </c>
      <c r="K254" t="str">
        <f>VLOOKUP(A254,RegionAssign,2,FALSE)</f>
        <v>East</v>
      </c>
      <c r="L254">
        <f>VLOOKUP(C254,ManAssign,2,FALSE)</f>
        <v>1</v>
      </c>
      <c r="M254" s="19">
        <f t="shared" si="15"/>
        <v>3800.5604000000003</v>
      </c>
      <c r="N254" s="19">
        <f t="shared" si="16"/>
        <v>2714.6860000000001</v>
      </c>
      <c r="O254" s="19">
        <f t="shared" si="17"/>
        <v>1628.8116</v>
      </c>
      <c r="P254" s="19">
        <f t="shared" si="18"/>
        <v>3257.6232</v>
      </c>
      <c r="Q254" s="20">
        <f t="shared" si="19"/>
        <v>9501.4009999999998</v>
      </c>
      <c r="T254" s="12"/>
    </row>
    <row r="255" spans="1:20" x14ac:dyDescent="0.5">
      <c r="A255" s="14" t="s">
        <v>36</v>
      </c>
      <c r="B255" s="14" t="s">
        <v>104</v>
      </c>
      <c r="C255" s="16">
        <v>2</v>
      </c>
      <c r="D255" s="16">
        <v>202</v>
      </c>
      <c r="E255" s="24">
        <v>3</v>
      </c>
      <c r="F255" s="24">
        <v>2</v>
      </c>
      <c r="G255" s="24">
        <v>2012</v>
      </c>
      <c r="H255" s="9">
        <v>102407.09</v>
      </c>
      <c r="I255" s="5" t="str">
        <f>VLOOKUP(D255,Cust,2)</f>
        <v>Cree</v>
      </c>
      <c r="J255" s="5" t="str">
        <f>VLOOKUP(D255,Cust,3)</f>
        <v>Clean technology</v>
      </c>
      <c r="K255" t="str">
        <f>VLOOKUP(A255,RegionAssign,2,FALSE)</f>
        <v>East</v>
      </c>
      <c r="L255">
        <f>VLOOKUP(C255,ManAssign,2,FALSE)</f>
        <v>1</v>
      </c>
      <c r="M255" s="19">
        <f t="shared" si="15"/>
        <v>7168.4963000000007</v>
      </c>
      <c r="N255" s="19">
        <f t="shared" si="16"/>
        <v>5120.3545000000004</v>
      </c>
      <c r="O255" s="19">
        <f t="shared" si="17"/>
        <v>3072.2126999999996</v>
      </c>
      <c r="P255" s="19">
        <f t="shared" si="18"/>
        <v>6144.4253999999992</v>
      </c>
      <c r="Q255" s="20">
        <f t="shared" si="19"/>
        <v>17921.240749999997</v>
      </c>
      <c r="T255" s="13"/>
    </row>
    <row r="256" spans="1:20" x14ac:dyDescent="0.5">
      <c r="A256" s="14" t="s">
        <v>36</v>
      </c>
      <c r="B256" s="14" t="s">
        <v>121</v>
      </c>
      <c r="C256" s="16">
        <v>2</v>
      </c>
      <c r="D256" s="16">
        <v>203</v>
      </c>
      <c r="E256" s="24">
        <v>6</v>
      </c>
      <c r="F256" s="24">
        <v>16</v>
      </c>
      <c r="G256" s="24">
        <v>2014</v>
      </c>
      <c r="H256" s="9">
        <v>127943.41</v>
      </c>
      <c r="I256" s="5" t="str">
        <f>VLOOKUP(D256,Cust,2)</f>
        <v>Ebix</v>
      </c>
      <c r="J256" s="5" t="str">
        <f>VLOOKUP(D256,Cust,3)</f>
        <v>Software</v>
      </c>
      <c r="K256" t="str">
        <f>VLOOKUP(A256,RegionAssign,2,FALSE)</f>
        <v>East</v>
      </c>
      <c r="L256">
        <f>VLOOKUP(C256,ManAssign,2,FALSE)</f>
        <v>1</v>
      </c>
      <c r="M256" s="19">
        <f t="shared" si="15"/>
        <v>8956.038700000001</v>
      </c>
      <c r="N256" s="19">
        <f t="shared" si="16"/>
        <v>6397.1705000000002</v>
      </c>
      <c r="O256" s="19">
        <f t="shared" si="17"/>
        <v>3838.3022999999998</v>
      </c>
      <c r="P256" s="19">
        <f t="shared" si="18"/>
        <v>7676.6045999999997</v>
      </c>
      <c r="Q256" s="20">
        <f t="shared" si="19"/>
        <v>22390.096750000001</v>
      </c>
      <c r="T256" s="12"/>
    </row>
    <row r="257" spans="1:20" x14ac:dyDescent="0.5">
      <c r="A257" s="14" t="s">
        <v>36</v>
      </c>
      <c r="B257" s="14" t="s">
        <v>121</v>
      </c>
      <c r="C257" s="16">
        <v>2</v>
      </c>
      <c r="D257" s="16">
        <v>203</v>
      </c>
      <c r="E257" s="24">
        <v>5</v>
      </c>
      <c r="F257" s="24">
        <v>28</v>
      </c>
      <c r="G257" s="24">
        <v>2014</v>
      </c>
      <c r="H257" s="9">
        <v>96516.04</v>
      </c>
      <c r="I257" s="5" t="str">
        <f>VLOOKUP(D257,Cust,2)</f>
        <v>Ebix</v>
      </c>
      <c r="J257" s="5" t="str">
        <f>VLOOKUP(D257,Cust,3)</f>
        <v>Software</v>
      </c>
      <c r="K257" t="str">
        <f>VLOOKUP(A257,RegionAssign,2,FALSE)</f>
        <v>East</v>
      </c>
      <c r="L257">
        <f>VLOOKUP(C257,ManAssign,2,FALSE)</f>
        <v>1</v>
      </c>
      <c r="M257" s="19">
        <f t="shared" si="15"/>
        <v>6756.1228000000001</v>
      </c>
      <c r="N257" s="19">
        <f t="shared" si="16"/>
        <v>4825.8019999999997</v>
      </c>
      <c r="O257" s="19">
        <f t="shared" si="17"/>
        <v>2895.4811999999997</v>
      </c>
      <c r="P257" s="19">
        <f t="shared" si="18"/>
        <v>5790.9623999999994</v>
      </c>
      <c r="Q257" s="20">
        <f t="shared" si="19"/>
        <v>16890.306999999997</v>
      </c>
      <c r="T257" s="13"/>
    </row>
    <row r="258" spans="1:20" x14ac:dyDescent="0.5">
      <c r="A258" s="14" t="s">
        <v>36</v>
      </c>
      <c r="B258" s="14" t="s">
        <v>121</v>
      </c>
      <c r="C258" s="16">
        <v>2</v>
      </c>
      <c r="D258" s="16">
        <v>203</v>
      </c>
      <c r="E258" s="24">
        <v>8</v>
      </c>
      <c r="F258" s="24">
        <v>28</v>
      </c>
      <c r="G258" s="24">
        <v>2013</v>
      </c>
      <c r="H258" s="9">
        <v>192722.27</v>
      </c>
      <c r="I258" s="5" t="str">
        <f>VLOOKUP(D258,Cust,2)</f>
        <v>Ebix</v>
      </c>
      <c r="J258" s="5" t="str">
        <f>VLOOKUP(D258,Cust,3)</f>
        <v>Software</v>
      </c>
      <c r="K258" t="str">
        <f>VLOOKUP(A258,RegionAssign,2,FALSE)</f>
        <v>East</v>
      </c>
      <c r="L258">
        <f>VLOOKUP(C258,ManAssign,2,FALSE)</f>
        <v>1</v>
      </c>
      <c r="M258" s="19">
        <f t="shared" si="15"/>
        <v>13490.5589</v>
      </c>
      <c r="N258" s="19">
        <f t="shared" si="16"/>
        <v>9636.1134999999995</v>
      </c>
      <c r="O258" s="19">
        <f t="shared" si="17"/>
        <v>5781.6680999999999</v>
      </c>
      <c r="P258" s="19">
        <f t="shared" si="18"/>
        <v>11563.3362</v>
      </c>
      <c r="Q258" s="20">
        <f t="shared" si="19"/>
        <v>33726.397249999995</v>
      </c>
      <c r="T258" s="12"/>
    </row>
    <row r="259" spans="1:20" x14ac:dyDescent="0.5">
      <c r="A259" s="14" t="s">
        <v>36</v>
      </c>
      <c r="B259" s="14" t="s">
        <v>121</v>
      </c>
      <c r="C259" s="16">
        <v>2</v>
      </c>
      <c r="D259" s="16">
        <v>203</v>
      </c>
      <c r="E259" s="24">
        <v>8</v>
      </c>
      <c r="F259" s="24">
        <v>25</v>
      </c>
      <c r="G259" s="24">
        <v>2013</v>
      </c>
      <c r="H259" s="9">
        <v>106771.21</v>
      </c>
      <c r="I259" s="5" t="str">
        <f>VLOOKUP(D259,Cust,2)</f>
        <v>Ebix</v>
      </c>
      <c r="J259" s="5" t="str">
        <f>VLOOKUP(D259,Cust,3)</f>
        <v>Software</v>
      </c>
      <c r="K259" t="str">
        <f>VLOOKUP(A259,RegionAssign,2,FALSE)</f>
        <v>East</v>
      </c>
      <c r="L259">
        <f>VLOOKUP(C259,ManAssign,2,FALSE)</f>
        <v>1</v>
      </c>
      <c r="M259" s="19">
        <f t="shared" ref="M259:M322" si="20">0.07*H259</f>
        <v>7473.9847000000009</v>
      </c>
      <c r="N259" s="19">
        <f t="shared" ref="N259:N322" si="21">0.05*H259</f>
        <v>5338.5605000000005</v>
      </c>
      <c r="O259" s="19">
        <f t="shared" ref="O259:O322" si="22">0.03*H259</f>
        <v>3203.1363000000001</v>
      </c>
      <c r="P259" s="19">
        <f t="shared" ref="P259:P322" si="23">0.06*H259</f>
        <v>6406.2726000000002</v>
      </c>
      <c r="Q259" s="20">
        <f t="shared" ref="Q259:Q322" si="24">0.175*H259</f>
        <v>18684.961749999999</v>
      </c>
      <c r="T259" s="13"/>
    </row>
    <row r="260" spans="1:20" x14ac:dyDescent="0.5">
      <c r="A260" s="14" t="s">
        <v>36</v>
      </c>
      <c r="B260" s="14" t="s">
        <v>121</v>
      </c>
      <c r="C260" s="16">
        <v>2</v>
      </c>
      <c r="D260" s="16">
        <v>203</v>
      </c>
      <c r="E260" s="24">
        <v>12</v>
      </c>
      <c r="F260" s="24">
        <v>4</v>
      </c>
      <c r="G260" s="24">
        <v>2012</v>
      </c>
      <c r="H260" s="9">
        <v>66736.710000000006</v>
      </c>
      <c r="I260" s="5" t="str">
        <f>VLOOKUP(D260,Cust,2)</f>
        <v>Ebix</v>
      </c>
      <c r="J260" s="5" t="str">
        <f>VLOOKUP(D260,Cust,3)</f>
        <v>Software</v>
      </c>
      <c r="K260" t="str">
        <f>VLOOKUP(A260,RegionAssign,2,FALSE)</f>
        <v>East</v>
      </c>
      <c r="L260">
        <f>VLOOKUP(C260,ManAssign,2,FALSE)</f>
        <v>1</v>
      </c>
      <c r="M260" s="19">
        <f t="shared" si="20"/>
        <v>4671.5697000000009</v>
      </c>
      <c r="N260" s="19">
        <f t="shared" si="21"/>
        <v>3336.8355000000006</v>
      </c>
      <c r="O260" s="19">
        <f t="shared" si="22"/>
        <v>2002.1013</v>
      </c>
      <c r="P260" s="19">
        <f t="shared" si="23"/>
        <v>4004.2026000000001</v>
      </c>
      <c r="Q260" s="20">
        <f t="shared" si="24"/>
        <v>11678.92425</v>
      </c>
      <c r="T260" s="12"/>
    </row>
    <row r="261" spans="1:20" x14ac:dyDescent="0.5">
      <c r="A261" s="14" t="s">
        <v>36</v>
      </c>
      <c r="B261" s="14" t="s">
        <v>121</v>
      </c>
      <c r="C261" s="16">
        <v>2</v>
      </c>
      <c r="D261" s="16">
        <v>203</v>
      </c>
      <c r="E261" s="24">
        <v>10</v>
      </c>
      <c r="F261" s="24">
        <v>12</v>
      </c>
      <c r="G261" s="24">
        <v>2012</v>
      </c>
      <c r="H261" s="9">
        <v>248988.05</v>
      </c>
      <c r="I261" s="5" t="str">
        <f>VLOOKUP(D261,Cust,2)</f>
        <v>Ebix</v>
      </c>
      <c r="J261" s="5" t="str">
        <f>VLOOKUP(D261,Cust,3)</f>
        <v>Software</v>
      </c>
      <c r="K261" t="str">
        <f>VLOOKUP(A261,RegionAssign,2,FALSE)</f>
        <v>East</v>
      </c>
      <c r="L261">
        <f>VLOOKUP(C261,ManAssign,2,FALSE)</f>
        <v>1</v>
      </c>
      <c r="M261" s="19">
        <f t="shared" si="20"/>
        <v>17429.163500000002</v>
      </c>
      <c r="N261" s="19">
        <f t="shared" si="21"/>
        <v>12449.4025</v>
      </c>
      <c r="O261" s="19">
        <f t="shared" si="22"/>
        <v>7469.6414999999997</v>
      </c>
      <c r="P261" s="19">
        <f t="shared" si="23"/>
        <v>14939.282999999999</v>
      </c>
      <c r="Q261" s="20">
        <f t="shared" si="24"/>
        <v>43572.908749999995</v>
      </c>
      <c r="T261" s="13"/>
    </row>
    <row r="262" spans="1:20" x14ac:dyDescent="0.5">
      <c r="A262" s="14" t="s">
        <v>36</v>
      </c>
      <c r="B262" s="14" t="s">
        <v>121</v>
      </c>
      <c r="C262" s="16">
        <v>2</v>
      </c>
      <c r="D262" s="16">
        <v>203</v>
      </c>
      <c r="E262" s="24">
        <v>6</v>
      </c>
      <c r="F262" s="24">
        <v>10</v>
      </c>
      <c r="G262" s="24">
        <v>2012</v>
      </c>
      <c r="H262" s="9">
        <v>61360.66</v>
      </c>
      <c r="I262" s="5" t="str">
        <f>VLOOKUP(D262,Cust,2)</f>
        <v>Ebix</v>
      </c>
      <c r="J262" s="5" t="str">
        <f>VLOOKUP(D262,Cust,3)</f>
        <v>Software</v>
      </c>
      <c r="K262" t="str">
        <f>VLOOKUP(A262,RegionAssign,2,FALSE)</f>
        <v>East</v>
      </c>
      <c r="L262">
        <f>VLOOKUP(C262,ManAssign,2,FALSE)</f>
        <v>1</v>
      </c>
      <c r="M262" s="19">
        <f t="shared" si="20"/>
        <v>4295.2462000000005</v>
      </c>
      <c r="N262" s="19">
        <f t="shared" si="21"/>
        <v>3068.0330000000004</v>
      </c>
      <c r="O262" s="19">
        <f t="shared" si="22"/>
        <v>1840.8198</v>
      </c>
      <c r="P262" s="19">
        <f t="shared" si="23"/>
        <v>3681.6396</v>
      </c>
      <c r="Q262" s="20">
        <f t="shared" si="24"/>
        <v>10738.1155</v>
      </c>
      <c r="T262" s="12"/>
    </row>
    <row r="263" spans="1:20" x14ac:dyDescent="0.5">
      <c r="A263" s="14" t="s">
        <v>36</v>
      </c>
      <c r="B263" s="14" t="s">
        <v>121</v>
      </c>
      <c r="C263" s="16">
        <v>2</v>
      </c>
      <c r="D263" s="16">
        <v>203</v>
      </c>
      <c r="E263" s="24">
        <v>4</v>
      </c>
      <c r="F263" s="24">
        <v>25</v>
      </c>
      <c r="G263" s="24">
        <v>2012</v>
      </c>
      <c r="H263" s="9">
        <v>65354.69</v>
      </c>
      <c r="I263" s="5" t="str">
        <f>VLOOKUP(D263,Cust,2)</f>
        <v>Ebix</v>
      </c>
      <c r="J263" s="5" t="str">
        <f>VLOOKUP(D263,Cust,3)</f>
        <v>Software</v>
      </c>
      <c r="K263" t="str">
        <f>VLOOKUP(A263,RegionAssign,2,FALSE)</f>
        <v>East</v>
      </c>
      <c r="L263">
        <f>VLOOKUP(C263,ManAssign,2,FALSE)</f>
        <v>1</v>
      </c>
      <c r="M263" s="19">
        <f t="shared" si="20"/>
        <v>4574.828300000001</v>
      </c>
      <c r="N263" s="19">
        <f t="shared" si="21"/>
        <v>3267.7345000000005</v>
      </c>
      <c r="O263" s="19">
        <f t="shared" si="22"/>
        <v>1960.6406999999999</v>
      </c>
      <c r="P263" s="19">
        <f t="shared" si="23"/>
        <v>3921.2813999999998</v>
      </c>
      <c r="Q263" s="20">
        <f t="shared" si="24"/>
        <v>11437.070749999999</v>
      </c>
      <c r="T263" s="13"/>
    </row>
    <row r="264" spans="1:20" x14ac:dyDescent="0.5">
      <c r="A264" s="14" t="s">
        <v>36</v>
      </c>
      <c r="B264" s="14" t="s">
        <v>121</v>
      </c>
      <c r="C264" s="16">
        <v>2</v>
      </c>
      <c r="D264" s="16">
        <v>203</v>
      </c>
      <c r="E264" s="24">
        <v>3</v>
      </c>
      <c r="F264" s="24">
        <v>11</v>
      </c>
      <c r="G264" s="24">
        <v>2012</v>
      </c>
      <c r="H264" s="9">
        <v>165468.51999999999</v>
      </c>
      <c r="I264" s="5" t="str">
        <f>VLOOKUP(D264,Cust,2)</f>
        <v>Ebix</v>
      </c>
      <c r="J264" s="5" t="str">
        <f>VLOOKUP(D264,Cust,3)</f>
        <v>Software</v>
      </c>
      <c r="K264" t="str">
        <f>VLOOKUP(A264,RegionAssign,2,FALSE)</f>
        <v>East</v>
      </c>
      <c r="L264">
        <f>VLOOKUP(C264,ManAssign,2,FALSE)</f>
        <v>1</v>
      </c>
      <c r="M264" s="19">
        <f t="shared" si="20"/>
        <v>11582.796400000001</v>
      </c>
      <c r="N264" s="19">
        <f t="shared" si="21"/>
        <v>8273.4259999999995</v>
      </c>
      <c r="O264" s="19">
        <f t="shared" si="22"/>
        <v>4964.0555999999997</v>
      </c>
      <c r="P264" s="19">
        <f t="shared" si="23"/>
        <v>9928.1111999999994</v>
      </c>
      <c r="Q264" s="20">
        <f t="shared" si="24"/>
        <v>28956.990999999995</v>
      </c>
      <c r="T264" s="12"/>
    </row>
    <row r="265" spans="1:20" x14ac:dyDescent="0.5">
      <c r="A265" s="14" t="s">
        <v>36</v>
      </c>
      <c r="B265" s="14" t="s">
        <v>121</v>
      </c>
      <c r="C265" s="16">
        <v>2</v>
      </c>
      <c r="D265" s="16">
        <v>203</v>
      </c>
      <c r="E265" s="24">
        <v>2</v>
      </c>
      <c r="F265" s="24">
        <v>19</v>
      </c>
      <c r="G265" s="24">
        <v>2012</v>
      </c>
      <c r="H265" s="9">
        <v>99249.77</v>
      </c>
      <c r="I265" s="5" t="str">
        <f>VLOOKUP(D265,Cust,2)</f>
        <v>Ebix</v>
      </c>
      <c r="J265" s="5" t="str">
        <f>VLOOKUP(D265,Cust,3)</f>
        <v>Software</v>
      </c>
      <c r="K265" t="str">
        <f>VLOOKUP(A265,RegionAssign,2,FALSE)</f>
        <v>East</v>
      </c>
      <c r="L265">
        <f>VLOOKUP(C265,ManAssign,2,FALSE)</f>
        <v>1</v>
      </c>
      <c r="M265" s="19">
        <f t="shared" si="20"/>
        <v>6947.4839000000011</v>
      </c>
      <c r="N265" s="19">
        <f t="shared" si="21"/>
        <v>4962.4885000000004</v>
      </c>
      <c r="O265" s="19">
        <f t="shared" si="22"/>
        <v>2977.4931000000001</v>
      </c>
      <c r="P265" s="19">
        <f t="shared" si="23"/>
        <v>5954.9862000000003</v>
      </c>
      <c r="Q265" s="20">
        <f t="shared" si="24"/>
        <v>17368.709749999998</v>
      </c>
      <c r="T265" s="13"/>
    </row>
    <row r="266" spans="1:20" x14ac:dyDescent="0.5">
      <c r="A266" s="14" t="s">
        <v>36</v>
      </c>
      <c r="B266" s="14" t="s">
        <v>86</v>
      </c>
      <c r="C266" s="16">
        <v>2</v>
      </c>
      <c r="D266" s="16">
        <v>204</v>
      </c>
      <c r="E266" s="24">
        <v>10</v>
      </c>
      <c r="F266" s="24">
        <v>11</v>
      </c>
      <c r="G266" s="24">
        <v>2014</v>
      </c>
      <c r="H266" s="9">
        <v>110444.47</v>
      </c>
      <c r="I266" s="5" t="str">
        <f>VLOOKUP(D266,Cust,2)</f>
        <v>Hughes Telematics</v>
      </c>
      <c r="J266" s="5" t="str">
        <f>VLOOKUP(D266,Cust,3)</f>
        <v>Media and Entertainment</v>
      </c>
      <c r="K266" t="str">
        <f>VLOOKUP(A266,RegionAssign,2,FALSE)</f>
        <v>East</v>
      </c>
      <c r="L266">
        <f>VLOOKUP(C266,ManAssign,2,FALSE)</f>
        <v>1</v>
      </c>
      <c r="M266" s="19">
        <f t="shared" si="20"/>
        <v>7731.112900000001</v>
      </c>
      <c r="N266" s="19">
        <f t="shared" si="21"/>
        <v>5522.2235000000001</v>
      </c>
      <c r="O266" s="19">
        <f t="shared" si="22"/>
        <v>3313.3341</v>
      </c>
      <c r="P266" s="19">
        <f t="shared" si="23"/>
        <v>6626.6682000000001</v>
      </c>
      <c r="Q266" s="20">
        <f t="shared" si="24"/>
        <v>19327.78225</v>
      </c>
      <c r="T266" s="12"/>
    </row>
    <row r="267" spans="1:20" x14ac:dyDescent="0.5">
      <c r="A267" s="14" t="s">
        <v>36</v>
      </c>
      <c r="B267" s="14" t="s">
        <v>86</v>
      </c>
      <c r="C267" s="16">
        <v>2</v>
      </c>
      <c r="D267" s="16">
        <v>204</v>
      </c>
      <c r="E267" s="24">
        <v>8</v>
      </c>
      <c r="F267" s="24">
        <v>16</v>
      </c>
      <c r="G267" s="24">
        <v>2014</v>
      </c>
      <c r="H267" s="9">
        <v>65192.04</v>
      </c>
      <c r="I267" s="5" t="str">
        <f>VLOOKUP(D267,Cust,2)</f>
        <v>Hughes Telematics</v>
      </c>
      <c r="J267" s="5" t="str">
        <f>VLOOKUP(D267,Cust,3)</f>
        <v>Media and Entertainment</v>
      </c>
      <c r="K267" t="str">
        <f>VLOOKUP(A267,RegionAssign,2,FALSE)</f>
        <v>East</v>
      </c>
      <c r="L267">
        <f>VLOOKUP(C267,ManAssign,2,FALSE)</f>
        <v>1</v>
      </c>
      <c r="M267" s="19">
        <f t="shared" si="20"/>
        <v>4563.4428000000007</v>
      </c>
      <c r="N267" s="19">
        <f t="shared" si="21"/>
        <v>3259.6020000000003</v>
      </c>
      <c r="O267" s="19">
        <f t="shared" si="22"/>
        <v>1955.7611999999999</v>
      </c>
      <c r="P267" s="19">
        <f t="shared" si="23"/>
        <v>3911.5223999999998</v>
      </c>
      <c r="Q267" s="20">
        <f t="shared" si="24"/>
        <v>11408.607</v>
      </c>
      <c r="T267" s="13"/>
    </row>
    <row r="268" spans="1:20" x14ac:dyDescent="0.5">
      <c r="A268" s="14" t="s">
        <v>36</v>
      </c>
      <c r="B268" s="14" t="s">
        <v>86</v>
      </c>
      <c r="C268" s="16">
        <v>2</v>
      </c>
      <c r="D268" s="16">
        <v>204</v>
      </c>
      <c r="E268" s="24">
        <v>6</v>
      </c>
      <c r="F268" s="24">
        <v>25</v>
      </c>
      <c r="G268" s="24">
        <v>2014</v>
      </c>
      <c r="H268" s="9">
        <v>54293.82</v>
      </c>
      <c r="I268" s="5" t="str">
        <f>VLOOKUP(D268,Cust,2)</f>
        <v>Hughes Telematics</v>
      </c>
      <c r="J268" s="5" t="str">
        <f>VLOOKUP(D268,Cust,3)</f>
        <v>Media and Entertainment</v>
      </c>
      <c r="K268" t="str">
        <f>VLOOKUP(A268,RegionAssign,2,FALSE)</f>
        <v>East</v>
      </c>
      <c r="L268">
        <f>VLOOKUP(C268,ManAssign,2,FALSE)</f>
        <v>1</v>
      </c>
      <c r="M268" s="19">
        <f t="shared" si="20"/>
        <v>3800.5674000000004</v>
      </c>
      <c r="N268" s="19">
        <f t="shared" si="21"/>
        <v>2714.6910000000003</v>
      </c>
      <c r="O268" s="19">
        <f t="shared" si="22"/>
        <v>1628.8145999999999</v>
      </c>
      <c r="P268" s="19">
        <f t="shared" si="23"/>
        <v>3257.6291999999999</v>
      </c>
      <c r="Q268" s="20">
        <f t="shared" si="24"/>
        <v>9501.4184999999998</v>
      </c>
      <c r="T268" s="12"/>
    </row>
    <row r="269" spans="1:20" x14ac:dyDescent="0.5">
      <c r="A269" s="14" t="s">
        <v>36</v>
      </c>
      <c r="B269" s="14" t="s">
        <v>86</v>
      </c>
      <c r="C269" s="16">
        <v>2</v>
      </c>
      <c r="D269" s="16">
        <v>204</v>
      </c>
      <c r="E269" s="24">
        <v>5</v>
      </c>
      <c r="F269" s="24">
        <v>8</v>
      </c>
      <c r="G269" s="24">
        <v>2014</v>
      </c>
      <c r="H269" s="9">
        <v>117490.48</v>
      </c>
      <c r="I269" s="5" t="str">
        <f>VLOOKUP(D269,Cust,2)</f>
        <v>Hughes Telematics</v>
      </c>
      <c r="J269" s="5" t="str">
        <f>VLOOKUP(D269,Cust,3)</f>
        <v>Media and Entertainment</v>
      </c>
      <c r="K269" t="str">
        <f>VLOOKUP(A269,RegionAssign,2,FALSE)</f>
        <v>East</v>
      </c>
      <c r="L269">
        <f>VLOOKUP(C269,ManAssign,2,FALSE)</f>
        <v>1</v>
      </c>
      <c r="M269" s="19">
        <f t="shared" si="20"/>
        <v>8224.3335999999999</v>
      </c>
      <c r="N269" s="19">
        <f t="shared" si="21"/>
        <v>5874.5240000000003</v>
      </c>
      <c r="O269" s="19">
        <f t="shared" si="22"/>
        <v>3524.7143999999998</v>
      </c>
      <c r="P269" s="19">
        <f t="shared" si="23"/>
        <v>7049.4287999999997</v>
      </c>
      <c r="Q269" s="20">
        <f t="shared" si="24"/>
        <v>20560.833999999999</v>
      </c>
      <c r="T269" s="13"/>
    </row>
    <row r="270" spans="1:20" x14ac:dyDescent="0.5">
      <c r="A270" s="14" t="s">
        <v>36</v>
      </c>
      <c r="B270" s="14" t="s">
        <v>86</v>
      </c>
      <c r="C270" s="16">
        <v>2</v>
      </c>
      <c r="D270" s="16">
        <v>204</v>
      </c>
      <c r="E270" s="24">
        <v>2</v>
      </c>
      <c r="F270" s="24">
        <v>10</v>
      </c>
      <c r="G270" s="24">
        <v>2014</v>
      </c>
      <c r="H270" s="9">
        <v>106395.69</v>
      </c>
      <c r="I270" s="5" t="str">
        <f>VLOOKUP(D270,Cust,2)</f>
        <v>Hughes Telematics</v>
      </c>
      <c r="J270" s="5" t="str">
        <f>VLOOKUP(D270,Cust,3)</f>
        <v>Media and Entertainment</v>
      </c>
      <c r="K270" t="str">
        <f>VLOOKUP(A270,RegionAssign,2,FALSE)</f>
        <v>East</v>
      </c>
      <c r="L270">
        <f>VLOOKUP(C270,ManAssign,2,FALSE)</f>
        <v>1</v>
      </c>
      <c r="M270" s="19">
        <f t="shared" si="20"/>
        <v>7447.6983000000009</v>
      </c>
      <c r="N270" s="19">
        <f t="shared" si="21"/>
        <v>5319.7845000000007</v>
      </c>
      <c r="O270" s="19">
        <f t="shared" si="22"/>
        <v>3191.8706999999999</v>
      </c>
      <c r="P270" s="19">
        <f t="shared" si="23"/>
        <v>6383.7413999999999</v>
      </c>
      <c r="Q270" s="20">
        <f t="shared" si="24"/>
        <v>18619.245749999998</v>
      </c>
      <c r="T270" s="12"/>
    </row>
    <row r="271" spans="1:20" x14ac:dyDescent="0.5">
      <c r="A271" s="14" t="s">
        <v>36</v>
      </c>
      <c r="B271" s="14" t="s">
        <v>86</v>
      </c>
      <c r="C271" s="16">
        <v>2</v>
      </c>
      <c r="D271" s="16">
        <v>204</v>
      </c>
      <c r="E271" s="24">
        <v>2</v>
      </c>
      <c r="F271" s="24">
        <v>2</v>
      </c>
      <c r="G271" s="24">
        <v>2014</v>
      </c>
      <c r="H271" s="9">
        <v>68624.77</v>
      </c>
      <c r="I271" s="5" t="str">
        <f>VLOOKUP(D271,Cust,2)</f>
        <v>Hughes Telematics</v>
      </c>
      <c r="J271" s="5" t="str">
        <f>VLOOKUP(D271,Cust,3)</f>
        <v>Media and Entertainment</v>
      </c>
      <c r="K271" t="str">
        <f>VLOOKUP(A271,RegionAssign,2,FALSE)</f>
        <v>East</v>
      </c>
      <c r="L271">
        <f>VLOOKUP(C271,ManAssign,2,FALSE)</f>
        <v>1</v>
      </c>
      <c r="M271" s="19">
        <f t="shared" si="20"/>
        <v>4803.7339000000011</v>
      </c>
      <c r="N271" s="19">
        <f t="shared" si="21"/>
        <v>3431.2385000000004</v>
      </c>
      <c r="O271" s="19">
        <f t="shared" si="22"/>
        <v>2058.7431000000001</v>
      </c>
      <c r="P271" s="19">
        <f t="shared" si="23"/>
        <v>4117.4862000000003</v>
      </c>
      <c r="Q271" s="20">
        <f t="shared" si="24"/>
        <v>12009.33475</v>
      </c>
      <c r="T271" s="13"/>
    </row>
    <row r="272" spans="1:20" x14ac:dyDescent="0.5">
      <c r="A272" s="14" t="s">
        <v>36</v>
      </c>
      <c r="B272" s="14" t="s">
        <v>86</v>
      </c>
      <c r="C272" s="16">
        <v>2</v>
      </c>
      <c r="D272" s="16">
        <v>204</v>
      </c>
      <c r="E272" s="24">
        <v>11</v>
      </c>
      <c r="F272" s="24">
        <v>28</v>
      </c>
      <c r="G272" s="24">
        <v>2013</v>
      </c>
      <c r="H272" s="9">
        <v>164561.53</v>
      </c>
      <c r="I272" s="5" t="str">
        <f>VLOOKUP(D272,Cust,2)</f>
        <v>Hughes Telematics</v>
      </c>
      <c r="J272" s="5" t="str">
        <f>VLOOKUP(D272,Cust,3)</f>
        <v>Media and Entertainment</v>
      </c>
      <c r="K272" t="str">
        <f>VLOOKUP(A272,RegionAssign,2,FALSE)</f>
        <v>East</v>
      </c>
      <c r="L272">
        <f>VLOOKUP(C272,ManAssign,2,FALSE)</f>
        <v>1</v>
      </c>
      <c r="M272" s="19">
        <f t="shared" si="20"/>
        <v>11519.307100000002</v>
      </c>
      <c r="N272" s="19">
        <f t="shared" si="21"/>
        <v>8228.076500000001</v>
      </c>
      <c r="O272" s="19">
        <f t="shared" si="22"/>
        <v>4936.8458999999993</v>
      </c>
      <c r="P272" s="19">
        <f t="shared" si="23"/>
        <v>9873.6917999999987</v>
      </c>
      <c r="Q272" s="20">
        <f t="shared" si="24"/>
        <v>28798.267749999999</v>
      </c>
      <c r="T272" s="12"/>
    </row>
    <row r="273" spans="1:20" x14ac:dyDescent="0.5">
      <c r="A273" s="14" t="s">
        <v>36</v>
      </c>
      <c r="B273" s="14" t="s">
        <v>86</v>
      </c>
      <c r="C273" s="16">
        <v>2</v>
      </c>
      <c r="D273" s="16">
        <v>204</v>
      </c>
      <c r="E273" s="24">
        <v>8</v>
      </c>
      <c r="F273" s="24">
        <v>9</v>
      </c>
      <c r="G273" s="24">
        <v>2013</v>
      </c>
      <c r="H273" s="9">
        <v>122808.32000000001</v>
      </c>
      <c r="I273" s="5" t="str">
        <f>VLOOKUP(D273,Cust,2)</f>
        <v>Hughes Telematics</v>
      </c>
      <c r="J273" s="5" t="str">
        <f>VLOOKUP(D273,Cust,3)</f>
        <v>Media and Entertainment</v>
      </c>
      <c r="K273" t="str">
        <f>VLOOKUP(A273,RegionAssign,2,FALSE)</f>
        <v>East</v>
      </c>
      <c r="L273">
        <f>VLOOKUP(C273,ManAssign,2,FALSE)</f>
        <v>1</v>
      </c>
      <c r="M273" s="19">
        <f t="shared" si="20"/>
        <v>8596.5824000000011</v>
      </c>
      <c r="N273" s="19">
        <f t="shared" si="21"/>
        <v>6140.4160000000011</v>
      </c>
      <c r="O273" s="19">
        <f t="shared" si="22"/>
        <v>3684.2496000000001</v>
      </c>
      <c r="P273" s="19">
        <f t="shared" si="23"/>
        <v>7368.4992000000002</v>
      </c>
      <c r="Q273" s="20">
        <f t="shared" si="24"/>
        <v>21491.455999999998</v>
      </c>
      <c r="T273" s="13"/>
    </row>
    <row r="274" spans="1:20" x14ac:dyDescent="0.5">
      <c r="A274" s="14" t="s">
        <v>36</v>
      </c>
      <c r="B274" s="14" t="s">
        <v>86</v>
      </c>
      <c r="C274" s="16">
        <v>2</v>
      </c>
      <c r="D274" s="16">
        <v>204</v>
      </c>
      <c r="E274" s="24">
        <v>7</v>
      </c>
      <c r="F274" s="24">
        <v>3</v>
      </c>
      <c r="G274" s="24">
        <v>2013</v>
      </c>
      <c r="H274" s="9">
        <v>233699.03</v>
      </c>
      <c r="I274" s="5" t="str">
        <f>VLOOKUP(D274,Cust,2)</f>
        <v>Hughes Telematics</v>
      </c>
      <c r="J274" s="5" t="str">
        <f>VLOOKUP(D274,Cust,3)</f>
        <v>Media and Entertainment</v>
      </c>
      <c r="K274" t="str">
        <f>VLOOKUP(A274,RegionAssign,2,FALSE)</f>
        <v>East</v>
      </c>
      <c r="L274">
        <f>VLOOKUP(C274,ManAssign,2,FALSE)</f>
        <v>1</v>
      </c>
      <c r="M274" s="19">
        <f t="shared" si="20"/>
        <v>16358.932100000002</v>
      </c>
      <c r="N274" s="19">
        <f t="shared" si="21"/>
        <v>11684.951500000001</v>
      </c>
      <c r="O274" s="19">
        <f t="shared" si="22"/>
        <v>7010.9708999999993</v>
      </c>
      <c r="P274" s="19">
        <f t="shared" si="23"/>
        <v>14021.941799999999</v>
      </c>
      <c r="Q274" s="20">
        <f t="shared" si="24"/>
        <v>40897.330249999999</v>
      </c>
      <c r="T274" s="12"/>
    </row>
    <row r="275" spans="1:20" x14ac:dyDescent="0.5">
      <c r="A275" s="14" t="s">
        <v>36</v>
      </c>
      <c r="B275" s="14" t="s">
        <v>86</v>
      </c>
      <c r="C275" s="16">
        <v>2</v>
      </c>
      <c r="D275" s="16">
        <v>204</v>
      </c>
      <c r="E275" s="24">
        <v>2</v>
      </c>
      <c r="F275" s="24">
        <v>21</v>
      </c>
      <c r="G275" s="24">
        <v>2013</v>
      </c>
      <c r="H275" s="9">
        <v>91516.41</v>
      </c>
      <c r="I275" s="5" t="str">
        <f>VLOOKUP(D275,Cust,2)</f>
        <v>Hughes Telematics</v>
      </c>
      <c r="J275" s="5" t="str">
        <f>VLOOKUP(D275,Cust,3)</f>
        <v>Media and Entertainment</v>
      </c>
      <c r="K275" t="str">
        <f>VLOOKUP(A275,RegionAssign,2,FALSE)</f>
        <v>East</v>
      </c>
      <c r="L275">
        <f>VLOOKUP(C275,ManAssign,2,FALSE)</f>
        <v>1</v>
      </c>
      <c r="M275" s="19">
        <f t="shared" si="20"/>
        <v>6406.1487000000006</v>
      </c>
      <c r="N275" s="19">
        <f t="shared" si="21"/>
        <v>4575.8205000000007</v>
      </c>
      <c r="O275" s="19">
        <f t="shared" si="22"/>
        <v>2745.4922999999999</v>
      </c>
      <c r="P275" s="19">
        <f t="shared" si="23"/>
        <v>5490.9845999999998</v>
      </c>
      <c r="Q275" s="20">
        <f t="shared" si="24"/>
        <v>16015.37175</v>
      </c>
      <c r="T275" s="13"/>
    </row>
    <row r="276" spans="1:20" x14ac:dyDescent="0.5">
      <c r="A276" s="14" t="s">
        <v>36</v>
      </c>
      <c r="B276" s="14" t="s">
        <v>86</v>
      </c>
      <c r="C276" s="16">
        <v>2</v>
      </c>
      <c r="D276" s="16">
        <v>204</v>
      </c>
      <c r="E276" s="24">
        <v>11</v>
      </c>
      <c r="F276" s="24">
        <v>4</v>
      </c>
      <c r="G276" s="24">
        <v>2012</v>
      </c>
      <c r="H276" s="9">
        <v>183563.36</v>
      </c>
      <c r="I276" s="5" t="str">
        <f>VLOOKUP(D276,Cust,2)</f>
        <v>Hughes Telematics</v>
      </c>
      <c r="J276" s="5" t="str">
        <f>VLOOKUP(D276,Cust,3)</f>
        <v>Media and Entertainment</v>
      </c>
      <c r="K276" t="str">
        <f>VLOOKUP(A276,RegionAssign,2,FALSE)</f>
        <v>East</v>
      </c>
      <c r="L276">
        <f>VLOOKUP(C276,ManAssign,2,FALSE)</f>
        <v>1</v>
      </c>
      <c r="M276" s="19">
        <f t="shared" si="20"/>
        <v>12849.4352</v>
      </c>
      <c r="N276" s="19">
        <f t="shared" si="21"/>
        <v>9178.1679999999997</v>
      </c>
      <c r="O276" s="19">
        <f t="shared" si="22"/>
        <v>5506.9007999999994</v>
      </c>
      <c r="P276" s="19">
        <f t="shared" si="23"/>
        <v>11013.801599999999</v>
      </c>
      <c r="Q276" s="20">
        <f t="shared" si="24"/>
        <v>32123.587999999996</v>
      </c>
      <c r="T276" s="12"/>
    </row>
    <row r="277" spans="1:20" x14ac:dyDescent="0.5">
      <c r="A277" s="15" t="s">
        <v>36</v>
      </c>
      <c r="B277" s="15" t="s">
        <v>86</v>
      </c>
      <c r="C277" s="17">
        <v>2</v>
      </c>
      <c r="D277" s="17">
        <v>204</v>
      </c>
      <c r="E277" s="24">
        <v>11</v>
      </c>
      <c r="F277" s="24">
        <v>1</v>
      </c>
      <c r="G277" s="24">
        <v>2012</v>
      </c>
      <c r="H277" s="9">
        <v>98905.01</v>
      </c>
      <c r="I277" s="5" t="str">
        <f>VLOOKUP(D277,Cust,2)</f>
        <v>Hughes Telematics</v>
      </c>
      <c r="J277" s="5" t="str">
        <f>VLOOKUP(D277,Cust,3)</f>
        <v>Media and Entertainment</v>
      </c>
      <c r="K277" t="str">
        <f>VLOOKUP(A277,RegionAssign,2,FALSE)</f>
        <v>East</v>
      </c>
      <c r="L277">
        <f>VLOOKUP(C277,ManAssign,2,FALSE)</f>
        <v>1</v>
      </c>
      <c r="M277" s="19">
        <f t="shared" si="20"/>
        <v>6923.3507</v>
      </c>
      <c r="N277" s="19">
        <f t="shared" si="21"/>
        <v>4945.2505000000001</v>
      </c>
      <c r="O277" s="19">
        <f t="shared" si="22"/>
        <v>2967.1502999999998</v>
      </c>
      <c r="P277" s="19">
        <f t="shared" si="23"/>
        <v>5934.3005999999996</v>
      </c>
      <c r="Q277" s="20">
        <f t="shared" si="24"/>
        <v>17308.376749999999</v>
      </c>
      <c r="T277" s="13"/>
    </row>
    <row r="278" spans="1:20" x14ac:dyDescent="0.5">
      <c r="A278" s="14" t="s">
        <v>36</v>
      </c>
      <c r="B278" s="14" t="s">
        <v>86</v>
      </c>
      <c r="C278" s="16">
        <v>2</v>
      </c>
      <c r="D278" s="16">
        <v>204</v>
      </c>
      <c r="E278" s="24">
        <v>10</v>
      </c>
      <c r="F278" s="24">
        <v>12</v>
      </c>
      <c r="G278" s="24">
        <v>2012</v>
      </c>
      <c r="H278" s="9">
        <v>134755.44</v>
      </c>
      <c r="I278" s="5" t="str">
        <f>VLOOKUP(D278,Cust,2)</f>
        <v>Hughes Telematics</v>
      </c>
      <c r="J278" s="5" t="str">
        <f>VLOOKUP(D278,Cust,3)</f>
        <v>Media and Entertainment</v>
      </c>
      <c r="K278" t="str">
        <f>VLOOKUP(A278,RegionAssign,2,FALSE)</f>
        <v>East</v>
      </c>
      <c r="L278">
        <f>VLOOKUP(C278,ManAssign,2,FALSE)</f>
        <v>1</v>
      </c>
      <c r="M278" s="19">
        <f t="shared" si="20"/>
        <v>9432.8808000000008</v>
      </c>
      <c r="N278" s="19">
        <f t="shared" si="21"/>
        <v>6737.7720000000008</v>
      </c>
      <c r="O278" s="19">
        <f t="shared" si="22"/>
        <v>4042.6632</v>
      </c>
      <c r="P278" s="19">
        <f t="shared" si="23"/>
        <v>8085.3263999999999</v>
      </c>
      <c r="Q278" s="20">
        <f t="shared" si="24"/>
        <v>23582.201999999997</v>
      </c>
      <c r="T278" s="12"/>
    </row>
    <row r="279" spans="1:20" x14ac:dyDescent="0.5">
      <c r="A279" s="14" t="s">
        <v>36</v>
      </c>
      <c r="B279" s="14" t="s">
        <v>86</v>
      </c>
      <c r="C279" s="16">
        <v>2</v>
      </c>
      <c r="D279" s="16">
        <v>204</v>
      </c>
      <c r="E279" s="24">
        <v>3</v>
      </c>
      <c r="F279" s="24">
        <v>9</v>
      </c>
      <c r="G279" s="24">
        <v>2012</v>
      </c>
      <c r="H279" s="9">
        <v>242028.05</v>
      </c>
      <c r="I279" s="5" t="str">
        <f>VLOOKUP(D279,Cust,2)</f>
        <v>Hughes Telematics</v>
      </c>
      <c r="J279" s="5" t="str">
        <f>VLOOKUP(D279,Cust,3)</f>
        <v>Media and Entertainment</v>
      </c>
      <c r="K279" t="str">
        <f>VLOOKUP(A279,RegionAssign,2,FALSE)</f>
        <v>East</v>
      </c>
      <c r="L279">
        <f>VLOOKUP(C279,ManAssign,2,FALSE)</f>
        <v>1</v>
      </c>
      <c r="M279" s="19">
        <f t="shared" si="20"/>
        <v>16941.963500000002</v>
      </c>
      <c r="N279" s="19">
        <f t="shared" si="21"/>
        <v>12101.4025</v>
      </c>
      <c r="O279" s="19">
        <f t="shared" si="22"/>
        <v>7260.8414999999995</v>
      </c>
      <c r="P279" s="19">
        <f t="shared" si="23"/>
        <v>14521.682999999999</v>
      </c>
      <c r="Q279" s="20">
        <f t="shared" si="24"/>
        <v>42354.908749999995</v>
      </c>
      <c r="T279" s="13"/>
    </row>
    <row r="280" spans="1:20" x14ac:dyDescent="0.5">
      <c r="A280" s="14" t="s">
        <v>36</v>
      </c>
      <c r="B280" s="14" t="s">
        <v>86</v>
      </c>
      <c r="C280" s="16">
        <v>2</v>
      </c>
      <c r="D280" s="16">
        <v>204</v>
      </c>
      <c r="E280" s="24">
        <v>2</v>
      </c>
      <c r="F280" s="24">
        <v>21</v>
      </c>
      <c r="G280" s="24">
        <v>2012</v>
      </c>
      <c r="H280" s="9">
        <v>196915.77</v>
      </c>
      <c r="I280" s="5" t="str">
        <f>VLOOKUP(D280,Cust,2)</f>
        <v>Hughes Telematics</v>
      </c>
      <c r="J280" s="5" t="str">
        <f>VLOOKUP(D280,Cust,3)</f>
        <v>Media and Entertainment</v>
      </c>
      <c r="K280" t="str">
        <f>VLOOKUP(A280,RegionAssign,2,FALSE)</f>
        <v>East</v>
      </c>
      <c r="L280">
        <f>VLOOKUP(C280,ManAssign,2,FALSE)</f>
        <v>1</v>
      </c>
      <c r="M280" s="19">
        <f t="shared" si="20"/>
        <v>13784.1039</v>
      </c>
      <c r="N280" s="19">
        <f t="shared" si="21"/>
        <v>9845.7885000000006</v>
      </c>
      <c r="O280" s="19">
        <f t="shared" si="22"/>
        <v>5907.4730999999992</v>
      </c>
      <c r="P280" s="19">
        <f t="shared" si="23"/>
        <v>11814.946199999998</v>
      </c>
      <c r="Q280" s="20">
        <f t="shared" si="24"/>
        <v>34460.259749999997</v>
      </c>
      <c r="T280" s="12"/>
    </row>
    <row r="281" spans="1:20" x14ac:dyDescent="0.5">
      <c r="A281" s="14" t="s">
        <v>36</v>
      </c>
      <c r="B281" s="14" t="s">
        <v>94</v>
      </c>
      <c r="C281" s="16">
        <v>2</v>
      </c>
      <c r="D281" s="16">
        <v>205</v>
      </c>
      <c r="E281" s="24">
        <v>9</v>
      </c>
      <c r="F281" s="24">
        <v>20</v>
      </c>
      <c r="G281" s="24">
        <v>2014</v>
      </c>
      <c r="H281" s="9">
        <v>84749.8</v>
      </c>
      <c r="I281" s="5" t="str">
        <f>VLOOKUP(D281,Cust,2)</f>
        <v>Jorge</v>
      </c>
      <c r="J281" s="5" t="str">
        <f>VLOOKUP(D281,Cust,3)</f>
        <v>Computers/peripherals</v>
      </c>
      <c r="K281" t="str">
        <f>VLOOKUP(A281,RegionAssign,2,FALSE)</f>
        <v>East</v>
      </c>
      <c r="L281">
        <f>VLOOKUP(C281,ManAssign,2,FALSE)</f>
        <v>1</v>
      </c>
      <c r="M281" s="19">
        <f t="shared" si="20"/>
        <v>5932.4860000000008</v>
      </c>
      <c r="N281" s="19">
        <f t="shared" si="21"/>
        <v>4237.4900000000007</v>
      </c>
      <c r="O281" s="19">
        <f t="shared" si="22"/>
        <v>2542.4940000000001</v>
      </c>
      <c r="P281" s="19">
        <f t="shared" si="23"/>
        <v>5084.9880000000003</v>
      </c>
      <c r="Q281" s="20">
        <f t="shared" si="24"/>
        <v>14831.215</v>
      </c>
      <c r="T281" s="13"/>
    </row>
    <row r="282" spans="1:20" x14ac:dyDescent="0.5">
      <c r="A282" s="14" t="s">
        <v>36</v>
      </c>
      <c r="B282" s="14" t="s">
        <v>94</v>
      </c>
      <c r="C282" s="16">
        <v>2</v>
      </c>
      <c r="D282" s="16">
        <v>205</v>
      </c>
      <c r="E282" s="24">
        <v>8</v>
      </c>
      <c r="F282" s="24">
        <v>17</v>
      </c>
      <c r="G282" s="24">
        <v>2014</v>
      </c>
      <c r="H282" s="9">
        <v>126482.59</v>
      </c>
      <c r="I282" s="5" t="str">
        <f>VLOOKUP(D282,Cust,2)</f>
        <v>Jorge</v>
      </c>
      <c r="J282" s="5" t="str">
        <f>VLOOKUP(D282,Cust,3)</f>
        <v>Computers/peripherals</v>
      </c>
      <c r="K282" t="str">
        <f>VLOOKUP(A282,RegionAssign,2,FALSE)</f>
        <v>East</v>
      </c>
      <c r="L282">
        <f>VLOOKUP(C282,ManAssign,2,FALSE)</f>
        <v>1</v>
      </c>
      <c r="M282" s="19">
        <f t="shared" si="20"/>
        <v>8853.7813000000006</v>
      </c>
      <c r="N282" s="19">
        <f t="shared" si="21"/>
        <v>6324.1295</v>
      </c>
      <c r="O282" s="19">
        <f t="shared" si="22"/>
        <v>3794.4776999999999</v>
      </c>
      <c r="P282" s="19">
        <f t="shared" si="23"/>
        <v>7588.9553999999998</v>
      </c>
      <c r="Q282" s="20">
        <f t="shared" si="24"/>
        <v>22134.453249999999</v>
      </c>
      <c r="T282" s="12"/>
    </row>
    <row r="283" spans="1:20" x14ac:dyDescent="0.5">
      <c r="A283" s="14" t="s">
        <v>36</v>
      </c>
      <c r="B283" s="14" t="s">
        <v>94</v>
      </c>
      <c r="C283" s="16">
        <v>2</v>
      </c>
      <c r="D283" s="16">
        <v>205</v>
      </c>
      <c r="E283" s="24">
        <v>11</v>
      </c>
      <c r="F283" s="24">
        <v>21</v>
      </c>
      <c r="G283" s="24">
        <v>2013</v>
      </c>
      <c r="H283" s="9">
        <v>57109.23</v>
      </c>
      <c r="I283" s="5" t="str">
        <f>VLOOKUP(D283,Cust,2)</f>
        <v>Jorge</v>
      </c>
      <c r="J283" s="5" t="str">
        <f>VLOOKUP(D283,Cust,3)</f>
        <v>Computers/peripherals</v>
      </c>
      <c r="K283" t="str">
        <f>VLOOKUP(A283,RegionAssign,2,FALSE)</f>
        <v>East</v>
      </c>
      <c r="L283">
        <f>VLOOKUP(C283,ManAssign,2,FALSE)</f>
        <v>1</v>
      </c>
      <c r="M283" s="19">
        <f t="shared" si="20"/>
        <v>3997.6461000000004</v>
      </c>
      <c r="N283" s="19">
        <f t="shared" si="21"/>
        <v>2855.4615000000003</v>
      </c>
      <c r="O283" s="19">
        <f t="shared" si="22"/>
        <v>1713.2769000000001</v>
      </c>
      <c r="P283" s="19">
        <f t="shared" si="23"/>
        <v>3426.5538000000001</v>
      </c>
      <c r="Q283" s="20">
        <f t="shared" si="24"/>
        <v>9994.1152500000007</v>
      </c>
      <c r="T283" s="13"/>
    </row>
    <row r="284" spans="1:20" x14ac:dyDescent="0.5">
      <c r="A284" s="14" t="s">
        <v>36</v>
      </c>
      <c r="B284" s="14" t="s">
        <v>94</v>
      </c>
      <c r="C284" s="16">
        <v>2</v>
      </c>
      <c r="D284" s="16">
        <v>205</v>
      </c>
      <c r="E284" s="24">
        <v>10</v>
      </c>
      <c r="F284" s="24">
        <v>11</v>
      </c>
      <c r="G284" s="24">
        <v>2012</v>
      </c>
      <c r="H284" s="9">
        <v>77391.89</v>
      </c>
      <c r="I284" s="5" t="str">
        <f>VLOOKUP(D284,Cust,2)</f>
        <v>Jorge</v>
      </c>
      <c r="J284" s="5" t="str">
        <f>VLOOKUP(D284,Cust,3)</f>
        <v>Computers/peripherals</v>
      </c>
      <c r="K284" t="str">
        <f>VLOOKUP(A284,RegionAssign,2,FALSE)</f>
        <v>East</v>
      </c>
      <c r="L284">
        <f>VLOOKUP(C284,ManAssign,2,FALSE)</f>
        <v>1</v>
      </c>
      <c r="M284" s="19">
        <f t="shared" si="20"/>
        <v>5417.4323000000004</v>
      </c>
      <c r="N284" s="19">
        <f t="shared" si="21"/>
        <v>3869.5945000000002</v>
      </c>
      <c r="O284" s="19">
        <f t="shared" si="22"/>
        <v>2321.7566999999999</v>
      </c>
      <c r="P284" s="19">
        <f t="shared" si="23"/>
        <v>4643.5133999999998</v>
      </c>
      <c r="Q284" s="20">
        <f t="shared" si="24"/>
        <v>13543.580749999999</v>
      </c>
      <c r="T284" s="12"/>
    </row>
    <row r="285" spans="1:20" x14ac:dyDescent="0.5">
      <c r="A285" s="14" t="s">
        <v>36</v>
      </c>
      <c r="B285" s="14" t="s">
        <v>94</v>
      </c>
      <c r="C285" s="16">
        <v>2</v>
      </c>
      <c r="D285" s="16">
        <v>205</v>
      </c>
      <c r="E285" s="24">
        <v>6</v>
      </c>
      <c r="F285" s="24">
        <v>26</v>
      </c>
      <c r="G285" s="24">
        <v>2012</v>
      </c>
      <c r="H285" s="9">
        <v>157871.46</v>
      </c>
      <c r="I285" s="5" t="str">
        <f>VLOOKUP(D285,Cust,2)</f>
        <v>Jorge</v>
      </c>
      <c r="J285" s="5" t="str">
        <f>VLOOKUP(D285,Cust,3)</f>
        <v>Computers/peripherals</v>
      </c>
      <c r="K285" t="str">
        <f>VLOOKUP(A285,RegionAssign,2,FALSE)</f>
        <v>East</v>
      </c>
      <c r="L285">
        <f>VLOOKUP(C285,ManAssign,2,FALSE)</f>
        <v>1</v>
      </c>
      <c r="M285" s="19">
        <f t="shared" si="20"/>
        <v>11051.002200000001</v>
      </c>
      <c r="N285" s="19">
        <f t="shared" si="21"/>
        <v>7893.5730000000003</v>
      </c>
      <c r="O285" s="19">
        <f t="shared" si="22"/>
        <v>4736.1437999999998</v>
      </c>
      <c r="P285" s="19">
        <f t="shared" si="23"/>
        <v>9472.2875999999997</v>
      </c>
      <c r="Q285" s="20">
        <f t="shared" si="24"/>
        <v>27627.505499999996</v>
      </c>
      <c r="T285" s="13"/>
    </row>
    <row r="286" spans="1:20" x14ac:dyDescent="0.5">
      <c r="A286" s="14" t="s">
        <v>36</v>
      </c>
      <c r="B286" s="14" t="s">
        <v>94</v>
      </c>
      <c r="C286" s="16">
        <v>2</v>
      </c>
      <c r="D286" s="16">
        <v>205</v>
      </c>
      <c r="E286" s="24">
        <v>6</v>
      </c>
      <c r="F286" s="24">
        <v>14</v>
      </c>
      <c r="G286" s="24">
        <v>2012</v>
      </c>
      <c r="H286" s="9">
        <v>214474.29</v>
      </c>
      <c r="I286" s="5" t="str">
        <f>VLOOKUP(D286,Cust,2)</f>
        <v>Jorge</v>
      </c>
      <c r="J286" s="5" t="str">
        <f>VLOOKUP(D286,Cust,3)</f>
        <v>Computers/peripherals</v>
      </c>
      <c r="K286" t="str">
        <f>VLOOKUP(A286,RegionAssign,2,FALSE)</f>
        <v>East</v>
      </c>
      <c r="L286">
        <f>VLOOKUP(C286,ManAssign,2,FALSE)</f>
        <v>1</v>
      </c>
      <c r="M286" s="19">
        <f t="shared" si="20"/>
        <v>15013.200300000002</v>
      </c>
      <c r="N286" s="19">
        <f t="shared" si="21"/>
        <v>10723.714500000002</v>
      </c>
      <c r="O286" s="19">
        <f t="shared" si="22"/>
        <v>6434.2286999999997</v>
      </c>
      <c r="P286" s="19">
        <f t="shared" si="23"/>
        <v>12868.457399999999</v>
      </c>
      <c r="Q286" s="20">
        <f t="shared" si="24"/>
        <v>37533.000749999999</v>
      </c>
      <c r="T286" s="12"/>
    </row>
    <row r="287" spans="1:20" x14ac:dyDescent="0.5">
      <c r="A287" s="14" t="s">
        <v>36</v>
      </c>
      <c r="B287" s="14" t="s">
        <v>94</v>
      </c>
      <c r="C287" s="16">
        <v>2</v>
      </c>
      <c r="D287" s="16">
        <v>205</v>
      </c>
      <c r="E287" s="24">
        <v>4</v>
      </c>
      <c r="F287" s="24">
        <v>30</v>
      </c>
      <c r="G287" s="24">
        <v>2012</v>
      </c>
      <c r="H287" s="9">
        <v>111874.96</v>
      </c>
      <c r="I287" s="5" t="str">
        <f>VLOOKUP(D287,Cust,2)</f>
        <v>Jorge</v>
      </c>
      <c r="J287" s="5" t="str">
        <f>VLOOKUP(D287,Cust,3)</f>
        <v>Computers/peripherals</v>
      </c>
      <c r="K287" t="str">
        <f>VLOOKUP(A287,RegionAssign,2,FALSE)</f>
        <v>East</v>
      </c>
      <c r="L287">
        <f>VLOOKUP(C287,ManAssign,2,FALSE)</f>
        <v>1</v>
      </c>
      <c r="M287" s="19">
        <f t="shared" si="20"/>
        <v>7831.2472000000016</v>
      </c>
      <c r="N287" s="19">
        <f t="shared" si="21"/>
        <v>5593.7480000000005</v>
      </c>
      <c r="O287" s="19">
        <f t="shared" si="22"/>
        <v>3356.2487999999998</v>
      </c>
      <c r="P287" s="19">
        <f t="shared" si="23"/>
        <v>6712.4975999999997</v>
      </c>
      <c r="Q287" s="20">
        <f t="shared" si="24"/>
        <v>19578.117999999999</v>
      </c>
      <c r="T287" s="13"/>
    </row>
    <row r="288" spans="1:20" x14ac:dyDescent="0.5">
      <c r="A288" s="15" t="s">
        <v>36</v>
      </c>
      <c r="B288" s="15" t="s">
        <v>94</v>
      </c>
      <c r="C288" s="17">
        <v>2</v>
      </c>
      <c r="D288" s="17">
        <v>205</v>
      </c>
      <c r="E288" s="24">
        <v>1</v>
      </c>
      <c r="F288" s="24">
        <v>17</v>
      </c>
      <c r="G288" s="24">
        <v>2012</v>
      </c>
      <c r="H288" s="9">
        <v>170004.56</v>
      </c>
      <c r="I288" s="5" t="str">
        <f>VLOOKUP(D288,Cust,2)</f>
        <v>Jorge</v>
      </c>
      <c r="J288" s="5" t="str">
        <f>VLOOKUP(D288,Cust,3)</f>
        <v>Computers/peripherals</v>
      </c>
      <c r="K288" t="str">
        <f>VLOOKUP(A288,RegionAssign,2,FALSE)</f>
        <v>East</v>
      </c>
      <c r="L288">
        <f>VLOOKUP(C288,ManAssign,2,FALSE)</f>
        <v>1</v>
      </c>
      <c r="M288" s="19">
        <f t="shared" si="20"/>
        <v>11900.319200000002</v>
      </c>
      <c r="N288" s="19">
        <f t="shared" si="21"/>
        <v>8500.228000000001</v>
      </c>
      <c r="O288" s="19">
        <f t="shared" si="22"/>
        <v>5100.1367999999993</v>
      </c>
      <c r="P288" s="19">
        <f t="shared" si="23"/>
        <v>10200.273599999999</v>
      </c>
      <c r="Q288" s="20">
        <f t="shared" si="24"/>
        <v>29750.797999999999</v>
      </c>
      <c r="T288" s="12"/>
    </row>
    <row r="289" spans="1:20" x14ac:dyDescent="0.5">
      <c r="A289" s="14" t="s">
        <v>36</v>
      </c>
      <c r="B289" s="14" t="s">
        <v>94</v>
      </c>
      <c r="C289" s="16">
        <v>2</v>
      </c>
      <c r="D289" s="16">
        <v>205</v>
      </c>
      <c r="E289" s="24">
        <v>8</v>
      </c>
      <c r="F289" s="24">
        <v>5</v>
      </c>
      <c r="G289" s="24">
        <v>2014</v>
      </c>
      <c r="H289" s="9">
        <v>86430.26</v>
      </c>
      <c r="I289" s="5" t="str">
        <f>VLOOKUP(D289,Cust,2)</f>
        <v>Jorge</v>
      </c>
      <c r="J289" s="5" t="str">
        <f>VLOOKUP(D289,Cust,3)</f>
        <v>Computers/peripherals</v>
      </c>
      <c r="K289" t="str">
        <f>VLOOKUP(A289,RegionAssign,2,FALSE)</f>
        <v>East</v>
      </c>
      <c r="L289">
        <f>VLOOKUP(C289,ManAssign,2,FALSE)</f>
        <v>1</v>
      </c>
      <c r="M289" s="19">
        <f t="shared" si="20"/>
        <v>6050.1181999999999</v>
      </c>
      <c r="N289" s="19">
        <f t="shared" si="21"/>
        <v>4321.5129999999999</v>
      </c>
      <c r="O289" s="19">
        <f t="shared" si="22"/>
        <v>2592.9078</v>
      </c>
      <c r="P289" s="19">
        <f t="shared" si="23"/>
        <v>5185.8155999999999</v>
      </c>
      <c r="Q289" s="20">
        <f t="shared" si="24"/>
        <v>15125.295499999998</v>
      </c>
      <c r="T289" s="13"/>
    </row>
    <row r="290" spans="1:20" x14ac:dyDescent="0.5">
      <c r="A290" s="14" t="s">
        <v>36</v>
      </c>
      <c r="B290" s="14" t="s">
        <v>54</v>
      </c>
      <c r="C290" s="16">
        <v>2</v>
      </c>
      <c r="D290" s="16">
        <v>206</v>
      </c>
      <c r="E290" s="24">
        <v>12</v>
      </c>
      <c r="F290" s="24">
        <v>16</v>
      </c>
      <c r="G290" s="24">
        <v>2014</v>
      </c>
      <c r="H290" s="9">
        <v>84422.32</v>
      </c>
      <c r="I290" s="5" t="str">
        <f>VLOOKUP(D290,Cust,2)</f>
        <v>Lighting Science</v>
      </c>
      <c r="J290" s="5" t="str">
        <f>VLOOKUP(D290,Cust,3)</f>
        <v>Clean technology</v>
      </c>
      <c r="K290" t="str">
        <f>VLOOKUP(A290,RegionAssign,2,FALSE)</f>
        <v>East</v>
      </c>
      <c r="L290">
        <f>VLOOKUP(C290,ManAssign,2,FALSE)</f>
        <v>1</v>
      </c>
      <c r="M290" s="19">
        <f t="shared" si="20"/>
        <v>5909.5624000000007</v>
      </c>
      <c r="N290" s="19">
        <f t="shared" si="21"/>
        <v>4221.1160000000009</v>
      </c>
      <c r="O290" s="19">
        <f t="shared" si="22"/>
        <v>2532.6696000000002</v>
      </c>
      <c r="P290" s="19">
        <f t="shared" si="23"/>
        <v>5065.3392000000003</v>
      </c>
      <c r="Q290" s="20">
        <f t="shared" si="24"/>
        <v>14773.906000000001</v>
      </c>
      <c r="T290" s="12"/>
    </row>
    <row r="291" spans="1:20" x14ac:dyDescent="0.5">
      <c r="A291" s="14" t="s">
        <v>36</v>
      </c>
      <c r="B291" s="14" t="s">
        <v>54</v>
      </c>
      <c r="C291" s="16">
        <v>2</v>
      </c>
      <c r="D291" s="16">
        <v>206</v>
      </c>
      <c r="E291" s="24">
        <v>10</v>
      </c>
      <c r="F291" s="24">
        <v>31</v>
      </c>
      <c r="G291" s="24">
        <v>2014</v>
      </c>
      <c r="H291" s="9">
        <v>230452.56</v>
      </c>
      <c r="I291" s="5" t="str">
        <f>VLOOKUP(D291,Cust,2)</f>
        <v>Lighting Science</v>
      </c>
      <c r="J291" s="5" t="str">
        <f>VLOOKUP(D291,Cust,3)</f>
        <v>Clean technology</v>
      </c>
      <c r="K291" t="str">
        <f>VLOOKUP(A291,RegionAssign,2,FALSE)</f>
        <v>East</v>
      </c>
      <c r="L291">
        <f>VLOOKUP(C291,ManAssign,2,FALSE)</f>
        <v>1</v>
      </c>
      <c r="M291" s="19">
        <f t="shared" si="20"/>
        <v>16131.6792</v>
      </c>
      <c r="N291" s="19">
        <f t="shared" si="21"/>
        <v>11522.628000000001</v>
      </c>
      <c r="O291" s="19">
        <f t="shared" si="22"/>
        <v>6913.5767999999998</v>
      </c>
      <c r="P291" s="19">
        <f t="shared" si="23"/>
        <v>13827.1536</v>
      </c>
      <c r="Q291" s="20">
        <f t="shared" si="24"/>
        <v>40329.197999999997</v>
      </c>
      <c r="T291" s="13"/>
    </row>
    <row r="292" spans="1:20" x14ac:dyDescent="0.5">
      <c r="A292" s="14" t="s">
        <v>36</v>
      </c>
      <c r="B292" s="14" t="s">
        <v>54</v>
      </c>
      <c r="C292" s="16">
        <v>2</v>
      </c>
      <c r="D292" s="16">
        <v>206</v>
      </c>
      <c r="E292" s="24">
        <v>9</v>
      </c>
      <c r="F292" s="24">
        <v>1</v>
      </c>
      <c r="G292" s="24">
        <v>2014</v>
      </c>
      <c r="H292" s="9">
        <v>121738.9</v>
      </c>
      <c r="I292" s="5" t="str">
        <f>VLOOKUP(D292,Cust,2)</f>
        <v>Lighting Science</v>
      </c>
      <c r="J292" s="5" t="str">
        <f>VLOOKUP(D292,Cust,3)</f>
        <v>Clean technology</v>
      </c>
      <c r="K292" t="str">
        <f>VLOOKUP(A292,RegionAssign,2,FALSE)</f>
        <v>East</v>
      </c>
      <c r="L292">
        <f>VLOOKUP(C292,ManAssign,2,FALSE)</f>
        <v>1</v>
      </c>
      <c r="M292" s="19">
        <f t="shared" si="20"/>
        <v>8521.723</v>
      </c>
      <c r="N292" s="19">
        <f t="shared" si="21"/>
        <v>6086.9449999999997</v>
      </c>
      <c r="O292" s="19">
        <f t="shared" si="22"/>
        <v>3652.1669999999999</v>
      </c>
      <c r="P292" s="19">
        <f t="shared" si="23"/>
        <v>7304.3339999999998</v>
      </c>
      <c r="Q292" s="20">
        <f t="shared" si="24"/>
        <v>21304.307499999999</v>
      </c>
      <c r="T292" s="12"/>
    </row>
    <row r="293" spans="1:20" x14ac:dyDescent="0.5">
      <c r="A293" s="14" t="s">
        <v>36</v>
      </c>
      <c r="B293" s="14" t="s">
        <v>54</v>
      </c>
      <c r="C293" s="16">
        <v>2</v>
      </c>
      <c r="D293" s="16">
        <v>206</v>
      </c>
      <c r="E293" s="24">
        <v>7</v>
      </c>
      <c r="F293" s="24">
        <v>9</v>
      </c>
      <c r="G293" s="24">
        <v>2014</v>
      </c>
      <c r="H293" s="9">
        <v>239591.44</v>
      </c>
      <c r="I293" s="5" t="str">
        <f>VLOOKUP(D293,Cust,2)</f>
        <v>Lighting Science</v>
      </c>
      <c r="J293" s="5" t="str">
        <f>VLOOKUP(D293,Cust,3)</f>
        <v>Clean technology</v>
      </c>
      <c r="K293" t="str">
        <f>VLOOKUP(A293,RegionAssign,2,FALSE)</f>
        <v>East</v>
      </c>
      <c r="L293">
        <f>VLOOKUP(C293,ManAssign,2,FALSE)</f>
        <v>1</v>
      </c>
      <c r="M293" s="19">
        <f t="shared" si="20"/>
        <v>16771.400800000003</v>
      </c>
      <c r="N293" s="19">
        <f t="shared" si="21"/>
        <v>11979.572</v>
      </c>
      <c r="O293" s="19">
        <f t="shared" si="22"/>
        <v>7187.7431999999999</v>
      </c>
      <c r="P293" s="19">
        <f t="shared" si="23"/>
        <v>14375.4864</v>
      </c>
      <c r="Q293" s="20">
        <f t="shared" si="24"/>
        <v>41928.502</v>
      </c>
      <c r="T293" s="13"/>
    </row>
    <row r="294" spans="1:20" x14ac:dyDescent="0.5">
      <c r="A294" s="14" t="s">
        <v>36</v>
      </c>
      <c r="B294" s="14" t="s">
        <v>54</v>
      </c>
      <c r="C294" s="16">
        <v>2</v>
      </c>
      <c r="D294" s="16">
        <v>206</v>
      </c>
      <c r="E294" s="24">
        <v>5</v>
      </c>
      <c r="F294" s="24">
        <v>27</v>
      </c>
      <c r="G294" s="24">
        <v>2014</v>
      </c>
      <c r="H294" s="9">
        <v>139252.65</v>
      </c>
      <c r="I294" s="5" t="str">
        <f>VLOOKUP(D294,Cust,2)</f>
        <v>Lighting Science</v>
      </c>
      <c r="J294" s="5" t="str">
        <f>VLOOKUP(D294,Cust,3)</f>
        <v>Clean technology</v>
      </c>
      <c r="K294" t="str">
        <f>VLOOKUP(A294,RegionAssign,2,FALSE)</f>
        <v>East</v>
      </c>
      <c r="L294">
        <f>VLOOKUP(C294,ManAssign,2,FALSE)</f>
        <v>1</v>
      </c>
      <c r="M294" s="19">
        <f t="shared" si="20"/>
        <v>9747.6855000000014</v>
      </c>
      <c r="N294" s="19">
        <f t="shared" si="21"/>
        <v>6962.6324999999997</v>
      </c>
      <c r="O294" s="19">
        <f t="shared" si="22"/>
        <v>4177.5794999999998</v>
      </c>
      <c r="P294" s="19">
        <f t="shared" si="23"/>
        <v>8355.1589999999997</v>
      </c>
      <c r="Q294" s="20">
        <f t="shared" si="24"/>
        <v>24369.213749999999</v>
      </c>
      <c r="T294" s="12"/>
    </row>
    <row r="295" spans="1:20" x14ac:dyDescent="0.5">
      <c r="A295" s="14" t="s">
        <v>36</v>
      </c>
      <c r="B295" s="14" t="s">
        <v>54</v>
      </c>
      <c r="C295" s="16">
        <v>2</v>
      </c>
      <c r="D295" s="16">
        <v>206</v>
      </c>
      <c r="E295" s="24">
        <v>4</v>
      </c>
      <c r="F295" s="24">
        <v>28</v>
      </c>
      <c r="G295" s="24">
        <v>2014</v>
      </c>
      <c r="H295" s="9">
        <v>227186.24</v>
      </c>
      <c r="I295" s="5" t="str">
        <f>VLOOKUP(D295,Cust,2)</f>
        <v>Lighting Science</v>
      </c>
      <c r="J295" s="5" t="str">
        <f>VLOOKUP(D295,Cust,3)</f>
        <v>Clean technology</v>
      </c>
      <c r="K295" t="str">
        <f>VLOOKUP(A295,RegionAssign,2,FALSE)</f>
        <v>East</v>
      </c>
      <c r="L295">
        <f>VLOOKUP(C295,ManAssign,2,FALSE)</f>
        <v>1</v>
      </c>
      <c r="M295" s="19">
        <f t="shared" si="20"/>
        <v>15903.036800000002</v>
      </c>
      <c r="N295" s="19">
        <f t="shared" si="21"/>
        <v>11359.312</v>
      </c>
      <c r="O295" s="19">
        <f t="shared" si="22"/>
        <v>6815.587199999999</v>
      </c>
      <c r="P295" s="19">
        <f t="shared" si="23"/>
        <v>13631.174399999998</v>
      </c>
      <c r="Q295" s="20">
        <f t="shared" si="24"/>
        <v>39757.591999999997</v>
      </c>
      <c r="T295" s="13"/>
    </row>
    <row r="296" spans="1:20" x14ac:dyDescent="0.5">
      <c r="A296" s="14" t="s">
        <v>36</v>
      </c>
      <c r="B296" s="14" t="s">
        <v>54</v>
      </c>
      <c r="C296" s="16">
        <v>2</v>
      </c>
      <c r="D296" s="16">
        <v>206</v>
      </c>
      <c r="E296" s="24">
        <v>4</v>
      </c>
      <c r="F296" s="24">
        <v>21</v>
      </c>
      <c r="G296" s="24">
        <v>2014</v>
      </c>
      <c r="H296" s="9">
        <v>136869.59</v>
      </c>
      <c r="I296" s="5" t="str">
        <f>VLOOKUP(D296,Cust,2)</f>
        <v>Lighting Science</v>
      </c>
      <c r="J296" s="5" t="str">
        <f>VLOOKUP(D296,Cust,3)</f>
        <v>Clean technology</v>
      </c>
      <c r="K296" t="str">
        <f>VLOOKUP(A296,RegionAssign,2,FALSE)</f>
        <v>East</v>
      </c>
      <c r="L296">
        <f>VLOOKUP(C296,ManAssign,2,FALSE)</f>
        <v>1</v>
      </c>
      <c r="M296" s="19">
        <f t="shared" si="20"/>
        <v>9580.8713000000007</v>
      </c>
      <c r="N296" s="19">
        <f t="shared" si="21"/>
        <v>6843.4795000000004</v>
      </c>
      <c r="O296" s="19">
        <f t="shared" si="22"/>
        <v>4106.0877</v>
      </c>
      <c r="P296" s="19">
        <f t="shared" si="23"/>
        <v>8212.1754000000001</v>
      </c>
      <c r="Q296" s="20">
        <f t="shared" si="24"/>
        <v>23952.178249999997</v>
      </c>
      <c r="T296" s="12"/>
    </row>
    <row r="297" spans="1:20" x14ac:dyDescent="0.5">
      <c r="A297" s="14" t="s">
        <v>36</v>
      </c>
      <c r="B297" s="14" t="s">
        <v>54</v>
      </c>
      <c r="C297" s="16">
        <v>2</v>
      </c>
      <c r="D297" s="16">
        <v>206</v>
      </c>
      <c r="E297" s="24">
        <v>4</v>
      </c>
      <c r="F297" s="24">
        <v>2</v>
      </c>
      <c r="G297" s="24">
        <v>2014</v>
      </c>
      <c r="H297" s="9">
        <v>86114.36</v>
      </c>
      <c r="I297" s="5" t="str">
        <f>VLOOKUP(D297,Cust,2)</f>
        <v>Lighting Science</v>
      </c>
      <c r="J297" s="5" t="str">
        <f>VLOOKUP(D297,Cust,3)</f>
        <v>Clean technology</v>
      </c>
      <c r="K297" t="str">
        <f>VLOOKUP(A297,RegionAssign,2,FALSE)</f>
        <v>East</v>
      </c>
      <c r="L297">
        <f>VLOOKUP(C297,ManAssign,2,FALSE)</f>
        <v>1</v>
      </c>
      <c r="M297" s="19">
        <f t="shared" si="20"/>
        <v>6028.0052000000005</v>
      </c>
      <c r="N297" s="19">
        <f t="shared" si="21"/>
        <v>4305.7179999999998</v>
      </c>
      <c r="O297" s="19">
        <f t="shared" si="22"/>
        <v>2583.4308000000001</v>
      </c>
      <c r="P297" s="19">
        <f t="shared" si="23"/>
        <v>5166.8616000000002</v>
      </c>
      <c r="Q297" s="20">
        <f t="shared" si="24"/>
        <v>15070.012999999999</v>
      </c>
      <c r="T297" s="13"/>
    </row>
    <row r="298" spans="1:20" x14ac:dyDescent="0.5">
      <c r="A298" s="14" t="s">
        <v>36</v>
      </c>
      <c r="B298" s="14" t="s">
        <v>54</v>
      </c>
      <c r="C298" s="16">
        <v>2</v>
      </c>
      <c r="D298" s="16">
        <v>206</v>
      </c>
      <c r="E298" s="24">
        <v>2</v>
      </c>
      <c r="F298" s="24">
        <v>4</v>
      </c>
      <c r="G298" s="24">
        <v>2014</v>
      </c>
      <c r="H298" s="9">
        <v>72653.3</v>
      </c>
      <c r="I298" s="5" t="str">
        <f>VLOOKUP(D298,Cust,2)</f>
        <v>Lighting Science</v>
      </c>
      <c r="J298" s="5" t="str">
        <f>VLOOKUP(D298,Cust,3)</f>
        <v>Clean technology</v>
      </c>
      <c r="K298" t="str">
        <f>VLOOKUP(A298,RegionAssign,2,FALSE)</f>
        <v>East</v>
      </c>
      <c r="L298">
        <f>VLOOKUP(C298,ManAssign,2,FALSE)</f>
        <v>1</v>
      </c>
      <c r="M298" s="19">
        <f t="shared" si="20"/>
        <v>5085.7310000000007</v>
      </c>
      <c r="N298" s="19">
        <f t="shared" si="21"/>
        <v>3632.6650000000004</v>
      </c>
      <c r="O298" s="19">
        <f t="shared" si="22"/>
        <v>2179.5990000000002</v>
      </c>
      <c r="P298" s="19">
        <f t="shared" si="23"/>
        <v>4359.1980000000003</v>
      </c>
      <c r="Q298" s="20">
        <f t="shared" si="24"/>
        <v>12714.327499999999</v>
      </c>
      <c r="T298" s="12"/>
    </row>
    <row r="299" spans="1:20" x14ac:dyDescent="0.5">
      <c r="A299" s="14" t="s">
        <v>36</v>
      </c>
      <c r="B299" s="14" t="s">
        <v>54</v>
      </c>
      <c r="C299" s="16">
        <v>2</v>
      </c>
      <c r="D299" s="16">
        <v>206</v>
      </c>
      <c r="E299" s="24">
        <v>12</v>
      </c>
      <c r="F299" s="24">
        <v>26</v>
      </c>
      <c r="G299" s="24">
        <v>2013</v>
      </c>
      <c r="H299" s="9">
        <v>244997.26</v>
      </c>
      <c r="I299" s="5" t="str">
        <f>VLOOKUP(D299,Cust,2)</f>
        <v>Lighting Science</v>
      </c>
      <c r="J299" s="5" t="str">
        <f>VLOOKUP(D299,Cust,3)</f>
        <v>Clean technology</v>
      </c>
      <c r="K299" t="str">
        <f>VLOOKUP(A299,RegionAssign,2,FALSE)</f>
        <v>East</v>
      </c>
      <c r="L299">
        <f>VLOOKUP(C299,ManAssign,2,FALSE)</f>
        <v>1</v>
      </c>
      <c r="M299" s="19">
        <f t="shared" si="20"/>
        <v>17149.808200000003</v>
      </c>
      <c r="N299" s="19">
        <f t="shared" si="21"/>
        <v>12249.863000000001</v>
      </c>
      <c r="O299" s="19">
        <f t="shared" si="22"/>
        <v>7349.9178000000002</v>
      </c>
      <c r="P299" s="19">
        <f t="shared" si="23"/>
        <v>14699.8356</v>
      </c>
      <c r="Q299" s="20">
        <f t="shared" si="24"/>
        <v>42874.520499999999</v>
      </c>
      <c r="T299" s="13"/>
    </row>
    <row r="300" spans="1:20" x14ac:dyDescent="0.5">
      <c r="A300" s="14" t="s">
        <v>36</v>
      </c>
      <c r="B300" s="14" t="s">
        <v>54</v>
      </c>
      <c r="C300" s="16">
        <v>2</v>
      </c>
      <c r="D300" s="16">
        <v>206</v>
      </c>
      <c r="E300" s="24">
        <v>2</v>
      </c>
      <c r="F300" s="24">
        <v>8</v>
      </c>
      <c r="G300" s="24">
        <v>2013</v>
      </c>
      <c r="H300" s="9">
        <v>122510.46</v>
      </c>
      <c r="I300" s="5" t="str">
        <f>VLOOKUP(D300,Cust,2)</f>
        <v>Lighting Science</v>
      </c>
      <c r="J300" s="5" t="str">
        <f>VLOOKUP(D300,Cust,3)</f>
        <v>Clean technology</v>
      </c>
      <c r="K300" t="str">
        <f>VLOOKUP(A300,RegionAssign,2,FALSE)</f>
        <v>East</v>
      </c>
      <c r="L300">
        <f>VLOOKUP(C300,ManAssign,2,FALSE)</f>
        <v>1</v>
      </c>
      <c r="M300" s="19">
        <f t="shared" si="20"/>
        <v>8575.7322000000004</v>
      </c>
      <c r="N300" s="19">
        <f t="shared" si="21"/>
        <v>6125.523000000001</v>
      </c>
      <c r="O300" s="19">
        <f t="shared" si="22"/>
        <v>3675.3137999999999</v>
      </c>
      <c r="P300" s="19">
        <f t="shared" si="23"/>
        <v>7350.6275999999998</v>
      </c>
      <c r="Q300" s="20">
        <f t="shared" si="24"/>
        <v>21439.3305</v>
      </c>
      <c r="T300" s="12"/>
    </row>
    <row r="301" spans="1:20" x14ac:dyDescent="0.5">
      <c r="A301" s="14" t="s">
        <v>36</v>
      </c>
      <c r="B301" s="14" t="s">
        <v>54</v>
      </c>
      <c r="C301" s="16">
        <v>2</v>
      </c>
      <c r="D301" s="16">
        <v>206</v>
      </c>
      <c r="E301" s="24">
        <v>7</v>
      </c>
      <c r="F301" s="24">
        <v>17</v>
      </c>
      <c r="G301" s="24">
        <v>2012</v>
      </c>
      <c r="H301" s="9">
        <v>91970.94</v>
      </c>
      <c r="I301" s="5" t="str">
        <f>VLOOKUP(D301,Cust,2)</f>
        <v>Lighting Science</v>
      </c>
      <c r="J301" s="5" t="str">
        <f>VLOOKUP(D301,Cust,3)</f>
        <v>Clean technology</v>
      </c>
      <c r="K301" t="str">
        <f>VLOOKUP(A301,RegionAssign,2,FALSE)</f>
        <v>East</v>
      </c>
      <c r="L301">
        <f>VLOOKUP(C301,ManAssign,2,FALSE)</f>
        <v>1</v>
      </c>
      <c r="M301" s="19">
        <f t="shared" si="20"/>
        <v>6437.9658000000009</v>
      </c>
      <c r="N301" s="19">
        <f t="shared" si="21"/>
        <v>4598.5470000000005</v>
      </c>
      <c r="O301" s="19">
        <f t="shared" si="22"/>
        <v>2759.1282000000001</v>
      </c>
      <c r="P301" s="19">
        <f t="shared" si="23"/>
        <v>5518.2564000000002</v>
      </c>
      <c r="Q301" s="20">
        <f t="shared" si="24"/>
        <v>16094.914499999999</v>
      </c>
      <c r="T301" s="13"/>
    </row>
    <row r="302" spans="1:20" x14ac:dyDescent="0.5">
      <c r="A302" s="14" t="s">
        <v>36</v>
      </c>
      <c r="B302" s="14" t="s">
        <v>54</v>
      </c>
      <c r="C302" s="16">
        <v>2</v>
      </c>
      <c r="D302" s="16">
        <v>206</v>
      </c>
      <c r="E302" s="24">
        <v>7</v>
      </c>
      <c r="F302" s="24">
        <v>16</v>
      </c>
      <c r="G302" s="24">
        <v>2012</v>
      </c>
      <c r="H302" s="9">
        <v>219748.33</v>
      </c>
      <c r="I302" s="5" t="str">
        <f>VLOOKUP(D302,Cust,2)</f>
        <v>Lighting Science</v>
      </c>
      <c r="J302" s="5" t="str">
        <f>VLOOKUP(D302,Cust,3)</f>
        <v>Clean technology</v>
      </c>
      <c r="K302" t="str">
        <f>VLOOKUP(A302,RegionAssign,2,FALSE)</f>
        <v>East</v>
      </c>
      <c r="L302">
        <f>VLOOKUP(C302,ManAssign,2,FALSE)</f>
        <v>1</v>
      </c>
      <c r="M302" s="19">
        <f t="shared" si="20"/>
        <v>15382.383100000001</v>
      </c>
      <c r="N302" s="19">
        <f t="shared" si="21"/>
        <v>10987.416499999999</v>
      </c>
      <c r="O302" s="19">
        <f t="shared" si="22"/>
        <v>6592.4498999999996</v>
      </c>
      <c r="P302" s="19">
        <f t="shared" si="23"/>
        <v>13184.899799999999</v>
      </c>
      <c r="Q302" s="20">
        <f t="shared" si="24"/>
        <v>38455.957749999994</v>
      </c>
      <c r="T302" s="12"/>
    </row>
    <row r="303" spans="1:20" x14ac:dyDescent="0.5">
      <c r="A303" s="14" t="s">
        <v>36</v>
      </c>
      <c r="B303" s="14" t="s">
        <v>54</v>
      </c>
      <c r="C303" s="16">
        <v>2</v>
      </c>
      <c r="D303" s="16">
        <v>206</v>
      </c>
      <c r="E303" s="24">
        <v>2</v>
      </c>
      <c r="F303" s="24">
        <v>9</v>
      </c>
      <c r="G303" s="24">
        <v>2012</v>
      </c>
      <c r="H303" s="9">
        <v>102840.08</v>
      </c>
      <c r="I303" s="5" t="str">
        <f>VLOOKUP(D303,Cust,2)</f>
        <v>Lighting Science</v>
      </c>
      <c r="J303" s="5" t="str">
        <f>VLOOKUP(D303,Cust,3)</f>
        <v>Clean technology</v>
      </c>
      <c r="K303" t="str">
        <f>VLOOKUP(A303,RegionAssign,2,FALSE)</f>
        <v>East</v>
      </c>
      <c r="L303">
        <f>VLOOKUP(C303,ManAssign,2,FALSE)</f>
        <v>1</v>
      </c>
      <c r="M303" s="19">
        <f t="shared" si="20"/>
        <v>7198.8056000000006</v>
      </c>
      <c r="N303" s="19">
        <f t="shared" si="21"/>
        <v>5142.0040000000008</v>
      </c>
      <c r="O303" s="19">
        <f t="shared" si="22"/>
        <v>3085.2024000000001</v>
      </c>
      <c r="P303" s="19">
        <f t="shared" si="23"/>
        <v>6170.4048000000003</v>
      </c>
      <c r="Q303" s="20">
        <f t="shared" si="24"/>
        <v>17997.013999999999</v>
      </c>
      <c r="T303" s="13"/>
    </row>
    <row r="304" spans="1:20" x14ac:dyDescent="0.5">
      <c r="A304" s="14" t="s">
        <v>36</v>
      </c>
      <c r="B304" s="14" t="s">
        <v>54</v>
      </c>
      <c r="C304" s="16">
        <v>2</v>
      </c>
      <c r="D304" s="16">
        <v>206</v>
      </c>
      <c r="E304" s="24">
        <v>1</v>
      </c>
      <c r="F304" s="24">
        <v>3</v>
      </c>
      <c r="G304" s="24">
        <v>2012</v>
      </c>
      <c r="H304" s="9">
        <v>132942.53</v>
      </c>
      <c r="I304" s="5" t="str">
        <f>VLOOKUP(D304,Cust,2)</f>
        <v>Lighting Science</v>
      </c>
      <c r="J304" s="5" t="str">
        <f>VLOOKUP(D304,Cust,3)</f>
        <v>Clean technology</v>
      </c>
      <c r="K304" t="str">
        <f>VLOOKUP(A304,RegionAssign,2,FALSE)</f>
        <v>East</v>
      </c>
      <c r="L304">
        <f>VLOOKUP(C304,ManAssign,2,FALSE)</f>
        <v>1</v>
      </c>
      <c r="M304" s="19">
        <f t="shared" si="20"/>
        <v>9305.9771000000001</v>
      </c>
      <c r="N304" s="19">
        <f t="shared" si="21"/>
        <v>6647.1265000000003</v>
      </c>
      <c r="O304" s="19">
        <f t="shared" si="22"/>
        <v>3988.2758999999996</v>
      </c>
      <c r="P304" s="19">
        <f t="shared" si="23"/>
        <v>7976.5517999999993</v>
      </c>
      <c r="Q304" s="20">
        <f t="shared" si="24"/>
        <v>23264.942749999998</v>
      </c>
      <c r="T304" s="12"/>
    </row>
    <row r="305" spans="1:20" x14ac:dyDescent="0.5">
      <c r="A305" s="14" t="s">
        <v>36</v>
      </c>
      <c r="B305" s="14" t="s">
        <v>54</v>
      </c>
      <c r="C305" s="16">
        <v>2</v>
      </c>
      <c r="D305" s="16">
        <v>206</v>
      </c>
      <c r="E305" s="24">
        <v>8</v>
      </c>
      <c r="F305" s="24">
        <v>14</v>
      </c>
      <c r="G305" s="24">
        <v>2012</v>
      </c>
      <c r="H305" s="9">
        <v>56620.97</v>
      </c>
      <c r="I305" s="5" t="str">
        <f>VLOOKUP(D305,Cust,2)</f>
        <v>Lighting Science</v>
      </c>
      <c r="J305" s="5" t="str">
        <f>VLOOKUP(D305,Cust,3)</f>
        <v>Clean technology</v>
      </c>
      <c r="K305" t="str">
        <f>VLOOKUP(A305,RegionAssign,2,FALSE)</f>
        <v>East</v>
      </c>
      <c r="L305">
        <f>VLOOKUP(C305,ManAssign,2,FALSE)</f>
        <v>1</v>
      </c>
      <c r="M305" s="19">
        <f t="shared" si="20"/>
        <v>3963.4679000000006</v>
      </c>
      <c r="N305" s="19">
        <f t="shared" si="21"/>
        <v>2831.0485000000003</v>
      </c>
      <c r="O305" s="19">
        <f t="shared" si="22"/>
        <v>1698.6290999999999</v>
      </c>
      <c r="P305" s="19">
        <f t="shared" si="23"/>
        <v>3397.2581999999998</v>
      </c>
      <c r="Q305" s="20">
        <f t="shared" si="24"/>
        <v>9908.6697499999991</v>
      </c>
      <c r="T305" s="13"/>
    </row>
    <row r="306" spans="1:20" x14ac:dyDescent="0.5">
      <c r="A306" s="14" t="s">
        <v>36</v>
      </c>
      <c r="B306" s="14" t="s">
        <v>84</v>
      </c>
      <c r="C306" s="16">
        <v>2</v>
      </c>
      <c r="D306" s="16">
        <v>207</v>
      </c>
      <c r="E306" s="24">
        <v>10</v>
      </c>
      <c r="F306" s="24">
        <v>21</v>
      </c>
      <c r="G306" s="24">
        <v>2014</v>
      </c>
      <c r="H306" s="9">
        <v>107911.25</v>
      </c>
      <c r="I306" s="5" t="str">
        <f>VLOOKUP(D306,Cust,2)</f>
        <v>Rimm-Kaufman Group</v>
      </c>
      <c r="J306" s="5" t="str">
        <f>VLOOKUP(D306,Cust,3)</f>
        <v>Internet</v>
      </c>
      <c r="K306" t="str">
        <f>VLOOKUP(A306,RegionAssign,2,FALSE)</f>
        <v>East</v>
      </c>
      <c r="L306">
        <f>VLOOKUP(C306,ManAssign,2,FALSE)</f>
        <v>1</v>
      </c>
      <c r="M306" s="19">
        <f t="shared" si="20"/>
        <v>7553.7875000000004</v>
      </c>
      <c r="N306" s="19">
        <f t="shared" si="21"/>
        <v>5395.5625</v>
      </c>
      <c r="O306" s="19">
        <f t="shared" si="22"/>
        <v>3237.3375000000001</v>
      </c>
      <c r="P306" s="19">
        <f t="shared" si="23"/>
        <v>6474.6750000000002</v>
      </c>
      <c r="Q306" s="20">
        <f t="shared" si="24"/>
        <v>18884.46875</v>
      </c>
      <c r="T306" s="12"/>
    </row>
    <row r="307" spans="1:20" x14ac:dyDescent="0.5">
      <c r="A307" s="14" t="s">
        <v>36</v>
      </c>
      <c r="B307" s="14" t="s">
        <v>84</v>
      </c>
      <c r="C307" s="16">
        <v>2</v>
      </c>
      <c r="D307" s="16">
        <v>207</v>
      </c>
      <c r="E307" s="24">
        <v>7</v>
      </c>
      <c r="F307" s="24">
        <v>22</v>
      </c>
      <c r="G307" s="24">
        <v>2014</v>
      </c>
      <c r="H307" s="9">
        <v>76442.94</v>
      </c>
      <c r="I307" s="5" t="str">
        <f>VLOOKUP(D307,Cust,2)</f>
        <v>Rimm-Kaufman Group</v>
      </c>
      <c r="J307" s="5" t="str">
        <f>VLOOKUP(D307,Cust,3)</f>
        <v>Internet</v>
      </c>
      <c r="K307" t="str">
        <f>VLOOKUP(A307,RegionAssign,2,FALSE)</f>
        <v>East</v>
      </c>
      <c r="L307">
        <f>VLOOKUP(C307,ManAssign,2,FALSE)</f>
        <v>1</v>
      </c>
      <c r="M307" s="19">
        <f t="shared" si="20"/>
        <v>5351.0058000000008</v>
      </c>
      <c r="N307" s="19">
        <f t="shared" si="21"/>
        <v>3822.1470000000004</v>
      </c>
      <c r="O307" s="19">
        <f t="shared" si="22"/>
        <v>2293.2882</v>
      </c>
      <c r="P307" s="19">
        <f t="shared" si="23"/>
        <v>4586.5763999999999</v>
      </c>
      <c r="Q307" s="20">
        <f t="shared" si="24"/>
        <v>13377.514499999999</v>
      </c>
      <c r="T307" s="13"/>
    </row>
    <row r="308" spans="1:20" x14ac:dyDescent="0.5">
      <c r="A308" s="14" t="s">
        <v>36</v>
      </c>
      <c r="B308" s="14" t="s">
        <v>84</v>
      </c>
      <c r="C308" s="16">
        <v>2</v>
      </c>
      <c r="D308" s="16">
        <v>207</v>
      </c>
      <c r="E308" s="24">
        <v>3</v>
      </c>
      <c r="F308" s="24">
        <v>18</v>
      </c>
      <c r="G308" s="24">
        <v>2014</v>
      </c>
      <c r="H308" s="9">
        <v>185435.38</v>
      </c>
      <c r="I308" s="5" t="str">
        <f>VLOOKUP(D308,Cust,2)</f>
        <v>Rimm-Kaufman Group</v>
      </c>
      <c r="J308" s="5" t="str">
        <f>VLOOKUP(D308,Cust,3)</f>
        <v>Internet</v>
      </c>
      <c r="K308" t="str">
        <f>VLOOKUP(A308,RegionAssign,2,FALSE)</f>
        <v>East</v>
      </c>
      <c r="L308">
        <f>VLOOKUP(C308,ManAssign,2,FALSE)</f>
        <v>1</v>
      </c>
      <c r="M308" s="19">
        <f t="shared" si="20"/>
        <v>12980.476600000002</v>
      </c>
      <c r="N308" s="19">
        <f t="shared" si="21"/>
        <v>9271.7690000000002</v>
      </c>
      <c r="O308" s="19">
        <f t="shared" si="22"/>
        <v>5563.0613999999996</v>
      </c>
      <c r="P308" s="19">
        <f t="shared" si="23"/>
        <v>11126.122799999999</v>
      </c>
      <c r="Q308" s="20">
        <f t="shared" si="24"/>
        <v>32451.191499999997</v>
      </c>
      <c r="T308" s="12"/>
    </row>
    <row r="309" spans="1:20" x14ac:dyDescent="0.5">
      <c r="A309" s="14" t="s">
        <v>36</v>
      </c>
      <c r="B309" s="14" t="s">
        <v>84</v>
      </c>
      <c r="C309" s="16">
        <v>2</v>
      </c>
      <c r="D309" s="16">
        <v>207</v>
      </c>
      <c r="E309" s="24">
        <v>12</v>
      </c>
      <c r="F309" s="24">
        <v>10</v>
      </c>
      <c r="G309" s="24">
        <v>2013</v>
      </c>
      <c r="H309" s="9">
        <v>190693.43</v>
      </c>
      <c r="I309" s="5" t="str">
        <f>VLOOKUP(D309,Cust,2)</f>
        <v>Rimm-Kaufman Group</v>
      </c>
      <c r="J309" s="5" t="str">
        <f>VLOOKUP(D309,Cust,3)</f>
        <v>Internet</v>
      </c>
      <c r="K309" t="str">
        <f>VLOOKUP(A309,RegionAssign,2,FALSE)</f>
        <v>East</v>
      </c>
      <c r="L309">
        <f>VLOOKUP(C309,ManAssign,2,FALSE)</f>
        <v>1</v>
      </c>
      <c r="M309" s="19">
        <f t="shared" si="20"/>
        <v>13348.5401</v>
      </c>
      <c r="N309" s="19">
        <f t="shared" si="21"/>
        <v>9534.6715000000004</v>
      </c>
      <c r="O309" s="19">
        <f t="shared" si="22"/>
        <v>5720.8028999999997</v>
      </c>
      <c r="P309" s="19">
        <f t="shared" si="23"/>
        <v>11441.605799999999</v>
      </c>
      <c r="Q309" s="20">
        <f t="shared" si="24"/>
        <v>33371.350249999996</v>
      </c>
      <c r="T309" s="13"/>
    </row>
    <row r="310" spans="1:20" x14ac:dyDescent="0.5">
      <c r="A310" s="14" t="s">
        <v>36</v>
      </c>
      <c r="B310" s="14" t="s">
        <v>84</v>
      </c>
      <c r="C310" s="16">
        <v>2</v>
      </c>
      <c r="D310" s="16">
        <v>207</v>
      </c>
      <c r="E310" s="24">
        <v>12</v>
      </c>
      <c r="F310" s="24">
        <v>5</v>
      </c>
      <c r="G310" s="24">
        <v>2013</v>
      </c>
      <c r="H310" s="9">
        <v>52020.98</v>
      </c>
      <c r="I310" s="5" t="str">
        <f>VLOOKUP(D310,Cust,2)</f>
        <v>Rimm-Kaufman Group</v>
      </c>
      <c r="J310" s="5" t="str">
        <f>VLOOKUP(D310,Cust,3)</f>
        <v>Internet</v>
      </c>
      <c r="K310" t="str">
        <f>VLOOKUP(A310,RegionAssign,2,FALSE)</f>
        <v>East</v>
      </c>
      <c r="L310">
        <f>VLOOKUP(C310,ManAssign,2,FALSE)</f>
        <v>1</v>
      </c>
      <c r="M310" s="19">
        <f t="shared" si="20"/>
        <v>3641.4686000000006</v>
      </c>
      <c r="N310" s="19">
        <f t="shared" si="21"/>
        <v>2601.0490000000004</v>
      </c>
      <c r="O310" s="19">
        <f t="shared" si="22"/>
        <v>1560.6294</v>
      </c>
      <c r="P310" s="19">
        <f t="shared" si="23"/>
        <v>3121.2588000000001</v>
      </c>
      <c r="Q310" s="20">
        <f t="shared" si="24"/>
        <v>9103.6715000000004</v>
      </c>
      <c r="T310" s="12"/>
    </row>
    <row r="311" spans="1:20" x14ac:dyDescent="0.5">
      <c r="A311" s="14" t="s">
        <v>36</v>
      </c>
      <c r="B311" s="14" t="s">
        <v>84</v>
      </c>
      <c r="C311" s="16">
        <v>2</v>
      </c>
      <c r="D311" s="16">
        <v>207</v>
      </c>
      <c r="E311" s="24">
        <v>10</v>
      </c>
      <c r="F311" s="24">
        <v>21</v>
      </c>
      <c r="G311" s="24">
        <v>2013</v>
      </c>
      <c r="H311" s="9">
        <v>95079.93</v>
      </c>
      <c r="I311" s="5" t="str">
        <f>VLOOKUP(D311,Cust,2)</f>
        <v>Rimm-Kaufman Group</v>
      </c>
      <c r="J311" s="5" t="str">
        <f>VLOOKUP(D311,Cust,3)</f>
        <v>Internet</v>
      </c>
      <c r="K311" t="str">
        <f>VLOOKUP(A311,RegionAssign,2,FALSE)</f>
        <v>East</v>
      </c>
      <c r="L311">
        <f>VLOOKUP(C311,ManAssign,2,FALSE)</f>
        <v>1</v>
      </c>
      <c r="M311" s="19">
        <f t="shared" si="20"/>
        <v>6655.5951000000005</v>
      </c>
      <c r="N311" s="19">
        <f t="shared" si="21"/>
        <v>4753.9965000000002</v>
      </c>
      <c r="O311" s="19">
        <f t="shared" si="22"/>
        <v>2852.3978999999995</v>
      </c>
      <c r="P311" s="19">
        <f t="shared" si="23"/>
        <v>5704.795799999999</v>
      </c>
      <c r="Q311" s="20">
        <f t="shared" si="24"/>
        <v>16638.987749999997</v>
      </c>
      <c r="T311" s="13"/>
    </row>
    <row r="312" spans="1:20" x14ac:dyDescent="0.5">
      <c r="A312" s="14" t="s">
        <v>36</v>
      </c>
      <c r="B312" s="14" t="s">
        <v>84</v>
      </c>
      <c r="C312" s="16">
        <v>2</v>
      </c>
      <c r="D312" s="16">
        <v>207</v>
      </c>
      <c r="E312" s="24">
        <v>6</v>
      </c>
      <c r="F312" s="24">
        <v>21</v>
      </c>
      <c r="G312" s="24">
        <v>2013</v>
      </c>
      <c r="H312" s="9">
        <v>135271.18</v>
      </c>
      <c r="I312" s="5" t="str">
        <f>VLOOKUP(D312,Cust,2)</f>
        <v>Rimm-Kaufman Group</v>
      </c>
      <c r="J312" s="5" t="str">
        <f>VLOOKUP(D312,Cust,3)</f>
        <v>Internet</v>
      </c>
      <c r="K312" t="str">
        <f>VLOOKUP(A312,RegionAssign,2,FALSE)</f>
        <v>East</v>
      </c>
      <c r="L312">
        <f>VLOOKUP(C312,ManAssign,2,FALSE)</f>
        <v>1</v>
      </c>
      <c r="M312" s="19">
        <f t="shared" si="20"/>
        <v>9468.9826000000012</v>
      </c>
      <c r="N312" s="19">
        <f t="shared" si="21"/>
        <v>6763.5590000000002</v>
      </c>
      <c r="O312" s="19">
        <f t="shared" si="22"/>
        <v>4058.1353999999997</v>
      </c>
      <c r="P312" s="19">
        <f t="shared" si="23"/>
        <v>8116.2707999999993</v>
      </c>
      <c r="Q312" s="20">
        <f t="shared" si="24"/>
        <v>23672.456499999997</v>
      </c>
      <c r="T312" s="12"/>
    </row>
    <row r="313" spans="1:20" x14ac:dyDescent="0.5">
      <c r="A313" s="14" t="s">
        <v>36</v>
      </c>
      <c r="B313" s="14" t="s">
        <v>84</v>
      </c>
      <c r="C313" s="16">
        <v>2</v>
      </c>
      <c r="D313" s="16">
        <v>207</v>
      </c>
      <c r="E313" s="24">
        <v>4</v>
      </c>
      <c r="F313" s="24">
        <v>20</v>
      </c>
      <c r="G313" s="24">
        <v>2013</v>
      </c>
      <c r="H313" s="9">
        <v>81987.44</v>
      </c>
      <c r="I313" s="5" t="str">
        <f>VLOOKUP(D313,Cust,2)</f>
        <v>Rimm-Kaufman Group</v>
      </c>
      <c r="J313" s="5" t="str">
        <f>VLOOKUP(D313,Cust,3)</f>
        <v>Internet</v>
      </c>
      <c r="K313" t="str">
        <f>VLOOKUP(A313,RegionAssign,2,FALSE)</f>
        <v>East</v>
      </c>
      <c r="L313">
        <f>VLOOKUP(C313,ManAssign,2,FALSE)</f>
        <v>1</v>
      </c>
      <c r="M313" s="19">
        <f t="shared" si="20"/>
        <v>5739.1208000000006</v>
      </c>
      <c r="N313" s="19">
        <f t="shared" si="21"/>
        <v>4099.3720000000003</v>
      </c>
      <c r="O313" s="19">
        <f t="shared" si="22"/>
        <v>2459.6232</v>
      </c>
      <c r="P313" s="19">
        <f t="shared" si="23"/>
        <v>4919.2464</v>
      </c>
      <c r="Q313" s="20">
        <f t="shared" si="24"/>
        <v>14347.802</v>
      </c>
      <c r="T313" s="13"/>
    </row>
    <row r="314" spans="1:20" x14ac:dyDescent="0.5">
      <c r="A314" s="14" t="s">
        <v>36</v>
      </c>
      <c r="B314" s="14" t="s">
        <v>84</v>
      </c>
      <c r="C314" s="16">
        <v>2</v>
      </c>
      <c r="D314" s="16">
        <v>207</v>
      </c>
      <c r="E314" s="24">
        <v>3</v>
      </c>
      <c r="F314" s="24">
        <v>18</v>
      </c>
      <c r="G314" s="24">
        <v>2013</v>
      </c>
      <c r="H314" s="9">
        <v>225385.66</v>
      </c>
      <c r="I314" s="5" t="str">
        <f>VLOOKUP(D314,Cust,2)</f>
        <v>Rimm-Kaufman Group</v>
      </c>
      <c r="J314" s="5" t="str">
        <f>VLOOKUP(D314,Cust,3)</f>
        <v>Internet</v>
      </c>
      <c r="K314" t="str">
        <f>VLOOKUP(A314,RegionAssign,2,FALSE)</f>
        <v>East</v>
      </c>
      <c r="L314">
        <f>VLOOKUP(C314,ManAssign,2,FALSE)</f>
        <v>1</v>
      </c>
      <c r="M314" s="19">
        <f t="shared" si="20"/>
        <v>15776.996200000001</v>
      </c>
      <c r="N314" s="19">
        <f t="shared" si="21"/>
        <v>11269.283000000001</v>
      </c>
      <c r="O314" s="19">
        <f t="shared" si="22"/>
        <v>6761.5698000000002</v>
      </c>
      <c r="P314" s="19">
        <f t="shared" si="23"/>
        <v>13523.1396</v>
      </c>
      <c r="Q314" s="20">
        <f t="shared" si="24"/>
        <v>39442.4905</v>
      </c>
      <c r="T314" s="12"/>
    </row>
    <row r="315" spans="1:20" x14ac:dyDescent="0.5">
      <c r="A315" s="14" t="s">
        <v>36</v>
      </c>
      <c r="B315" s="14" t="s">
        <v>84</v>
      </c>
      <c r="C315" s="16">
        <v>2</v>
      </c>
      <c r="D315" s="16">
        <v>207</v>
      </c>
      <c r="E315" s="24">
        <v>3</v>
      </c>
      <c r="F315" s="24">
        <v>7</v>
      </c>
      <c r="G315" s="24">
        <v>2013</v>
      </c>
      <c r="H315" s="9">
        <v>66625.009999999995</v>
      </c>
      <c r="I315" s="5" t="str">
        <f>VLOOKUP(D315,Cust,2)</f>
        <v>Rimm-Kaufman Group</v>
      </c>
      <c r="J315" s="5" t="str">
        <f>VLOOKUP(D315,Cust,3)</f>
        <v>Internet</v>
      </c>
      <c r="K315" t="str">
        <f>VLOOKUP(A315,RegionAssign,2,FALSE)</f>
        <v>East</v>
      </c>
      <c r="L315">
        <f>VLOOKUP(C315,ManAssign,2,FALSE)</f>
        <v>1</v>
      </c>
      <c r="M315" s="19">
        <f t="shared" si="20"/>
        <v>4663.7507000000005</v>
      </c>
      <c r="N315" s="19">
        <f t="shared" si="21"/>
        <v>3331.2505000000001</v>
      </c>
      <c r="O315" s="19">
        <f t="shared" si="22"/>
        <v>1998.7502999999997</v>
      </c>
      <c r="P315" s="19">
        <f t="shared" si="23"/>
        <v>3997.5005999999994</v>
      </c>
      <c r="Q315" s="20">
        <f t="shared" si="24"/>
        <v>11659.376749999998</v>
      </c>
      <c r="T315" s="13"/>
    </row>
    <row r="316" spans="1:20" x14ac:dyDescent="0.5">
      <c r="A316" s="14" t="s">
        <v>36</v>
      </c>
      <c r="B316" s="14" t="s">
        <v>84</v>
      </c>
      <c r="C316" s="16">
        <v>2</v>
      </c>
      <c r="D316" s="16">
        <v>207</v>
      </c>
      <c r="E316" s="24">
        <v>2</v>
      </c>
      <c r="F316" s="24">
        <v>13</v>
      </c>
      <c r="G316" s="24">
        <v>2013</v>
      </c>
      <c r="H316" s="9">
        <v>75542.67</v>
      </c>
      <c r="I316" s="5" t="str">
        <f>VLOOKUP(D316,Cust,2)</f>
        <v>Rimm-Kaufman Group</v>
      </c>
      <c r="J316" s="5" t="str">
        <f>VLOOKUP(D316,Cust,3)</f>
        <v>Internet</v>
      </c>
      <c r="K316" t="str">
        <f>VLOOKUP(A316,RegionAssign,2,FALSE)</f>
        <v>East</v>
      </c>
      <c r="L316">
        <f>VLOOKUP(C316,ManAssign,2,FALSE)</f>
        <v>1</v>
      </c>
      <c r="M316" s="19">
        <f t="shared" si="20"/>
        <v>5287.9869000000008</v>
      </c>
      <c r="N316" s="19">
        <f t="shared" si="21"/>
        <v>3777.1334999999999</v>
      </c>
      <c r="O316" s="19">
        <f t="shared" si="22"/>
        <v>2266.2800999999999</v>
      </c>
      <c r="P316" s="19">
        <f t="shared" si="23"/>
        <v>4532.5601999999999</v>
      </c>
      <c r="Q316" s="20">
        <f t="shared" si="24"/>
        <v>13219.96725</v>
      </c>
      <c r="T316" s="12"/>
    </row>
    <row r="317" spans="1:20" x14ac:dyDescent="0.5">
      <c r="A317" s="14" t="s">
        <v>36</v>
      </c>
      <c r="B317" s="14" t="s">
        <v>84</v>
      </c>
      <c r="C317" s="16">
        <v>2</v>
      </c>
      <c r="D317" s="16">
        <v>207</v>
      </c>
      <c r="E317" s="24">
        <v>10</v>
      </c>
      <c r="F317" s="24">
        <v>15</v>
      </c>
      <c r="G317" s="24">
        <v>2012</v>
      </c>
      <c r="H317" s="9">
        <v>175552.08</v>
      </c>
      <c r="I317" s="5" t="str">
        <f>VLOOKUP(D317,Cust,2)</f>
        <v>Rimm-Kaufman Group</v>
      </c>
      <c r="J317" s="5" t="str">
        <f>VLOOKUP(D317,Cust,3)</f>
        <v>Internet</v>
      </c>
      <c r="K317" t="str">
        <f>VLOOKUP(A317,RegionAssign,2,FALSE)</f>
        <v>East</v>
      </c>
      <c r="L317">
        <f>VLOOKUP(C317,ManAssign,2,FALSE)</f>
        <v>1</v>
      </c>
      <c r="M317" s="19">
        <f t="shared" si="20"/>
        <v>12288.6456</v>
      </c>
      <c r="N317" s="19">
        <f t="shared" si="21"/>
        <v>8777.6039999999994</v>
      </c>
      <c r="O317" s="19">
        <f t="shared" si="22"/>
        <v>5266.5623999999998</v>
      </c>
      <c r="P317" s="19">
        <f t="shared" si="23"/>
        <v>10533.1248</v>
      </c>
      <c r="Q317" s="20">
        <f t="shared" si="24"/>
        <v>30721.613999999994</v>
      </c>
      <c r="T317" s="13"/>
    </row>
    <row r="318" spans="1:20" x14ac:dyDescent="0.5">
      <c r="A318" s="14" t="s">
        <v>36</v>
      </c>
      <c r="B318" s="14" t="s">
        <v>84</v>
      </c>
      <c r="C318" s="16">
        <v>2</v>
      </c>
      <c r="D318" s="16">
        <v>207</v>
      </c>
      <c r="E318" s="24">
        <v>9</v>
      </c>
      <c r="F318" s="24">
        <v>18</v>
      </c>
      <c r="G318" s="24">
        <v>2012</v>
      </c>
      <c r="H318" s="9">
        <v>200938.44</v>
      </c>
      <c r="I318" s="5" t="str">
        <f>VLOOKUP(D318,Cust,2)</f>
        <v>Rimm-Kaufman Group</v>
      </c>
      <c r="J318" s="5" t="str">
        <f>VLOOKUP(D318,Cust,3)</f>
        <v>Internet</v>
      </c>
      <c r="K318" t="str">
        <f>VLOOKUP(A318,RegionAssign,2,FALSE)</f>
        <v>East</v>
      </c>
      <c r="L318">
        <f>VLOOKUP(C318,ManAssign,2,FALSE)</f>
        <v>1</v>
      </c>
      <c r="M318" s="19">
        <f t="shared" si="20"/>
        <v>14065.690800000002</v>
      </c>
      <c r="N318" s="19">
        <f t="shared" si="21"/>
        <v>10046.922</v>
      </c>
      <c r="O318" s="19">
        <f t="shared" si="22"/>
        <v>6028.1531999999997</v>
      </c>
      <c r="P318" s="19">
        <f t="shared" si="23"/>
        <v>12056.306399999999</v>
      </c>
      <c r="Q318" s="20">
        <f t="shared" si="24"/>
        <v>35164.226999999999</v>
      </c>
      <c r="T318" s="12"/>
    </row>
    <row r="319" spans="1:20" x14ac:dyDescent="0.5">
      <c r="A319" s="14" t="s">
        <v>36</v>
      </c>
      <c r="B319" s="14" t="s">
        <v>84</v>
      </c>
      <c r="C319" s="16">
        <v>2</v>
      </c>
      <c r="D319" s="16">
        <v>207</v>
      </c>
      <c r="E319" s="24">
        <v>8</v>
      </c>
      <c r="F319" s="24">
        <v>19</v>
      </c>
      <c r="G319" s="24">
        <v>2012</v>
      </c>
      <c r="H319" s="9">
        <v>214165.38</v>
      </c>
      <c r="I319" s="5" t="str">
        <f>VLOOKUP(D319,Cust,2)</f>
        <v>Rimm-Kaufman Group</v>
      </c>
      <c r="J319" s="5" t="str">
        <f>VLOOKUP(D319,Cust,3)</f>
        <v>Internet</v>
      </c>
      <c r="K319" t="str">
        <f>VLOOKUP(A319,RegionAssign,2,FALSE)</f>
        <v>East</v>
      </c>
      <c r="L319">
        <f>VLOOKUP(C319,ManAssign,2,FALSE)</f>
        <v>1</v>
      </c>
      <c r="M319" s="19">
        <f t="shared" si="20"/>
        <v>14991.576600000002</v>
      </c>
      <c r="N319" s="19">
        <f t="shared" si="21"/>
        <v>10708.269</v>
      </c>
      <c r="O319" s="19">
        <f t="shared" si="22"/>
        <v>6424.9614000000001</v>
      </c>
      <c r="P319" s="19">
        <f t="shared" si="23"/>
        <v>12849.9228</v>
      </c>
      <c r="Q319" s="20">
        <f t="shared" si="24"/>
        <v>37478.941500000001</v>
      </c>
      <c r="T319" s="13"/>
    </row>
    <row r="320" spans="1:20" x14ac:dyDescent="0.5">
      <c r="A320" s="14" t="s">
        <v>36</v>
      </c>
      <c r="B320" s="14" t="s">
        <v>84</v>
      </c>
      <c r="C320" s="16">
        <v>2</v>
      </c>
      <c r="D320" s="16">
        <v>207</v>
      </c>
      <c r="E320" s="24">
        <v>8</v>
      </c>
      <c r="F320" s="24">
        <v>16</v>
      </c>
      <c r="G320" s="24">
        <v>2012</v>
      </c>
      <c r="H320" s="9">
        <v>58843.01</v>
      </c>
      <c r="I320" s="5" t="str">
        <f>VLOOKUP(D320,Cust,2)</f>
        <v>Rimm-Kaufman Group</v>
      </c>
      <c r="J320" s="5" t="str">
        <f>VLOOKUP(D320,Cust,3)</f>
        <v>Internet</v>
      </c>
      <c r="K320" t="str">
        <f>VLOOKUP(A320,RegionAssign,2,FALSE)</f>
        <v>East</v>
      </c>
      <c r="L320">
        <f>VLOOKUP(C320,ManAssign,2,FALSE)</f>
        <v>1</v>
      </c>
      <c r="M320" s="19">
        <f t="shared" si="20"/>
        <v>4119.0107000000007</v>
      </c>
      <c r="N320" s="19">
        <f t="shared" si="21"/>
        <v>2942.1505000000002</v>
      </c>
      <c r="O320" s="19">
        <f t="shared" si="22"/>
        <v>1765.2902999999999</v>
      </c>
      <c r="P320" s="19">
        <f t="shared" si="23"/>
        <v>3530.5805999999998</v>
      </c>
      <c r="Q320" s="20">
        <f t="shared" si="24"/>
        <v>10297.526749999999</v>
      </c>
      <c r="T320" s="12"/>
    </row>
    <row r="321" spans="1:20" x14ac:dyDescent="0.5">
      <c r="A321" s="14" t="s">
        <v>36</v>
      </c>
      <c r="B321" s="14" t="s">
        <v>84</v>
      </c>
      <c r="C321" s="16">
        <v>2</v>
      </c>
      <c r="D321" s="16">
        <v>207</v>
      </c>
      <c r="E321" s="24">
        <v>6</v>
      </c>
      <c r="F321" s="24">
        <v>26</v>
      </c>
      <c r="G321" s="24">
        <v>2012</v>
      </c>
      <c r="H321" s="9">
        <v>78168.22</v>
      </c>
      <c r="I321" s="5" t="str">
        <f>VLOOKUP(D321,Cust,2)</f>
        <v>Rimm-Kaufman Group</v>
      </c>
      <c r="J321" s="5" t="str">
        <f>VLOOKUP(D321,Cust,3)</f>
        <v>Internet</v>
      </c>
      <c r="K321" t="str">
        <f>VLOOKUP(A321,RegionAssign,2,FALSE)</f>
        <v>East</v>
      </c>
      <c r="L321">
        <f>VLOOKUP(C321,ManAssign,2,FALSE)</f>
        <v>1</v>
      </c>
      <c r="M321" s="19">
        <f t="shared" si="20"/>
        <v>5471.7754000000004</v>
      </c>
      <c r="N321" s="19">
        <f t="shared" si="21"/>
        <v>3908.4110000000001</v>
      </c>
      <c r="O321" s="19">
        <f t="shared" si="22"/>
        <v>2345.0466000000001</v>
      </c>
      <c r="P321" s="19">
        <f t="shared" si="23"/>
        <v>4690.0932000000003</v>
      </c>
      <c r="Q321" s="20">
        <f t="shared" si="24"/>
        <v>13679.4385</v>
      </c>
      <c r="T321" s="13"/>
    </row>
    <row r="322" spans="1:20" x14ac:dyDescent="0.5">
      <c r="A322" s="14" t="s">
        <v>36</v>
      </c>
      <c r="B322" s="14" t="s">
        <v>84</v>
      </c>
      <c r="C322" s="16">
        <v>2</v>
      </c>
      <c r="D322" s="16">
        <v>207</v>
      </c>
      <c r="E322" s="24">
        <v>2</v>
      </c>
      <c r="F322" s="24">
        <v>22</v>
      </c>
      <c r="G322" s="24">
        <v>2012</v>
      </c>
      <c r="H322" s="9">
        <v>179947.03</v>
      </c>
      <c r="I322" s="5" t="str">
        <f>VLOOKUP(D322,Cust,2)</f>
        <v>Rimm-Kaufman Group</v>
      </c>
      <c r="J322" s="5" t="str">
        <f>VLOOKUP(D322,Cust,3)</f>
        <v>Internet</v>
      </c>
      <c r="K322" t="str">
        <f>VLOOKUP(A322,RegionAssign,2,FALSE)</f>
        <v>East</v>
      </c>
      <c r="L322">
        <f>VLOOKUP(C322,ManAssign,2,FALSE)</f>
        <v>1</v>
      </c>
      <c r="M322" s="19">
        <f t="shared" si="20"/>
        <v>12596.292100000001</v>
      </c>
      <c r="N322" s="19">
        <f t="shared" si="21"/>
        <v>8997.3515000000007</v>
      </c>
      <c r="O322" s="19">
        <f t="shared" si="22"/>
        <v>5398.4108999999999</v>
      </c>
      <c r="P322" s="19">
        <f t="shared" si="23"/>
        <v>10796.8218</v>
      </c>
      <c r="Q322" s="20">
        <f t="shared" si="24"/>
        <v>31490.730249999997</v>
      </c>
      <c r="T322" s="12"/>
    </row>
    <row r="323" spans="1:20" x14ac:dyDescent="0.5">
      <c r="A323" s="14" t="s">
        <v>36</v>
      </c>
      <c r="B323" s="14" t="s">
        <v>84</v>
      </c>
      <c r="C323" s="16">
        <v>2</v>
      </c>
      <c r="D323" s="16">
        <v>207</v>
      </c>
      <c r="E323" s="24">
        <v>1</v>
      </c>
      <c r="F323" s="24">
        <v>21</v>
      </c>
      <c r="G323" s="24">
        <v>2012</v>
      </c>
      <c r="H323" s="9">
        <v>241435.1</v>
      </c>
      <c r="I323" s="5" t="str">
        <f>VLOOKUP(D323,Cust,2)</f>
        <v>Rimm-Kaufman Group</v>
      </c>
      <c r="J323" s="5" t="str">
        <f>VLOOKUP(D323,Cust,3)</f>
        <v>Internet</v>
      </c>
      <c r="K323" t="str">
        <f>VLOOKUP(A323,RegionAssign,2,FALSE)</f>
        <v>East</v>
      </c>
      <c r="L323">
        <f>VLOOKUP(C323,ManAssign,2,FALSE)</f>
        <v>1</v>
      </c>
      <c r="M323" s="19">
        <f t="shared" ref="M323:M386" si="25">0.07*H323</f>
        <v>16900.457000000002</v>
      </c>
      <c r="N323" s="19">
        <f t="shared" ref="N323:N386" si="26">0.05*H323</f>
        <v>12071.755000000001</v>
      </c>
      <c r="O323" s="19">
        <f t="shared" ref="O323:O386" si="27">0.03*H323</f>
        <v>7243.0529999999999</v>
      </c>
      <c r="P323" s="19">
        <f t="shared" ref="P323:P386" si="28">0.06*H323</f>
        <v>14486.106</v>
      </c>
      <c r="Q323" s="20">
        <f t="shared" ref="Q323:Q386" si="29">0.175*H323</f>
        <v>42251.142500000002</v>
      </c>
      <c r="T323" s="13"/>
    </row>
    <row r="324" spans="1:20" x14ac:dyDescent="0.5">
      <c r="A324" s="14" t="s">
        <v>36</v>
      </c>
      <c r="B324" s="14" t="s">
        <v>84</v>
      </c>
      <c r="C324" s="16">
        <v>2</v>
      </c>
      <c r="D324" s="16">
        <v>207</v>
      </c>
      <c r="E324" s="24">
        <v>1</v>
      </c>
      <c r="F324" s="24">
        <v>13</v>
      </c>
      <c r="G324" s="24">
        <v>2012</v>
      </c>
      <c r="H324" s="9">
        <v>134299.06</v>
      </c>
      <c r="I324" s="5" t="str">
        <f>VLOOKUP(D324,Cust,2)</f>
        <v>Rimm-Kaufman Group</v>
      </c>
      <c r="J324" s="5" t="str">
        <f>VLOOKUP(D324,Cust,3)</f>
        <v>Internet</v>
      </c>
      <c r="K324" t="str">
        <f>VLOOKUP(A324,RegionAssign,2,FALSE)</f>
        <v>East</v>
      </c>
      <c r="L324">
        <f>VLOOKUP(C324,ManAssign,2,FALSE)</f>
        <v>1</v>
      </c>
      <c r="M324" s="19">
        <f t="shared" si="25"/>
        <v>9400.9342000000015</v>
      </c>
      <c r="N324" s="19">
        <f t="shared" si="26"/>
        <v>6714.9530000000004</v>
      </c>
      <c r="O324" s="19">
        <f t="shared" si="27"/>
        <v>4028.9717999999998</v>
      </c>
      <c r="P324" s="19">
        <f t="shared" si="28"/>
        <v>8057.9435999999996</v>
      </c>
      <c r="Q324" s="20">
        <f t="shared" si="29"/>
        <v>23502.335499999997</v>
      </c>
      <c r="T324" s="12"/>
    </row>
    <row r="325" spans="1:20" x14ac:dyDescent="0.5">
      <c r="A325" s="14" t="s">
        <v>36</v>
      </c>
      <c r="B325" s="14" t="s">
        <v>131</v>
      </c>
      <c r="C325" s="16">
        <v>2</v>
      </c>
      <c r="D325" s="16">
        <v>208</v>
      </c>
      <c r="E325" s="24">
        <v>3</v>
      </c>
      <c r="F325" s="24">
        <v>16</v>
      </c>
      <c r="G325" s="24">
        <v>2014</v>
      </c>
      <c r="H325" s="9">
        <v>83706.179999999993</v>
      </c>
      <c r="I325" s="5" t="str">
        <f>VLOOKUP(D325,Cust,2)</f>
        <v>Snagajob.com</v>
      </c>
      <c r="J325" s="5" t="str">
        <f>VLOOKUP(D325,Cust,3)</f>
        <v>Internet</v>
      </c>
      <c r="K325" t="str">
        <f>VLOOKUP(A325,RegionAssign,2,FALSE)</f>
        <v>East</v>
      </c>
      <c r="L325">
        <f>VLOOKUP(C325,ManAssign,2,FALSE)</f>
        <v>1</v>
      </c>
      <c r="M325" s="19">
        <f t="shared" si="25"/>
        <v>5859.4326000000001</v>
      </c>
      <c r="N325" s="19">
        <f t="shared" si="26"/>
        <v>4185.3090000000002</v>
      </c>
      <c r="O325" s="19">
        <f t="shared" si="27"/>
        <v>2511.1853999999998</v>
      </c>
      <c r="P325" s="19">
        <f t="shared" si="28"/>
        <v>5022.3707999999997</v>
      </c>
      <c r="Q325" s="20">
        <f t="shared" si="29"/>
        <v>14648.581499999998</v>
      </c>
      <c r="T325" s="13"/>
    </row>
    <row r="326" spans="1:20" x14ac:dyDescent="0.5">
      <c r="A326" s="14" t="s">
        <v>36</v>
      </c>
      <c r="B326" s="14" t="s">
        <v>131</v>
      </c>
      <c r="C326" s="16">
        <v>2</v>
      </c>
      <c r="D326" s="16">
        <v>208</v>
      </c>
      <c r="E326" s="24">
        <v>2</v>
      </c>
      <c r="F326" s="24">
        <v>24</v>
      </c>
      <c r="G326" s="24">
        <v>2014</v>
      </c>
      <c r="H326" s="9">
        <v>211038.98</v>
      </c>
      <c r="I326" s="5" t="str">
        <f>VLOOKUP(D326,Cust,2)</f>
        <v>Snagajob.com</v>
      </c>
      <c r="J326" s="5" t="str">
        <f>VLOOKUP(D326,Cust,3)</f>
        <v>Internet</v>
      </c>
      <c r="K326" t="str">
        <f>VLOOKUP(A326,RegionAssign,2,FALSE)</f>
        <v>East</v>
      </c>
      <c r="L326">
        <f>VLOOKUP(C326,ManAssign,2,FALSE)</f>
        <v>1</v>
      </c>
      <c r="M326" s="19">
        <f t="shared" si="25"/>
        <v>14772.728600000002</v>
      </c>
      <c r="N326" s="19">
        <f t="shared" si="26"/>
        <v>10551.949000000001</v>
      </c>
      <c r="O326" s="19">
        <f t="shared" si="27"/>
        <v>6331.1693999999998</v>
      </c>
      <c r="P326" s="19">
        <f t="shared" si="28"/>
        <v>12662.3388</v>
      </c>
      <c r="Q326" s="20">
        <f t="shared" si="29"/>
        <v>36931.821499999998</v>
      </c>
      <c r="T326" s="12"/>
    </row>
    <row r="327" spans="1:20" x14ac:dyDescent="0.5">
      <c r="A327" s="14" t="s">
        <v>36</v>
      </c>
      <c r="B327" s="14" t="s">
        <v>131</v>
      </c>
      <c r="C327" s="16">
        <v>2</v>
      </c>
      <c r="D327" s="16">
        <v>208</v>
      </c>
      <c r="E327" s="24">
        <v>2</v>
      </c>
      <c r="F327" s="24">
        <v>15</v>
      </c>
      <c r="G327" s="24">
        <v>2014</v>
      </c>
      <c r="H327" s="9">
        <v>192758.68</v>
      </c>
      <c r="I327" s="5" t="str">
        <f>VLOOKUP(D327,Cust,2)</f>
        <v>Snagajob.com</v>
      </c>
      <c r="J327" s="5" t="str">
        <f>VLOOKUP(D327,Cust,3)</f>
        <v>Internet</v>
      </c>
      <c r="K327" t="str">
        <f>VLOOKUP(A327,RegionAssign,2,FALSE)</f>
        <v>East</v>
      </c>
      <c r="L327">
        <f>VLOOKUP(C327,ManAssign,2,FALSE)</f>
        <v>1</v>
      </c>
      <c r="M327" s="19">
        <f t="shared" si="25"/>
        <v>13493.107600000001</v>
      </c>
      <c r="N327" s="19">
        <f t="shared" si="26"/>
        <v>9637.9339999999993</v>
      </c>
      <c r="O327" s="19">
        <f t="shared" si="27"/>
        <v>5782.7603999999992</v>
      </c>
      <c r="P327" s="19">
        <f t="shared" si="28"/>
        <v>11565.520799999998</v>
      </c>
      <c r="Q327" s="20">
        <f t="shared" si="29"/>
        <v>33732.769</v>
      </c>
      <c r="T327" s="13"/>
    </row>
    <row r="328" spans="1:20" x14ac:dyDescent="0.5">
      <c r="A328" s="14" t="s">
        <v>36</v>
      </c>
      <c r="B328" s="14" t="s">
        <v>131</v>
      </c>
      <c r="C328" s="16">
        <v>2</v>
      </c>
      <c r="D328" s="16">
        <v>208</v>
      </c>
      <c r="E328" s="24">
        <v>6</v>
      </c>
      <c r="F328" s="24">
        <v>18</v>
      </c>
      <c r="G328" s="24">
        <v>2013</v>
      </c>
      <c r="H328" s="9">
        <v>76137</v>
      </c>
      <c r="I328" s="5" t="str">
        <f>VLOOKUP(D328,Cust,2)</f>
        <v>Snagajob.com</v>
      </c>
      <c r="J328" s="5" t="str">
        <f>VLOOKUP(D328,Cust,3)</f>
        <v>Internet</v>
      </c>
      <c r="K328" t="str">
        <f>VLOOKUP(A328,RegionAssign,2,FALSE)</f>
        <v>East</v>
      </c>
      <c r="L328">
        <f>VLOOKUP(C328,ManAssign,2,FALSE)</f>
        <v>1</v>
      </c>
      <c r="M328" s="19">
        <f t="shared" si="25"/>
        <v>5329.59</v>
      </c>
      <c r="N328" s="19">
        <f t="shared" si="26"/>
        <v>3806.8500000000004</v>
      </c>
      <c r="O328" s="19">
        <f t="shared" si="27"/>
        <v>2284.11</v>
      </c>
      <c r="P328" s="19">
        <f t="shared" si="28"/>
        <v>4568.22</v>
      </c>
      <c r="Q328" s="20">
        <f t="shared" si="29"/>
        <v>13323.974999999999</v>
      </c>
      <c r="T328" s="12"/>
    </row>
    <row r="329" spans="1:20" x14ac:dyDescent="0.5">
      <c r="A329" s="14" t="s">
        <v>36</v>
      </c>
      <c r="B329" s="14" t="s">
        <v>131</v>
      </c>
      <c r="C329" s="16">
        <v>2</v>
      </c>
      <c r="D329" s="16">
        <v>208</v>
      </c>
      <c r="E329" s="24">
        <v>11</v>
      </c>
      <c r="F329" s="24">
        <v>6</v>
      </c>
      <c r="G329" s="24">
        <v>2012</v>
      </c>
      <c r="H329" s="9">
        <v>121992.42</v>
      </c>
      <c r="I329" s="5" t="str">
        <f>VLOOKUP(D329,Cust,2)</f>
        <v>Snagajob.com</v>
      </c>
      <c r="J329" s="5" t="str">
        <f>VLOOKUP(D329,Cust,3)</f>
        <v>Internet</v>
      </c>
      <c r="K329" t="str">
        <f>VLOOKUP(A329,RegionAssign,2,FALSE)</f>
        <v>East</v>
      </c>
      <c r="L329">
        <f>VLOOKUP(C329,ManAssign,2,FALSE)</f>
        <v>1</v>
      </c>
      <c r="M329" s="19">
        <f t="shared" si="25"/>
        <v>8539.4694</v>
      </c>
      <c r="N329" s="19">
        <f t="shared" si="26"/>
        <v>6099.6210000000001</v>
      </c>
      <c r="O329" s="19">
        <f t="shared" si="27"/>
        <v>3659.7725999999998</v>
      </c>
      <c r="P329" s="19">
        <f t="shared" si="28"/>
        <v>7319.5451999999996</v>
      </c>
      <c r="Q329" s="20">
        <f t="shared" si="29"/>
        <v>21348.673499999997</v>
      </c>
      <c r="T329" s="13"/>
    </row>
    <row r="330" spans="1:20" x14ac:dyDescent="0.5">
      <c r="A330" s="14" t="s">
        <v>36</v>
      </c>
      <c r="B330" s="14" t="s">
        <v>131</v>
      </c>
      <c r="C330" s="16">
        <v>2</v>
      </c>
      <c r="D330" s="16">
        <v>208</v>
      </c>
      <c r="E330" s="24">
        <v>11</v>
      </c>
      <c r="F330" s="24">
        <v>6</v>
      </c>
      <c r="G330" s="24">
        <v>2012</v>
      </c>
      <c r="H330" s="9">
        <v>158912.15</v>
      </c>
      <c r="I330" s="5" t="str">
        <f>VLOOKUP(D330,Cust,2)</f>
        <v>Snagajob.com</v>
      </c>
      <c r="J330" s="5" t="str">
        <f>VLOOKUP(D330,Cust,3)</f>
        <v>Internet</v>
      </c>
      <c r="K330" t="str">
        <f>VLOOKUP(A330,RegionAssign,2,FALSE)</f>
        <v>East</v>
      </c>
      <c r="L330">
        <f>VLOOKUP(C330,ManAssign,2,FALSE)</f>
        <v>1</v>
      </c>
      <c r="M330" s="19">
        <f t="shared" si="25"/>
        <v>11123.8505</v>
      </c>
      <c r="N330" s="19">
        <f t="shared" si="26"/>
        <v>7945.6075000000001</v>
      </c>
      <c r="O330" s="19">
        <f t="shared" si="27"/>
        <v>4767.3644999999997</v>
      </c>
      <c r="P330" s="19">
        <f t="shared" si="28"/>
        <v>9534.7289999999994</v>
      </c>
      <c r="Q330" s="20">
        <f t="shared" si="29"/>
        <v>27809.626249999998</v>
      </c>
      <c r="T330" s="12"/>
    </row>
    <row r="331" spans="1:20" x14ac:dyDescent="0.5">
      <c r="A331" s="14" t="s">
        <v>36</v>
      </c>
      <c r="B331" s="14" t="s">
        <v>131</v>
      </c>
      <c r="C331" s="16">
        <v>2</v>
      </c>
      <c r="D331" s="16">
        <v>208</v>
      </c>
      <c r="E331" s="24">
        <v>8</v>
      </c>
      <c r="F331" s="24">
        <v>31</v>
      </c>
      <c r="G331" s="24">
        <v>2012</v>
      </c>
      <c r="H331" s="9">
        <v>163461.15</v>
      </c>
      <c r="I331" s="5" t="str">
        <f>VLOOKUP(D331,Cust,2)</f>
        <v>Snagajob.com</v>
      </c>
      <c r="J331" s="5" t="str">
        <f>VLOOKUP(D331,Cust,3)</f>
        <v>Internet</v>
      </c>
      <c r="K331" t="str">
        <f>VLOOKUP(A331,RegionAssign,2,FALSE)</f>
        <v>East</v>
      </c>
      <c r="L331">
        <f>VLOOKUP(C331,ManAssign,2,FALSE)</f>
        <v>1</v>
      </c>
      <c r="M331" s="19">
        <f t="shared" si="25"/>
        <v>11442.280500000001</v>
      </c>
      <c r="N331" s="19">
        <f t="shared" si="26"/>
        <v>8173.0574999999999</v>
      </c>
      <c r="O331" s="19">
        <f t="shared" si="27"/>
        <v>4903.8344999999999</v>
      </c>
      <c r="P331" s="19">
        <f t="shared" si="28"/>
        <v>9807.6689999999999</v>
      </c>
      <c r="Q331" s="20">
        <f t="shared" si="29"/>
        <v>28605.701249999998</v>
      </c>
      <c r="T331" s="13"/>
    </row>
    <row r="332" spans="1:20" x14ac:dyDescent="0.5">
      <c r="A332" s="14" t="s">
        <v>36</v>
      </c>
      <c r="B332" s="14" t="s">
        <v>131</v>
      </c>
      <c r="C332" s="16">
        <v>2</v>
      </c>
      <c r="D332" s="16">
        <v>208</v>
      </c>
      <c r="E332" s="24">
        <v>5</v>
      </c>
      <c r="F332" s="24">
        <v>3</v>
      </c>
      <c r="G332" s="24">
        <v>2012</v>
      </c>
      <c r="H332" s="9">
        <v>66459.38</v>
      </c>
      <c r="I332" s="5" t="str">
        <f>VLOOKUP(D332,Cust,2)</f>
        <v>Snagajob.com</v>
      </c>
      <c r="J332" s="5" t="str">
        <f>VLOOKUP(D332,Cust,3)</f>
        <v>Internet</v>
      </c>
      <c r="K332" t="str">
        <f>VLOOKUP(A332,RegionAssign,2,FALSE)</f>
        <v>East</v>
      </c>
      <c r="L332">
        <f>VLOOKUP(C332,ManAssign,2,FALSE)</f>
        <v>1</v>
      </c>
      <c r="M332" s="19">
        <f t="shared" si="25"/>
        <v>4652.1566000000012</v>
      </c>
      <c r="N332" s="19">
        <f t="shared" si="26"/>
        <v>3322.9690000000005</v>
      </c>
      <c r="O332" s="19">
        <f t="shared" si="27"/>
        <v>1993.7814000000001</v>
      </c>
      <c r="P332" s="19">
        <f t="shared" si="28"/>
        <v>3987.5628000000002</v>
      </c>
      <c r="Q332" s="20">
        <f t="shared" si="29"/>
        <v>11630.3915</v>
      </c>
      <c r="T332" s="12"/>
    </row>
    <row r="333" spans="1:20" x14ac:dyDescent="0.5">
      <c r="A333" s="14" t="s">
        <v>36</v>
      </c>
      <c r="B333" s="14" t="s">
        <v>131</v>
      </c>
      <c r="C333" s="16">
        <v>2</v>
      </c>
      <c r="D333" s="16">
        <v>208</v>
      </c>
      <c r="E333" s="24">
        <v>5</v>
      </c>
      <c r="F333" s="24">
        <v>3</v>
      </c>
      <c r="G333" s="24">
        <v>2012</v>
      </c>
      <c r="H333" s="9">
        <v>161854.78</v>
      </c>
      <c r="I333" s="5" t="str">
        <f>VLOOKUP(D333,Cust,2)</f>
        <v>Snagajob.com</v>
      </c>
      <c r="J333" s="5" t="str">
        <f>VLOOKUP(D333,Cust,3)</f>
        <v>Internet</v>
      </c>
      <c r="K333" t="str">
        <f>VLOOKUP(A333,RegionAssign,2,FALSE)</f>
        <v>East</v>
      </c>
      <c r="L333">
        <f>VLOOKUP(C333,ManAssign,2,FALSE)</f>
        <v>1</v>
      </c>
      <c r="M333" s="19">
        <f t="shared" si="25"/>
        <v>11329.8346</v>
      </c>
      <c r="N333" s="19">
        <f t="shared" si="26"/>
        <v>8092.7390000000005</v>
      </c>
      <c r="O333" s="19">
        <f t="shared" si="27"/>
        <v>4855.6433999999999</v>
      </c>
      <c r="P333" s="19">
        <f t="shared" si="28"/>
        <v>9711.2867999999999</v>
      </c>
      <c r="Q333" s="20">
        <f t="shared" si="29"/>
        <v>28324.586499999998</v>
      </c>
      <c r="T333" s="13"/>
    </row>
    <row r="334" spans="1:20" x14ac:dyDescent="0.5">
      <c r="A334" s="14" t="s">
        <v>36</v>
      </c>
      <c r="B334" s="14" t="s">
        <v>131</v>
      </c>
      <c r="C334" s="16">
        <v>2</v>
      </c>
      <c r="D334" s="16">
        <v>208</v>
      </c>
      <c r="E334" s="24">
        <v>2</v>
      </c>
      <c r="F334" s="24">
        <v>3</v>
      </c>
      <c r="G334" s="24">
        <v>2012</v>
      </c>
      <c r="H334" s="9">
        <v>168502.96</v>
      </c>
      <c r="I334" s="5" t="str">
        <f>VLOOKUP(D334,Cust,2)</f>
        <v>Snagajob.com</v>
      </c>
      <c r="J334" s="5" t="str">
        <f>VLOOKUP(D334,Cust,3)</f>
        <v>Internet</v>
      </c>
      <c r="K334" t="str">
        <f>VLOOKUP(A334,RegionAssign,2,FALSE)</f>
        <v>East</v>
      </c>
      <c r="L334">
        <f>VLOOKUP(C334,ManAssign,2,FALSE)</f>
        <v>1</v>
      </c>
      <c r="M334" s="19">
        <f t="shared" si="25"/>
        <v>11795.207200000001</v>
      </c>
      <c r="N334" s="19">
        <f t="shared" si="26"/>
        <v>8425.1479999999992</v>
      </c>
      <c r="O334" s="19">
        <f t="shared" si="27"/>
        <v>5055.0887999999995</v>
      </c>
      <c r="P334" s="19">
        <f t="shared" si="28"/>
        <v>10110.177599999999</v>
      </c>
      <c r="Q334" s="20">
        <f t="shared" si="29"/>
        <v>29488.017999999996</v>
      </c>
      <c r="T334" s="12"/>
    </row>
    <row r="335" spans="1:20" x14ac:dyDescent="0.5">
      <c r="A335" s="14" t="s">
        <v>36</v>
      </c>
      <c r="B335" s="14" t="s">
        <v>68</v>
      </c>
      <c r="C335" s="16">
        <v>2</v>
      </c>
      <c r="D335" s="16">
        <v>209</v>
      </c>
      <c r="E335" s="24">
        <v>11</v>
      </c>
      <c r="F335" s="24">
        <v>16</v>
      </c>
      <c r="G335" s="24">
        <v>2014</v>
      </c>
      <c r="H335" s="9">
        <v>56764.66</v>
      </c>
      <c r="I335" s="5" t="str">
        <f>VLOOKUP(D335,Cust,2)</f>
        <v>Star2Star</v>
      </c>
      <c r="J335" s="5" t="str">
        <f>VLOOKUP(D335,Cust,3)</f>
        <v>Communications/networking</v>
      </c>
      <c r="K335" t="str">
        <f>VLOOKUP(A335,RegionAssign,2,FALSE)</f>
        <v>East</v>
      </c>
      <c r="L335">
        <f>VLOOKUP(C335,ManAssign,2,FALSE)</f>
        <v>1</v>
      </c>
      <c r="M335" s="19">
        <f t="shared" si="25"/>
        <v>3973.5262000000007</v>
      </c>
      <c r="N335" s="19">
        <f t="shared" si="26"/>
        <v>2838.2330000000002</v>
      </c>
      <c r="O335" s="19">
        <f t="shared" si="27"/>
        <v>1702.9398000000001</v>
      </c>
      <c r="P335" s="19">
        <f t="shared" si="28"/>
        <v>3405.8796000000002</v>
      </c>
      <c r="Q335" s="20">
        <f t="shared" si="29"/>
        <v>9933.8155000000006</v>
      </c>
      <c r="T335" s="13"/>
    </row>
    <row r="336" spans="1:20" x14ac:dyDescent="0.5">
      <c r="A336" s="14" t="s">
        <v>36</v>
      </c>
      <c r="B336" s="14" t="s">
        <v>68</v>
      </c>
      <c r="C336" s="16">
        <v>2</v>
      </c>
      <c r="D336" s="16">
        <v>209</v>
      </c>
      <c r="E336" s="24">
        <v>6</v>
      </c>
      <c r="F336" s="24">
        <v>9</v>
      </c>
      <c r="G336" s="24">
        <v>2014</v>
      </c>
      <c r="H336" s="9">
        <v>134998.10999999999</v>
      </c>
      <c r="I336" s="5" t="str">
        <f>VLOOKUP(D336,Cust,2)</f>
        <v>Star2Star</v>
      </c>
      <c r="J336" s="5" t="str">
        <f>VLOOKUP(D336,Cust,3)</f>
        <v>Communications/networking</v>
      </c>
      <c r="K336" t="str">
        <f>VLOOKUP(A336,RegionAssign,2,FALSE)</f>
        <v>East</v>
      </c>
      <c r="L336">
        <f>VLOOKUP(C336,ManAssign,2,FALSE)</f>
        <v>1</v>
      </c>
      <c r="M336" s="19">
        <f t="shared" si="25"/>
        <v>9449.8677000000007</v>
      </c>
      <c r="N336" s="19">
        <f t="shared" si="26"/>
        <v>6749.9054999999998</v>
      </c>
      <c r="O336" s="19">
        <f t="shared" si="27"/>
        <v>4049.9432999999995</v>
      </c>
      <c r="P336" s="19">
        <f t="shared" si="28"/>
        <v>8099.8865999999989</v>
      </c>
      <c r="Q336" s="20">
        <f t="shared" si="29"/>
        <v>23624.669249999995</v>
      </c>
      <c r="T336" s="12"/>
    </row>
    <row r="337" spans="1:20" x14ac:dyDescent="0.5">
      <c r="A337" s="14" t="s">
        <v>36</v>
      </c>
      <c r="B337" s="14" t="s">
        <v>68</v>
      </c>
      <c r="C337" s="16">
        <v>2</v>
      </c>
      <c r="D337" s="16">
        <v>209</v>
      </c>
      <c r="E337" s="24">
        <v>11</v>
      </c>
      <c r="F337" s="24">
        <v>23</v>
      </c>
      <c r="G337" s="24">
        <v>2013</v>
      </c>
      <c r="H337" s="9">
        <v>243413.48</v>
      </c>
      <c r="I337" s="5" t="str">
        <f>VLOOKUP(D337,Cust,2)</f>
        <v>Star2Star</v>
      </c>
      <c r="J337" s="5" t="str">
        <f>VLOOKUP(D337,Cust,3)</f>
        <v>Communications/networking</v>
      </c>
      <c r="K337" t="str">
        <f>VLOOKUP(A337,RegionAssign,2,FALSE)</f>
        <v>East</v>
      </c>
      <c r="L337">
        <f>VLOOKUP(C337,ManAssign,2,FALSE)</f>
        <v>1</v>
      </c>
      <c r="M337" s="19">
        <f t="shared" si="25"/>
        <v>17038.943600000002</v>
      </c>
      <c r="N337" s="19">
        <f t="shared" si="26"/>
        <v>12170.674000000001</v>
      </c>
      <c r="O337" s="19">
        <f t="shared" si="27"/>
        <v>7302.4044000000004</v>
      </c>
      <c r="P337" s="19">
        <f t="shared" si="28"/>
        <v>14604.808800000001</v>
      </c>
      <c r="Q337" s="20">
        <f t="shared" si="29"/>
        <v>42597.358999999997</v>
      </c>
      <c r="T337" s="13"/>
    </row>
    <row r="338" spans="1:20" x14ac:dyDescent="0.5">
      <c r="A338" s="14" t="s">
        <v>36</v>
      </c>
      <c r="B338" s="14" t="s">
        <v>68</v>
      </c>
      <c r="C338" s="16">
        <v>2</v>
      </c>
      <c r="D338" s="16">
        <v>209</v>
      </c>
      <c r="E338" s="24">
        <v>11</v>
      </c>
      <c r="F338" s="24">
        <v>15</v>
      </c>
      <c r="G338" s="24">
        <v>2013</v>
      </c>
      <c r="H338" s="9">
        <v>209953.44</v>
      </c>
      <c r="I338" s="5" t="str">
        <f>VLOOKUP(D338,Cust,2)</f>
        <v>Star2Star</v>
      </c>
      <c r="J338" s="5" t="str">
        <f>VLOOKUP(D338,Cust,3)</f>
        <v>Communications/networking</v>
      </c>
      <c r="K338" t="str">
        <f>VLOOKUP(A338,RegionAssign,2,FALSE)</f>
        <v>East</v>
      </c>
      <c r="L338">
        <f>VLOOKUP(C338,ManAssign,2,FALSE)</f>
        <v>1</v>
      </c>
      <c r="M338" s="19">
        <f t="shared" si="25"/>
        <v>14696.740800000001</v>
      </c>
      <c r="N338" s="19">
        <f t="shared" si="26"/>
        <v>10497.672</v>
      </c>
      <c r="O338" s="19">
        <f t="shared" si="27"/>
        <v>6298.6031999999996</v>
      </c>
      <c r="P338" s="19">
        <f t="shared" si="28"/>
        <v>12597.206399999999</v>
      </c>
      <c r="Q338" s="20">
        <f t="shared" si="29"/>
        <v>36741.851999999999</v>
      </c>
      <c r="T338" s="12"/>
    </row>
    <row r="339" spans="1:20" x14ac:dyDescent="0.5">
      <c r="A339" s="14" t="s">
        <v>36</v>
      </c>
      <c r="B339" s="14" t="s">
        <v>68</v>
      </c>
      <c r="C339" s="16">
        <v>2</v>
      </c>
      <c r="D339" s="16">
        <v>209</v>
      </c>
      <c r="E339" s="24">
        <v>8</v>
      </c>
      <c r="F339" s="24">
        <v>29</v>
      </c>
      <c r="G339" s="24">
        <v>2013</v>
      </c>
      <c r="H339" s="9">
        <v>53602.68</v>
      </c>
      <c r="I339" s="5" t="str">
        <f>VLOOKUP(D339,Cust,2)</f>
        <v>Star2Star</v>
      </c>
      <c r="J339" s="5" t="str">
        <f>VLOOKUP(D339,Cust,3)</f>
        <v>Communications/networking</v>
      </c>
      <c r="K339" t="str">
        <f>VLOOKUP(A339,RegionAssign,2,FALSE)</f>
        <v>East</v>
      </c>
      <c r="L339">
        <f>VLOOKUP(C339,ManAssign,2,FALSE)</f>
        <v>1</v>
      </c>
      <c r="M339" s="19">
        <f t="shared" si="25"/>
        <v>3752.1876000000002</v>
      </c>
      <c r="N339" s="19">
        <f t="shared" si="26"/>
        <v>2680.134</v>
      </c>
      <c r="O339" s="19">
        <f t="shared" si="27"/>
        <v>1608.0804000000001</v>
      </c>
      <c r="P339" s="19">
        <f t="shared" si="28"/>
        <v>3216.1608000000001</v>
      </c>
      <c r="Q339" s="20">
        <f t="shared" si="29"/>
        <v>9380.4689999999991</v>
      </c>
      <c r="T339" s="13"/>
    </row>
    <row r="340" spans="1:20" x14ac:dyDescent="0.5">
      <c r="A340" s="14" t="s">
        <v>36</v>
      </c>
      <c r="B340" s="14" t="s">
        <v>68</v>
      </c>
      <c r="C340" s="16">
        <v>2</v>
      </c>
      <c r="D340" s="16">
        <v>209</v>
      </c>
      <c r="E340" s="24">
        <v>8</v>
      </c>
      <c r="F340" s="24">
        <v>14</v>
      </c>
      <c r="G340" s="24">
        <v>2013</v>
      </c>
      <c r="H340" s="9">
        <v>168329.27</v>
      </c>
      <c r="I340" s="5" t="str">
        <f>VLOOKUP(D340,Cust,2)</f>
        <v>Star2Star</v>
      </c>
      <c r="J340" s="5" t="str">
        <f>VLOOKUP(D340,Cust,3)</f>
        <v>Communications/networking</v>
      </c>
      <c r="K340" t="str">
        <f>VLOOKUP(A340,RegionAssign,2,FALSE)</f>
        <v>East</v>
      </c>
      <c r="L340">
        <f>VLOOKUP(C340,ManAssign,2,FALSE)</f>
        <v>1</v>
      </c>
      <c r="M340" s="19">
        <f t="shared" si="25"/>
        <v>11783.0489</v>
      </c>
      <c r="N340" s="19">
        <f t="shared" si="26"/>
        <v>8416.4634999999998</v>
      </c>
      <c r="O340" s="19">
        <f t="shared" si="27"/>
        <v>5049.8780999999999</v>
      </c>
      <c r="P340" s="19">
        <f t="shared" si="28"/>
        <v>10099.7562</v>
      </c>
      <c r="Q340" s="20">
        <f t="shared" si="29"/>
        <v>29457.622249999997</v>
      </c>
      <c r="T340" s="12"/>
    </row>
    <row r="341" spans="1:20" x14ac:dyDescent="0.5">
      <c r="A341" s="14" t="s">
        <v>36</v>
      </c>
      <c r="B341" s="14" t="s">
        <v>68</v>
      </c>
      <c r="C341" s="16">
        <v>2</v>
      </c>
      <c r="D341" s="16">
        <v>209</v>
      </c>
      <c r="E341" s="24">
        <v>7</v>
      </c>
      <c r="F341" s="24">
        <v>13</v>
      </c>
      <c r="G341" s="24">
        <v>2013</v>
      </c>
      <c r="H341" s="9">
        <v>152004.14000000001</v>
      </c>
      <c r="I341" s="5" t="str">
        <f>VLOOKUP(D341,Cust,2)</f>
        <v>Star2Star</v>
      </c>
      <c r="J341" s="5" t="str">
        <f>VLOOKUP(D341,Cust,3)</f>
        <v>Communications/networking</v>
      </c>
      <c r="K341" t="str">
        <f>VLOOKUP(A341,RegionAssign,2,FALSE)</f>
        <v>East</v>
      </c>
      <c r="L341">
        <f>VLOOKUP(C341,ManAssign,2,FALSE)</f>
        <v>1</v>
      </c>
      <c r="M341" s="19">
        <f t="shared" si="25"/>
        <v>10640.289800000002</v>
      </c>
      <c r="N341" s="19">
        <f t="shared" si="26"/>
        <v>7600.2070000000012</v>
      </c>
      <c r="O341" s="19">
        <f t="shared" si="27"/>
        <v>4560.1242000000002</v>
      </c>
      <c r="P341" s="19">
        <f t="shared" si="28"/>
        <v>9120.2484000000004</v>
      </c>
      <c r="Q341" s="20">
        <f t="shared" si="29"/>
        <v>26600.7245</v>
      </c>
      <c r="T341" s="13"/>
    </row>
    <row r="342" spans="1:20" x14ac:dyDescent="0.5">
      <c r="A342" s="14" t="s">
        <v>36</v>
      </c>
      <c r="B342" s="14" t="s">
        <v>68</v>
      </c>
      <c r="C342" s="16">
        <v>2</v>
      </c>
      <c r="D342" s="16">
        <v>209</v>
      </c>
      <c r="E342" s="24">
        <v>1</v>
      </c>
      <c r="F342" s="24">
        <v>12</v>
      </c>
      <c r="G342" s="24">
        <v>2013</v>
      </c>
      <c r="H342" s="9">
        <v>174126.46</v>
      </c>
      <c r="I342" s="5" t="str">
        <f>VLOOKUP(D342,Cust,2)</f>
        <v>Star2Star</v>
      </c>
      <c r="J342" s="5" t="str">
        <f>VLOOKUP(D342,Cust,3)</f>
        <v>Communications/networking</v>
      </c>
      <c r="K342" t="str">
        <f>VLOOKUP(A342,RegionAssign,2,FALSE)</f>
        <v>East</v>
      </c>
      <c r="L342">
        <f>VLOOKUP(C342,ManAssign,2,FALSE)</f>
        <v>1</v>
      </c>
      <c r="M342" s="19">
        <f t="shared" si="25"/>
        <v>12188.852200000001</v>
      </c>
      <c r="N342" s="19">
        <f t="shared" si="26"/>
        <v>8706.3230000000003</v>
      </c>
      <c r="O342" s="19">
        <f t="shared" si="27"/>
        <v>5223.7937999999995</v>
      </c>
      <c r="P342" s="19">
        <f t="shared" si="28"/>
        <v>10447.587599999999</v>
      </c>
      <c r="Q342" s="20">
        <f t="shared" si="29"/>
        <v>30472.130499999996</v>
      </c>
      <c r="T342" s="12"/>
    </row>
    <row r="343" spans="1:20" x14ac:dyDescent="0.5">
      <c r="A343" s="14" t="s">
        <v>36</v>
      </c>
      <c r="B343" s="14" t="s">
        <v>68</v>
      </c>
      <c r="C343" s="16">
        <v>2</v>
      </c>
      <c r="D343" s="16">
        <v>209</v>
      </c>
      <c r="E343" s="24">
        <v>3</v>
      </c>
      <c r="F343" s="24">
        <v>26</v>
      </c>
      <c r="G343" s="24">
        <v>2012</v>
      </c>
      <c r="H343" s="9">
        <v>178251.04</v>
      </c>
      <c r="I343" s="5" t="str">
        <f>VLOOKUP(D343,Cust,2)</f>
        <v>Star2Star</v>
      </c>
      <c r="J343" s="5" t="str">
        <f>VLOOKUP(D343,Cust,3)</f>
        <v>Communications/networking</v>
      </c>
      <c r="K343" t="str">
        <f>VLOOKUP(A343,RegionAssign,2,FALSE)</f>
        <v>East</v>
      </c>
      <c r="L343">
        <f>VLOOKUP(C343,ManAssign,2,FALSE)</f>
        <v>1</v>
      </c>
      <c r="M343" s="19">
        <f t="shared" si="25"/>
        <v>12477.572800000002</v>
      </c>
      <c r="N343" s="19">
        <f t="shared" si="26"/>
        <v>8912.5520000000015</v>
      </c>
      <c r="O343" s="19">
        <f t="shared" si="27"/>
        <v>5347.5312000000004</v>
      </c>
      <c r="P343" s="19">
        <f t="shared" si="28"/>
        <v>10695.062400000001</v>
      </c>
      <c r="Q343" s="20">
        <f t="shared" si="29"/>
        <v>31193.932000000001</v>
      </c>
      <c r="T343" s="13"/>
    </row>
    <row r="344" spans="1:20" x14ac:dyDescent="0.5">
      <c r="A344" s="14" t="s">
        <v>36</v>
      </c>
      <c r="B344" s="14" t="s">
        <v>68</v>
      </c>
      <c r="C344" s="16">
        <v>2</v>
      </c>
      <c r="D344" s="16">
        <v>209</v>
      </c>
      <c r="E344" s="24">
        <v>7</v>
      </c>
      <c r="F344" s="24">
        <v>7</v>
      </c>
      <c r="G344" s="24">
        <v>2014</v>
      </c>
      <c r="H344" s="9">
        <v>141901.76000000001</v>
      </c>
      <c r="I344" s="5" t="str">
        <f>VLOOKUP(D344,Cust,2)</f>
        <v>Star2Star</v>
      </c>
      <c r="J344" s="5" t="str">
        <f>VLOOKUP(D344,Cust,3)</f>
        <v>Communications/networking</v>
      </c>
      <c r="K344" t="str">
        <f>VLOOKUP(A344,RegionAssign,2,FALSE)</f>
        <v>East</v>
      </c>
      <c r="L344">
        <f>VLOOKUP(C344,ManAssign,2,FALSE)</f>
        <v>1</v>
      </c>
      <c r="M344" s="19">
        <f t="shared" si="25"/>
        <v>9933.1232000000018</v>
      </c>
      <c r="N344" s="19">
        <f t="shared" si="26"/>
        <v>7095.0880000000006</v>
      </c>
      <c r="O344" s="19">
        <f t="shared" si="27"/>
        <v>4257.0528000000004</v>
      </c>
      <c r="P344" s="19">
        <f t="shared" si="28"/>
        <v>8514.1056000000008</v>
      </c>
      <c r="Q344" s="20">
        <f t="shared" si="29"/>
        <v>24832.808000000001</v>
      </c>
      <c r="T344" s="12"/>
    </row>
    <row r="345" spans="1:20" x14ac:dyDescent="0.5">
      <c r="A345" s="14" t="s">
        <v>37</v>
      </c>
      <c r="B345" s="14" t="s">
        <v>80</v>
      </c>
      <c r="C345" s="16">
        <v>4</v>
      </c>
      <c r="D345" s="16">
        <v>401</v>
      </c>
      <c r="E345" s="24">
        <v>11</v>
      </c>
      <c r="F345" s="24">
        <v>5</v>
      </c>
      <c r="G345" s="24">
        <v>2014</v>
      </c>
      <c r="H345" s="9">
        <v>78768.259999999995</v>
      </c>
      <c r="I345" s="5" t="str">
        <f>VLOOKUP(D345,Cust,2)</f>
        <v>Cavium</v>
      </c>
      <c r="J345" s="5" t="str">
        <f>VLOOKUP(D345,Cust,3)</f>
        <v>Semiconductor</v>
      </c>
      <c r="K345" t="str">
        <f>VLOOKUP(A345,RegionAssign,2,FALSE)</f>
        <v>West</v>
      </c>
      <c r="L345">
        <f>VLOOKUP(C345,ManAssign,2,FALSE)</f>
        <v>4</v>
      </c>
      <c r="M345" s="19">
        <f t="shared" si="25"/>
        <v>5513.7781999999997</v>
      </c>
      <c r="N345" s="19">
        <f t="shared" si="26"/>
        <v>3938.413</v>
      </c>
      <c r="O345" s="19">
        <f t="shared" si="27"/>
        <v>2363.0477999999998</v>
      </c>
      <c r="P345" s="19">
        <f t="shared" si="28"/>
        <v>4726.0955999999996</v>
      </c>
      <c r="Q345" s="20">
        <f t="shared" si="29"/>
        <v>13784.445499999998</v>
      </c>
      <c r="T345" s="13"/>
    </row>
    <row r="346" spans="1:20" x14ac:dyDescent="0.5">
      <c r="A346" s="14" t="s">
        <v>37</v>
      </c>
      <c r="B346" s="14" t="s">
        <v>80</v>
      </c>
      <c r="C346" s="16">
        <v>4</v>
      </c>
      <c r="D346" s="16">
        <v>401</v>
      </c>
      <c r="E346" s="24">
        <v>9</v>
      </c>
      <c r="F346" s="24">
        <v>24</v>
      </c>
      <c r="G346" s="24">
        <v>2014</v>
      </c>
      <c r="H346" s="9">
        <v>182982.65</v>
      </c>
      <c r="I346" s="5" t="str">
        <f>VLOOKUP(D346,Cust,2)</f>
        <v>Cavium</v>
      </c>
      <c r="J346" s="5" t="str">
        <f>VLOOKUP(D346,Cust,3)</f>
        <v>Semiconductor</v>
      </c>
      <c r="K346" t="str">
        <f>VLOOKUP(A346,RegionAssign,2,FALSE)</f>
        <v>West</v>
      </c>
      <c r="L346">
        <f>VLOOKUP(C346,ManAssign,2,FALSE)</f>
        <v>4</v>
      </c>
      <c r="M346" s="19">
        <f t="shared" si="25"/>
        <v>12808.7855</v>
      </c>
      <c r="N346" s="19">
        <f t="shared" si="26"/>
        <v>9149.1324999999997</v>
      </c>
      <c r="O346" s="19">
        <f t="shared" si="27"/>
        <v>5489.4794999999995</v>
      </c>
      <c r="P346" s="19">
        <f t="shared" si="28"/>
        <v>10978.958999999999</v>
      </c>
      <c r="Q346" s="20">
        <f t="shared" si="29"/>
        <v>32021.963749999995</v>
      </c>
      <c r="T346" s="12"/>
    </row>
    <row r="347" spans="1:20" x14ac:dyDescent="0.5">
      <c r="A347" s="14" t="s">
        <v>37</v>
      </c>
      <c r="B347" s="14" t="s">
        <v>80</v>
      </c>
      <c r="C347" s="16">
        <v>4</v>
      </c>
      <c r="D347" s="16">
        <v>401</v>
      </c>
      <c r="E347" s="24">
        <v>8</v>
      </c>
      <c r="F347" s="24">
        <v>22</v>
      </c>
      <c r="G347" s="24">
        <v>2014</v>
      </c>
      <c r="H347" s="9">
        <v>102293.15</v>
      </c>
      <c r="I347" s="5" t="str">
        <f>VLOOKUP(D347,Cust,2)</f>
        <v>Cavium</v>
      </c>
      <c r="J347" s="5" t="str">
        <f>VLOOKUP(D347,Cust,3)</f>
        <v>Semiconductor</v>
      </c>
      <c r="K347" t="str">
        <f>VLOOKUP(A347,RegionAssign,2,FALSE)</f>
        <v>West</v>
      </c>
      <c r="L347">
        <f>VLOOKUP(C347,ManAssign,2,FALSE)</f>
        <v>4</v>
      </c>
      <c r="M347" s="19">
        <f t="shared" si="25"/>
        <v>7160.5205000000005</v>
      </c>
      <c r="N347" s="19">
        <f t="shared" si="26"/>
        <v>5114.6575000000003</v>
      </c>
      <c r="O347" s="19">
        <f t="shared" si="27"/>
        <v>3068.7944999999995</v>
      </c>
      <c r="P347" s="19">
        <f t="shared" si="28"/>
        <v>6137.588999999999</v>
      </c>
      <c r="Q347" s="20">
        <f t="shared" si="29"/>
        <v>17901.301249999997</v>
      </c>
      <c r="T347" s="13"/>
    </row>
    <row r="348" spans="1:20" x14ac:dyDescent="0.5">
      <c r="A348" s="14" t="s">
        <v>37</v>
      </c>
      <c r="B348" s="14" t="s">
        <v>80</v>
      </c>
      <c r="C348" s="16">
        <v>4</v>
      </c>
      <c r="D348" s="16">
        <v>401</v>
      </c>
      <c r="E348" s="24">
        <v>7</v>
      </c>
      <c r="F348" s="24">
        <v>22</v>
      </c>
      <c r="G348" s="24">
        <v>2014</v>
      </c>
      <c r="H348" s="9">
        <v>248827.67</v>
      </c>
      <c r="I348" s="5" t="str">
        <f>VLOOKUP(D348,Cust,2)</f>
        <v>Cavium</v>
      </c>
      <c r="J348" s="5" t="str">
        <f>VLOOKUP(D348,Cust,3)</f>
        <v>Semiconductor</v>
      </c>
      <c r="K348" t="str">
        <f>VLOOKUP(A348,RegionAssign,2,FALSE)</f>
        <v>West</v>
      </c>
      <c r="L348">
        <f>VLOOKUP(C348,ManAssign,2,FALSE)</f>
        <v>4</v>
      </c>
      <c r="M348" s="19">
        <f t="shared" si="25"/>
        <v>17417.936900000004</v>
      </c>
      <c r="N348" s="19">
        <f t="shared" si="26"/>
        <v>12441.383500000002</v>
      </c>
      <c r="O348" s="19">
        <f t="shared" si="27"/>
        <v>7464.8301000000001</v>
      </c>
      <c r="P348" s="19">
        <f t="shared" si="28"/>
        <v>14929.6602</v>
      </c>
      <c r="Q348" s="20">
        <f t="shared" si="29"/>
        <v>43544.842250000002</v>
      </c>
      <c r="T348" s="12"/>
    </row>
    <row r="349" spans="1:20" x14ac:dyDescent="0.5">
      <c r="A349" s="14" t="s">
        <v>37</v>
      </c>
      <c r="B349" s="14" t="s">
        <v>80</v>
      </c>
      <c r="C349" s="16">
        <v>4</v>
      </c>
      <c r="D349" s="16">
        <v>401</v>
      </c>
      <c r="E349" s="24">
        <v>11</v>
      </c>
      <c r="F349" s="24">
        <v>25</v>
      </c>
      <c r="G349" s="24">
        <v>2013</v>
      </c>
      <c r="H349" s="9">
        <v>236457.32</v>
      </c>
      <c r="I349" s="5" t="str">
        <f>VLOOKUP(D349,Cust,2)</f>
        <v>Cavium</v>
      </c>
      <c r="J349" s="5" t="str">
        <f>VLOOKUP(D349,Cust,3)</f>
        <v>Semiconductor</v>
      </c>
      <c r="K349" t="str">
        <f>VLOOKUP(A349,RegionAssign,2,FALSE)</f>
        <v>West</v>
      </c>
      <c r="L349">
        <f>VLOOKUP(C349,ManAssign,2,FALSE)</f>
        <v>4</v>
      </c>
      <c r="M349" s="19">
        <f t="shared" si="25"/>
        <v>16552.012400000003</v>
      </c>
      <c r="N349" s="19">
        <f t="shared" si="26"/>
        <v>11822.866000000002</v>
      </c>
      <c r="O349" s="19">
        <f t="shared" si="27"/>
        <v>7093.7196000000004</v>
      </c>
      <c r="P349" s="19">
        <f t="shared" si="28"/>
        <v>14187.439200000001</v>
      </c>
      <c r="Q349" s="20">
        <f t="shared" si="29"/>
        <v>41380.030999999995</v>
      </c>
      <c r="T349" s="13"/>
    </row>
    <row r="350" spans="1:20" x14ac:dyDescent="0.5">
      <c r="A350" s="14" t="s">
        <v>37</v>
      </c>
      <c r="B350" s="14" t="s">
        <v>80</v>
      </c>
      <c r="C350" s="16">
        <v>4</v>
      </c>
      <c r="D350" s="16">
        <v>401</v>
      </c>
      <c r="E350" s="24">
        <v>10</v>
      </c>
      <c r="F350" s="24">
        <v>8</v>
      </c>
      <c r="G350" s="24">
        <v>2013</v>
      </c>
      <c r="H350" s="9">
        <v>183797.12</v>
      </c>
      <c r="I350" s="5" t="str">
        <f>VLOOKUP(D350,Cust,2)</f>
        <v>Cavium</v>
      </c>
      <c r="J350" s="5" t="str">
        <f>VLOOKUP(D350,Cust,3)</f>
        <v>Semiconductor</v>
      </c>
      <c r="K350" t="str">
        <f>VLOOKUP(A350,RegionAssign,2,FALSE)</f>
        <v>West</v>
      </c>
      <c r="L350">
        <f>VLOOKUP(C350,ManAssign,2,FALSE)</f>
        <v>4</v>
      </c>
      <c r="M350" s="19">
        <f t="shared" si="25"/>
        <v>12865.798400000001</v>
      </c>
      <c r="N350" s="19">
        <f t="shared" si="26"/>
        <v>9189.8559999999998</v>
      </c>
      <c r="O350" s="19">
        <f t="shared" si="27"/>
        <v>5513.9135999999999</v>
      </c>
      <c r="P350" s="19">
        <f t="shared" si="28"/>
        <v>11027.8272</v>
      </c>
      <c r="Q350" s="20">
        <f t="shared" si="29"/>
        <v>32164.495999999996</v>
      </c>
      <c r="T350" s="12"/>
    </row>
    <row r="351" spans="1:20" x14ac:dyDescent="0.5">
      <c r="A351" s="14" t="s">
        <v>37</v>
      </c>
      <c r="B351" s="14" t="s">
        <v>80</v>
      </c>
      <c r="C351" s="16">
        <v>4</v>
      </c>
      <c r="D351" s="16">
        <v>401</v>
      </c>
      <c r="E351" s="24">
        <v>7</v>
      </c>
      <c r="F351" s="24">
        <v>23</v>
      </c>
      <c r="G351" s="24">
        <v>2013</v>
      </c>
      <c r="H351" s="9">
        <v>152203.81</v>
      </c>
      <c r="I351" s="5" t="str">
        <f>VLOOKUP(D351,Cust,2)</f>
        <v>Cavium</v>
      </c>
      <c r="J351" s="5" t="str">
        <f>VLOOKUP(D351,Cust,3)</f>
        <v>Semiconductor</v>
      </c>
      <c r="K351" t="str">
        <f>VLOOKUP(A351,RegionAssign,2,FALSE)</f>
        <v>West</v>
      </c>
      <c r="L351">
        <f>VLOOKUP(C351,ManAssign,2,FALSE)</f>
        <v>4</v>
      </c>
      <c r="M351" s="19">
        <f t="shared" si="25"/>
        <v>10654.2667</v>
      </c>
      <c r="N351" s="19">
        <f t="shared" si="26"/>
        <v>7610.1905000000006</v>
      </c>
      <c r="O351" s="19">
        <f t="shared" si="27"/>
        <v>4566.1143000000002</v>
      </c>
      <c r="P351" s="19">
        <f t="shared" si="28"/>
        <v>9132.2286000000004</v>
      </c>
      <c r="Q351" s="20">
        <f t="shared" si="29"/>
        <v>26635.666749999997</v>
      </c>
      <c r="T351" s="13"/>
    </row>
    <row r="352" spans="1:20" x14ac:dyDescent="0.5">
      <c r="A352" s="14" t="s">
        <v>37</v>
      </c>
      <c r="B352" s="14" t="s">
        <v>80</v>
      </c>
      <c r="C352" s="16">
        <v>4</v>
      </c>
      <c r="D352" s="16">
        <v>401</v>
      </c>
      <c r="E352" s="24">
        <v>6</v>
      </c>
      <c r="F352" s="24">
        <v>9</v>
      </c>
      <c r="G352" s="24">
        <v>2013</v>
      </c>
      <c r="H352" s="9">
        <v>202363.43</v>
      </c>
      <c r="I352" s="5" t="str">
        <f>VLOOKUP(D352,Cust,2)</f>
        <v>Cavium</v>
      </c>
      <c r="J352" s="5" t="str">
        <f>VLOOKUP(D352,Cust,3)</f>
        <v>Semiconductor</v>
      </c>
      <c r="K352" t="str">
        <f>VLOOKUP(A352,RegionAssign,2,FALSE)</f>
        <v>West</v>
      </c>
      <c r="L352">
        <f>VLOOKUP(C352,ManAssign,2,FALSE)</f>
        <v>4</v>
      </c>
      <c r="M352" s="19">
        <f t="shared" si="25"/>
        <v>14165.440100000002</v>
      </c>
      <c r="N352" s="19">
        <f t="shared" si="26"/>
        <v>10118.1715</v>
      </c>
      <c r="O352" s="19">
        <f t="shared" si="27"/>
        <v>6070.9028999999991</v>
      </c>
      <c r="P352" s="19">
        <f t="shared" si="28"/>
        <v>12141.805799999998</v>
      </c>
      <c r="Q352" s="20">
        <f t="shared" si="29"/>
        <v>35413.600249999996</v>
      </c>
      <c r="T352" s="12"/>
    </row>
    <row r="353" spans="1:20" x14ac:dyDescent="0.5">
      <c r="A353" s="14" t="s">
        <v>37</v>
      </c>
      <c r="B353" s="14" t="s">
        <v>80</v>
      </c>
      <c r="C353" s="16">
        <v>4</v>
      </c>
      <c r="D353" s="16">
        <v>401</v>
      </c>
      <c r="E353" s="24">
        <v>4</v>
      </c>
      <c r="F353" s="24">
        <v>29</v>
      </c>
      <c r="G353" s="24">
        <v>2013</v>
      </c>
      <c r="H353" s="9">
        <v>123478.09</v>
      </c>
      <c r="I353" s="5" t="str">
        <f>VLOOKUP(D353,Cust,2)</f>
        <v>Cavium</v>
      </c>
      <c r="J353" s="5" t="str">
        <f>VLOOKUP(D353,Cust,3)</f>
        <v>Semiconductor</v>
      </c>
      <c r="K353" t="str">
        <f>VLOOKUP(A353,RegionAssign,2,FALSE)</f>
        <v>West</v>
      </c>
      <c r="L353">
        <f>VLOOKUP(C353,ManAssign,2,FALSE)</f>
        <v>4</v>
      </c>
      <c r="M353" s="19">
        <f t="shared" si="25"/>
        <v>8643.4663</v>
      </c>
      <c r="N353" s="19">
        <f t="shared" si="26"/>
        <v>6173.9045000000006</v>
      </c>
      <c r="O353" s="19">
        <f t="shared" si="27"/>
        <v>3704.3426999999997</v>
      </c>
      <c r="P353" s="19">
        <f t="shared" si="28"/>
        <v>7408.6853999999994</v>
      </c>
      <c r="Q353" s="20">
        <f t="shared" si="29"/>
        <v>21608.665749999996</v>
      </c>
      <c r="T353" s="13"/>
    </row>
    <row r="354" spans="1:20" x14ac:dyDescent="0.5">
      <c r="A354" s="14" t="s">
        <v>37</v>
      </c>
      <c r="B354" s="14" t="s">
        <v>80</v>
      </c>
      <c r="C354" s="16">
        <v>4</v>
      </c>
      <c r="D354" s="16">
        <v>401</v>
      </c>
      <c r="E354" s="24">
        <v>1</v>
      </c>
      <c r="F354" s="24">
        <v>12</v>
      </c>
      <c r="G354" s="24">
        <v>2013</v>
      </c>
      <c r="H354" s="9">
        <v>58299.01</v>
      </c>
      <c r="I354" s="5" t="str">
        <f>VLOOKUP(D354,Cust,2)</f>
        <v>Cavium</v>
      </c>
      <c r="J354" s="5" t="str">
        <f>VLOOKUP(D354,Cust,3)</f>
        <v>Semiconductor</v>
      </c>
      <c r="K354" t="str">
        <f>VLOOKUP(A354,RegionAssign,2,FALSE)</f>
        <v>West</v>
      </c>
      <c r="L354">
        <f>VLOOKUP(C354,ManAssign,2,FALSE)</f>
        <v>4</v>
      </c>
      <c r="M354" s="19">
        <f t="shared" si="25"/>
        <v>4080.9307000000003</v>
      </c>
      <c r="N354" s="19">
        <f t="shared" si="26"/>
        <v>2914.9505000000004</v>
      </c>
      <c r="O354" s="19">
        <f t="shared" si="27"/>
        <v>1748.9703</v>
      </c>
      <c r="P354" s="19">
        <f t="shared" si="28"/>
        <v>3497.9405999999999</v>
      </c>
      <c r="Q354" s="20">
        <f t="shared" si="29"/>
        <v>10202.32675</v>
      </c>
      <c r="T354" s="12"/>
    </row>
    <row r="355" spans="1:20" x14ac:dyDescent="0.5">
      <c r="A355" s="14" t="s">
        <v>37</v>
      </c>
      <c r="B355" s="14" t="s">
        <v>80</v>
      </c>
      <c r="C355" s="16">
        <v>4</v>
      </c>
      <c r="D355" s="16">
        <v>401</v>
      </c>
      <c r="E355" s="24">
        <v>8</v>
      </c>
      <c r="F355" s="24">
        <v>21</v>
      </c>
      <c r="G355" s="24">
        <v>2012</v>
      </c>
      <c r="H355" s="9">
        <v>189663.34</v>
      </c>
      <c r="I355" s="5" t="str">
        <f>VLOOKUP(D355,Cust,2)</f>
        <v>Cavium</v>
      </c>
      <c r="J355" s="5" t="str">
        <f>VLOOKUP(D355,Cust,3)</f>
        <v>Semiconductor</v>
      </c>
      <c r="K355" t="str">
        <f>VLOOKUP(A355,RegionAssign,2,FALSE)</f>
        <v>West</v>
      </c>
      <c r="L355">
        <f>VLOOKUP(C355,ManAssign,2,FALSE)</f>
        <v>4</v>
      </c>
      <c r="M355" s="19">
        <f t="shared" si="25"/>
        <v>13276.433800000001</v>
      </c>
      <c r="N355" s="19">
        <f t="shared" si="26"/>
        <v>9483.1669999999995</v>
      </c>
      <c r="O355" s="19">
        <f t="shared" si="27"/>
        <v>5689.9002</v>
      </c>
      <c r="P355" s="19">
        <f t="shared" si="28"/>
        <v>11379.8004</v>
      </c>
      <c r="Q355" s="20">
        <f t="shared" si="29"/>
        <v>33191.084499999997</v>
      </c>
      <c r="T355" s="13"/>
    </row>
    <row r="356" spans="1:20" x14ac:dyDescent="0.5">
      <c r="A356" s="14" t="s">
        <v>37</v>
      </c>
      <c r="B356" s="14" t="s">
        <v>80</v>
      </c>
      <c r="C356" s="16">
        <v>4</v>
      </c>
      <c r="D356" s="16">
        <v>401</v>
      </c>
      <c r="E356" s="24">
        <v>5</v>
      </c>
      <c r="F356" s="24">
        <v>17</v>
      </c>
      <c r="G356" s="24">
        <v>2012</v>
      </c>
      <c r="H356" s="9">
        <v>174311.2</v>
      </c>
      <c r="I356" s="5" t="str">
        <f>VLOOKUP(D356,Cust,2)</f>
        <v>Cavium</v>
      </c>
      <c r="J356" s="5" t="str">
        <f>VLOOKUP(D356,Cust,3)</f>
        <v>Semiconductor</v>
      </c>
      <c r="K356" t="str">
        <f>VLOOKUP(A356,RegionAssign,2,FALSE)</f>
        <v>West</v>
      </c>
      <c r="L356">
        <f>VLOOKUP(C356,ManAssign,2,FALSE)</f>
        <v>4</v>
      </c>
      <c r="M356" s="19">
        <f t="shared" si="25"/>
        <v>12201.784000000001</v>
      </c>
      <c r="N356" s="19">
        <f t="shared" si="26"/>
        <v>8715.5600000000013</v>
      </c>
      <c r="O356" s="19">
        <f t="shared" si="27"/>
        <v>5229.3360000000002</v>
      </c>
      <c r="P356" s="19">
        <f t="shared" si="28"/>
        <v>10458.672</v>
      </c>
      <c r="Q356" s="20">
        <f t="shared" si="29"/>
        <v>30504.46</v>
      </c>
      <c r="T356" s="12"/>
    </row>
    <row r="357" spans="1:20" x14ac:dyDescent="0.5">
      <c r="A357" s="14" t="s">
        <v>37</v>
      </c>
      <c r="B357" s="14" t="s">
        <v>80</v>
      </c>
      <c r="C357" s="16">
        <v>4</v>
      </c>
      <c r="D357" s="16">
        <v>401</v>
      </c>
      <c r="E357" s="24">
        <v>3</v>
      </c>
      <c r="F357" s="24">
        <v>29</v>
      </c>
      <c r="G357" s="24">
        <v>2012</v>
      </c>
      <c r="H357" s="9">
        <v>121446.87</v>
      </c>
      <c r="I357" s="5" t="str">
        <f>VLOOKUP(D357,Cust,2)</f>
        <v>Cavium</v>
      </c>
      <c r="J357" s="5" t="str">
        <f>VLOOKUP(D357,Cust,3)</f>
        <v>Semiconductor</v>
      </c>
      <c r="K357" t="str">
        <f>VLOOKUP(A357,RegionAssign,2,FALSE)</f>
        <v>West</v>
      </c>
      <c r="L357">
        <f>VLOOKUP(C357,ManAssign,2,FALSE)</f>
        <v>4</v>
      </c>
      <c r="M357" s="19">
        <f t="shared" si="25"/>
        <v>8501.2808999999997</v>
      </c>
      <c r="N357" s="19">
        <f t="shared" si="26"/>
        <v>6072.3434999999999</v>
      </c>
      <c r="O357" s="19">
        <f t="shared" si="27"/>
        <v>3643.4060999999997</v>
      </c>
      <c r="P357" s="19">
        <f t="shared" si="28"/>
        <v>7286.8121999999994</v>
      </c>
      <c r="Q357" s="20">
        <f t="shared" si="29"/>
        <v>21253.202249999998</v>
      </c>
      <c r="T357" s="13"/>
    </row>
    <row r="358" spans="1:20" x14ac:dyDescent="0.5">
      <c r="A358" s="14" t="s">
        <v>37</v>
      </c>
      <c r="B358" s="14" t="s">
        <v>80</v>
      </c>
      <c r="C358" s="16">
        <v>4</v>
      </c>
      <c r="D358" s="16">
        <v>401</v>
      </c>
      <c r="E358" s="24">
        <v>2</v>
      </c>
      <c r="F358" s="24">
        <v>1</v>
      </c>
      <c r="G358" s="24">
        <v>2012</v>
      </c>
      <c r="H358" s="9">
        <v>223872.63</v>
      </c>
      <c r="I358" s="5" t="str">
        <f>VLOOKUP(D358,Cust,2)</f>
        <v>Cavium</v>
      </c>
      <c r="J358" s="5" t="str">
        <f>VLOOKUP(D358,Cust,3)</f>
        <v>Semiconductor</v>
      </c>
      <c r="K358" t="str">
        <f>VLOOKUP(A358,RegionAssign,2,FALSE)</f>
        <v>West</v>
      </c>
      <c r="L358">
        <f>VLOOKUP(C358,ManAssign,2,FALSE)</f>
        <v>4</v>
      </c>
      <c r="M358" s="19">
        <f t="shared" si="25"/>
        <v>15671.084100000002</v>
      </c>
      <c r="N358" s="19">
        <f t="shared" si="26"/>
        <v>11193.631500000001</v>
      </c>
      <c r="O358" s="19">
        <f t="shared" si="27"/>
        <v>6716.1788999999999</v>
      </c>
      <c r="P358" s="19">
        <f t="shared" si="28"/>
        <v>13432.3578</v>
      </c>
      <c r="Q358" s="20">
        <f t="shared" si="29"/>
        <v>39177.710249999996</v>
      </c>
      <c r="T358" s="12"/>
    </row>
    <row r="359" spans="1:20" x14ac:dyDescent="0.5">
      <c r="A359" s="14" t="s">
        <v>37</v>
      </c>
      <c r="B359" s="14" t="s">
        <v>80</v>
      </c>
      <c r="C359" s="16">
        <v>4</v>
      </c>
      <c r="D359" s="16">
        <v>401</v>
      </c>
      <c r="E359" s="24">
        <v>1</v>
      </c>
      <c r="F359" s="24">
        <v>4</v>
      </c>
      <c r="G359" s="24">
        <v>2012</v>
      </c>
      <c r="H359" s="9">
        <v>190418.63</v>
      </c>
      <c r="I359" s="5" t="str">
        <f>VLOOKUP(D359,Cust,2)</f>
        <v>Cavium</v>
      </c>
      <c r="J359" s="5" t="str">
        <f>VLOOKUP(D359,Cust,3)</f>
        <v>Semiconductor</v>
      </c>
      <c r="K359" t="str">
        <f>VLOOKUP(A359,RegionAssign,2,FALSE)</f>
        <v>West</v>
      </c>
      <c r="L359">
        <f>VLOOKUP(C359,ManAssign,2,FALSE)</f>
        <v>4</v>
      </c>
      <c r="M359" s="19">
        <f t="shared" si="25"/>
        <v>13329.304100000001</v>
      </c>
      <c r="N359" s="19">
        <f t="shared" si="26"/>
        <v>9520.9315000000006</v>
      </c>
      <c r="O359" s="19">
        <f t="shared" si="27"/>
        <v>5712.5589</v>
      </c>
      <c r="P359" s="19">
        <f t="shared" si="28"/>
        <v>11425.1178</v>
      </c>
      <c r="Q359" s="20">
        <f t="shared" si="29"/>
        <v>33323.260249999999</v>
      </c>
      <c r="T359" s="13"/>
    </row>
    <row r="360" spans="1:20" x14ac:dyDescent="0.5">
      <c r="A360" s="14" t="s">
        <v>37</v>
      </c>
      <c r="B360" s="14" t="s">
        <v>110</v>
      </c>
      <c r="C360" s="16">
        <v>4</v>
      </c>
      <c r="D360" s="16">
        <v>402</v>
      </c>
      <c r="E360" s="24">
        <v>8</v>
      </c>
      <c r="F360" s="24">
        <v>5</v>
      </c>
      <c r="G360" s="24">
        <v>2014</v>
      </c>
      <c r="H360" s="9">
        <v>58445.64</v>
      </c>
      <c r="I360" s="5" t="str">
        <f>VLOOKUP(D360,Cust,2)</f>
        <v>Confio Software</v>
      </c>
      <c r="J360" s="5" t="str">
        <f>VLOOKUP(D360,Cust,3)</f>
        <v>Software</v>
      </c>
      <c r="K360" t="str">
        <f>VLOOKUP(A360,RegionAssign,2,FALSE)</f>
        <v>West</v>
      </c>
      <c r="L360">
        <f>VLOOKUP(C360,ManAssign,2,FALSE)</f>
        <v>4</v>
      </c>
      <c r="M360" s="19">
        <f t="shared" si="25"/>
        <v>4091.1948000000002</v>
      </c>
      <c r="N360" s="19">
        <f t="shared" si="26"/>
        <v>2922.2820000000002</v>
      </c>
      <c r="O360" s="19">
        <f t="shared" si="27"/>
        <v>1753.3691999999999</v>
      </c>
      <c r="P360" s="19">
        <f t="shared" si="28"/>
        <v>3506.7383999999997</v>
      </c>
      <c r="Q360" s="20">
        <f t="shared" si="29"/>
        <v>10227.986999999999</v>
      </c>
      <c r="T360" s="12"/>
    </row>
    <row r="361" spans="1:20" x14ac:dyDescent="0.5">
      <c r="A361" s="14" t="s">
        <v>37</v>
      </c>
      <c r="B361" s="14" t="s">
        <v>110</v>
      </c>
      <c r="C361" s="16">
        <v>4</v>
      </c>
      <c r="D361" s="16">
        <v>402</v>
      </c>
      <c r="E361" s="24">
        <v>6</v>
      </c>
      <c r="F361" s="24">
        <v>3</v>
      </c>
      <c r="G361" s="24">
        <v>2014</v>
      </c>
      <c r="H361" s="9">
        <v>84807.9</v>
      </c>
      <c r="I361" s="5" t="str">
        <f>VLOOKUP(D361,Cust,2)</f>
        <v>Confio Software</v>
      </c>
      <c r="J361" s="5" t="str">
        <f>VLOOKUP(D361,Cust,3)</f>
        <v>Software</v>
      </c>
      <c r="K361" t="str">
        <f>VLOOKUP(A361,RegionAssign,2,FALSE)</f>
        <v>West</v>
      </c>
      <c r="L361">
        <f>VLOOKUP(C361,ManAssign,2,FALSE)</f>
        <v>4</v>
      </c>
      <c r="M361" s="19">
        <f t="shared" si="25"/>
        <v>5936.5529999999999</v>
      </c>
      <c r="N361" s="19">
        <f t="shared" si="26"/>
        <v>4240.3949999999995</v>
      </c>
      <c r="O361" s="19">
        <f t="shared" si="27"/>
        <v>2544.2369999999996</v>
      </c>
      <c r="P361" s="19">
        <f t="shared" si="28"/>
        <v>5088.4739999999993</v>
      </c>
      <c r="Q361" s="20">
        <f t="shared" si="29"/>
        <v>14841.382499999998</v>
      </c>
      <c r="T361" s="13"/>
    </row>
    <row r="362" spans="1:20" x14ac:dyDescent="0.5">
      <c r="A362" s="14" t="s">
        <v>37</v>
      </c>
      <c r="B362" s="14" t="s">
        <v>110</v>
      </c>
      <c r="C362" s="16">
        <v>4</v>
      </c>
      <c r="D362" s="16">
        <v>402</v>
      </c>
      <c r="E362" s="24">
        <v>4</v>
      </c>
      <c r="F362" s="24">
        <v>21</v>
      </c>
      <c r="G362" s="24">
        <v>2014</v>
      </c>
      <c r="H362" s="9">
        <v>186405.58</v>
      </c>
      <c r="I362" s="5" t="str">
        <f>VLOOKUP(D362,Cust,2)</f>
        <v>Confio Software</v>
      </c>
      <c r="J362" s="5" t="str">
        <f>VLOOKUP(D362,Cust,3)</f>
        <v>Software</v>
      </c>
      <c r="K362" t="str">
        <f>VLOOKUP(A362,RegionAssign,2,FALSE)</f>
        <v>West</v>
      </c>
      <c r="L362">
        <f>VLOOKUP(C362,ManAssign,2,FALSE)</f>
        <v>4</v>
      </c>
      <c r="M362" s="19">
        <f t="shared" si="25"/>
        <v>13048.390600000001</v>
      </c>
      <c r="N362" s="19">
        <f t="shared" si="26"/>
        <v>9320.2790000000005</v>
      </c>
      <c r="O362" s="19">
        <f t="shared" si="27"/>
        <v>5592.1673999999994</v>
      </c>
      <c r="P362" s="19">
        <f t="shared" si="28"/>
        <v>11184.334799999999</v>
      </c>
      <c r="Q362" s="20">
        <f t="shared" si="29"/>
        <v>32620.976499999997</v>
      </c>
      <c r="T362" s="12"/>
    </row>
    <row r="363" spans="1:20" x14ac:dyDescent="0.5">
      <c r="A363" s="14" t="s">
        <v>37</v>
      </c>
      <c r="B363" s="14" t="s">
        <v>110</v>
      </c>
      <c r="C363" s="16">
        <v>4</v>
      </c>
      <c r="D363" s="16">
        <v>402</v>
      </c>
      <c r="E363" s="24">
        <v>3</v>
      </c>
      <c r="F363" s="24">
        <v>22</v>
      </c>
      <c r="G363" s="24">
        <v>2014</v>
      </c>
      <c r="H363" s="9">
        <v>197331.59</v>
      </c>
      <c r="I363" s="5" t="str">
        <f>VLOOKUP(D363,Cust,2)</f>
        <v>Confio Software</v>
      </c>
      <c r="J363" s="5" t="str">
        <f>VLOOKUP(D363,Cust,3)</f>
        <v>Software</v>
      </c>
      <c r="K363" t="str">
        <f>VLOOKUP(A363,RegionAssign,2,FALSE)</f>
        <v>West</v>
      </c>
      <c r="L363">
        <f>VLOOKUP(C363,ManAssign,2,FALSE)</f>
        <v>4</v>
      </c>
      <c r="M363" s="19">
        <f t="shared" si="25"/>
        <v>13813.211300000001</v>
      </c>
      <c r="N363" s="19">
        <f t="shared" si="26"/>
        <v>9866.5794999999998</v>
      </c>
      <c r="O363" s="19">
        <f t="shared" si="27"/>
        <v>5919.9476999999997</v>
      </c>
      <c r="P363" s="19">
        <f t="shared" si="28"/>
        <v>11839.895399999999</v>
      </c>
      <c r="Q363" s="20">
        <f t="shared" si="29"/>
        <v>34533.028249999996</v>
      </c>
      <c r="T363" s="13"/>
    </row>
    <row r="364" spans="1:20" x14ac:dyDescent="0.5">
      <c r="A364" s="14" t="s">
        <v>37</v>
      </c>
      <c r="B364" s="14" t="s">
        <v>110</v>
      </c>
      <c r="C364" s="16">
        <v>4</v>
      </c>
      <c r="D364" s="16">
        <v>402</v>
      </c>
      <c r="E364" s="24">
        <v>1</v>
      </c>
      <c r="F364" s="24">
        <v>14</v>
      </c>
      <c r="G364" s="24">
        <v>2014</v>
      </c>
      <c r="H364" s="9">
        <v>227333.49</v>
      </c>
      <c r="I364" s="5" t="str">
        <f>VLOOKUP(D364,Cust,2)</f>
        <v>Confio Software</v>
      </c>
      <c r="J364" s="5" t="str">
        <f>VLOOKUP(D364,Cust,3)</f>
        <v>Software</v>
      </c>
      <c r="K364" t="str">
        <f>VLOOKUP(A364,RegionAssign,2,FALSE)</f>
        <v>West</v>
      </c>
      <c r="L364">
        <f>VLOOKUP(C364,ManAssign,2,FALSE)</f>
        <v>4</v>
      </c>
      <c r="M364" s="19">
        <f t="shared" si="25"/>
        <v>15913.344300000001</v>
      </c>
      <c r="N364" s="19">
        <f t="shared" si="26"/>
        <v>11366.674500000001</v>
      </c>
      <c r="O364" s="19">
        <f t="shared" si="27"/>
        <v>6820.0046999999995</v>
      </c>
      <c r="P364" s="19">
        <f t="shared" si="28"/>
        <v>13640.009399999999</v>
      </c>
      <c r="Q364" s="20">
        <f t="shared" si="29"/>
        <v>39783.360749999993</v>
      </c>
      <c r="T364" s="12"/>
    </row>
    <row r="365" spans="1:20" x14ac:dyDescent="0.5">
      <c r="A365" s="14" t="s">
        <v>37</v>
      </c>
      <c r="B365" s="14" t="s">
        <v>110</v>
      </c>
      <c r="C365" s="16">
        <v>4</v>
      </c>
      <c r="D365" s="16">
        <v>402</v>
      </c>
      <c r="E365" s="24">
        <v>10</v>
      </c>
      <c r="F365" s="24">
        <v>21</v>
      </c>
      <c r="G365" s="24">
        <v>2013</v>
      </c>
      <c r="H365" s="9">
        <v>222179.03</v>
      </c>
      <c r="I365" s="5" t="str">
        <f>VLOOKUP(D365,Cust,2)</f>
        <v>Confio Software</v>
      </c>
      <c r="J365" s="5" t="str">
        <f>VLOOKUP(D365,Cust,3)</f>
        <v>Software</v>
      </c>
      <c r="K365" t="str">
        <f>VLOOKUP(A365,RegionAssign,2,FALSE)</f>
        <v>West</v>
      </c>
      <c r="L365">
        <f>VLOOKUP(C365,ManAssign,2,FALSE)</f>
        <v>4</v>
      </c>
      <c r="M365" s="19">
        <f t="shared" si="25"/>
        <v>15552.532100000002</v>
      </c>
      <c r="N365" s="19">
        <f t="shared" si="26"/>
        <v>11108.951500000001</v>
      </c>
      <c r="O365" s="19">
        <f t="shared" si="27"/>
        <v>6665.3708999999999</v>
      </c>
      <c r="P365" s="19">
        <f t="shared" si="28"/>
        <v>13330.7418</v>
      </c>
      <c r="Q365" s="20">
        <f t="shared" si="29"/>
        <v>38881.330249999999</v>
      </c>
      <c r="T365" s="13"/>
    </row>
    <row r="366" spans="1:20" x14ac:dyDescent="0.5">
      <c r="A366" s="14" t="s">
        <v>37</v>
      </c>
      <c r="B366" s="14" t="s">
        <v>110</v>
      </c>
      <c r="C366" s="16">
        <v>4</v>
      </c>
      <c r="D366" s="16">
        <v>402</v>
      </c>
      <c r="E366" s="24">
        <v>3</v>
      </c>
      <c r="F366" s="24">
        <v>22</v>
      </c>
      <c r="G366" s="24">
        <v>2013</v>
      </c>
      <c r="H366" s="9">
        <v>162544.54999999999</v>
      </c>
      <c r="I366" s="5" t="str">
        <f>VLOOKUP(D366,Cust,2)</f>
        <v>Confio Software</v>
      </c>
      <c r="J366" s="5" t="str">
        <f>VLOOKUP(D366,Cust,3)</f>
        <v>Software</v>
      </c>
      <c r="K366" t="str">
        <f>VLOOKUP(A366,RegionAssign,2,FALSE)</f>
        <v>West</v>
      </c>
      <c r="L366">
        <f>VLOOKUP(C366,ManAssign,2,FALSE)</f>
        <v>4</v>
      </c>
      <c r="M366" s="19">
        <f t="shared" si="25"/>
        <v>11378.1185</v>
      </c>
      <c r="N366" s="19">
        <f t="shared" si="26"/>
        <v>8127.2275</v>
      </c>
      <c r="O366" s="19">
        <f t="shared" si="27"/>
        <v>4876.3364999999994</v>
      </c>
      <c r="P366" s="19">
        <f t="shared" si="28"/>
        <v>9752.6729999999989</v>
      </c>
      <c r="Q366" s="20">
        <f t="shared" si="29"/>
        <v>28445.296249999996</v>
      </c>
      <c r="T366" s="12"/>
    </row>
    <row r="367" spans="1:20" x14ac:dyDescent="0.5">
      <c r="A367" s="14" t="s">
        <v>37</v>
      </c>
      <c r="B367" s="14" t="s">
        <v>110</v>
      </c>
      <c r="C367" s="16">
        <v>4</v>
      </c>
      <c r="D367" s="16">
        <v>402</v>
      </c>
      <c r="E367" s="24">
        <v>2</v>
      </c>
      <c r="F367" s="24">
        <v>21</v>
      </c>
      <c r="G367" s="24">
        <v>2013</v>
      </c>
      <c r="H367" s="9">
        <v>156702.29</v>
      </c>
      <c r="I367" s="5" t="str">
        <f>VLOOKUP(D367,Cust,2)</f>
        <v>Confio Software</v>
      </c>
      <c r="J367" s="5" t="str">
        <f>VLOOKUP(D367,Cust,3)</f>
        <v>Software</v>
      </c>
      <c r="K367" t="str">
        <f>VLOOKUP(A367,RegionAssign,2,FALSE)</f>
        <v>West</v>
      </c>
      <c r="L367">
        <f>VLOOKUP(C367,ManAssign,2,FALSE)</f>
        <v>4</v>
      </c>
      <c r="M367" s="19">
        <f t="shared" si="25"/>
        <v>10969.160300000001</v>
      </c>
      <c r="N367" s="19">
        <f t="shared" si="26"/>
        <v>7835.1145000000006</v>
      </c>
      <c r="O367" s="19">
        <f t="shared" si="27"/>
        <v>4701.0686999999998</v>
      </c>
      <c r="P367" s="19">
        <f t="shared" si="28"/>
        <v>9402.1373999999996</v>
      </c>
      <c r="Q367" s="20">
        <f t="shared" si="29"/>
        <v>27422.900750000001</v>
      </c>
      <c r="T367" s="13"/>
    </row>
    <row r="368" spans="1:20" x14ac:dyDescent="0.5">
      <c r="A368" s="14" t="s">
        <v>37</v>
      </c>
      <c r="B368" s="14" t="s">
        <v>110</v>
      </c>
      <c r="C368" s="16">
        <v>4</v>
      </c>
      <c r="D368" s="16">
        <v>402</v>
      </c>
      <c r="E368" s="24">
        <v>1</v>
      </c>
      <c r="F368" s="24">
        <v>16</v>
      </c>
      <c r="G368" s="24">
        <v>2013</v>
      </c>
      <c r="H368" s="9">
        <v>238161.93</v>
      </c>
      <c r="I368" s="5" t="str">
        <f>VLOOKUP(D368,Cust,2)</f>
        <v>Confio Software</v>
      </c>
      <c r="J368" s="5" t="str">
        <f>VLOOKUP(D368,Cust,3)</f>
        <v>Software</v>
      </c>
      <c r="K368" t="str">
        <f>VLOOKUP(A368,RegionAssign,2,FALSE)</f>
        <v>West</v>
      </c>
      <c r="L368">
        <f>VLOOKUP(C368,ManAssign,2,FALSE)</f>
        <v>4</v>
      </c>
      <c r="M368" s="19">
        <f t="shared" si="25"/>
        <v>16671.3351</v>
      </c>
      <c r="N368" s="19">
        <f t="shared" si="26"/>
        <v>11908.0965</v>
      </c>
      <c r="O368" s="19">
        <f t="shared" si="27"/>
        <v>7144.8579</v>
      </c>
      <c r="P368" s="19">
        <f t="shared" si="28"/>
        <v>14289.7158</v>
      </c>
      <c r="Q368" s="20">
        <f t="shared" si="29"/>
        <v>41678.337749999999</v>
      </c>
      <c r="T368" s="12"/>
    </row>
    <row r="369" spans="1:20" x14ac:dyDescent="0.5">
      <c r="A369" s="14" t="s">
        <v>37</v>
      </c>
      <c r="B369" s="14" t="s">
        <v>110</v>
      </c>
      <c r="C369" s="16">
        <v>4</v>
      </c>
      <c r="D369" s="16">
        <v>402</v>
      </c>
      <c r="E369" s="24">
        <v>7</v>
      </c>
      <c r="F369" s="24">
        <v>12</v>
      </c>
      <c r="G369" s="24">
        <v>2012</v>
      </c>
      <c r="H369" s="9">
        <v>115925.38</v>
      </c>
      <c r="I369" s="5" t="str">
        <f>VLOOKUP(D369,Cust,2)</f>
        <v>Confio Software</v>
      </c>
      <c r="J369" s="5" t="str">
        <f>VLOOKUP(D369,Cust,3)</f>
        <v>Software</v>
      </c>
      <c r="K369" t="str">
        <f>VLOOKUP(A369,RegionAssign,2,FALSE)</f>
        <v>West</v>
      </c>
      <c r="L369">
        <f>VLOOKUP(C369,ManAssign,2,FALSE)</f>
        <v>4</v>
      </c>
      <c r="M369" s="19">
        <f t="shared" si="25"/>
        <v>8114.7766000000011</v>
      </c>
      <c r="N369" s="19">
        <f t="shared" si="26"/>
        <v>5796.2690000000002</v>
      </c>
      <c r="O369" s="19">
        <f t="shared" si="27"/>
        <v>3477.7613999999999</v>
      </c>
      <c r="P369" s="19">
        <f t="shared" si="28"/>
        <v>6955.5227999999997</v>
      </c>
      <c r="Q369" s="20">
        <f t="shared" si="29"/>
        <v>20286.941500000001</v>
      </c>
      <c r="T369" s="13"/>
    </row>
    <row r="370" spans="1:20" x14ac:dyDescent="0.5">
      <c r="A370" s="14" t="s">
        <v>37</v>
      </c>
      <c r="B370" s="14" t="s">
        <v>110</v>
      </c>
      <c r="C370" s="16">
        <v>4</v>
      </c>
      <c r="D370" s="16">
        <v>402</v>
      </c>
      <c r="E370" s="24">
        <v>6</v>
      </c>
      <c r="F370" s="24">
        <v>23</v>
      </c>
      <c r="G370" s="24">
        <v>2012</v>
      </c>
      <c r="H370" s="9">
        <v>178225.26</v>
      </c>
      <c r="I370" s="5" t="str">
        <f>VLOOKUP(D370,Cust,2)</f>
        <v>Confio Software</v>
      </c>
      <c r="J370" s="5" t="str">
        <f>VLOOKUP(D370,Cust,3)</f>
        <v>Software</v>
      </c>
      <c r="K370" t="str">
        <f>VLOOKUP(A370,RegionAssign,2,FALSE)</f>
        <v>West</v>
      </c>
      <c r="L370">
        <f>VLOOKUP(C370,ManAssign,2,FALSE)</f>
        <v>4</v>
      </c>
      <c r="M370" s="19">
        <f t="shared" si="25"/>
        <v>12475.768200000002</v>
      </c>
      <c r="N370" s="19">
        <f t="shared" si="26"/>
        <v>8911.2630000000008</v>
      </c>
      <c r="O370" s="19">
        <f t="shared" si="27"/>
        <v>5346.7578000000003</v>
      </c>
      <c r="P370" s="19">
        <f t="shared" si="28"/>
        <v>10693.515600000001</v>
      </c>
      <c r="Q370" s="20">
        <f t="shared" si="29"/>
        <v>31189.4205</v>
      </c>
      <c r="T370" s="12"/>
    </row>
    <row r="371" spans="1:20" x14ac:dyDescent="0.5">
      <c r="A371" s="14" t="s">
        <v>37</v>
      </c>
      <c r="B371" s="14" t="s">
        <v>110</v>
      </c>
      <c r="C371" s="16">
        <v>4</v>
      </c>
      <c r="D371" s="16">
        <v>402</v>
      </c>
      <c r="E371" s="24">
        <v>5</v>
      </c>
      <c r="F371" s="24">
        <v>4</v>
      </c>
      <c r="G371" s="24">
        <v>2012</v>
      </c>
      <c r="H371" s="9">
        <v>74947.97</v>
      </c>
      <c r="I371" s="5" t="str">
        <f>VLOOKUP(D371,Cust,2)</f>
        <v>Confio Software</v>
      </c>
      <c r="J371" s="5" t="str">
        <f>VLOOKUP(D371,Cust,3)</f>
        <v>Software</v>
      </c>
      <c r="K371" t="str">
        <f>VLOOKUP(A371,RegionAssign,2,FALSE)</f>
        <v>West</v>
      </c>
      <c r="L371">
        <f>VLOOKUP(C371,ManAssign,2,FALSE)</f>
        <v>4</v>
      </c>
      <c r="M371" s="19">
        <f t="shared" si="25"/>
        <v>5246.3579000000009</v>
      </c>
      <c r="N371" s="19">
        <f t="shared" si="26"/>
        <v>3747.3985000000002</v>
      </c>
      <c r="O371" s="19">
        <f t="shared" si="27"/>
        <v>2248.4391000000001</v>
      </c>
      <c r="P371" s="19">
        <f t="shared" si="28"/>
        <v>4496.8782000000001</v>
      </c>
      <c r="Q371" s="20">
        <f t="shared" si="29"/>
        <v>13115.894749999999</v>
      </c>
      <c r="T371" s="13"/>
    </row>
    <row r="372" spans="1:20" x14ac:dyDescent="0.5">
      <c r="A372" s="14" t="s">
        <v>37</v>
      </c>
      <c r="B372" s="14" t="s">
        <v>70</v>
      </c>
      <c r="C372" s="16">
        <v>4</v>
      </c>
      <c r="D372" s="16">
        <v>403</v>
      </c>
      <c r="E372" s="24">
        <v>11</v>
      </c>
      <c r="F372" s="24">
        <v>13</v>
      </c>
      <c r="G372" s="24">
        <v>2014</v>
      </c>
      <c r="H372" s="9">
        <v>135551.18</v>
      </c>
      <c r="I372" s="5" t="str">
        <f>VLOOKUP(D372,Cust,2)</f>
        <v>EASi</v>
      </c>
      <c r="J372" s="5" t="str">
        <f>VLOOKUP(D372,Cust,3)</f>
        <v>Software</v>
      </c>
      <c r="K372" t="str">
        <f>VLOOKUP(A372,RegionAssign,2,FALSE)</f>
        <v>West</v>
      </c>
      <c r="L372">
        <f>VLOOKUP(C372,ManAssign,2,FALSE)</f>
        <v>4</v>
      </c>
      <c r="M372" s="19">
        <f t="shared" si="25"/>
        <v>9488.5825999999997</v>
      </c>
      <c r="N372" s="19">
        <f t="shared" si="26"/>
        <v>6777.5590000000002</v>
      </c>
      <c r="O372" s="19">
        <f t="shared" si="27"/>
        <v>4066.5353999999998</v>
      </c>
      <c r="P372" s="19">
        <f t="shared" si="28"/>
        <v>8133.0707999999995</v>
      </c>
      <c r="Q372" s="20">
        <f t="shared" si="29"/>
        <v>23721.456499999997</v>
      </c>
      <c r="T372" s="12"/>
    </row>
    <row r="373" spans="1:20" x14ac:dyDescent="0.5">
      <c r="A373" s="14" t="s">
        <v>37</v>
      </c>
      <c r="B373" s="14" t="s">
        <v>70</v>
      </c>
      <c r="C373" s="16">
        <v>4</v>
      </c>
      <c r="D373" s="16">
        <v>403</v>
      </c>
      <c r="E373" s="24">
        <v>10</v>
      </c>
      <c r="F373" s="24">
        <v>2</v>
      </c>
      <c r="G373" s="24">
        <v>2014</v>
      </c>
      <c r="H373" s="9">
        <v>51610.74</v>
      </c>
      <c r="I373" s="5" t="str">
        <f>VLOOKUP(D373,Cust,2)</f>
        <v>EASi</v>
      </c>
      <c r="J373" s="5" t="str">
        <f>VLOOKUP(D373,Cust,3)</f>
        <v>Software</v>
      </c>
      <c r="K373" t="str">
        <f>VLOOKUP(A373,RegionAssign,2,FALSE)</f>
        <v>West</v>
      </c>
      <c r="L373">
        <f>VLOOKUP(C373,ManAssign,2,FALSE)</f>
        <v>4</v>
      </c>
      <c r="M373" s="19">
        <f t="shared" si="25"/>
        <v>3612.7518</v>
      </c>
      <c r="N373" s="19">
        <f t="shared" si="26"/>
        <v>2580.5370000000003</v>
      </c>
      <c r="O373" s="19">
        <f t="shared" si="27"/>
        <v>1548.3221999999998</v>
      </c>
      <c r="P373" s="19">
        <f t="shared" si="28"/>
        <v>3096.6443999999997</v>
      </c>
      <c r="Q373" s="20">
        <f t="shared" si="29"/>
        <v>9031.8794999999991</v>
      </c>
      <c r="T373" s="13"/>
    </row>
    <row r="374" spans="1:20" x14ac:dyDescent="0.5">
      <c r="A374" s="14" t="s">
        <v>37</v>
      </c>
      <c r="B374" s="14" t="s">
        <v>70</v>
      </c>
      <c r="C374" s="16">
        <v>4</v>
      </c>
      <c r="D374" s="16">
        <v>403</v>
      </c>
      <c r="E374" s="24">
        <v>7</v>
      </c>
      <c r="F374" s="24">
        <v>20</v>
      </c>
      <c r="G374" s="24">
        <v>2014</v>
      </c>
      <c r="H374" s="9">
        <v>92584.66</v>
      </c>
      <c r="I374" s="5" t="str">
        <f>VLOOKUP(D374,Cust,2)</f>
        <v>EASi</v>
      </c>
      <c r="J374" s="5" t="str">
        <f>VLOOKUP(D374,Cust,3)</f>
        <v>Software</v>
      </c>
      <c r="K374" t="str">
        <f>VLOOKUP(A374,RegionAssign,2,FALSE)</f>
        <v>West</v>
      </c>
      <c r="L374">
        <f>VLOOKUP(C374,ManAssign,2,FALSE)</f>
        <v>4</v>
      </c>
      <c r="M374" s="19">
        <f t="shared" si="25"/>
        <v>6480.9262000000008</v>
      </c>
      <c r="N374" s="19">
        <f t="shared" si="26"/>
        <v>4629.2330000000002</v>
      </c>
      <c r="O374" s="19">
        <f t="shared" si="27"/>
        <v>2777.5398</v>
      </c>
      <c r="P374" s="19">
        <f t="shared" si="28"/>
        <v>5555.0796</v>
      </c>
      <c r="Q374" s="20">
        <f t="shared" si="29"/>
        <v>16202.315499999999</v>
      </c>
      <c r="T374" s="12"/>
    </row>
    <row r="375" spans="1:20" x14ac:dyDescent="0.5">
      <c r="A375" s="14" t="s">
        <v>37</v>
      </c>
      <c r="B375" s="14" t="s">
        <v>70</v>
      </c>
      <c r="C375" s="16">
        <v>4</v>
      </c>
      <c r="D375" s="16">
        <v>403</v>
      </c>
      <c r="E375" s="24">
        <v>5</v>
      </c>
      <c r="F375" s="24">
        <v>11</v>
      </c>
      <c r="G375" s="24">
        <v>2014</v>
      </c>
      <c r="H375" s="9">
        <v>164831.48000000001</v>
      </c>
      <c r="I375" s="5" t="str">
        <f>VLOOKUP(D375,Cust,2)</f>
        <v>EASi</v>
      </c>
      <c r="J375" s="5" t="str">
        <f>VLOOKUP(D375,Cust,3)</f>
        <v>Software</v>
      </c>
      <c r="K375" t="str">
        <f>VLOOKUP(A375,RegionAssign,2,FALSE)</f>
        <v>West</v>
      </c>
      <c r="L375">
        <f>VLOOKUP(C375,ManAssign,2,FALSE)</f>
        <v>4</v>
      </c>
      <c r="M375" s="19">
        <f t="shared" si="25"/>
        <v>11538.203600000003</v>
      </c>
      <c r="N375" s="19">
        <f t="shared" si="26"/>
        <v>8241.5740000000005</v>
      </c>
      <c r="O375" s="19">
        <f t="shared" si="27"/>
        <v>4944.9444000000003</v>
      </c>
      <c r="P375" s="19">
        <f t="shared" si="28"/>
        <v>9889.8888000000006</v>
      </c>
      <c r="Q375" s="20">
        <f t="shared" si="29"/>
        <v>28845.508999999998</v>
      </c>
      <c r="T375" s="13"/>
    </row>
    <row r="376" spans="1:20" x14ac:dyDescent="0.5">
      <c r="A376" s="14" t="s">
        <v>37</v>
      </c>
      <c r="B376" s="14" t="s">
        <v>70</v>
      </c>
      <c r="C376" s="16">
        <v>4</v>
      </c>
      <c r="D376" s="16">
        <v>403</v>
      </c>
      <c r="E376" s="24">
        <v>1</v>
      </c>
      <c r="F376" s="24">
        <v>22</v>
      </c>
      <c r="G376" s="24">
        <v>2014</v>
      </c>
      <c r="H376" s="9">
        <v>72659.42</v>
      </c>
      <c r="I376" s="5" t="str">
        <f>VLOOKUP(D376,Cust,2)</f>
        <v>EASi</v>
      </c>
      <c r="J376" s="5" t="str">
        <f>VLOOKUP(D376,Cust,3)</f>
        <v>Software</v>
      </c>
      <c r="K376" t="str">
        <f>VLOOKUP(A376,RegionAssign,2,FALSE)</f>
        <v>West</v>
      </c>
      <c r="L376">
        <f>VLOOKUP(C376,ManAssign,2,FALSE)</f>
        <v>4</v>
      </c>
      <c r="M376" s="19">
        <f t="shared" si="25"/>
        <v>5086.1594000000005</v>
      </c>
      <c r="N376" s="19">
        <f t="shared" si="26"/>
        <v>3632.971</v>
      </c>
      <c r="O376" s="19">
        <f t="shared" si="27"/>
        <v>2179.7826</v>
      </c>
      <c r="P376" s="19">
        <f t="shared" si="28"/>
        <v>4359.5652</v>
      </c>
      <c r="Q376" s="20">
        <f t="shared" si="29"/>
        <v>12715.398499999999</v>
      </c>
      <c r="T376" s="12"/>
    </row>
    <row r="377" spans="1:20" x14ac:dyDescent="0.5">
      <c r="A377" s="14" t="s">
        <v>37</v>
      </c>
      <c r="B377" s="14" t="s">
        <v>70</v>
      </c>
      <c r="C377" s="16">
        <v>4</v>
      </c>
      <c r="D377" s="16">
        <v>403</v>
      </c>
      <c r="E377" s="24">
        <v>12</v>
      </c>
      <c r="F377" s="24">
        <v>11</v>
      </c>
      <c r="G377" s="24">
        <v>2013</v>
      </c>
      <c r="H377" s="9">
        <v>89211.68</v>
      </c>
      <c r="I377" s="5" t="str">
        <f>VLOOKUP(D377,Cust,2)</f>
        <v>EASi</v>
      </c>
      <c r="J377" s="5" t="str">
        <f>VLOOKUP(D377,Cust,3)</f>
        <v>Software</v>
      </c>
      <c r="K377" t="str">
        <f>VLOOKUP(A377,RegionAssign,2,FALSE)</f>
        <v>West</v>
      </c>
      <c r="L377">
        <f>VLOOKUP(C377,ManAssign,2,FALSE)</f>
        <v>4</v>
      </c>
      <c r="M377" s="19">
        <f t="shared" si="25"/>
        <v>6244.8176000000003</v>
      </c>
      <c r="N377" s="19">
        <f t="shared" si="26"/>
        <v>4460.5839999999998</v>
      </c>
      <c r="O377" s="19">
        <f t="shared" si="27"/>
        <v>2676.3503999999998</v>
      </c>
      <c r="P377" s="19">
        <f t="shared" si="28"/>
        <v>5352.7007999999996</v>
      </c>
      <c r="Q377" s="20">
        <f t="shared" si="29"/>
        <v>15612.043999999998</v>
      </c>
      <c r="T377" s="13"/>
    </row>
    <row r="378" spans="1:20" x14ac:dyDescent="0.5">
      <c r="A378" s="14" t="s">
        <v>37</v>
      </c>
      <c r="B378" s="14" t="s">
        <v>70</v>
      </c>
      <c r="C378" s="16">
        <v>4</v>
      </c>
      <c r="D378" s="16">
        <v>403</v>
      </c>
      <c r="E378" s="24">
        <v>9</v>
      </c>
      <c r="F378" s="24">
        <v>29</v>
      </c>
      <c r="G378" s="24">
        <v>2013</v>
      </c>
      <c r="H378" s="9">
        <v>73379.88</v>
      </c>
      <c r="I378" s="5" t="str">
        <f>VLOOKUP(D378,Cust,2)</f>
        <v>EASi</v>
      </c>
      <c r="J378" s="5" t="str">
        <f>VLOOKUP(D378,Cust,3)</f>
        <v>Software</v>
      </c>
      <c r="K378" t="str">
        <f>VLOOKUP(A378,RegionAssign,2,FALSE)</f>
        <v>West</v>
      </c>
      <c r="L378">
        <f>VLOOKUP(C378,ManAssign,2,FALSE)</f>
        <v>4</v>
      </c>
      <c r="M378" s="19">
        <f t="shared" si="25"/>
        <v>5136.5916000000007</v>
      </c>
      <c r="N378" s="19">
        <f t="shared" si="26"/>
        <v>3668.9940000000006</v>
      </c>
      <c r="O378" s="19">
        <f t="shared" si="27"/>
        <v>2201.3964000000001</v>
      </c>
      <c r="P378" s="19">
        <f t="shared" si="28"/>
        <v>4402.7928000000002</v>
      </c>
      <c r="Q378" s="20">
        <f t="shared" si="29"/>
        <v>12841.478999999999</v>
      </c>
      <c r="T378" s="12"/>
    </row>
    <row r="379" spans="1:20" x14ac:dyDescent="0.5">
      <c r="A379" s="14" t="s">
        <v>37</v>
      </c>
      <c r="B379" s="14" t="s">
        <v>70</v>
      </c>
      <c r="C379" s="16">
        <v>4</v>
      </c>
      <c r="D379" s="16">
        <v>403</v>
      </c>
      <c r="E379" s="24">
        <v>8</v>
      </c>
      <c r="F379" s="24">
        <v>26</v>
      </c>
      <c r="G379" s="24">
        <v>2013</v>
      </c>
      <c r="H379" s="9">
        <v>119851.44</v>
      </c>
      <c r="I379" s="5" t="str">
        <f>VLOOKUP(D379,Cust,2)</f>
        <v>EASi</v>
      </c>
      <c r="J379" s="5" t="str">
        <f>VLOOKUP(D379,Cust,3)</f>
        <v>Software</v>
      </c>
      <c r="K379" t="str">
        <f>VLOOKUP(A379,RegionAssign,2,FALSE)</f>
        <v>West</v>
      </c>
      <c r="L379">
        <f>VLOOKUP(C379,ManAssign,2,FALSE)</f>
        <v>4</v>
      </c>
      <c r="M379" s="19">
        <f t="shared" si="25"/>
        <v>8389.6008000000002</v>
      </c>
      <c r="N379" s="19">
        <f t="shared" si="26"/>
        <v>5992.5720000000001</v>
      </c>
      <c r="O379" s="19">
        <f t="shared" si="27"/>
        <v>3595.5432000000001</v>
      </c>
      <c r="P379" s="19">
        <f t="shared" si="28"/>
        <v>7191.0864000000001</v>
      </c>
      <c r="Q379" s="20">
        <f t="shared" si="29"/>
        <v>20974.002</v>
      </c>
      <c r="T379" s="13"/>
    </row>
    <row r="380" spans="1:20" x14ac:dyDescent="0.5">
      <c r="A380" s="14" t="s">
        <v>37</v>
      </c>
      <c r="B380" s="14" t="s">
        <v>70</v>
      </c>
      <c r="C380" s="16">
        <v>4</v>
      </c>
      <c r="D380" s="16">
        <v>403</v>
      </c>
      <c r="E380" s="24">
        <v>5</v>
      </c>
      <c r="F380" s="24">
        <v>27</v>
      </c>
      <c r="G380" s="24">
        <v>2013</v>
      </c>
      <c r="H380" s="9">
        <v>218231.86</v>
      </c>
      <c r="I380" s="5" t="str">
        <f>VLOOKUP(D380,Cust,2)</f>
        <v>EASi</v>
      </c>
      <c r="J380" s="5" t="str">
        <f>VLOOKUP(D380,Cust,3)</f>
        <v>Software</v>
      </c>
      <c r="K380" t="str">
        <f>VLOOKUP(A380,RegionAssign,2,FALSE)</f>
        <v>West</v>
      </c>
      <c r="L380">
        <f>VLOOKUP(C380,ManAssign,2,FALSE)</f>
        <v>4</v>
      </c>
      <c r="M380" s="19">
        <f t="shared" si="25"/>
        <v>15276.2302</v>
      </c>
      <c r="N380" s="19">
        <f t="shared" si="26"/>
        <v>10911.593000000001</v>
      </c>
      <c r="O380" s="19">
        <f t="shared" si="27"/>
        <v>6546.9557999999997</v>
      </c>
      <c r="P380" s="19">
        <f t="shared" si="28"/>
        <v>13093.911599999999</v>
      </c>
      <c r="Q380" s="20">
        <f t="shared" si="29"/>
        <v>38190.575499999992</v>
      </c>
      <c r="T380" s="12"/>
    </row>
    <row r="381" spans="1:20" x14ac:dyDescent="0.5">
      <c r="A381" s="14" t="s">
        <v>37</v>
      </c>
      <c r="B381" s="14" t="s">
        <v>70</v>
      </c>
      <c r="C381" s="16">
        <v>4</v>
      </c>
      <c r="D381" s="16">
        <v>403</v>
      </c>
      <c r="E381" s="24">
        <v>5</v>
      </c>
      <c r="F381" s="24">
        <v>12</v>
      </c>
      <c r="G381" s="24">
        <v>2013</v>
      </c>
      <c r="H381" s="9">
        <v>129445.28</v>
      </c>
      <c r="I381" s="5" t="str">
        <f>VLOOKUP(D381,Cust,2)</f>
        <v>EASi</v>
      </c>
      <c r="J381" s="5" t="str">
        <f>VLOOKUP(D381,Cust,3)</f>
        <v>Software</v>
      </c>
      <c r="K381" t="str">
        <f>VLOOKUP(A381,RegionAssign,2,FALSE)</f>
        <v>West</v>
      </c>
      <c r="L381">
        <f>VLOOKUP(C381,ManAssign,2,FALSE)</f>
        <v>4</v>
      </c>
      <c r="M381" s="19">
        <f t="shared" si="25"/>
        <v>9061.1696000000011</v>
      </c>
      <c r="N381" s="19">
        <f t="shared" si="26"/>
        <v>6472.2640000000001</v>
      </c>
      <c r="O381" s="19">
        <f t="shared" si="27"/>
        <v>3883.3583999999996</v>
      </c>
      <c r="P381" s="19">
        <f t="shared" si="28"/>
        <v>7766.7167999999992</v>
      </c>
      <c r="Q381" s="20">
        <f t="shared" si="29"/>
        <v>22652.923999999999</v>
      </c>
      <c r="T381" s="13"/>
    </row>
    <row r="382" spans="1:20" x14ac:dyDescent="0.5">
      <c r="A382" s="14" t="s">
        <v>37</v>
      </c>
      <c r="B382" s="14" t="s">
        <v>70</v>
      </c>
      <c r="C382" s="16">
        <v>4</v>
      </c>
      <c r="D382" s="16">
        <v>403</v>
      </c>
      <c r="E382" s="24">
        <v>10</v>
      </c>
      <c r="F382" s="24">
        <v>25</v>
      </c>
      <c r="G382" s="24">
        <v>2012</v>
      </c>
      <c r="H382" s="9">
        <v>238478</v>
      </c>
      <c r="I382" s="5" t="str">
        <f>VLOOKUP(D382,Cust,2)</f>
        <v>EASi</v>
      </c>
      <c r="J382" s="5" t="str">
        <f>VLOOKUP(D382,Cust,3)</f>
        <v>Software</v>
      </c>
      <c r="K382" t="str">
        <f>VLOOKUP(A382,RegionAssign,2,FALSE)</f>
        <v>West</v>
      </c>
      <c r="L382">
        <f>VLOOKUP(C382,ManAssign,2,FALSE)</f>
        <v>4</v>
      </c>
      <c r="M382" s="19">
        <f t="shared" si="25"/>
        <v>16693.460000000003</v>
      </c>
      <c r="N382" s="19">
        <f t="shared" si="26"/>
        <v>11923.900000000001</v>
      </c>
      <c r="O382" s="19">
        <f t="shared" si="27"/>
        <v>7154.34</v>
      </c>
      <c r="P382" s="19">
        <f t="shared" si="28"/>
        <v>14308.68</v>
      </c>
      <c r="Q382" s="20">
        <f t="shared" si="29"/>
        <v>41733.649999999994</v>
      </c>
      <c r="T382" s="12"/>
    </row>
    <row r="383" spans="1:20" x14ac:dyDescent="0.5">
      <c r="A383" s="14" t="s">
        <v>37</v>
      </c>
      <c r="B383" s="14" t="s">
        <v>70</v>
      </c>
      <c r="C383" s="16">
        <v>4</v>
      </c>
      <c r="D383" s="16">
        <v>403</v>
      </c>
      <c r="E383" s="24">
        <v>7</v>
      </c>
      <c r="F383" s="24">
        <v>15</v>
      </c>
      <c r="G383" s="24">
        <v>2012</v>
      </c>
      <c r="H383" s="9">
        <v>93746.880000000005</v>
      </c>
      <c r="I383" s="5" t="str">
        <f>VLOOKUP(D383,Cust,2)</f>
        <v>EASi</v>
      </c>
      <c r="J383" s="5" t="str">
        <f>VLOOKUP(D383,Cust,3)</f>
        <v>Software</v>
      </c>
      <c r="K383" t="str">
        <f>VLOOKUP(A383,RegionAssign,2,FALSE)</f>
        <v>West</v>
      </c>
      <c r="L383">
        <f>VLOOKUP(C383,ManAssign,2,FALSE)</f>
        <v>4</v>
      </c>
      <c r="M383" s="19">
        <f t="shared" si="25"/>
        <v>6562.2816000000012</v>
      </c>
      <c r="N383" s="19">
        <f t="shared" si="26"/>
        <v>4687.3440000000001</v>
      </c>
      <c r="O383" s="19">
        <f t="shared" si="27"/>
        <v>2812.4063999999998</v>
      </c>
      <c r="P383" s="19">
        <f t="shared" si="28"/>
        <v>5624.8127999999997</v>
      </c>
      <c r="Q383" s="20">
        <f t="shared" si="29"/>
        <v>16405.704000000002</v>
      </c>
      <c r="T383" s="13"/>
    </row>
    <row r="384" spans="1:20" x14ac:dyDescent="0.5">
      <c r="A384" s="14" t="s">
        <v>37</v>
      </c>
      <c r="B384" s="14" t="s">
        <v>70</v>
      </c>
      <c r="C384" s="16">
        <v>4</v>
      </c>
      <c r="D384" s="16">
        <v>403</v>
      </c>
      <c r="E384" s="24">
        <v>6</v>
      </c>
      <c r="F384" s="24">
        <v>20</v>
      </c>
      <c r="G384" s="24">
        <v>2012</v>
      </c>
      <c r="H384" s="9">
        <v>145577.17000000001</v>
      </c>
      <c r="I384" s="5" t="str">
        <f>VLOOKUP(D384,Cust,2)</f>
        <v>EASi</v>
      </c>
      <c r="J384" s="5" t="str">
        <f>VLOOKUP(D384,Cust,3)</f>
        <v>Software</v>
      </c>
      <c r="K384" t="str">
        <f>VLOOKUP(A384,RegionAssign,2,FALSE)</f>
        <v>West</v>
      </c>
      <c r="L384">
        <f>VLOOKUP(C384,ManAssign,2,FALSE)</f>
        <v>4</v>
      </c>
      <c r="M384" s="19">
        <f t="shared" si="25"/>
        <v>10190.401900000003</v>
      </c>
      <c r="N384" s="19">
        <f t="shared" si="26"/>
        <v>7278.8585000000012</v>
      </c>
      <c r="O384" s="19">
        <f t="shared" si="27"/>
        <v>4367.3150999999998</v>
      </c>
      <c r="P384" s="19">
        <f t="shared" si="28"/>
        <v>8734.6301999999996</v>
      </c>
      <c r="Q384" s="20">
        <f t="shared" si="29"/>
        <v>25476.00475</v>
      </c>
      <c r="T384" s="12"/>
    </row>
    <row r="385" spans="1:20" x14ac:dyDescent="0.5">
      <c r="A385" s="14" t="s">
        <v>37</v>
      </c>
      <c r="B385" s="14" t="s">
        <v>70</v>
      </c>
      <c r="C385" s="16">
        <v>4</v>
      </c>
      <c r="D385" s="16">
        <v>403</v>
      </c>
      <c r="E385" s="24">
        <v>5</v>
      </c>
      <c r="F385" s="24">
        <v>14</v>
      </c>
      <c r="G385" s="24">
        <v>2012</v>
      </c>
      <c r="H385" s="9">
        <v>65779.960000000006</v>
      </c>
      <c r="I385" s="5" t="str">
        <f>VLOOKUP(D385,Cust,2)</f>
        <v>EASi</v>
      </c>
      <c r="J385" s="5" t="str">
        <f>VLOOKUP(D385,Cust,3)</f>
        <v>Software</v>
      </c>
      <c r="K385" t="str">
        <f>VLOOKUP(A385,RegionAssign,2,FALSE)</f>
        <v>West</v>
      </c>
      <c r="L385">
        <f>VLOOKUP(C385,ManAssign,2,FALSE)</f>
        <v>4</v>
      </c>
      <c r="M385" s="19">
        <f t="shared" si="25"/>
        <v>4604.5972000000011</v>
      </c>
      <c r="N385" s="19">
        <f t="shared" si="26"/>
        <v>3288.9980000000005</v>
      </c>
      <c r="O385" s="19">
        <f t="shared" si="27"/>
        <v>1973.3988000000002</v>
      </c>
      <c r="P385" s="19">
        <f t="shared" si="28"/>
        <v>3946.7976000000003</v>
      </c>
      <c r="Q385" s="20">
        <f t="shared" si="29"/>
        <v>11511.493</v>
      </c>
      <c r="T385" s="13"/>
    </row>
    <row r="386" spans="1:20" x14ac:dyDescent="0.5">
      <c r="A386" s="14" t="s">
        <v>37</v>
      </c>
      <c r="B386" s="14" t="s">
        <v>113</v>
      </c>
      <c r="C386" s="16">
        <v>4</v>
      </c>
      <c r="D386" s="16">
        <v>404</v>
      </c>
      <c r="E386" s="24">
        <v>7</v>
      </c>
      <c r="F386" s="24">
        <v>20</v>
      </c>
      <c r="G386" s="24">
        <v>2014</v>
      </c>
      <c r="H386" s="9">
        <v>67300.259999999995</v>
      </c>
      <c r="I386" s="5" t="str">
        <f>VLOOKUP(D386,Cust,2)</f>
        <v>Facebook</v>
      </c>
      <c r="J386" s="5" t="str">
        <f>VLOOKUP(D386,Cust,3)</f>
        <v>Media and Entertainment</v>
      </c>
      <c r="K386" t="str">
        <f>VLOOKUP(A386,RegionAssign,2,FALSE)</f>
        <v>West</v>
      </c>
      <c r="L386">
        <f>VLOOKUP(C386,ManAssign,2,FALSE)</f>
        <v>4</v>
      </c>
      <c r="M386" s="19">
        <f t="shared" si="25"/>
        <v>4711.0182000000004</v>
      </c>
      <c r="N386" s="19">
        <f t="shared" si="26"/>
        <v>3365.0129999999999</v>
      </c>
      <c r="O386" s="19">
        <f t="shared" si="27"/>
        <v>2019.0077999999999</v>
      </c>
      <c r="P386" s="19">
        <f t="shared" si="28"/>
        <v>4038.0155999999997</v>
      </c>
      <c r="Q386" s="20">
        <f t="shared" si="29"/>
        <v>11777.545499999998</v>
      </c>
      <c r="T386" s="12"/>
    </row>
    <row r="387" spans="1:20" x14ac:dyDescent="0.5">
      <c r="A387" s="14" t="s">
        <v>37</v>
      </c>
      <c r="B387" s="14" t="s">
        <v>113</v>
      </c>
      <c r="C387" s="16">
        <v>4</v>
      </c>
      <c r="D387" s="16">
        <v>404</v>
      </c>
      <c r="E387" s="24">
        <v>5</v>
      </c>
      <c r="F387" s="24">
        <v>26</v>
      </c>
      <c r="G387" s="24">
        <v>2014</v>
      </c>
      <c r="H387" s="9">
        <v>148062.19</v>
      </c>
      <c r="I387" s="5" t="str">
        <f>VLOOKUP(D387,Cust,2)</f>
        <v>Facebook</v>
      </c>
      <c r="J387" s="5" t="str">
        <f>VLOOKUP(D387,Cust,3)</f>
        <v>Media and Entertainment</v>
      </c>
      <c r="K387" t="str">
        <f>VLOOKUP(A387,RegionAssign,2,FALSE)</f>
        <v>West</v>
      </c>
      <c r="L387">
        <f>VLOOKUP(C387,ManAssign,2,FALSE)</f>
        <v>4</v>
      </c>
      <c r="M387" s="19">
        <f t="shared" ref="M387:M450" si="30">0.07*H387</f>
        <v>10364.353300000001</v>
      </c>
      <c r="N387" s="19">
        <f t="shared" ref="N387:N450" si="31">0.05*H387</f>
        <v>7403.1095000000005</v>
      </c>
      <c r="O387" s="19">
        <f t="shared" ref="O387:O450" si="32">0.03*H387</f>
        <v>4441.8657000000003</v>
      </c>
      <c r="P387" s="19">
        <f t="shared" ref="P387:P450" si="33">0.06*H387</f>
        <v>8883.7314000000006</v>
      </c>
      <c r="Q387" s="20">
        <f t="shared" ref="Q387:Q450" si="34">0.175*H387</f>
        <v>25910.883249999999</v>
      </c>
      <c r="T387" s="13"/>
    </row>
    <row r="388" spans="1:20" x14ac:dyDescent="0.5">
      <c r="A388" s="14" t="s">
        <v>37</v>
      </c>
      <c r="B388" s="14" t="s">
        <v>113</v>
      </c>
      <c r="C388" s="16">
        <v>4</v>
      </c>
      <c r="D388" s="16">
        <v>404</v>
      </c>
      <c r="E388" s="24">
        <v>3</v>
      </c>
      <c r="F388" s="24">
        <v>24</v>
      </c>
      <c r="G388" s="24">
        <v>2014</v>
      </c>
      <c r="H388" s="9">
        <v>227632.8</v>
      </c>
      <c r="I388" s="5" t="str">
        <f>VLOOKUP(D388,Cust,2)</f>
        <v>Facebook</v>
      </c>
      <c r="J388" s="5" t="str">
        <f>VLOOKUP(D388,Cust,3)</f>
        <v>Media and Entertainment</v>
      </c>
      <c r="K388" t="str">
        <f>VLOOKUP(A388,RegionAssign,2,FALSE)</f>
        <v>West</v>
      </c>
      <c r="L388">
        <f>VLOOKUP(C388,ManAssign,2,FALSE)</f>
        <v>4</v>
      </c>
      <c r="M388" s="19">
        <f t="shared" si="30"/>
        <v>15934.296</v>
      </c>
      <c r="N388" s="19">
        <f t="shared" si="31"/>
        <v>11381.64</v>
      </c>
      <c r="O388" s="19">
        <f t="shared" si="32"/>
        <v>6828.9839999999995</v>
      </c>
      <c r="P388" s="19">
        <f t="shared" si="33"/>
        <v>13657.967999999999</v>
      </c>
      <c r="Q388" s="20">
        <f t="shared" si="34"/>
        <v>39835.74</v>
      </c>
      <c r="T388" s="12"/>
    </row>
    <row r="389" spans="1:20" x14ac:dyDescent="0.5">
      <c r="A389" s="14" t="s">
        <v>37</v>
      </c>
      <c r="B389" s="14" t="s">
        <v>113</v>
      </c>
      <c r="C389" s="16">
        <v>4</v>
      </c>
      <c r="D389" s="16">
        <v>404</v>
      </c>
      <c r="E389" s="24">
        <v>2</v>
      </c>
      <c r="F389" s="24">
        <v>12</v>
      </c>
      <c r="G389" s="24">
        <v>2014</v>
      </c>
      <c r="H389" s="9">
        <v>98966.57</v>
      </c>
      <c r="I389" s="5" t="str">
        <f>VLOOKUP(D389,Cust,2)</f>
        <v>Facebook</v>
      </c>
      <c r="J389" s="5" t="str">
        <f>VLOOKUP(D389,Cust,3)</f>
        <v>Media and Entertainment</v>
      </c>
      <c r="K389" t="str">
        <f>VLOOKUP(A389,RegionAssign,2,FALSE)</f>
        <v>West</v>
      </c>
      <c r="L389">
        <f>VLOOKUP(C389,ManAssign,2,FALSE)</f>
        <v>4</v>
      </c>
      <c r="M389" s="19">
        <f t="shared" si="30"/>
        <v>6927.6599000000015</v>
      </c>
      <c r="N389" s="19">
        <f t="shared" si="31"/>
        <v>4948.3285000000005</v>
      </c>
      <c r="O389" s="19">
        <f t="shared" si="32"/>
        <v>2968.9971</v>
      </c>
      <c r="P389" s="19">
        <f t="shared" si="33"/>
        <v>5937.9942000000001</v>
      </c>
      <c r="Q389" s="20">
        <f t="shared" si="34"/>
        <v>17319.14975</v>
      </c>
      <c r="T389" s="13"/>
    </row>
    <row r="390" spans="1:20" x14ac:dyDescent="0.5">
      <c r="A390" s="14" t="s">
        <v>37</v>
      </c>
      <c r="B390" s="14" t="s">
        <v>113</v>
      </c>
      <c r="C390" s="16">
        <v>4</v>
      </c>
      <c r="D390" s="16">
        <v>404</v>
      </c>
      <c r="E390" s="24">
        <v>11</v>
      </c>
      <c r="F390" s="24">
        <v>25</v>
      </c>
      <c r="G390" s="24">
        <v>2013</v>
      </c>
      <c r="H390" s="9">
        <v>91616.67</v>
      </c>
      <c r="I390" s="5" t="str">
        <f>VLOOKUP(D390,Cust,2)</f>
        <v>Facebook</v>
      </c>
      <c r="J390" s="5" t="str">
        <f>VLOOKUP(D390,Cust,3)</f>
        <v>Media and Entertainment</v>
      </c>
      <c r="K390" t="str">
        <f>VLOOKUP(A390,RegionAssign,2,FALSE)</f>
        <v>West</v>
      </c>
      <c r="L390">
        <f>VLOOKUP(C390,ManAssign,2,FALSE)</f>
        <v>4</v>
      </c>
      <c r="M390" s="19">
        <f t="shared" si="30"/>
        <v>6413.1669000000002</v>
      </c>
      <c r="N390" s="19">
        <f t="shared" si="31"/>
        <v>4580.8334999999997</v>
      </c>
      <c r="O390" s="19">
        <f t="shared" si="32"/>
        <v>2748.5000999999997</v>
      </c>
      <c r="P390" s="19">
        <f t="shared" si="33"/>
        <v>5497.0001999999995</v>
      </c>
      <c r="Q390" s="20">
        <f t="shared" si="34"/>
        <v>16032.917249999999</v>
      </c>
      <c r="T390" s="12"/>
    </row>
    <row r="391" spans="1:20" x14ac:dyDescent="0.5">
      <c r="A391" s="14" t="s">
        <v>37</v>
      </c>
      <c r="B391" s="14" t="s">
        <v>113</v>
      </c>
      <c r="C391" s="16">
        <v>4</v>
      </c>
      <c r="D391" s="16">
        <v>404</v>
      </c>
      <c r="E391" s="24">
        <v>11</v>
      </c>
      <c r="F391" s="24">
        <v>18</v>
      </c>
      <c r="G391" s="24">
        <v>2013</v>
      </c>
      <c r="H391" s="9">
        <v>136558.85</v>
      </c>
      <c r="I391" s="5" t="str">
        <f>VLOOKUP(D391,Cust,2)</f>
        <v>Facebook</v>
      </c>
      <c r="J391" s="5" t="str">
        <f>VLOOKUP(D391,Cust,3)</f>
        <v>Media and Entertainment</v>
      </c>
      <c r="K391" t="str">
        <f>VLOOKUP(A391,RegionAssign,2,FALSE)</f>
        <v>West</v>
      </c>
      <c r="L391">
        <f>VLOOKUP(C391,ManAssign,2,FALSE)</f>
        <v>4</v>
      </c>
      <c r="M391" s="19">
        <f t="shared" si="30"/>
        <v>9559.1195000000007</v>
      </c>
      <c r="N391" s="19">
        <f t="shared" si="31"/>
        <v>6827.942500000001</v>
      </c>
      <c r="O391" s="19">
        <f t="shared" si="32"/>
        <v>4096.7655000000004</v>
      </c>
      <c r="P391" s="19">
        <f t="shared" si="33"/>
        <v>8193.5310000000009</v>
      </c>
      <c r="Q391" s="20">
        <f t="shared" si="34"/>
        <v>23897.798749999998</v>
      </c>
      <c r="T391" s="13"/>
    </row>
    <row r="392" spans="1:20" x14ac:dyDescent="0.5">
      <c r="A392" s="14" t="s">
        <v>37</v>
      </c>
      <c r="B392" s="14" t="s">
        <v>113</v>
      </c>
      <c r="C392" s="16">
        <v>4</v>
      </c>
      <c r="D392" s="16">
        <v>404</v>
      </c>
      <c r="E392" s="24">
        <v>11</v>
      </c>
      <c r="F392" s="24">
        <v>4</v>
      </c>
      <c r="G392" s="24">
        <v>2013</v>
      </c>
      <c r="H392" s="9">
        <v>157114.23999999999</v>
      </c>
      <c r="I392" s="5" t="str">
        <f>VLOOKUP(D392,Cust,2)</f>
        <v>Facebook</v>
      </c>
      <c r="J392" s="5" t="str">
        <f>VLOOKUP(D392,Cust,3)</f>
        <v>Media and Entertainment</v>
      </c>
      <c r="K392" t="str">
        <f>VLOOKUP(A392,RegionAssign,2,FALSE)</f>
        <v>West</v>
      </c>
      <c r="L392">
        <f>VLOOKUP(C392,ManAssign,2,FALSE)</f>
        <v>4</v>
      </c>
      <c r="M392" s="19">
        <f t="shared" si="30"/>
        <v>10997.996800000001</v>
      </c>
      <c r="N392" s="19">
        <f t="shared" si="31"/>
        <v>7855.7119999999995</v>
      </c>
      <c r="O392" s="19">
        <f t="shared" si="32"/>
        <v>4713.4271999999992</v>
      </c>
      <c r="P392" s="19">
        <f t="shared" si="33"/>
        <v>9426.8543999999983</v>
      </c>
      <c r="Q392" s="20">
        <f t="shared" si="34"/>
        <v>27494.991999999998</v>
      </c>
      <c r="T392" s="12"/>
    </row>
    <row r="393" spans="1:20" x14ac:dyDescent="0.5">
      <c r="A393" s="14" t="s">
        <v>37</v>
      </c>
      <c r="B393" s="14" t="s">
        <v>113</v>
      </c>
      <c r="C393" s="16">
        <v>4</v>
      </c>
      <c r="D393" s="16">
        <v>404</v>
      </c>
      <c r="E393" s="24">
        <v>11</v>
      </c>
      <c r="F393" s="24">
        <v>4</v>
      </c>
      <c r="G393" s="24">
        <v>2013</v>
      </c>
      <c r="H393" s="9">
        <v>234532.94</v>
      </c>
      <c r="I393" s="5" t="str">
        <f>VLOOKUP(D393,Cust,2)</f>
        <v>Facebook</v>
      </c>
      <c r="J393" s="5" t="str">
        <f>VLOOKUP(D393,Cust,3)</f>
        <v>Media and Entertainment</v>
      </c>
      <c r="K393" t="str">
        <f>VLOOKUP(A393,RegionAssign,2,FALSE)</f>
        <v>West</v>
      </c>
      <c r="L393">
        <f>VLOOKUP(C393,ManAssign,2,FALSE)</f>
        <v>4</v>
      </c>
      <c r="M393" s="19">
        <f t="shared" si="30"/>
        <v>16417.305800000002</v>
      </c>
      <c r="N393" s="19">
        <f t="shared" si="31"/>
        <v>11726.647000000001</v>
      </c>
      <c r="O393" s="19">
        <f t="shared" si="32"/>
        <v>7035.9881999999998</v>
      </c>
      <c r="P393" s="19">
        <f t="shared" si="33"/>
        <v>14071.9764</v>
      </c>
      <c r="Q393" s="20">
        <f t="shared" si="34"/>
        <v>41043.264499999997</v>
      </c>
      <c r="T393" s="13"/>
    </row>
    <row r="394" spans="1:20" x14ac:dyDescent="0.5">
      <c r="A394" s="14" t="s">
        <v>37</v>
      </c>
      <c r="B394" s="14" t="s">
        <v>113</v>
      </c>
      <c r="C394" s="16">
        <v>4</v>
      </c>
      <c r="D394" s="16">
        <v>404</v>
      </c>
      <c r="E394" s="24">
        <v>3</v>
      </c>
      <c r="F394" s="24">
        <v>3</v>
      </c>
      <c r="G394" s="24">
        <v>2013</v>
      </c>
      <c r="H394" s="9">
        <v>55901.760000000002</v>
      </c>
      <c r="I394" s="5" t="str">
        <f>VLOOKUP(D394,Cust,2)</f>
        <v>Facebook</v>
      </c>
      <c r="J394" s="5" t="str">
        <f>VLOOKUP(D394,Cust,3)</f>
        <v>Media and Entertainment</v>
      </c>
      <c r="K394" t="str">
        <f>VLOOKUP(A394,RegionAssign,2,FALSE)</f>
        <v>West</v>
      </c>
      <c r="L394">
        <f>VLOOKUP(C394,ManAssign,2,FALSE)</f>
        <v>4</v>
      </c>
      <c r="M394" s="19">
        <f t="shared" si="30"/>
        <v>3913.1232000000005</v>
      </c>
      <c r="N394" s="19">
        <f t="shared" si="31"/>
        <v>2795.0880000000002</v>
      </c>
      <c r="O394" s="19">
        <f t="shared" si="32"/>
        <v>1677.0527999999999</v>
      </c>
      <c r="P394" s="19">
        <f t="shared" si="33"/>
        <v>3354.1055999999999</v>
      </c>
      <c r="Q394" s="20">
        <f t="shared" si="34"/>
        <v>9782.8079999999991</v>
      </c>
      <c r="T394" s="12"/>
    </row>
    <row r="395" spans="1:20" x14ac:dyDescent="0.5">
      <c r="A395" s="14" t="s">
        <v>37</v>
      </c>
      <c r="B395" s="14" t="s">
        <v>113</v>
      </c>
      <c r="C395" s="16">
        <v>4</v>
      </c>
      <c r="D395" s="16">
        <v>404</v>
      </c>
      <c r="E395" s="24">
        <v>11</v>
      </c>
      <c r="F395" s="24">
        <v>9</v>
      </c>
      <c r="G395" s="24">
        <v>2012</v>
      </c>
      <c r="H395" s="9">
        <v>200469.44</v>
      </c>
      <c r="I395" s="5" t="str">
        <f>VLOOKUP(D395,Cust,2)</f>
        <v>Facebook</v>
      </c>
      <c r="J395" s="5" t="str">
        <f>VLOOKUP(D395,Cust,3)</f>
        <v>Media and Entertainment</v>
      </c>
      <c r="K395" t="str">
        <f>VLOOKUP(A395,RegionAssign,2,FALSE)</f>
        <v>West</v>
      </c>
      <c r="L395">
        <f>VLOOKUP(C395,ManAssign,2,FALSE)</f>
        <v>4</v>
      </c>
      <c r="M395" s="19">
        <f t="shared" si="30"/>
        <v>14032.860800000002</v>
      </c>
      <c r="N395" s="19">
        <f t="shared" si="31"/>
        <v>10023.472000000002</v>
      </c>
      <c r="O395" s="19">
        <f t="shared" si="32"/>
        <v>6014.0832</v>
      </c>
      <c r="P395" s="19">
        <f t="shared" si="33"/>
        <v>12028.1664</v>
      </c>
      <c r="Q395" s="20">
        <f t="shared" si="34"/>
        <v>35082.151999999995</v>
      </c>
      <c r="T395" s="13"/>
    </row>
    <row r="396" spans="1:20" x14ac:dyDescent="0.5">
      <c r="A396" s="14" t="s">
        <v>37</v>
      </c>
      <c r="B396" s="14" t="s">
        <v>113</v>
      </c>
      <c r="C396" s="16">
        <v>4</v>
      </c>
      <c r="D396" s="16">
        <v>404</v>
      </c>
      <c r="E396" s="24">
        <v>5</v>
      </c>
      <c r="F396" s="24">
        <v>14</v>
      </c>
      <c r="G396" s="24">
        <v>2012</v>
      </c>
      <c r="H396" s="9">
        <v>147547.59</v>
      </c>
      <c r="I396" s="5" t="str">
        <f>VLOOKUP(D396,Cust,2)</f>
        <v>Facebook</v>
      </c>
      <c r="J396" s="5" t="str">
        <f>VLOOKUP(D396,Cust,3)</f>
        <v>Media and Entertainment</v>
      </c>
      <c r="K396" t="str">
        <f>VLOOKUP(A396,RegionAssign,2,FALSE)</f>
        <v>West</v>
      </c>
      <c r="L396">
        <f>VLOOKUP(C396,ManAssign,2,FALSE)</f>
        <v>4</v>
      </c>
      <c r="M396" s="19">
        <f t="shared" si="30"/>
        <v>10328.331300000002</v>
      </c>
      <c r="N396" s="19">
        <f t="shared" si="31"/>
        <v>7377.3795</v>
      </c>
      <c r="O396" s="19">
        <f t="shared" si="32"/>
        <v>4426.4277000000002</v>
      </c>
      <c r="P396" s="19">
        <f t="shared" si="33"/>
        <v>8852.8554000000004</v>
      </c>
      <c r="Q396" s="20">
        <f t="shared" si="34"/>
        <v>25820.828249999999</v>
      </c>
      <c r="T396" s="12"/>
    </row>
    <row r="397" spans="1:20" x14ac:dyDescent="0.5">
      <c r="A397" s="14" t="s">
        <v>37</v>
      </c>
      <c r="B397" s="14" t="s">
        <v>133</v>
      </c>
      <c r="C397" s="16">
        <v>4</v>
      </c>
      <c r="D397" s="16">
        <v>405</v>
      </c>
      <c r="E397" s="24">
        <v>2</v>
      </c>
      <c r="F397" s="24">
        <v>18</v>
      </c>
      <c r="G397" s="24">
        <v>2014</v>
      </c>
      <c r="H397" s="9">
        <v>101385.53</v>
      </c>
      <c r="I397" s="5" t="str">
        <f>VLOOKUP(D397,Cust,2)</f>
        <v>First Solar</v>
      </c>
      <c r="J397" s="5" t="str">
        <f>VLOOKUP(D397,Cust,3)</f>
        <v>Clean technology</v>
      </c>
      <c r="K397" t="str">
        <f>VLOOKUP(A397,RegionAssign,2,FALSE)</f>
        <v>West</v>
      </c>
      <c r="L397">
        <f>VLOOKUP(C397,ManAssign,2,FALSE)</f>
        <v>4</v>
      </c>
      <c r="M397" s="19">
        <f t="shared" si="30"/>
        <v>7096.9871000000003</v>
      </c>
      <c r="N397" s="19">
        <f t="shared" si="31"/>
        <v>5069.2764999999999</v>
      </c>
      <c r="O397" s="19">
        <f t="shared" si="32"/>
        <v>3041.5659000000001</v>
      </c>
      <c r="P397" s="19">
        <f t="shared" si="33"/>
        <v>6083.1318000000001</v>
      </c>
      <c r="Q397" s="20">
        <f t="shared" si="34"/>
        <v>17742.46775</v>
      </c>
      <c r="T397" s="13"/>
    </row>
    <row r="398" spans="1:20" x14ac:dyDescent="0.5">
      <c r="A398" s="14" t="s">
        <v>37</v>
      </c>
      <c r="B398" s="14" t="s">
        <v>133</v>
      </c>
      <c r="C398" s="16">
        <v>4</v>
      </c>
      <c r="D398" s="16">
        <v>405</v>
      </c>
      <c r="E398" s="24">
        <v>1</v>
      </c>
      <c r="F398" s="24">
        <v>15</v>
      </c>
      <c r="G398" s="24">
        <v>2014</v>
      </c>
      <c r="H398" s="9">
        <v>72849.94</v>
      </c>
      <c r="I398" s="5" t="str">
        <f>VLOOKUP(D398,Cust,2)</f>
        <v>First Solar</v>
      </c>
      <c r="J398" s="5" t="str">
        <f>VLOOKUP(D398,Cust,3)</f>
        <v>Clean technology</v>
      </c>
      <c r="K398" t="str">
        <f>VLOOKUP(A398,RegionAssign,2,FALSE)</f>
        <v>West</v>
      </c>
      <c r="L398">
        <f>VLOOKUP(C398,ManAssign,2,FALSE)</f>
        <v>4</v>
      </c>
      <c r="M398" s="19">
        <f t="shared" si="30"/>
        <v>5099.4958000000006</v>
      </c>
      <c r="N398" s="19">
        <f t="shared" si="31"/>
        <v>3642.4970000000003</v>
      </c>
      <c r="O398" s="19">
        <f t="shared" si="32"/>
        <v>2185.4982</v>
      </c>
      <c r="P398" s="19">
        <f t="shared" si="33"/>
        <v>4370.9964</v>
      </c>
      <c r="Q398" s="20">
        <f t="shared" si="34"/>
        <v>12748.7395</v>
      </c>
      <c r="T398" s="12"/>
    </row>
    <row r="399" spans="1:20" x14ac:dyDescent="0.5">
      <c r="A399" s="14" t="s">
        <v>37</v>
      </c>
      <c r="B399" s="14" t="s">
        <v>133</v>
      </c>
      <c r="C399" s="16">
        <v>4</v>
      </c>
      <c r="D399" s="16">
        <v>405</v>
      </c>
      <c r="E399" s="24">
        <v>1</v>
      </c>
      <c r="F399" s="24">
        <v>2</v>
      </c>
      <c r="G399" s="24">
        <v>2014</v>
      </c>
      <c r="H399" s="9">
        <v>181595.13</v>
      </c>
      <c r="I399" s="5" t="str">
        <f>VLOOKUP(D399,Cust,2)</f>
        <v>First Solar</v>
      </c>
      <c r="J399" s="5" t="str">
        <f>VLOOKUP(D399,Cust,3)</f>
        <v>Clean technology</v>
      </c>
      <c r="K399" t="str">
        <f>VLOOKUP(A399,RegionAssign,2,FALSE)</f>
        <v>West</v>
      </c>
      <c r="L399">
        <f>VLOOKUP(C399,ManAssign,2,FALSE)</f>
        <v>4</v>
      </c>
      <c r="M399" s="19">
        <f t="shared" si="30"/>
        <v>12711.659100000001</v>
      </c>
      <c r="N399" s="19">
        <f t="shared" si="31"/>
        <v>9079.7565000000013</v>
      </c>
      <c r="O399" s="19">
        <f t="shared" si="32"/>
        <v>5447.8539000000001</v>
      </c>
      <c r="P399" s="19">
        <f t="shared" si="33"/>
        <v>10895.7078</v>
      </c>
      <c r="Q399" s="20">
        <f t="shared" si="34"/>
        <v>31779.14775</v>
      </c>
      <c r="T399" s="13"/>
    </row>
    <row r="400" spans="1:20" x14ac:dyDescent="0.5">
      <c r="A400" s="14" t="s">
        <v>37</v>
      </c>
      <c r="B400" s="14" t="s">
        <v>133</v>
      </c>
      <c r="C400" s="16">
        <v>4</v>
      </c>
      <c r="D400" s="16">
        <v>405</v>
      </c>
      <c r="E400" s="24">
        <v>1</v>
      </c>
      <c r="F400" s="24">
        <v>1</v>
      </c>
      <c r="G400" s="24">
        <v>2014</v>
      </c>
      <c r="H400" s="9">
        <v>221800.51</v>
      </c>
      <c r="I400" s="5" t="str">
        <f>VLOOKUP(D400,Cust,2)</f>
        <v>First Solar</v>
      </c>
      <c r="J400" s="5" t="str">
        <f>VLOOKUP(D400,Cust,3)</f>
        <v>Clean technology</v>
      </c>
      <c r="K400" t="str">
        <f>VLOOKUP(A400,RegionAssign,2,FALSE)</f>
        <v>West</v>
      </c>
      <c r="L400">
        <f>VLOOKUP(C400,ManAssign,2,FALSE)</f>
        <v>4</v>
      </c>
      <c r="M400" s="19">
        <f t="shared" si="30"/>
        <v>15526.035700000002</v>
      </c>
      <c r="N400" s="19">
        <f t="shared" si="31"/>
        <v>11090.025500000002</v>
      </c>
      <c r="O400" s="19">
        <f t="shared" si="32"/>
        <v>6654.0153</v>
      </c>
      <c r="P400" s="19">
        <f t="shared" si="33"/>
        <v>13308.0306</v>
      </c>
      <c r="Q400" s="20">
        <f t="shared" si="34"/>
        <v>38815.089249999997</v>
      </c>
      <c r="T400" s="12"/>
    </row>
    <row r="401" spans="1:20" x14ac:dyDescent="0.5">
      <c r="A401" s="14" t="s">
        <v>37</v>
      </c>
      <c r="B401" s="14" t="s">
        <v>133</v>
      </c>
      <c r="C401" s="16">
        <v>4</v>
      </c>
      <c r="D401" s="16">
        <v>405</v>
      </c>
      <c r="E401" s="24">
        <v>11</v>
      </c>
      <c r="F401" s="24">
        <v>3</v>
      </c>
      <c r="G401" s="24">
        <v>2013</v>
      </c>
      <c r="H401" s="9">
        <v>233309.52</v>
      </c>
      <c r="I401" s="5" t="str">
        <f>VLOOKUP(D401,Cust,2)</f>
        <v>First Solar</v>
      </c>
      <c r="J401" s="5" t="str">
        <f>VLOOKUP(D401,Cust,3)</f>
        <v>Clean technology</v>
      </c>
      <c r="K401" t="str">
        <f>VLOOKUP(A401,RegionAssign,2,FALSE)</f>
        <v>West</v>
      </c>
      <c r="L401">
        <f>VLOOKUP(C401,ManAssign,2,FALSE)</f>
        <v>4</v>
      </c>
      <c r="M401" s="19">
        <f t="shared" si="30"/>
        <v>16331.6664</v>
      </c>
      <c r="N401" s="19">
        <f t="shared" si="31"/>
        <v>11665.476000000001</v>
      </c>
      <c r="O401" s="19">
        <f t="shared" si="32"/>
        <v>6999.2855999999992</v>
      </c>
      <c r="P401" s="19">
        <f t="shared" si="33"/>
        <v>13998.571199999998</v>
      </c>
      <c r="Q401" s="20">
        <f t="shared" si="34"/>
        <v>40829.165999999997</v>
      </c>
      <c r="T401" s="13"/>
    </row>
    <row r="402" spans="1:20" x14ac:dyDescent="0.5">
      <c r="A402" s="14" t="s">
        <v>37</v>
      </c>
      <c r="B402" s="14" t="s">
        <v>133</v>
      </c>
      <c r="C402" s="16">
        <v>4</v>
      </c>
      <c r="D402" s="16">
        <v>405</v>
      </c>
      <c r="E402" s="24">
        <v>3</v>
      </c>
      <c r="F402" s="24">
        <v>22</v>
      </c>
      <c r="G402" s="24">
        <v>2013</v>
      </c>
      <c r="H402" s="9">
        <v>212253.38</v>
      </c>
      <c r="I402" s="5" t="str">
        <f>VLOOKUP(D402,Cust,2)</f>
        <v>First Solar</v>
      </c>
      <c r="J402" s="5" t="str">
        <f>VLOOKUP(D402,Cust,3)</f>
        <v>Clean technology</v>
      </c>
      <c r="K402" t="str">
        <f>VLOOKUP(A402,RegionAssign,2,FALSE)</f>
        <v>West</v>
      </c>
      <c r="L402">
        <f>VLOOKUP(C402,ManAssign,2,FALSE)</f>
        <v>4</v>
      </c>
      <c r="M402" s="19">
        <f t="shared" si="30"/>
        <v>14857.736600000002</v>
      </c>
      <c r="N402" s="19">
        <f t="shared" si="31"/>
        <v>10612.669000000002</v>
      </c>
      <c r="O402" s="19">
        <f t="shared" si="32"/>
        <v>6367.6013999999996</v>
      </c>
      <c r="P402" s="19">
        <f t="shared" si="33"/>
        <v>12735.202799999999</v>
      </c>
      <c r="Q402" s="20">
        <f t="shared" si="34"/>
        <v>37144.341499999995</v>
      </c>
      <c r="T402" s="12"/>
    </row>
    <row r="403" spans="1:20" x14ac:dyDescent="0.5">
      <c r="A403" s="14" t="s">
        <v>37</v>
      </c>
      <c r="B403" s="14" t="s">
        <v>133</v>
      </c>
      <c r="C403" s="16">
        <v>4</v>
      </c>
      <c r="D403" s="16">
        <v>405</v>
      </c>
      <c r="E403" s="24">
        <v>2</v>
      </c>
      <c r="F403" s="24">
        <v>26</v>
      </c>
      <c r="G403" s="24">
        <v>2013</v>
      </c>
      <c r="H403" s="9">
        <v>191520.56</v>
      </c>
      <c r="I403" s="5" t="str">
        <f>VLOOKUP(D403,Cust,2)</f>
        <v>First Solar</v>
      </c>
      <c r="J403" s="5" t="str">
        <f>VLOOKUP(D403,Cust,3)</f>
        <v>Clean technology</v>
      </c>
      <c r="K403" t="str">
        <f>VLOOKUP(A403,RegionAssign,2,FALSE)</f>
        <v>West</v>
      </c>
      <c r="L403">
        <f>VLOOKUP(C403,ManAssign,2,FALSE)</f>
        <v>4</v>
      </c>
      <c r="M403" s="19">
        <f t="shared" si="30"/>
        <v>13406.439200000001</v>
      </c>
      <c r="N403" s="19">
        <f t="shared" si="31"/>
        <v>9576.0280000000002</v>
      </c>
      <c r="O403" s="19">
        <f t="shared" si="32"/>
        <v>5745.6167999999998</v>
      </c>
      <c r="P403" s="19">
        <f t="shared" si="33"/>
        <v>11491.2336</v>
      </c>
      <c r="Q403" s="20">
        <f t="shared" si="34"/>
        <v>33516.097999999998</v>
      </c>
      <c r="T403" s="13"/>
    </row>
    <row r="404" spans="1:20" x14ac:dyDescent="0.5">
      <c r="A404" s="14" t="s">
        <v>37</v>
      </c>
      <c r="B404" s="14" t="s">
        <v>133</v>
      </c>
      <c r="C404" s="16">
        <v>4</v>
      </c>
      <c r="D404" s="16">
        <v>405</v>
      </c>
      <c r="E404" s="24">
        <v>1</v>
      </c>
      <c r="F404" s="24">
        <v>18</v>
      </c>
      <c r="G404" s="24">
        <v>2013</v>
      </c>
      <c r="H404" s="9">
        <v>170420.97</v>
      </c>
      <c r="I404" s="5" t="str">
        <f>VLOOKUP(D404,Cust,2)</f>
        <v>First Solar</v>
      </c>
      <c r="J404" s="5" t="str">
        <f>VLOOKUP(D404,Cust,3)</f>
        <v>Clean technology</v>
      </c>
      <c r="K404" t="str">
        <f>VLOOKUP(A404,RegionAssign,2,FALSE)</f>
        <v>West</v>
      </c>
      <c r="L404">
        <f>VLOOKUP(C404,ManAssign,2,FALSE)</f>
        <v>4</v>
      </c>
      <c r="M404" s="19">
        <f t="shared" si="30"/>
        <v>11929.467900000001</v>
      </c>
      <c r="N404" s="19">
        <f t="shared" si="31"/>
        <v>8521.0485000000008</v>
      </c>
      <c r="O404" s="19">
        <f t="shared" si="32"/>
        <v>5112.6291000000001</v>
      </c>
      <c r="P404" s="19">
        <f t="shared" si="33"/>
        <v>10225.2582</v>
      </c>
      <c r="Q404" s="20">
        <f t="shared" si="34"/>
        <v>29823.669749999997</v>
      </c>
      <c r="T404" s="12"/>
    </row>
    <row r="405" spans="1:20" x14ac:dyDescent="0.5">
      <c r="A405" s="14" t="s">
        <v>37</v>
      </c>
      <c r="B405" s="14" t="s">
        <v>133</v>
      </c>
      <c r="C405" s="16">
        <v>4</v>
      </c>
      <c r="D405" s="16">
        <v>405</v>
      </c>
      <c r="E405" s="24">
        <v>7</v>
      </c>
      <c r="F405" s="24">
        <v>13</v>
      </c>
      <c r="G405" s="24">
        <v>2012</v>
      </c>
      <c r="H405" s="9">
        <v>151646.22</v>
      </c>
      <c r="I405" s="5" t="str">
        <f>VLOOKUP(D405,Cust,2)</f>
        <v>First Solar</v>
      </c>
      <c r="J405" s="5" t="str">
        <f>VLOOKUP(D405,Cust,3)</f>
        <v>Clean technology</v>
      </c>
      <c r="K405" t="str">
        <f>VLOOKUP(A405,RegionAssign,2,FALSE)</f>
        <v>West</v>
      </c>
      <c r="L405">
        <f>VLOOKUP(C405,ManAssign,2,FALSE)</f>
        <v>4</v>
      </c>
      <c r="M405" s="19">
        <f t="shared" si="30"/>
        <v>10615.235400000001</v>
      </c>
      <c r="N405" s="19">
        <f t="shared" si="31"/>
        <v>7582.3110000000006</v>
      </c>
      <c r="O405" s="19">
        <f t="shared" si="32"/>
        <v>4549.3865999999998</v>
      </c>
      <c r="P405" s="19">
        <f t="shared" si="33"/>
        <v>9098.7731999999996</v>
      </c>
      <c r="Q405" s="20">
        <f t="shared" si="34"/>
        <v>26538.088499999998</v>
      </c>
      <c r="T405" s="13"/>
    </row>
    <row r="406" spans="1:20" x14ac:dyDescent="0.5">
      <c r="A406" s="14" t="s">
        <v>37</v>
      </c>
      <c r="B406" s="14" t="s">
        <v>133</v>
      </c>
      <c r="C406" s="16">
        <v>4</v>
      </c>
      <c r="D406" s="16">
        <v>405</v>
      </c>
      <c r="E406" s="24">
        <v>2</v>
      </c>
      <c r="F406" s="24">
        <v>21</v>
      </c>
      <c r="G406" s="24">
        <v>2012</v>
      </c>
      <c r="H406" s="9">
        <v>213894.85</v>
      </c>
      <c r="I406" s="5" t="str">
        <f>VLOOKUP(D406,Cust,2)</f>
        <v>First Solar</v>
      </c>
      <c r="J406" s="5" t="str">
        <f>VLOOKUP(D406,Cust,3)</f>
        <v>Clean technology</v>
      </c>
      <c r="K406" t="str">
        <f>VLOOKUP(A406,RegionAssign,2,FALSE)</f>
        <v>West</v>
      </c>
      <c r="L406">
        <f>VLOOKUP(C406,ManAssign,2,FALSE)</f>
        <v>4</v>
      </c>
      <c r="M406" s="19">
        <f t="shared" si="30"/>
        <v>14972.639500000001</v>
      </c>
      <c r="N406" s="19">
        <f t="shared" si="31"/>
        <v>10694.7425</v>
      </c>
      <c r="O406" s="19">
        <f t="shared" si="32"/>
        <v>6416.8455000000004</v>
      </c>
      <c r="P406" s="19">
        <f t="shared" si="33"/>
        <v>12833.691000000001</v>
      </c>
      <c r="Q406" s="20">
        <f t="shared" si="34"/>
        <v>37431.598749999997</v>
      </c>
      <c r="T406" s="12"/>
    </row>
    <row r="407" spans="1:20" x14ac:dyDescent="0.5">
      <c r="A407" s="14" t="s">
        <v>37</v>
      </c>
      <c r="B407" s="14" t="s">
        <v>133</v>
      </c>
      <c r="C407" s="16">
        <v>4</v>
      </c>
      <c r="D407" s="16">
        <v>405</v>
      </c>
      <c r="E407" s="24">
        <v>1</v>
      </c>
      <c r="F407" s="24">
        <v>31</v>
      </c>
      <c r="G407" s="24">
        <v>2012</v>
      </c>
      <c r="H407" s="9">
        <v>117060.87</v>
      </c>
      <c r="I407" s="5" t="str">
        <f>VLOOKUP(D407,Cust,2)</f>
        <v>First Solar</v>
      </c>
      <c r="J407" s="5" t="str">
        <f>VLOOKUP(D407,Cust,3)</f>
        <v>Clean technology</v>
      </c>
      <c r="K407" t="str">
        <f>VLOOKUP(A407,RegionAssign,2,FALSE)</f>
        <v>West</v>
      </c>
      <c r="L407">
        <f>VLOOKUP(C407,ManAssign,2,FALSE)</f>
        <v>4</v>
      </c>
      <c r="M407" s="19">
        <f t="shared" si="30"/>
        <v>8194.2609000000011</v>
      </c>
      <c r="N407" s="19">
        <f t="shared" si="31"/>
        <v>5853.0434999999998</v>
      </c>
      <c r="O407" s="19">
        <f t="shared" si="32"/>
        <v>3511.8260999999998</v>
      </c>
      <c r="P407" s="19">
        <f t="shared" si="33"/>
        <v>7023.6521999999995</v>
      </c>
      <c r="Q407" s="20">
        <f t="shared" si="34"/>
        <v>20485.652249999999</v>
      </c>
      <c r="T407" s="13"/>
    </row>
    <row r="408" spans="1:20" x14ac:dyDescent="0.5">
      <c r="A408" s="14" t="s">
        <v>37</v>
      </c>
      <c r="B408" s="14" t="s">
        <v>133</v>
      </c>
      <c r="C408" s="16">
        <v>4</v>
      </c>
      <c r="D408" s="16">
        <v>405</v>
      </c>
      <c r="E408" s="24">
        <v>1</v>
      </c>
      <c r="F408" s="24">
        <v>11</v>
      </c>
      <c r="G408" s="24">
        <v>2012</v>
      </c>
      <c r="H408" s="9">
        <v>244689.77</v>
      </c>
      <c r="I408" s="5" t="str">
        <f>VLOOKUP(D408,Cust,2)</f>
        <v>First Solar</v>
      </c>
      <c r="J408" s="5" t="str">
        <f>VLOOKUP(D408,Cust,3)</f>
        <v>Clean technology</v>
      </c>
      <c r="K408" t="str">
        <f>VLOOKUP(A408,RegionAssign,2,FALSE)</f>
        <v>West</v>
      </c>
      <c r="L408">
        <f>VLOOKUP(C408,ManAssign,2,FALSE)</f>
        <v>4</v>
      </c>
      <c r="M408" s="19">
        <f t="shared" si="30"/>
        <v>17128.283900000002</v>
      </c>
      <c r="N408" s="19">
        <f t="shared" si="31"/>
        <v>12234.488499999999</v>
      </c>
      <c r="O408" s="19">
        <f t="shared" si="32"/>
        <v>7340.6930999999995</v>
      </c>
      <c r="P408" s="19">
        <f t="shared" si="33"/>
        <v>14681.386199999999</v>
      </c>
      <c r="Q408" s="20">
        <f t="shared" si="34"/>
        <v>42820.709749999995</v>
      </c>
      <c r="T408" s="12"/>
    </row>
    <row r="409" spans="1:20" x14ac:dyDescent="0.5">
      <c r="A409" s="14" t="s">
        <v>37</v>
      </c>
      <c r="B409" s="14" t="s">
        <v>133</v>
      </c>
      <c r="C409" s="16">
        <v>4</v>
      </c>
      <c r="D409" s="16">
        <v>405</v>
      </c>
      <c r="E409" s="24">
        <v>11</v>
      </c>
      <c r="F409" s="24">
        <v>1</v>
      </c>
      <c r="G409" s="24">
        <v>2012</v>
      </c>
      <c r="H409" s="9">
        <v>154075.6</v>
      </c>
      <c r="I409" s="5" t="str">
        <f>VLOOKUP(D409,Cust,2)</f>
        <v>First Solar</v>
      </c>
      <c r="J409" s="5" t="str">
        <f>VLOOKUP(D409,Cust,3)</f>
        <v>Clean technology</v>
      </c>
      <c r="K409" t="str">
        <f>VLOOKUP(A409,RegionAssign,2,FALSE)</f>
        <v>West</v>
      </c>
      <c r="L409">
        <f>VLOOKUP(C409,ManAssign,2,FALSE)</f>
        <v>4</v>
      </c>
      <c r="M409" s="19">
        <f t="shared" si="30"/>
        <v>10785.292000000001</v>
      </c>
      <c r="N409" s="19">
        <f t="shared" si="31"/>
        <v>7703.7800000000007</v>
      </c>
      <c r="O409" s="19">
        <f t="shared" si="32"/>
        <v>4622.268</v>
      </c>
      <c r="P409" s="19">
        <f t="shared" si="33"/>
        <v>9244.5360000000001</v>
      </c>
      <c r="Q409" s="20">
        <f t="shared" si="34"/>
        <v>26963.23</v>
      </c>
      <c r="T409" s="13"/>
    </row>
    <row r="410" spans="1:20" x14ac:dyDescent="0.5">
      <c r="A410" s="14" t="s">
        <v>37</v>
      </c>
      <c r="B410" s="14" t="s">
        <v>90</v>
      </c>
      <c r="C410" s="16">
        <v>4</v>
      </c>
      <c r="D410" s="16">
        <v>406</v>
      </c>
      <c r="E410" s="24">
        <v>10</v>
      </c>
      <c r="F410" s="24">
        <v>3</v>
      </c>
      <c r="G410" s="24">
        <v>2014</v>
      </c>
      <c r="H410" s="9">
        <v>192690</v>
      </c>
      <c r="I410" s="5" t="str">
        <f>VLOOKUP(D410,Cust,2)</f>
        <v>GlobalMed</v>
      </c>
      <c r="J410" s="5" t="str">
        <f>VLOOKUP(D410,Cust,3)</f>
        <v>Medical devices</v>
      </c>
      <c r="K410" t="str">
        <f>VLOOKUP(A410,RegionAssign,2,FALSE)</f>
        <v>West</v>
      </c>
      <c r="L410">
        <f>VLOOKUP(C410,ManAssign,2,FALSE)</f>
        <v>4</v>
      </c>
      <c r="M410" s="19">
        <f t="shared" si="30"/>
        <v>13488.300000000001</v>
      </c>
      <c r="N410" s="19">
        <f t="shared" si="31"/>
        <v>9634.5</v>
      </c>
      <c r="O410" s="19">
        <f t="shared" si="32"/>
        <v>5780.7</v>
      </c>
      <c r="P410" s="19">
        <f t="shared" si="33"/>
        <v>11561.4</v>
      </c>
      <c r="Q410" s="20">
        <f t="shared" si="34"/>
        <v>33720.75</v>
      </c>
      <c r="T410" s="12"/>
    </row>
    <row r="411" spans="1:20" x14ac:dyDescent="0.5">
      <c r="A411" s="14" t="s">
        <v>37</v>
      </c>
      <c r="B411" s="14" t="s">
        <v>90</v>
      </c>
      <c r="C411" s="16">
        <v>4</v>
      </c>
      <c r="D411" s="16">
        <v>406</v>
      </c>
      <c r="E411" s="24">
        <v>8</v>
      </c>
      <c r="F411" s="24">
        <v>6</v>
      </c>
      <c r="G411" s="24">
        <v>2014</v>
      </c>
      <c r="H411" s="9">
        <v>190426</v>
      </c>
      <c r="I411" s="5" t="str">
        <f>VLOOKUP(D411,Cust,2)</f>
        <v>GlobalMed</v>
      </c>
      <c r="J411" s="5" t="str">
        <f>VLOOKUP(D411,Cust,3)</f>
        <v>Medical devices</v>
      </c>
      <c r="K411" t="str">
        <f>VLOOKUP(A411,RegionAssign,2,FALSE)</f>
        <v>West</v>
      </c>
      <c r="L411">
        <f>VLOOKUP(C411,ManAssign,2,FALSE)</f>
        <v>4</v>
      </c>
      <c r="M411" s="19">
        <f t="shared" si="30"/>
        <v>13329.820000000002</v>
      </c>
      <c r="N411" s="19">
        <f t="shared" si="31"/>
        <v>9521.3000000000011</v>
      </c>
      <c r="O411" s="19">
        <f t="shared" si="32"/>
        <v>5712.78</v>
      </c>
      <c r="P411" s="19">
        <f t="shared" si="33"/>
        <v>11425.56</v>
      </c>
      <c r="Q411" s="20">
        <f t="shared" si="34"/>
        <v>33324.549999999996</v>
      </c>
      <c r="T411" s="13"/>
    </row>
    <row r="412" spans="1:20" x14ac:dyDescent="0.5">
      <c r="A412" s="14" t="s">
        <v>37</v>
      </c>
      <c r="B412" s="14" t="s">
        <v>90</v>
      </c>
      <c r="C412" s="16">
        <v>4</v>
      </c>
      <c r="D412" s="16">
        <v>406</v>
      </c>
      <c r="E412" s="24">
        <v>3</v>
      </c>
      <c r="F412" s="24">
        <v>24</v>
      </c>
      <c r="G412" s="24">
        <v>2014</v>
      </c>
      <c r="H412" s="9">
        <v>217991.55</v>
      </c>
      <c r="I412" s="5" t="str">
        <f>VLOOKUP(D412,Cust,2)</f>
        <v>GlobalMed</v>
      </c>
      <c r="J412" s="5" t="str">
        <f>VLOOKUP(D412,Cust,3)</f>
        <v>Medical devices</v>
      </c>
      <c r="K412" t="str">
        <f>VLOOKUP(A412,RegionAssign,2,FALSE)</f>
        <v>West</v>
      </c>
      <c r="L412">
        <f>VLOOKUP(C412,ManAssign,2,FALSE)</f>
        <v>4</v>
      </c>
      <c r="M412" s="19">
        <f t="shared" si="30"/>
        <v>15259.408500000001</v>
      </c>
      <c r="N412" s="19">
        <f t="shared" si="31"/>
        <v>10899.577499999999</v>
      </c>
      <c r="O412" s="19">
        <f t="shared" si="32"/>
        <v>6539.7464999999993</v>
      </c>
      <c r="P412" s="19">
        <f t="shared" si="33"/>
        <v>13079.492999999999</v>
      </c>
      <c r="Q412" s="20">
        <f t="shared" si="34"/>
        <v>38148.521249999998</v>
      </c>
      <c r="T412" s="12"/>
    </row>
    <row r="413" spans="1:20" x14ac:dyDescent="0.5">
      <c r="A413" s="14" t="s">
        <v>37</v>
      </c>
      <c r="B413" s="14" t="s">
        <v>90</v>
      </c>
      <c r="C413" s="16">
        <v>4</v>
      </c>
      <c r="D413" s="16">
        <v>406</v>
      </c>
      <c r="E413" s="24">
        <v>11</v>
      </c>
      <c r="F413" s="24">
        <v>17</v>
      </c>
      <c r="G413" s="24">
        <v>2013</v>
      </c>
      <c r="H413" s="9">
        <v>146685.04</v>
      </c>
      <c r="I413" s="5" t="str">
        <f>VLOOKUP(D413,Cust,2)</f>
        <v>GlobalMed</v>
      </c>
      <c r="J413" s="5" t="str">
        <f>VLOOKUP(D413,Cust,3)</f>
        <v>Medical devices</v>
      </c>
      <c r="K413" t="str">
        <f>VLOOKUP(A413,RegionAssign,2,FALSE)</f>
        <v>West</v>
      </c>
      <c r="L413">
        <f>VLOOKUP(C413,ManAssign,2,FALSE)</f>
        <v>4</v>
      </c>
      <c r="M413" s="19">
        <f t="shared" si="30"/>
        <v>10267.952800000001</v>
      </c>
      <c r="N413" s="19">
        <f t="shared" si="31"/>
        <v>7334.2520000000004</v>
      </c>
      <c r="O413" s="19">
        <f t="shared" si="32"/>
        <v>4400.5511999999999</v>
      </c>
      <c r="P413" s="19">
        <f t="shared" si="33"/>
        <v>8801.1023999999998</v>
      </c>
      <c r="Q413" s="20">
        <f t="shared" si="34"/>
        <v>25669.882000000001</v>
      </c>
      <c r="T413" s="13"/>
    </row>
    <row r="414" spans="1:20" x14ac:dyDescent="0.5">
      <c r="A414" s="14" t="s">
        <v>37</v>
      </c>
      <c r="B414" s="14" t="s">
        <v>90</v>
      </c>
      <c r="C414" s="16">
        <v>4</v>
      </c>
      <c r="D414" s="16">
        <v>406</v>
      </c>
      <c r="E414" s="24">
        <v>11</v>
      </c>
      <c r="F414" s="24">
        <v>27</v>
      </c>
      <c r="G414" s="24">
        <v>2012</v>
      </c>
      <c r="H414" s="9">
        <v>207318.53</v>
      </c>
      <c r="I414" s="5" t="str">
        <f>VLOOKUP(D414,Cust,2)</f>
        <v>GlobalMed</v>
      </c>
      <c r="J414" s="5" t="str">
        <f>VLOOKUP(D414,Cust,3)</f>
        <v>Medical devices</v>
      </c>
      <c r="K414" t="str">
        <f>VLOOKUP(A414,RegionAssign,2,FALSE)</f>
        <v>West</v>
      </c>
      <c r="L414">
        <f>VLOOKUP(C414,ManAssign,2,FALSE)</f>
        <v>4</v>
      </c>
      <c r="M414" s="19">
        <f t="shared" si="30"/>
        <v>14512.297100000002</v>
      </c>
      <c r="N414" s="19">
        <f t="shared" si="31"/>
        <v>10365.926500000001</v>
      </c>
      <c r="O414" s="19">
        <f t="shared" si="32"/>
        <v>6219.5558999999994</v>
      </c>
      <c r="P414" s="19">
        <f t="shared" si="33"/>
        <v>12439.111799999999</v>
      </c>
      <c r="Q414" s="20">
        <f t="shared" si="34"/>
        <v>36280.742749999998</v>
      </c>
      <c r="T414" s="12"/>
    </row>
    <row r="415" spans="1:20" x14ac:dyDescent="0.5">
      <c r="A415" s="14" t="s">
        <v>37</v>
      </c>
      <c r="B415" s="14" t="s">
        <v>90</v>
      </c>
      <c r="C415" s="16">
        <v>4</v>
      </c>
      <c r="D415" s="16">
        <v>406</v>
      </c>
      <c r="E415" s="24">
        <v>8</v>
      </c>
      <c r="F415" s="24">
        <v>27</v>
      </c>
      <c r="G415" s="24">
        <v>2012</v>
      </c>
      <c r="H415" s="9">
        <v>128972.46</v>
      </c>
      <c r="I415" s="5" t="str">
        <f>VLOOKUP(D415,Cust,2)</f>
        <v>GlobalMed</v>
      </c>
      <c r="J415" s="5" t="str">
        <f>VLOOKUP(D415,Cust,3)</f>
        <v>Medical devices</v>
      </c>
      <c r="K415" t="str">
        <f>VLOOKUP(A415,RegionAssign,2,FALSE)</f>
        <v>West</v>
      </c>
      <c r="L415">
        <f>VLOOKUP(C415,ManAssign,2,FALSE)</f>
        <v>4</v>
      </c>
      <c r="M415" s="19">
        <f t="shared" si="30"/>
        <v>9028.0722000000005</v>
      </c>
      <c r="N415" s="19">
        <f t="shared" si="31"/>
        <v>6448.6230000000005</v>
      </c>
      <c r="O415" s="19">
        <f t="shared" si="32"/>
        <v>3869.1738</v>
      </c>
      <c r="P415" s="19">
        <f t="shared" si="33"/>
        <v>7738.3476000000001</v>
      </c>
      <c r="Q415" s="20">
        <f t="shared" si="34"/>
        <v>22570.180499999999</v>
      </c>
      <c r="T415" s="13"/>
    </row>
    <row r="416" spans="1:20" x14ac:dyDescent="0.5">
      <c r="A416" s="14" t="s">
        <v>37</v>
      </c>
      <c r="B416" s="14" t="s">
        <v>90</v>
      </c>
      <c r="C416" s="16">
        <v>4</v>
      </c>
      <c r="D416" s="16">
        <v>406</v>
      </c>
      <c r="E416" s="24">
        <v>8</v>
      </c>
      <c r="F416" s="24">
        <v>21</v>
      </c>
      <c r="G416" s="24">
        <v>2012</v>
      </c>
      <c r="H416" s="9">
        <v>237789.21</v>
      </c>
      <c r="I416" s="5" t="str">
        <f>VLOOKUP(D416,Cust,2)</f>
        <v>GlobalMed</v>
      </c>
      <c r="J416" s="5" t="str">
        <f>VLOOKUP(D416,Cust,3)</f>
        <v>Medical devices</v>
      </c>
      <c r="K416" t="str">
        <f>VLOOKUP(A416,RegionAssign,2,FALSE)</f>
        <v>West</v>
      </c>
      <c r="L416">
        <f>VLOOKUP(C416,ManAssign,2,FALSE)</f>
        <v>4</v>
      </c>
      <c r="M416" s="19">
        <f t="shared" si="30"/>
        <v>16645.244699999999</v>
      </c>
      <c r="N416" s="19">
        <f t="shared" si="31"/>
        <v>11889.460500000001</v>
      </c>
      <c r="O416" s="19">
        <f t="shared" si="32"/>
        <v>7133.6762999999992</v>
      </c>
      <c r="P416" s="19">
        <f t="shared" si="33"/>
        <v>14267.352599999998</v>
      </c>
      <c r="Q416" s="20">
        <f t="shared" si="34"/>
        <v>41613.111749999996</v>
      </c>
      <c r="T416" s="12"/>
    </row>
    <row r="417" spans="1:20" x14ac:dyDescent="0.5">
      <c r="A417" s="14" t="s">
        <v>37</v>
      </c>
      <c r="B417" s="14" t="s">
        <v>90</v>
      </c>
      <c r="C417" s="16">
        <v>4</v>
      </c>
      <c r="D417" s="16">
        <v>406</v>
      </c>
      <c r="E417" s="24">
        <v>6</v>
      </c>
      <c r="F417" s="24">
        <v>29</v>
      </c>
      <c r="G417" s="24">
        <v>2012</v>
      </c>
      <c r="H417" s="9">
        <v>53684.3</v>
      </c>
      <c r="I417" s="5" t="str">
        <f>VLOOKUP(D417,Cust,2)</f>
        <v>GlobalMed</v>
      </c>
      <c r="J417" s="5" t="str">
        <f>VLOOKUP(D417,Cust,3)</f>
        <v>Medical devices</v>
      </c>
      <c r="K417" t="str">
        <f>VLOOKUP(A417,RegionAssign,2,FALSE)</f>
        <v>West</v>
      </c>
      <c r="L417">
        <f>VLOOKUP(C417,ManAssign,2,FALSE)</f>
        <v>4</v>
      </c>
      <c r="M417" s="19">
        <f t="shared" si="30"/>
        <v>3757.9010000000007</v>
      </c>
      <c r="N417" s="19">
        <f t="shared" si="31"/>
        <v>2684.2150000000001</v>
      </c>
      <c r="O417" s="19">
        <f t="shared" si="32"/>
        <v>1610.529</v>
      </c>
      <c r="P417" s="19">
        <f t="shared" si="33"/>
        <v>3221.058</v>
      </c>
      <c r="Q417" s="20">
        <f t="shared" si="34"/>
        <v>9394.7525000000005</v>
      </c>
      <c r="T417" s="13"/>
    </row>
    <row r="418" spans="1:20" x14ac:dyDescent="0.5">
      <c r="A418" s="14" t="s">
        <v>37</v>
      </c>
      <c r="B418" s="14" t="s">
        <v>90</v>
      </c>
      <c r="C418" s="16">
        <v>4</v>
      </c>
      <c r="D418" s="16">
        <v>406</v>
      </c>
      <c r="E418" s="24">
        <v>5</v>
      </c>
      <c r="F418" s="24">
        <v>15</v>
      </c>
      <c r="G418" s="24">
        <v>2012</v>
      </c>
      <c r="H418" s="9">
        <v>74959.429999999993</v>
      </c>
      <c r="I418" s="5" t="str">
        <f>VLOOKUP(D418,Cust,2)</f>
        <v>GlobalMed</v>
      </c>
      <c r="J418" s="5" t="str">
        <f>VLOOKUP(D418,Cust,3)</f>
        <v>Medical devices</v>
      </c>
      <c r="K418" t="str">
        <f>VLOOKUP(A418,RegionAssign,2,FALSE)</f>
        <v>West</v>
      </c>
      <c r="L418">
        <f>VLOOKUP(C418,ManAssign,2,FALSE)</f>
        <v>4</v>
      </c>
      <c r="M418" s="19">
        <f t="shared" si="30"/>
        <v>5247.1601000000001</v>
      </c>
      <c r="N418" s="19">
        <f t="shared" si="31"/>
        <v>3747.9714999999997</v>
      </c>
      <c r="O418" s="19">
        <f t="shared" si="32"/>
        <v>2248.7828999999997</v>
      </c>
      <c r="P418" s="19">
        <f t="shared" si="33"/>
        <v>4497.5657999999994</v>
      </c>
      <c r="Q418" s="20">
        <f t="shared" si="34"/>
        <v>13117.900249999999</v>
      </c>
      <c r="T418" s="12"/>
    </row>
    <row r="419" spans="1:20" x14ac:dyDescent="0.5">
      <c r="A419" s="15" t="s">
        <v>37</v>
      </c>
      <c r="B419" s="15" t="s">
        <v>90</v>
      </c>
      <c r="C419" s="17">
        <v>4</v>
      </c>
      <c r="D419" s="17">
        <v>406</v>
      </c>
      <c r="E419" s="24">
        <v>5</v>
      </c>
      <c r="F419" s="24">
        <v>15</v>
      </c>
      <c r="G419" s="24">
        <v>2012</v>
      </c>
      <c r="H419" s="9">
        <v>110013.82</v>
      </c>
      <c r="I419" s="5" t="str">
        <f>VLOOKUP(D419,Cust,2)</f>
        <v>GlobalMed</v>
      </c>
      <c r="J419" s="5" t="str">
        <f>VLOOKUP(D419,Cust,3)</f>
        <v>Medical devices</v>
      </c>
      <c r="K419" t="str">
        <f>VLOOKUP(A419,RegionAssign,2,FALSE)</f>
        <v>West</v>
      </c>
      <c r="L419">
        <f>VLOOKUP(C419,ManAssign,2,FALSE)</f>
        <v>4</v>
      </c>
      <c r="M419" s="19">
        <f t="shared" si="30"/>
        <v>7700.9674000000014</v>
      </c>
      <c r="N419" s="19">
        <f t="shared" si="31"/>
        <v>5500.6910000000007</v>
      </c>
      <c r="O419" s="19">
        <f t="shared" si="32"/>
        <v>3300.4146000000001</v>
      </c>
      <c r="P419" s="19">
        <f t="shared" si="33"/>
        <v>6600.8292000000001</v>
      </c>
      <c r="Q419" s="20">
        <f t="shared" si="34"/>
        <v>19252.4185</v>
      </c>
      <c r="T419" s="13"/>
    </row>
    <row r="420" spans="1:20" x14ac:dyDescent="0.5">
      <c r="A420" s="14" t="s">
        <v>37</v>
      </c>
      <c r="B420" s="14" t="s">
        <v>90</v>
      </c>
      <c r="C420" s="16">
        <v>4</v>
      </c>
      <c r="D420" s="16">
        <v>406</v>
      </c>
      <c r="E420" s="24">
        <v>2</v>
      </c>
      <c r="F420" s="24">
        <v>25</v>
      </c>
      <c r="G420" s="24">
        <v>2012</v>
      </c>
      <c r="H420" s="9">
        <v>200108.51</v>
      </c>
      <c r="I420" s="5" t="str">
        <f>VLOOKUP(D420,Cust,2)</f>
        <v>GlobalMed</v>
      </c>
      <c r="J420" s="5" t="str">
        <f>VLOOKUP(D420,Cust,3)</f>
        <v>Medical devices</v>
      </c>
      <c r="K420" t="str">
        <f>VLOOKUP(A420,RegionAssign,2,FALSE)</f>
        <v>West</v>
      </c>
      <c r="L420">
        <f>VLOOKUP(C420,ManAssign,2,FALSE)</f>
        <v>4</v>
      </c>
      <c r="M420" s="19">
        <f t="shared" si="30"/>
        <v>14007.595700000002</v>
      </c>
      <c r="N420" s="19">
        <f t="shared" si="31"/>
        <v>10005.425500000001</v>
      </c>
      <c r="O420" s="19">
        <f t="shared" si="32"/>
        <v>6003.2552999999998</v>
      </c>
      <c r="P420" s="19">
        <f t="shared" si="33"/>
        <v>12006.5106</v>
      </c>
      <c r="Q420" s="20">
        <f t="shared" si="34"/>
        <v>35018.989249999999</v>
      </c>
      <c r="T420" s="12"/>
    </row>
    <row r="421" spans="1:20" x14ac:dyDescent="0.5">
      <c r="A421" s="14" t="s">
        <v>37</v>
      </c>
      <c r="B421" s="14" t="s">
        <v>90</v>
      </c>
      <c r="C421" s="16">
        <v>4</v>
      </c>
      <c r="D421" s="16">
        <v>406</v>
      </c>
      <c r="E421" s="24">
        <v>2</v>
      </c>
      <c r="F421" s="24">
        <v>13</v>
      </c>
      <c r="G421" s="24">
        <v>2012</v>
      </c>
      <c r="H421" s="9">
        <v>148824.35999999999</v>
      </c>
      <c r="I421" s="5" t="str">
        <f>VLOOKUP(D421,Cust,2)</f>
        <v>GlobalMed</v>
      </c>
      <c r="J421" s="5" t="str">
        <f>VLOOKUP(D421,Cust,3)</f>
        <v>Medical devices</v>
      </c>
      <c r="K421" t="str">
        <f>VLOOKUP(A421,RegionAssign,2,FALSE)</f>
        <v>West</v>
      </c>
      <c r="L421">
        <f>VLOOKUP(C421,ManAssign,2,FALSE)</f>
        <v>4</v>
      </c>
      <c r="M421" s="19">
        <f t="shared" si="30"/>
        <v>10417.7052</v>
      </c>
      <c r="N421" s="19">
        <f t="shared" si="31"/>
        <v>7441.2179999999998</v>
      </c>
      <c r="O421" s="19">
        <f t="shared" si="32"/>
        <v>4464.7307999999994</v>
      </c>
      <c r="P421" s="19">
        <f t="shared" si="33"/>
        <v>8929.4615999999987</v>
      </c>
      <c r="Q421" s="20">
        <f t="shared" si="34"/>
        <v>26044.262999999995</v>
      </c>
      <c r="T421" s="13"/>
    </row>
    <row r="422" spans="1:20" x14ac:dyDescent="0.5">
      <c r="A422" s="14" t="s">
        <v>37</v>
      </c>
      <c r="B422" s="14" t="s">
        <v>98</v>
      </c>
      <c r="C422" s="16">
        <v>4</v>
      </c>
      <c r="D422" s="16">
        <v>407</v>
      </c>
      <c r="E422" s="24">
        <v>9</v>
      </c>
      <c r="F422" s="24">
        <v>11</v>
      </c>
      <c r="G422" s="24">
        <v>2014</v>
      </c>
      <c r="H422" s="9">
        <v>107313.76</v>
      </c>
      <c r="I422" s="5" t="str">
        <f>VLOOKUP(D422,Cust,2)</f>
        <v>Google</v>
      </c>
      <c r="J422" s="5" t="str">
        <f>VLOOKUP(D422,Cust,3)</f>
        <v>Internet</v>
      </c>
      <c r="K422" t="str">
        <f>VLOOKUP(A422,RegionAssign,2,FALSE)</f>
        <v>West</v>
      </c>
      <c r="L422">
        <f>VLOOKUP(C422,ManAssign,2,FALSE)</f>
        <v>4</v>
      </c>
      <c r="M422" s="19">
        <f t="shared" si="30"/>
        <v>7511.9632000000001</v>
      </c>
      <c r="N422" s="19">
        <f t="shared" si="31"/>
        <v>5365.6880000000001</v>
      </c>
      <c r="O422" s="19">
        <f t="shared" si="32"/>
        <v>3219.4127999999996</v>
      </c>
      <c r="P422" s="19">
        <f t="shared" si="33"/>
        <v>6438.8255999999992</v>
      </c>
      <c r="Q422" s="20">
        <f t="shared" si="34"/>
        <v>18779.907999999999</v>
      </c>
      <c r="T422" s="12"/>
    </row>
    <row r="423" spans="1:20" x14ac:dyDescent="0.5">
      <c r="A423" s="14" t="s">
        <v>37</v>
      </c>
      <c r="B423" s="14" t="s">
        <v>98</v>
      </c>
      <c r="C423" s="16">
        <v>4</v>
      </c>
      <c r="D423" s="16">
        <v>407</v>
      </c>
      <c r="E423" s="24">
        <v>8</v>
      </c>
      <c r="F423" s="24">
        <v>12</v>
      </c>
      <c r="G423" s="24">
        <v>2014</v>
      </c>
      <c r="H423" s="9">
        <v>198440.94</v>
      </c>
      <c r="I423" s="5" t="str">
        <f>VLOOKUP(D423,Cust,2)</f>
        <v>Google</v>
      </c>
      <c r="J423" s="5" t="str">
        <f>VLOOKUP(D423,Cust,3)</f>
        <v>Internet</v>
      </c>
      <c r="K423" t="str">
        <f>VLOOKUP(A423,RegionAssign,2,FALSE)</f>
        <v>West</v>
      </c>
      <c r="L423">
        <f>VLOOKUP(C423,ManAssign,2,FALSE)</f>
        <v>4</v>
      </c>
      <c r="M423" s="19">
        <f t="shared" si="30"/>
        <v>13890.865800000001</v>
      </c>
      <c r="N423" s="19">
        <f t="shared" si="31"/>
        <v>9922.0470000000005</v>
      </c>
      <c r="O423" s="19">
        <f t="shared" si="32"/>
        <v>5953.2281999999996</v>
      </c>
      <c r="P423" s="19">
        <f t="shared" si="33"/>
        <v>11906.456399999999</v>
      </c>
      <c r="Q423" s="20">
        <f t="shared" si="34"/>
        <v>34727.164499999999</v>
      </c>
      <c r="T423" s="13"/>
    </row>
    <row r="424" spans="1:20" x14ac:dyDescent="0.5">
      <c r="A424" s="14" t="s">
        <v>37</v>
      </c>
      <c r="B424" s="14" t="s">
        <v>98</v>
      </c>
      <c r="C424" s="16">
        <v>4</v>
      </c>
      <c r="D424" s="16">
        <v>407</v>
      </c>
      <c r="E424" s="24">
        <v>7</v>
      </c>
      <c r="F424" s="24">
        <v>1</v>
      </c>
      <c r="G424" s="24">
        <v>2014</v>
      </c>
      <c r="H424" s="9">
        <v>80037.759999999995</v>
      </c>
      <c r="I424" s="5" t="str">
        <f>VLOOKUP(D424,Cust,2)</f>
        <v>Google</v>
      </c>
      <c r="J424" s="5" t="str">
        <f>VLOOKUP(D424,Cust,3)</f>
        <v>Internet</v>
      </c>
      <c r="K424" t="str">
        <f>VLOOKUP(A424,RegionAssign,2,FALSE)</f>
        <v>West</v>
      </c>
      <c r="L424">
        <f>VLOOKUP(C424,ManAssign,2,FALSE)</f>
        <v>4</v>
      </c>
      <c r="M424" s="19">
        <f t="shared" si="30"/>
        <v>5602.6432000000004</v>
      </c>
      <c r="N424" s="19">
        <f t="shared" si="31"/>
        <v>4001.8879999999999</v>
      </c>
      <c r="O424" s="19">
        <f t="shared" si="32"/>
        <v>2401.1327999999999</v>
      </c>
      <c r="P424" s="19">
        <f t="shared" si="33"/>
        <v>4802.2655999999997</v>
      </c>
      <c r="Q424" s="20">
        <f t="shared" si="34"/>
        <v>14006.607999999998</v>
      </c>
      <c r="T424" s="12"/>
    </row>
    <row r="425" spans="1:20" x14ac:dyDescent="0.5">
      <c r="A425" s="14" t="s">
        <v>37</v>
      </c>
      <c r="B425" s="14" t="s">
        <v>98</v>
      </c>
      <c r="C425" s="16">
        <v>4</v>
      </c>
      <c r="D425" s="16">
        <v>407</v>
      </c>
      <c r="E425" s="24">
        <v>6</v>
      </c>
      <c r="F425" s="24">
        <v>11</v>
      </c>
      <c r="G425" s="24">
        <v>2014</v>
      </c>
      <c r="H425" s="9">
        <v>242437.65</v>
      </c>
      <c r="I425" s="5" t="str">
        <f>VLOOKUP(D425,Cust,2)</f>
        <v>Google</v>
      </c>
      <c r="J425" s="5" t="str">
        <f>VLOOKUP(D425,Cust,3)</f>
        <v>Internet</v>
      </c>
      <c r="K425" t="str">
        <f>VLOOKUP(A425,RegionAssign,2,FALSE)</f>
        <v>West</v>
      </c>
      <c r="L425">
        <f>VLOOKUP(C425,ManAssign,2,FALSE)</f>
        <v>4</v>
      </c>
      <c r="M425" s="19">
        <f t="shared" si="30"/>
        <v>16970.6355</v>
      </c>
      <c r="N425" s="19">
        <f t="shared" si="31"/>
        <v>12121.8825</v>
      </c>
      <c r="O425" s="19">
        <f t="shared" si="32"/>
        <v>7273.1295</v>
      </c>
      <c r="P425" s="19">
        <f t="shared" si="33"/>
        <v>14546.259</v>
      </c>
      <c r="Q425" s="20">
        <f t="shared" si="34"/>
        <v>42426.588749999995</v>
      </c>
      <c r="T425" s="13"/>
    </row>
    <row r="426" spans="1:20" x14ac:dyDescent="0.5">
      <c r="A426" s="14" t="s">
        <v>37</v>
      </c>
      <c r="B426" s="14" t="s">
        <v>98</v>
      </c>
      <c r="C426" s="16">
        <v>4</v>
      </c>
      <c r="D426" s="16">
        <v>407</v>
      </c>
      <c r="E426" s="24">
        <v>5</v>
      </c>
      <c r="F426" s="24">
        <v>25</v>
      </c>
      <c r="G426" s="24">
        <v>2014</v>
      </c>
      <c r="H426" s="9">
        <v>229571.43</v>
      </c>
      <c r="I426" s="5" t="str">
        <f>VLOOKUP(D426,Cust,2)</f>
        <v>Google</v>
      </c>
      <c r="J426" s="5" t="str">
        <f>VLOOKUP(D426,Cust,3)</f>
        <v>Internet</v>
      </c>
      <c r="K426" t="str">
        <f>VLOOKUP(A426,RegionAssign,2,FALSE)</f>
        <v>West</v>
      </c>
      <c r="L426">
        <f>VLOOKUP(C426,ManAssign,2,FALSE)</f>
        <v>4</v>
      </c>
      <c r="M426" s="19">
        <f t="shared" si="30"/>
        <v>16070.000100000001</v>
      </c>
      <c r="N426" s="19">
        <f t="shared" si="31"/>
        <v>11478.5715</v>
      </c>
      <c r="O426" s="19">
        <f t="shared" si="32"/>
        <v>6887.1428999999998</v>
      </c>
      <c r="P426" s="19">
        <f t="shared" si="33"/>
        <v>13774.2858</v>
      </c>
      <c r="Q426" s="20">
        <f t="shared" si="34"/>
        <v>40175.000249999997</v>
      </c>
      <c r="T426" s="12"/>
    </row>
    <row r="427" spans="1:20" x14ac:dyDescent="0.5">
      <c r="A427" s="14" t="s">
        <v>37</v>
      </c>
      <c r="B427" s="14" t="s">
        <v>98</v>
      </c>
      <c r="C427" s="16">
        <v>4</v>
      </c>
      <c r="D427" s="16">
        <v>407</v>
      </c>
      <c r="E427" s="24">
        <v>5</v>
      </c>
      <c r="F427" s="24">
        <v>10</v>
      </c>
      <c r="G427" s="24">
        <v>2014</v>
      </c>
      <c r="H427" s="9">
        <v>181478.91</v>
      </c>
      <c r="I427" s="5" t="str">
        <f>VLOOKUP(D427,Cust,2)</f>
        <v>Google</v>
      </c>
      <c r="J427" s="5" t="str">
        <f>VLOOKUP(D427,Cust,3)</f>
        <v>Internet</v>
      </c>
      <c r="K427" t="str">
        <f>VLOOKUP(A427,RegionAssign,2,FALSE)</f>
        <v>West</v>
      </c>
      <c r="L427">
        <f>VLOOKUP(C427,ManAssign,2,FALSE)</f>
        <v>4</v>
      </c>
      <c r="M427" s="19">
        <f t="shared" si="30"/>
        <v>12703.523700000002</v>
      </c>
      <c r="N427" s="19">
        <f t="shared" si="31"/>
        <v>9073.9454999999998</v>
      </c>
      <c r="O427" s="19">
        <f t="shared" si="32"/>
        <v>5444.3672999999999</v>
      </c>
      <c r="P427" s="19">
        <f t="shared" si="33"/>
        <v>10888.7346</v>
      </c>
      <c r="Q427" s="20">
        <f t="shared" si="34"/>
        <v>31758.809249999998</v>
      </c>
      <c r="T427" s="13"/>
    </row>
    <row r="428" spans="1:20" x14ac:dyDescent="0.5">
      <c r="A428" s="14" t="s">
        <v>37</v>
      </c>
      <c r="B428" s="14" t="s">
        <v>98</v>
      </c>
      <c r="C428" s="16">
        <v>4</v>
      </c>
      <c r="D428" s="16">
        <v>407</v>
      </c>
      <c r="E428" s="24">
        <v>4</v>
      </c>
      <c r="F428" s="24">
        <v>14</v>
      </c>
      <c r="G428" s="24">
        <v>2014</v>
      </c>
      <c r="H428" s="9">
        <v>150466.66</v>
      </c>
      <c r="I428" s="5" t="str">
        <f>VLOOKUP(D428,Cust,2)</f>
        <v>Google</v>
      </c>
      <c r="J428" s="5" t="str">
        <f>VLOOKUP(D428,Cust,3)</f>
        <v>Internet</v>
      </c>
      <c r="K428" t="str">
        <f>VLOOKUP(A428,RegionAssign,2,FALSE)</f>
        <v>West</v>
      </c>
      <c r="L428">
        <f>VLOOKUP(C428,ManAssign,2,FALSE)</f>
        <v>4</v>
      </c>
      <c r="M428" s="19">
        <f t="shared" si="30"/>
        <v>10532.666200000001</v>
      </c>
      <c r="N428" s="19">
        <f t="shared" si="31"/>
        <v>7523.3330000000005</v>
      </c>
      <c r="O428" s="19">
        <f t="shared" si="32"/>
        <v>4513.9997999999996</v>
      </c>
      <c r="P428" s="19">
        <f t="shared" si="33"/>
        <v>9027.9995999999992</v>
      </c>
      <c r="Q428" s="20">
        <f t="shared" si="34"/>
        <v>26331.665499999999</v>
      </c>
      <c r="T428" s="12"/>
    </row>
    <row r="429" spans="1:20" x14ac:dyDescent="0.5">
      <c r="A429" s="14" t="s">
        <v>37</v>
      </c>
      <c r="B429" s="14" t="s">
        <v>98</v>
      </c>
      <c r="C429" s="16">
        <v>4</v>
      </c>
      <c r="D429" s="16">
        <v>407</v>
      </c>
      <c r="E429" s="24">
        <v>4</v>
      </c>
      <c r="F429" s="24">
        <v>11</v>
      </c>
      <c r="G429" s="24">
        <v>2014</v>
      </c>
      <c r="H429" s="9">
        <v>235531.05</v>
      </c>
      <c r="I429" s="5" t="str">
        <f>VLOOKUP(D429,Cust,2)</f>
        <v>Google</v>
      </c>
      <c r="J429" s="5" t="str">
        <f>VLOOKUP(D429,Cust,3)</f>
        <v>Internet</v>
      </c>
      <c r="K429" t="str">
        <f>VLOOKUP(A429,RegionAssign,2,FALSE)</f>
        <v>West</v>
      </c>
      <c r="L429">
        <f>VLOOKUP(C429,ManAssign,2,FALSE)</f>
        <v>4</v>
      </c>
      <c r="M429" s="19">
        <f t="shared" si="30"/>
        <v>16487.173500000001</v>
      </c>
      <c r="N429" s="19">
        <f t="shared" si="31"/>
        <v>11776.5525</v>
      </c>
      <c r="O429" s="19">
        <f t="shared" si="32"/>
        <v>7065.9314999999997</v>
      </c>
      <c r="P429" s="19">
        <f t="shared" si="33"/>
        <v>14131.862999999999</v>
      </c>
      <c r="Q429" s="20">
        <f t="shared" si="34"/>
        <v>41217.933749999997</v>
      </c>
      <c r="T429" s="13"/>
    </row>
    <row r="430" spans="1:20" x14ac:dyDescent="0.5">
      <c r="A430" s="14" t="s">
        <v>37</v>
      </c>
      <c r="B430" s="14" t="s">
        <v>98</v>
      </c>
      <c r="C430" s="16">
        <v>4</v>
      </c>
      <c r="D430" s="16">
        <v>407</v>
      </c>
      <c r="E430" s="24">
        <v>11</v>
      </c>
      <c r="F430" s="24">
        <v>24</v>
      </c>
      <c r="G430" s="24">
        <v>2013</v>
      </c>
      <c r="H430" s="9">
        <v>245459.77</v>
      </c>
      <c r="I430" s="5" t="str">
        <f>VLOOKUP(D430,Cust,2)</f>
        <v>Google</v>
      </c>
      <c r="J430" s="5" t="str">
        <f>VLOOKUP(D430,Cust,3)</f>
        <v>Internet</v>
      </c>
      <c r="K430" t="str">
        <f>VLOOKUP(A430,RegionAssign,2,FALSE)</f>
        <v>West</v>
      </c>
      <c r="L430">
        <f>VLOOKUP(C430,ManAssign,2,FALSE)</f>
        <v>4</v>
      </c>
      <c r="M430" s="19">
        <f t="shared" si="30"/>
        <v>17182.1839</v>
      </c>
      <c r="N430" s="19">
        <f t="shared" si="31"/>
        <v>12272.988499999999</v>
      </c>
      <c r="O430" s="19">
        <f t="shared" si="32"/>
        <v>7363.7930999999999</v>
      </c>
      <c r="P430" s="19">
        <f t="shared" si="33"/>
        <v>14727.5862</v>
      </c>
      <c r="Q430" s="20">
        <f t="shared" si="34"/>
        <v>42955.459749999995</v>
      </c>
      <c r="T430" s="12"/>
    </row>
    <row r="431" spans="1:20" x14ac:dyDescent="0.5">
      <c r="A431" s="14" t="s">
        <v>37</v>
      </c>
      <c r="B431" s="14" t="s">
        <v>98</v>
      </c>
      <c r="C431" s="16">
        <v>4</v>
      </c>
      <c r="D431" s="16">
        <v>407</v>
      </c>
      <c r="E431" s="24">
        <v>8</v>
      </c>
      <c r="F431" s="24">
        <v>14</v>
      </c>
      <c r="G431" s="24">
        <v>2013</v>
      </c>
      <c r="H431" s="9">
        <v>174469.04</v>
      </c>
      <c r="I431" s="5" t="str">
        <f>VLOOKUP(D431,Cust,2)</f>
        <v>Google</v>
      </c>
      <c r="J431" s="5" t="str">
        <f>VLOOKUP(D431,Cust,3)</f>
        <v>Internet</v>
      </c>
      <c r="K431" t="str">
        <f>VLOOKUP(A431,RegionAssign,2,FALSE)</f>
        <v>West</v>
      </c>
      <c r="L431">
        <f>VLOOKUP(C431,ManAssign,2,FALSE)</f>
        <v>4</v>
      </c>
      <c r="M431" s="19">
        <f t="shared" si="30"/>
        <v>12212.832800000002</v>
      </c>
      <c r="N431" s="19">
        <f t="shared" si="31"/>
        <v>8723.4520000000011</v>
      </c>
      <c r="O431" s="19">
        <f t="shared" si="32"/>
        <v>5234.0712000000003</v>
      </c>
      <c r="P431" s="19">
        <f t="shared" si="33"/>
        <v>10468.142400000001</v>
      </c>
      <c r="Q431" s="20">
        <f t="shared" si="34"/>
        <v>30532.081999999999</v>
      </c>
      <c r="T431" s="13"/>
    </row>
    <row r="432" spans="1:20" x14ac:dyDescent="0.5">
      <c r="A432" s="14" t="s">
        <v>37</v>
      </c>
      <c r="B432" s="14" t="s">
        <v>98</v>
      </c>
      <c r="C432" s="16">
        <v>4</v>
      </c>
      <c r="D432" s="16">
        <v>407</v>
      </c>
      <c r="E432" s="24">
        <v>8</v>
      </c>
      <c r="F432" s="24">
        <v>9</v>
      </c>
      <c r="G432" s="24">
        <v>2013</v>
      </c>
      <c r="H432" s="9">
        <v>67677.33</v>
      </c>
      <c r="I432" s="5" t="str">
        <f>VLOOKUP(D432,Cust,2)</f>
        <v>Google</v>
      </c>
      <c r="J432" s="5" t="str">
        <f>VLOOKUP(D432,Cust,3)</f>
        <v>Internet</v>
      </c>
      <c r="K432" t="str">
        <f>VLOOKUP(A432,RegionAssign,2,FALSE)</f>
        <v>West</v>
      </c>
      <c r="L432">
        <f>VLOOKUP(C432,ManAssign,2,FALSE)</f>
        <v>4</v>
      </c>
      <c r="M432" s="19">
        <f t="shared" si="30"/>
        <v>4737.4131000000007</v>
      </c>
      <c r="N432" s="19">
        <f t="shared" si="31"/>
        <v>3383.8665000000001</v>
      </c>
      <c r="O432" s="19">
        <f t="shared" si="32"/>
        <v>2030.3199</v>
      </c>
      <c r="P432" s="19">
        <f t="shared" si="33"/>
        <v>4060.6397999999999</v>
      </c>
      <c r="Q432" s="20">
        <f t="shared" si="34"/>
        <v>11843.53275</v>
      </c>
      <c r="T432" s="12"/>
    </row>
    <row r="433" spans="1:20" x14ac:dyDescent="0.5">
      <c r="A433" s="14" t="s">
        <v>37</v>
      </c>
      <c r="B433" s="14" t="s">
        <v>98</v>
      </c>
      <c r="C433" s="16">
        <v>4</v>
      </c>
      <c r="D433" s="16">
        <v>407</v>
      </c>
      <c r="E433" s="24">
        <v>8</v>
      </c>
      <c r="F433" s="24">
        <v>1</v>
      </c>
      <c r="G433" s="24">
        <v>2013</v>
      </c>
      <c r="H433" s="9">
        <v>143212.35</v>
      </c>
      <c r="I433" s="5" t="str">
        <f>VLOOKUP(D433,Cust,2)</f>
        <v>Google</v>
      </c>
      <c r="J433" s="5" t="str">
        <f>VLOOKUP(D433,Cust,3)</f>
        <v>Internet</v>
      </c>
      <c r="K433" t="str">
        <f>VLOOKUP(A433,RegionAssign,2,FALSE)</f>
        <v>West</v>
      </c>
      <c r="L433">
        <f>VLOOKUP(C433,ManAssign,2,FALSE)</f>
        <v>4</v>
      </c>
      <c r="M433" s="19">
        <f t="shared" si="30"/>
        <v>10024.864500000001</v>
      </c>
      <c r="N433" s="19">
        <f t="shared" si="31"/>
        <v>7160.6175000000003</v>
      </c>
      <c r="O433" s="19">
        <f t="shared" si="32"/>
        <v>4296.3705</v>
      </c>
      <c r="P433" s="19">
        <f t="shared" si="33"/>
        <v>8592.741</v>
      </c>
      <c r="Q433" s="20">
        <f t="shared" si="34"/>
        <v>25062.161250000001</v>
      </c>
      <c r="T433" s="13"/>
    </row>
    <row r="434" spans="1:20" x14ac:dyDescent="0.5">
      <c r="A434" s="14" t="s">
        <v>37</v>
      </c>
      <c r="B434" s="14" t="s">
        <v>98</v>
      </c>
      <c r="C434" s="16">
        <v>4</v>
      </c>
      <c r="D434" s="16">
        <v>407</v>
      </c>
      <c r="E434" s="24">
        <v>5</v>
      </c>
      <c r="F434" s="24">
        <v>16</v>
      </c>
      <c r="G434" s="24">
        <v>2013</v>
      </c>
      <c r="H434" s="9">
        <v>180859.25</v>
      </c>
      <c r="I434" s="5" t="str">
        <f>VLOOKUP(D434,Cust,2)</f>
        <v>Google</v>
      </c>
      <c r="J434" s="5" t="str">
        <f>VLOOKUP(D434,Cust,3)</f>
        <v>Internet</v>
      </c>
      <c r="K434" t="str">
        <f>VLOOKUP(A434,RegionAssign,2,FALSE)</f>
        <v>West</v>
      </c>
      <c r="L434">
        <f>VLOOKUP(C434,ManAssign,2,FALSE)</f>
        <v>4</v>
      </c>
      <c r="M434" s="19">
        <f t="shared" si="30"/>
        <v>12660.147500000001</v>
      </c>
      <c r="N434" s="19">
        <f t="shared" si="31"/>
        <v>9042.9624999999996</v>
      </c>
      <c r="O434" s="19">
        <f t="shared" si="32"/>
        <v>5425.7775000000001</v>
      </c>
      <c r="P434" s="19">
        <f t="shared" si="33"/>
        <v>10851.555</v>
      </c>
      <c r="Q434" s="20">
        <f t="shared" si="34"/>
        <v>31650.368749999998</v>
      </c>
      <c r="T434" s="12"/>
    </row>
    <row r="435" spans="1:20" x14ac:dyDescent="0.5">
      <c r="A435" s="14" t="s">
        <v>37</v>
      </c>
      <c r="B435" s="14" t="s">
        <v>98</v>
      </c>
      <c r="C435" s="16">
        <v>4</v>
      </c>
      <c r="D435" s="16">
        <v>407</v>
      </c>
      <c r="E435" s="24">
        <v>4</v>
      </c>
      <c r="F435" s="24">
        <v>28</v>
      </c>
      <c r="G435" s="24">
        <v>2013</v>
      </c>
      <c r="H435" s="9">
        <v>153574.66</v>
      </c>
      <c r="I435" s="5" t="str">
        <f>VLOOKUP(D435,Cust,2)</f>
        <v>Google</v>
      </c>
      <c r="J435" s="5" t="str">
        <f>VLOOKUP(D435,Cust,3)</f>
        <v>Internet</v>
      </c>
      <c r="K435" t="str">
        <f>VLOOKUP(A435,RegionAssign,2,FALSE)</f>
        <v>West</v>
      </c>
      <c r="L435">
        <f>VLOOKUP(C435,ManAssign,2,FALSE)</f>
        <v>4</v>
      </c>
      <c r="M435" s="19">
        <f t="shared" si="30"/>
        <v>10750.226200000001</v>
      </c>
      <c r="N435" s="19">
        <f t="shared" si="31"/>
        <v>7678.7330000000002</v>
      </c>
      <c r="O435" s="19">
        <f t="shared" si="32"/>
        <v>4607.2398000000003</v>
      </c>
      <c r="P435" s="19">
        <f t="shared" si="33"/>
        <v>9214.4796000000006</v>
      </c>
      <c r="Q435" s="20">
        <f t="shared" si="34"/>
        <v>26875.565500000001</v>
      </c>
      <c r="T435" s="13"/>
    </row>
    <row r="436" spans="1:20" x14ac:dyDescent="0.5">
      <c r="A436" s="14" t="s">
        <v>37</v>
      </c>
      <c r="B436" s="14" t="s">
        <v>98</v>
      </c>
      <c r="C436" s="16">
        <v>4</v>
      </c>
      <c r="D436" s="16">
        <v>407</v>
      </c>
      <c r="E436" s="24">
        <v>4</v>
      </c>
      <c r="F436" s="24">
        <v>9</v>
      </c>
      <c r="G436" s="24">
        <v>2013</v>
      </c>
      <c r="H436" s="9">
        <v>100375.33</v>
      </c>
      <c r="I436" s="5" t="str">
        <f>VLOOKUP(D436,Cust,2)</f>
        <v>Google</v>
      </c>
      <c r="J436" s="5" t="str">
        <f>VLOOKUP(D436,Cust,3)</f>
        <v>Internet</v>
      </c>
      <c r="K436" t="str">
        <f>VLOOKUP(A436,RegionAssign,2,FALSE)</f>
        <v>West</v>
      </c>
      <c r="L436">
        <f>VLOOKUP(C436,ManAssign,2,FALSE)</f>
        <v>4</v>
      </c>
      <c r="M436" s="19">
        <f t="shared" si="30"/>
        <v>7026.2731000000003</v>
      </c>
      <c r="N436" s="19">
        <f t="shared" si="31"/>
        <v>5018.7665000000006</v>
      </c>
      <c r="O436" s="19">
        <f t="shared" si="32"/>
        <v>3011.2599</v>
      </c>
      <c r="P436" s="19">
        <f t="shared" si="33"/>
        <v>6022.5198</v>
      </c>
      <c r="Q436" s="20">
        <f t="shared" si="34"/>
        <v>17565.68275</v>
      </c>
      <c r="T436" s="12"/>
    </row>
    <row r="437" spans="1:20" x14ac:dyDescent="0.5">
      <c r="A437" s="14" t="s">
        <v>37</v>
      </c>
      <c r="B437" s="14" t="s">
        <v>98</v>
      </c>
      <c r="C437" s="16">
        <v>4</v>
      </c>
      <c r="D437" s="16">
        <v>407</v>
      </c>
      <c r="E437" s="24">
        <v>12</v>
      </c>
      <c r="F437" s="24">
        <v>14</v>
      </c>
      <c r="G437" s="24">
        <v>2012</v>
      </c>
      <c r="H437" s="9">
        <v>71429.52</v>
      </c>
      <c r="I437" s="5" t="str">
        <f>VLOOKUP(D437,Cust,2)</f>
        <v>Google</v>
      </c>
      <c r="J437" s="5" t="str">
        <f>VLOOKUP(D437,Cust,3)</f>
        <v>Internet</v>
      </c>
      <c r="K437" t="str">
        <f>VLOOKUP(A437,RegionAssign,2,FALSE)</f>
        <v>West</v>
      </c>
      <c r="L437">
        <f>VLOOKUP(C437,ManAssign,2,FALSE)</f>
        <v>4</v>
      </c>
      <c r="M437" s="19">
        <f t="shared" si="30"/>
        <v>5000.0664000000006</v>
      </c>
      <c r="N437" s="19">
        <f t="shared" si="31"/>
        <v>3571.4760000000006</v>
      </c>
      <c r="O437" s="19">
        <f t="shared" si="32"/>
        <v>2142.8856000000001</v>
      </c>
      <c r="P437" s="19">
        <f t="shared" si="33"/>
        <v>4285.7712000000001</v>
      </c>
      <c r="Q437" s="20">
        <f t="shared" si="34"/>
        <v>12500.165999999999</v>
      </c>
      <c r="T437" s="13"/>
    </row>
    <row r="438" spans="1:20" x14ac:dyDescent="0.5">
      <c r="A438" s="14" t="s">
        <v>37</v>
      </c>
      <c r="B438" s="14" t="s">
        <v>98</v>
      </c>
      <c r="C438" s="16">
        <v>4</v>
      </c>
      <c r="D438" s="16">
        <v>407</v>
      </c>
      <c r="E438" s="24">
        <v>10</v>
      </c>
      <c r="F438" s="24">
        <v>3</v>
      </c>
      <c r="G438" s="24">
        <v>2012</v>
      </c>
      <c r="H438" s="9">
        <v>202063.06</v>
      </c>
      <c r="I438" s="5" t="str">
        <f>VLOOKUP(D438,Cust,2)</f>
        <v>Google</v>
      </c>
      <c r="J438" s="5" t="str">
        <f>VLOOKUP(D438,Cust,3)</f>
        <v>Internet</v>
      </c>
      <c r="K438" t="str">
        <f>VLOOKUP(A438,RegionAssign,2,FALSE)</f>
        <v>West</v>
      </c>
      <c r="L438">
        <f>VLOOKUP(C438,ManAssign,2,FALSE)</f>
        <v>4</v>
      </c>
      <c r="M438" s="19">
        <f t="shared" si="30"/>
        <v>14144.414200000001</v>
      </c>
      <c r="N438" s="19">
        <f t="shared" si="31"/>
        <v>10103.153</v>
      </c>
      <c r="O438" s="19">
        <f t="shared" si="32"/>
        <v>6061.8917999999994</v>
      </c>
      <c r="P438" s="19">
        <f t="shared" si="33"/>
        <v>12123.783599999999</v>
      </c>
      <c r="Q438" s="20">
        <f t="shared" si="34"/>
        <v>35361.035499999998</v>
      </c>
      <c r="T438" s="12"/>
    </row>
    <row r="439" spans="1:20" x14ac:dyDescent="0.5">
      <c r="A439" s="14" t="s">
        <v>37</v>
      </c>
      <c r="B439" s="14" t="s">
        <v>98</v>
      </c>
      <c r="C439" s="16">
        <v>4</v>
      </c>
      <c r="D439" s="16">
        <v>407</v>
      </c>
      <c r="E439" s="24">
        <v>9</v>
      </c>
      <c r="F439" s="24">
        <v>17</v>
      </c>
      <c r="G439" s="24">
        <v>2012</v>
      </c>
      <c r="H439" s="9">
        <v>242874.68</v>
      </c>
      <c r="I439" s="5" t="str">
        <f>VLOOKUP(D439,Cust,2)</f>
        <v>Google</v>
      </c>
      <c r="J439" s="5" t="str">
        <f>VLOOKUP(D439,Cust,3)</f>
        <v>Internet</v>
      </c>
      <c r="K439" t="str">
        <f>VLOOKUP(A439,RegionAssign,2,FALSE)</f>
        <v>West</v>
      </c>
      <c r="L439">
        <f>VLOOKUP(C439,ManAssign,2,FALSE)</f>
        <v>4</v>
      </c>
      <c r="M439" s="19">
        <f t="shared" si="30"/>
        <v>17001.227600000002</v>
      </c>
      <c r="N439" s="19">
        <f t="shared" si="31"/>
        <v>12143.734</v>
      </c>
      <c r="O439" s="19">
        <f t="shared" si="32"/>
        <v>7286.2403999999997</v>
      </c>
      <c r="P439" s="19">
        <f t="shared" si="33"/>
        <v>14572.480799999999</v>
      </c>
      <c r="Q439" s="20">
        <f t="shared" si="34"/>
        <v>42503.068999999996</v>
      </c>
      <c r="T439" s="13"/>
    </row>
    <row r="440" spans="1:20" x14ac:dyDescent="0.5">
      <c r="A440" s="14" t="s">
        <v>37</v>
      </c>
      <c r="B440" s="14" t="s">
        <v>98</v>
      </c>
      <c r="C440" s="16">
        <v>4</v>
      </c>
      <c r="D440" s="16">
        <v>407</v>
      </c>
      <c r="E440" s="24">
        <v>8</v>
      </c>
      <c r="F440" s="24">
        <v>23</v>
      </c>
      <c r="G440" s="24">
        <v>2012</v>
      </c>
      <c r="H440" s="9">
        <v>69479.83</v>
      </c>
      <c r="I440" s="5" t="str">
        <f>VLOOKUP(D440,Cust,2)</f>
        <v>Google</v>
      </c>
      <c r="J440" s="5" t="str">
        <f>VLOOKUP(D440,Cust,3)</f>
        <v>Internet</v>
      </c>
      <c r="K440" t="str">
        <f>VLOOKUP(A440,RegionAssign,2,FALSE)</f>
        <v>West</v>
      </c>
      <c r="L440">
        <f>VLOOKUP(C440,ManAssign,2,FALSE)</f>
        <v>4</v>
      </c>
      <c r="M440" s="19">
        <f t="shared" si="30"/>
        <v>4863.5881000000008</v>
      </c>
      <c r="N440" s="19">
        <f t="shared" si="31"/>
        <v>3473.9915000000001</v>
      </c>
      <c r="O440" s="19">
        <f t="shared" si="32"/>
        <v>2084.3948999999998</v>
      </c>
      <c r="P440" s="19">
        <f t="shared" si="33"/>
        <v>4168.7897999999996</v>
      </c>
      <c r="Q440" s="20">
        <f t="shared" si="34"/>
        <v>12158.97025</v>
      </c>
      <c r="T440" s="12"/>
    </row>
    <row r="441" spans="1:20" x14ac:dyDescent="0.5">
      <c r="A441" s="14" t="s">
        <v>37</v>
      </c>
      <c r="B441" s="14" t="s">
        <v>98</v>
      </c>
      <c r="C441" s="16">
        <v>4</v>
      </c>
      <c r="D441" s="16">
        <v>407</v>
      </c>
      <c r="E441" s="24">
        <v>8</v>
      </c>
      <c r="F441" s="24">
        <v>15</v>
      </c>
      <c r="G441" s="24">
        <v>2012</v>
      </c>
      <c r="H441" s="9">
        <v>121020.66</v>
      </c>
      <c r="I441" s="5" t="str">
        <f>VLOOKUP(D441,Cust,2)</f>
        <v>Google</v>
      </c>
      <c r="J441" s="5" t="str">
        <f>VLOOKUP(D441,Cust,3)</f>
        <v>Internet</v>
      </c>
      <c r="K441" t="str">
        <f>VLOOKUP(A441,RegionAssign,2,FALSE)</f>
        <v>West</v>
      </c>
      <c r="L441">
        <f>VLOOKUP(C441,ManAssign,2,FALSE)</f>
        <v>4</v>
      </c>
      <c r="M441" s="19">
        <f t="shared" si="30"/>
        <v>8471.4462000000003</v>
      </c>
      <c r="N441" s="19">
        <f t="shared" si="31"/>
        <v>6051.0330000000004</v>
      </c>
      <c r="O441" s="19">
        <f t="shared" si="32"/>
        <v>3630.6197999999999</v>
      </c>
      <c r="P441" s="19">
        <f t="shared" si="33"/>
        <v>7261.2395999999999</v>
      </c>
      <c r="Q441" s="20">
        <f t="shared" si="34"/>
        <v>21178.6155</v>
      </c>
      <c r="T441" s="13"/>
    </row>
    <row r="442" spans="1:20" x14ac:dyDescent="0.5">
      <c r="A442" s="14" t="s">
        <v>37</v>
      </c>
      <c r="B442" s="14" t="s">
        <v>98</v>
      </c>
      <c r="C442" s="16">
        <v>4</v>
      </c>
      <c r="D442" s="16">
        <v>407</v>
      </c>
      <c r="E442" s="24">
        <v>1</v>
      </c>
      <c r="F442" s="24">
        <v>13</v>
      </c>
      <c r="G442" s="24">
        <v>2012</v>
      </c>
      <c r="H442" s="9">
        <v>185294.43</v>
      </c>
      <c r="I442" s="5" t="str">
        <f>VLOOKUP(D442,Cust,2)</f>
        <v>Google</v>
      </c>
      <c r="J442" s="5" t="str">
        <f>VLOOKUP(D442,Cust,3)</f>
        <v>Internet</v>
      </c>
      <c r="K442" t="str">
        <f>VLOOKUP(A442,RegionAssign,2,FALSE)</f>
        <v>West</v>
      </c>
      <c r="L442">
        <f>VLOOKUP(C442,ManAssign,2,FALSE)</f>
        <v>4</v>
      </c>
      <c r="M442" s="19">
        <f t="shared" si="30"/>
        <v>12970.6101</v>
      </c>
      <c r="N442" s="19">
        <f t="shared" si="31"/>
        <v>9264.7214999999997</v>
      </c>
      <c r="O442" s="19">
        <f t="shared" si="32"/>
        <v>5558.8328999999994</v>
      </c>
      <c r="P442" s="19">
        <f t="shared" si="33"/>
        <v>11117.665799999999</v>
      </c>
      <c r="Q442" s="20">
        <f t="shared" si="34"/>
        <v>32426.525249999995</v>
      </c>
      <c r="T442" s="12"/>
    </row>
    <row r="443" spans="1:20" x14ac:dyDescent="0.5">
      <c r="A443" s="14" t="s">
        <v>37</v>
      </c>
      <c r="B443" s="14" t="s">
        <v>66</v>
      </c>
      <c r="C443" s="16">
        <v>4</v>
      </c>
      <c r="D443" s="16">
        <v>408</v>
      </c>
      <c r="E443" s="24">
        <v>11</v>
      </c>
      <c r="F443" s="24">
        <v>25</v>
      </c>
      <c r="G443" s="24">
        <v>2014</v>
      </c>
      <c r="H443" s="9">
        <v>227137.19</v>
      </c>
      <c r="I443" s="5" t="str">
        <f>VLOOKUP(D443,Cust,2)</f>
        <v>HomeAway</v>
      </c>
      <c r="J443" s="5" t="str">
        <f>VLOOKUP(D443,Cust,3)</f>
        <v>Internet</v>
      </c>
      <c r="K443" t="str">
        <f>VLOOKUP(A443,RegionAssign,2,FALSE)</f>
        <v>West</v>
      </c>
      <c r="L443">
        <f>VLOOKUP(C443,ManAssign,2,FALSE)</f>
        <v>4</v>
      </c>
      <c r="M443" s="19">
        <f t="shared" si="30"/>
        <v>15899.603300000002</v>
      </c>
      <c r="N443" s="19">
        <f t="shared" si="31"/>
        <v>11356.8595</v>
      </c>
      <c r="O443" s="19">
        <f t="shared" si="32"/>
        <v>6814.1156999999994</v>
      </c>
      <c r="P443" s="19">
        <f t="shared" si="33"/>
        <v>13628.231399999999</v>
      </c>
      <c r="Q443" s="20">
        <f t="shared" si="34"/>
        <v>39749.008249999999</v>
      </c>
      <c r="T443" s="13"/>
    </row>
    <row r="444" spans="1:20" x14ac:dyDescent="0.5">
      <c r="A444" s="14" t="s">
        <v>37</v>
      </c>
      <c r="B444" s="14" t="s">
        <v>66</v>
      </c>
      <c r="C444" s="16">
        <v>4</v>
      </c>
      <c r="D444" s="16">
        <v>408</v>
      </c>
      <c r="E444" s="24">
        <v>12</v>
      </c>
      <c r="F444" s="24">
        <v>21</v>
      </c>
      <c r="G444" s="24">
        <v>2013</v>
      </c>
      <c r="H444" s="9">
        <v>91139.81</v>
      </c>
      <c r="I444" s="5" t="str">
        <f>VLOOKUP(D444,Cust,2)</f>
        <v>HomeAway</v>
      </c>
      <c r="J444" s="5" t="str">
        <f>VLOOKUP(D444,Cust,3)</f>
        <v>Internet</v>
      </c>
      <c r="K444" t="str">
        <f>VLOOKUP(A444,RegionAssign,2,FALSE)</f>
        <v>West</v>
      </c>
      <c r="L444">
        <f>VLOOKUP(C444,ManAssign,2,FALSE)</f>
        <v>4</v>
      </c>
      <c r="M444" s="19">
        <f t="shared" si="30"/>
        <v>6379.7867000000006</v>
      </c>
      <c r="N444" s="19">
        <f t="shared" si="31"/>
        <v>4556.9904999999999</v>
      </c>
      <c r="O444" s="19">
        <f t="shared" si="32"/>
        <v>2734.1942999999997</v>
      </c>
      <c r="P444" s="19">
        <f t="shared" si="33"/>
        <v>5468.3885999999993</v>
      </c>
      <c r="Q444" s="20">
        <f t="shared" si="34"/>
        <v>15949.466749999998</v>
      </c>
      <c r="T444" s="12"/>
    </row>
    <row r="445" spans="1:20" x14ac:dyDescent="0.5">
      <c r="A445" s="14" t="s">
        <v>37</v>
      </c>
      <c r="B445" s="14" t="s">
        <v>66</v>
      </c>
      <c r="C445" s="16">
        <v>4</v>
      </c>
      <c r="D445" s="16">
        <v>408</v>
      </c>
      <c r="E445" s="24">
        <v>5</v>
      </c>
      <c r="F445" s="24">
        <v>6</v>
      </c>
      <c r="G445" s="24">
        <v>2013</v>
      </c>
      <c r="H445" s="9">
        <v>241397.94</v>
      </c>
      <c r="I445" s="5" t="str">
        <f>VLOOKUP(D445,Cust,2)</f>
        <v>HomeAway</v>
      </c>
      <c r="J445" s="5" t="str">
        <f>VLOOKUP(D445,Cust,3)</f>
        <v>Internet</v>
      </c>
      <c r="K445" t="str">
        <f>VLOOKUP(A445,RegionAssign,2,FALSE)</f>
        <v>West</v>
      </c>
      <c r="L445">
        <f>VLOOKUP(C445,ManAssign,2,FALSE)</f>
        <v>4</v>
      </c>
      <c r="M445" s="19">
        <f t="shared" si="30"/>
        <v>16897.855800000001</v>
      </c>
      <c r="N445" s="19">
        <f t="shared" si="31"/>
        <v>12069.897000000001</v>
      </c>
      <c r="O445" s="19">
        <f t="shared" si="32"/>
        <v>7241.9381999999996</v>
      </c>
      <c r="P445" s="19">
        <f t="shared" si="33"/>
        <v>14483.876399999999</v>
      </c>
      <c r="Q445" s="20">
        <f t="shared" si="34"/>
        <v>42244.639499999997</v>
      </c>
      <c r="T445" s="13"/>
    </row>
    <row r="446" spans="1:20" x14ac:dyDescent="0.5">
      <c r="A446" s="14" t="s">
        <v>37</v>
      </c>
      <c r="B446" s="14" t="s">
        <v>66</v>
      </c>
      <c r="C446" s="16">
        <v>4</v>
      </c>
      <c r="D446" s="16">
        <v>408</v>
      </c>
      <c r="E446" s="24">
        <v>4</v>
      </c>
      <c r="F446" s="24">
        <v>19</v>
      </c>
      <c r="G446" s="24">
        <v>2013</v>
      </c>
      <c r="H446" s="9">
        <v>141221.48000000001</v>
      </c>
      <c r="I446" s="5" t="str">
        <f>VLOOKUP(D446,Cust,2)</f>
        <v>HomeAway</v>
      </c>
      <c r="J446" s="5" t="str">
        <f>VLOOKUP(D446,Cust,3)</f>
        <v>Internet</v>
      </c>
      <c r="K446" t="str">
        <f>VLOOKUP(A446,RegionAssign,2,FALSE)</f>
        <v>West</v>
      </c>
      <c r="L446">
        <f>VLOOKUP(C446,ManAssign,2,FALSE)</f>
        <v>4</v>
      </c>
      <c r="M446" s="19">
        <f t="shared" si="30"/>
        <v>9885.5036000000018</v>
      </c>
      <c r="N446" s="19">
        <f t="shared" si="31"/>
        <v>7061.0740000000005</v>
      </c>
      <c r="O446" s="19">
        <f t="shared" si="32"/>
        <v>4236.6444000000001</v>
      </c>
      <c r="P446" s="19">
        <f t="shared" si="33"/>
        <v>8473.2888000000003</v>
      </c>
      <c r="Q446" s="20">
        <f t="shared" si="34"/>
        <v>24713.759000000002</v>
      </c>
      <c r="T446" s="12"/>
    </row>
    <row r="447" spans="1:20" x14ac:dyDescent="0.5">
      <c r="A447" s="14" t="s">
        <v>37</v>
      </c>
      <c r="B447" s="14" t="s">
        <v>66</v>
      </c>
      <c r="C447" s="16">
        <v>4</v>
      </c>
      <c r="D447" s="16">
        <v>408</v>
      </c>
      <c r="E447" s="24">
        <v>3</v>
      </c>
      <c r="F447" s="24">
        <v>20</v>
      </c>
      <c r="G447" s="24">
        <v>2013</v>
      </c>
      <c r="H447" s="9">
        <v>216302.28</v>
      </c>
      <c r="I447" s="5" t="str">
        <f>VLOOKUP(D447,Cust,2)</f>
        <v>HomeAway</v>
      </c>
      <c r="J447" s="5" t="str">
        <f>VLOOKUP(D447,Cust,3)</f>
        <v>Internet</v>
      </c>
      <c r="K447" t="str">
        <f>VLOOKUP(A447,RegionAssign,2,FALSE)</f>
        <v>West</v>
      </c>
      <c r="L447">
        <f>VLOOKUP(C447,ManAssign,2,FALSE)</f>
        <v>4</v>
      </c>
      <c r="M447" s="19">
        <f t="shared" si="30"/>
        <v>15141.159600000001</v>
      </c>
      <c r="N447" s="19">
        <f t="shared" si="31"/>
        <v>10815.114000000001</v>
      </c>
      <c r="O447" s="19">
        <f t="shared" si="32"/>
        <v>6489.0684000000001</v>
      </c>
      <c r="P447" s="19">
        <f t="shared" si="33"/>
        <v>12978.1368</v>
      </c>
      <c r="Q447" s="20">
        <f t="shared" si="34"/>
        <v>37852.898999999998</v>
      </c>
      <c r="T447" s="13"/>
    </row>
    <row r="448" spans="1:20" x14ac:dyDescent="0.5">
      <c r="A448" s="14" t="s">
        <v>37</v>
      </c>
      <c r="B448" s="14" t="s">
        <v>66</v>
      </c>
      <c r="C448" s="16">
        <v>4</v>
      </c>
      <c r="D448" s="16">
        <v>408</v>
      </c>
      <c r="E448" s="24">
        <v>3</v>
      </c>
      <c r="F448" s="24">
        <v>14</v>
      </c>
      <c r="G448" s="24">
        <v>2013</v>
      </c>
      <c r="H448" s="9">
        <v>197892.47</v>
      </c>
      <c r="I448" s="5" t="str">
        <f>VLOOKUP(D448,Cust,2)</f>
        <v>HomeAway</v>
      </c>
      <c r="J448" s="5" t="str">
        <f>VLOOKUP(D448,Cust,3)</f>
        <v>Internet</v>
      </c>
      <c r="K448" t="str">
        <f>VLOOKUP(A448,RegionAssign,2,FALSE)</f>
        <v>West</v>
      </c>
      <c r="L448">
        <f>VLOOKUP(C448,ManAssign,2,FALSE)</f>
        <v>4</v>
      </c>
      <c r="M448" s="19">
        <f t="shared" si="30"/>
        <v>13852.472900000001</v>
      </c>
      <c r="N448" s="19">
        <f t="shared" si="31"/>
        <v>9894.6235000000015</v>
      </c>
      <c r="O448" s="19">
        <f t="shared" si="32"/>
        <v>5936.7740999999996</v>
      </c>
      <c r="P448" s="19">
        <f t="shared" si="33"/>
        <v>11873.548199999999</v>
      </c>
      <c r="Q448" s="20">
        <f t="shared" si="34"/>
        <v>34631.182249999998</v>
      </c>
      <c r="T448" s="12"/>
    </row>
    <row r="449" spans="1:20" x14ac:dyDescent="0.5">
      <c r="A449" s="14" t="s">
        <v>37</v>
      </c>
      <c r="B449" s="14" t="s">
        <v>66</v>
      </c>
      <c r="C449" s="16">
        <v>4</v>
      </c>
      <c r="D449" s="16">
        <v>408</v>
      </c>
      <c r="E449" s="24">
        <v>3</v>
      </c>
      <c r="F449" s="24">
        <v>4</v>
      </c>
      <c r="G449" s="24">
        <v>2013</v>
      </c>
      <c r="H449" s="9">
        <v>183143.53</v>
      </c>
      <c r="I449" s="5" t="str">
        <f>VLOOKUP(D449,Cust,2)</f>
        <v>HomeAway</v>
      </c>
      <c r="J449" s="5" t="str">
        <f>VLOOKUP(D449,Cust,3)</f>
        <v>Internet</v>
      </c>
      <c r="K449" t="str">
        <f>VLOOKUP(A449,RegionAssign,2,FALSE)</f>
        <v>West</v>
      </c>
      <c r="L449">
        <f>VLOOKUP(C449,ManAssign,2,FALSE)</f>
        <v>4</v>
      </c>
      <c r="M449" s="19">
        <f t="shared" si="30"/>
        <v>12820.047100000002</v>
      </c>
      <c r="N449" s="19">
        <f t="shared" si="31"/>
        <v>9157.1764999999996</v>
      </c>
      <c r="O449" s="19">
        <f t="shared" si="32"/>
        <v>5494.3058999999994</v>
      </c>
      <c r="P449" s="19">
        <f t="shared" si="33"/>
        <v>10988.611799999999</v>
      </c>
      <c r="Q449" s="20">
        <f t="shared" si="34"/>
        <v>32050.117749999998</v>
      </c>
      <c r="T449" s="13"/>
    </row>
    <row r="450" spans="1:20" x14ac:dyDescent="0.5">
      <c r="A450" s="14" t="s">
        <v>37</v>
      </c>
      <c r="B450" s="14" t="s">
        <v>66</v>
      </c>
      <c r="C450" s="16">
        <v>4</v>
      </c>
      <c r="D450" s="16">
        <v>408</v>
      </c>
      <c r="E450" s="24">
        <v>2</v>
      </c>
      <c r="F450" s="24">
        <v>9</v>
      </c>
      <c r="G450" s="24">
        <v>2013</v>
      </c>
      <c r="H450" s="9">
        <v>226604.02</v>
      </c>
      <c r="I450" s="5" t="str">
        <f>VLOOKUP(D450,Cust,2)</f>
        <v>HomeAway</v>
      </c>
      <c r="J450" s="5" t="str">
        <f>VLOOKUP(D450,Cust,3)</f>
        <v>Internet</v>
      </c>
      <c r="K450" t="str">
        <f>VLOOKUP(A450,RegionAssign,2,FALSE)</f>
        <v>West</v>
      </c>
      <c r="L450">
        <f>VLOOKUP(C450,ManAssign,2,FALSE)</f>
        <v>4</v>
      </c>
      <c r="M450" s="19">
        <f t="shared" si="30"/>
        <v>15862.281400000002</v>
      </c>
      <c r="N450" s="19">
        <f t="shared" si="31"/>
        <v>11330.201000000001</v>
      </c>
      <c r="O450" s="19">
        <f t="shared" si="32"/>
        <v>6798.1205999999993</v>
      </c>
      <c r="P450" s="19">
        <f t="shared" si="33"/>
        <v>13596.241199999999</v>
      </c>
      <c r="Q450" s="20">
        <f t="shared" si="34"/>
        <v>39655.703499999996</v>
      </c>
      <c r="T450" s="12"/>
    </row>
    <row r="451" spans="1:20" x14ac:dyDescent="0.5">
      <c r="A451" s="14" t="s">
        <v>37</v>
      </c>
      <c r="B451" s="14" t="s">
        <v>66</v>
      </c>
      <c r="C451" s="16">
        <v>4</v>
      </c>
      <c r="D451" s="16">
        <v>408</v>
      </c>
      <c r="E451" s="24">
        <v>1</v>
      </c>
      <c r="F451" s="24">
        <v>7</v>
      </c>
      <c r="G451" s="24">
        <v>2013</v>
      </c>
      <c r="H451" s="9">
        <v>223322.31</v>
      </c>
      <c r="I451" s="5" t="str">
        <f>VLOOKUP(D451,Cust,2)</f>
        <v>HomeAway</v>
      </c>
      <c r="J451" s="5" t="str">
        <f>VLOOKUP(D451,Cust,3)</f>
        <v>Internet</v>
      </c>
      <c r="K451" t="str">
        <f>VLOOKUP(A451,RegionAssign,2,FALSE)</f>
        <v>West</v>
      </c>
      <c r="L451">
        <f>VLOOKUP(C451,ManAssign,2,FALSE)</f>
        <v>4</v>
      </c>
      <c r="M451" s="19">
        <f t="shared" ref="M451:M514" si="35">0.07*H451</f>
        <v>15632.561700000002</v>
      </c>
      <c r="N451" s="19">
        <f t="shared" ref="N451:N514" si="36">0.05*H451</f>
        <v>11166.1155</v>
      </c>
      <c r="O451" s="19">
        <f t="shared" ref="O451:O514" si="37">0.03*H451</f>
        <v>6699.6692999999996</v>
      </c>
      <c r="P451" s="19">
        <f t="shared" ref="P451:P514" si="38">0.06*H451</f>
        <v>13399.338599999999</v>
      </c>
      <c r="Q451" s="20">
        <f t="shared" ref="Q451:Q514" si="39">0.175*H451</f>
        <v>39081.40425</v>
      </c>
      <c r="T451" s="13"/>
    </row>
    <row r="452" spans="1:20" x14ac:dyDescent="0.5">
      <c r="A452" s="14" t="s">
        <v>37</v>
      </c>
      <c r="B452" s="14" t="s">
        <v>66</v>
      </c>
      <c r="C452" s="16">
        <v>4</v>
      </c>
      <c r="D452" s="16">
        <v>408</v>
      </c>
      <c r="E452" s="24">
        <v>11</v>
      </c>
      <c r="F452" s="24">
        <v>13</v>
      </c>
      <c r="G452" s="24">
        <v>2012</v>
      </c>
      <c r="H452" s="9">
        <v>144068.93</v>
      </c>
      <c r="I452" s="5" t="str">
        <f>VLOOKUP(D452,Cust,2)</f>
        <v>HomeAway</v>
      </c>
      <c r="J452" s="5" t="str">
        <f>VLOOKUP(D452,Cust,3)</f>
        <v>Internet</v>
      </c>
      <c r="K452" t="str">
        <f>VLOOKUP(A452,RegionAssign,2,FALSE)</f>
        <v>West</v>
      </c>
      <c r="L452">
        <f>VLOOKUP(C452,ManAssign,2,FALSE)</f>
        <v>4</v>
      </c>
      <c r="M452" s="19">
        <f t="shared" si="35"/>
        <v>10084.8251</v>
      </c>
      <c r="N452" s="19">
        <f t="shared" si="36"/>
        <v>7203.4465</v>
      </c>
      <c r="O452" s="19">
        <f t="shared" si="37"/>
        <v>4322.0679</v>
      </c>
      <c r="P452" s="19">
        <f t="shared" si="38"/>
        <v>8644.1358</v>
      </c>
      <c r="Q452" s="20">
        <f t="shared" si="39"/>
        <v>25212.062749999997</v>
      </c>
      <c r="T452" s="12"/>
    </row>
    <row r="453" spans="1:20" x14ac:dyDescent="0.5">
      <c r="A453" s="14" t="s">
        <v>37</v>
      </c>
      <c r="B453" s="14" t="s">
        <v>66</v>
      </c>
      <c r="C453" s="16">
        <v>4</v>
      </c>
      <c r="D453" s="16">
        <v>408</v>
      </c>
      <c r="E453" s="24">
        <v>10</v>
      </c>
      <c r="F453" s="24">
        <v>20</v>
      </c>
      <c r="G453" s="24">
        <v>2012</v>
      </c>
      <c r="H453" s="9">
        <v>237433.34</v>
      </c>
      <c r="I453" s="5" t="str">
        <f>VLOOKUP(D453,Cust,2)</f>
        <v>HomeAway</v>
      </c>
      <c r="J453" s="5" t="str">
        <f>VLOOKUP(D453,Cust,3)</f>
        <v>Internet</v>
      </c>
      <c r="K453" t="str">
        <f>VLOOKUP(A453,RegionAssign,2,FALSE)</f>
        <v>West</v>
      </c>
      <c r="L453">
        <f>VLOOKUP(C453,ManAssign,2,FALSE)</f>
        <v>4</v>
      </c>
      <c r="M453" s="19">
        <f t="shared" si="35"/>
        <v>16620.3338</v>
      </c>
      <c r="N453" s="19">
        <f t="shared" si="36"/>
        <v>11871.667000000001</v>
      </c>
      <c r="O453" s="19">
        <f t="shared" si="37"/>
        <v>7123.0001999999995</v>
      </c>
      <c r="P453" s="19">
        <f t="shared" si="38"/>
        <v>14246.000399999999</v>
      </c>
      <c r="Q453" s="20">
        <f t="shared" si="39"/>
        <v>41550.834499999997</v>
      </c>
      <c r="T453" s="13"/>
    </row>
    <row r="454" spans="1:20" x14ac:dyDescent="0.5">
      <c r="A454" s="14" t="s">
        <v>37</v>
      </c>
      <c r="B454" s="14" t="s">
        <v>66</v>
      </c>
      <c r="C454" s="16">
        <v>4</v>
      </c>
      <c r="D454" s="16">
        <v>408</v>
      </c>
      <c r="E454" s="24">
        <v>8</v>
      </c>
      <c r="F454" s="24">
        <v>28</v>
      </c>
      <c r="G454" s="24">
        <v>2012</v>
      </c>
      <c r="H454" s="9">
        <v>71368.03</v>
      </c>
      <c r="I454" s="5" t="str">
        <f>VLOOKUP(D454,Cust,2)</f>
        <v>HomeAway</v>
      </c>
      <c r="J454" s="5" t="str">
        <f>VLOOKUP(D454,Cust,3)</f>
        <v>Internet</v>
      </c>
      <c r="K454" t="str">
        <f>VLOOKUP(A454,RegionAssign,2,FALSE)</f>
        <v>West</v>
      </c>
      <c r="L454">
        <f>VLOOKUP(C454,ManAssign,2,FALSE)</f>
        <v>4</v>
      </c>
      <c r="M454" s="19">
        <f t="shared" si="35"/>
        <v>4995.7621000000008</v>
      </c>
      <c r="N454" s="19">
        <f t="shared" si="36"/>
        <v>3568.4014999999999</v>
      </c>
      <c r="O454" s="19">
        <f t="shared" si="37"/>
        <v>2141.0409</v>
      </c>
      <c r="P454" s="19">
        <f t="shared" si="38"/>
        <v>4282.0817999999999</v>
      </c>
      <c r="Q454" s="20">
        <f t="shared" si="39"/>
        <v>12489.40525</v>
      </c>
      <c r="T454" s="12"/>
    </row>
    <row r="455" spans="1:20" x14ac:dyDescent="0.5">
      <c r="A455" s="14" t="s">
        <v>37</v>
      </c>
      <c r="B455" s="14" t="s">
        <v>66</v>
      </c>
      <c r="C455" s="16">
        <v>4</v>
      </c>
      <c r="D455" s="16">
        <v>408</v>
      </c>
      <c r="E455" s="24">
        <v>7</v>
      </c>
      <c r="F455" s="24">
        <v>14</v>
      </c>
      <c r="G455" s="24">
        <v>2012</v>
      </c>
      <c r="H455" s="9">
        <v>184749.23</v>
      </c>
      <c r="I455" s="5" t="str">
        <f>VLOOKUP(D455,Cust,2)</f>
        <v>HomeAway</v>
      </c>
      <c r="J455" s="5" t="str">
        <f>VLOOKUP(D455,Cust,3)</f>
        <v>Internet</v>
      </c>
      <c r="K455" t="str">
        <f>VLOOKUP(A455,RegionAssign,2,FALSE)</f>
        <v>West</v>
      </c>
      <c r="L455">
        <f>VLOOKUP(C455,ManAssign,2,FALSE)</f>
        <v>4</v>
      </c>
      <c r="M455" s="19">
        <f t="shared" si="35"/>
        <v>12932.446100000003</v>
      </c>
      <c r="N455" s="19">
        <f t="shared" si="36"/>
        <v>9237.4615000000013</v>
      </c>
      <c r="O455" s="19">
        <f t="shared" si="37"/>
        <v>5542.4768999999997</v>
      </c>
      <c r="P455" s="19">
        <f t="shared" si="38"/>
        <v>11084.953799999999</v>
      </c>
      <c r="Q455" s="20">
        <f t="shared" si="39"/>
        <v>32331.115249999999</v>
      </c>
      <c r="T455" s="13"/>
    </row>
    <row r="456" spans="1:20" x14ac:dyDescent="0.5">
      <c r="A456" s="14" t="s">
        <v>37</v>
      </c>
      <c r="B456" s="14" t="s">
        <v>66</v>
      </c>
      <c r="C456" s="16">
        <v>4</v>
      </c>
      <c r="D456" s="16">
        <v>408</v>
      </c>
      <c r="E456" s="24">
        <v>7</v>
      </c>
      <c r="F456" s="24">
        <v>8</v>
      </c>
      <c r="G456" s="24">
        <v>2012</v>
      </c>
      <c r="H456" s="9">
        <v>244102.09</v>
      </c>
      <c r="I456" s="5" t="str">
        <f>VLOOKUP(D456,Cust,2)</f>
        <v>HomeAway</v>
      </c>
      <c r="J456" s="5" t="str">
        <f>VLOOKUP(D456,Cust,3)</f>
        <v>Internet</v>
      </c>
      <c r="K456" t="str">
        <f>VLOOKUP(A456,RegionAssign,2,FALSE)</f>
        <v>West</v>
      </c>
      <c r="L456">
        <f>VLOOKUP(C456,ManAssign,2,FALSE)</f>
        <v>4</v>
      </c>
      <c r="M456" s="19">
        <f t="shared" si="35"/>
        <v>17087.1463</v>
      </c>
      <c r="N456" s="19">
        <f t="shared" si="36"/>
        <v>12205.104500000001</v>
      </c>
      <c r="O456" s="19">
        <f t="shared" si="37"/>
        <v>7323.0626999999995</v>
      </c>
      <c r="P456" s="19">
        <f t="shared" si="38"/>
        <v>14646.125399999999</v>
      </c>
      <c r="Q456" s="20">
        <f t="shared" si="39"/>
        <v>42717.865749999997</v>
      </c>
      <c r="T456" s="12"/>
    </row>
    <row r="457" spans="1:20" x14ac:dyDescent="0.5">
      <c r="A457" s="14" t="s">
        <v>37</v>
      </c>
      <c r="B457" s="14" t="s">
        <v>66</v>
      </c>
      <c r="C457" s="16">
        <v>4</v>
      </c>
      <c r="D457" s="16">
        <v>408</v>
      </c>
      <c r="E457" s="24">
        <v>7</v>
      </c>
      <c r="F457" s="24">
        <v>7</v>
      </c>
      <c r="G457" s="24">
        <v>2012</v>
      </c>
      <c r="H457" s="9">
        <v>192633.51</v>
      </c>
      <c r="I457" s="5" t="str">
        <f>VLOOKUP(D457,Cust,2)</f>
        <v>HomeAway</v>
      </c>
      <c r="J457" s="5" t="str">
        <f>VLOOKUP(D457,Cust,3)</f>
        <v>Internet</v>
      </c>
      <c r="K457" t="str">
        <f>VLOOKUP(A457,RegionAssign,2,FALSE)</f>
        <v>West</v>
      </c>
      <c r="L457">
        <f>VLOOKUP(C457,ManAssign,2,FALSE)</f>
        <v>4</v>
      </c>
      <c r="M457" s="19">
        <f t="shared" si="35"/>
        <v>13484.345700000002</v>
      </c>
      <c r="N457" s="19">
        <f t="shared" si="36"/>
        <v>9631.6755000000012</v>
      </c>
      <c r="O457" s="19">
        <f t="shared" si="37"/>
        <v>5779.0052999999998</v>
      </c>
      <c r="P457" s="19">
        <f t="shared" si="38"/>
        <v>11558.0106</v>
      </c>
      <c r="Q457" s="20">
        <f t="shared" si="39"/>
        <v>33710.864249999999</v>
      </c>
      <c r="T457" s="13"/>
    </row>
    <row r="458" spans="1:20" x14ac:dyDescent="0.5">
      <c r="A458" s="14" t="s">
        <v>37</v>
      </c>
      <c r="B458" s="14" t="s">
        <v>66</v>
      </c>
      <c r="C458" s="16">
        <v>4</v>
      </c>
      <c r="D458" s="16">
        <v>408</v>
      </c>
      <c r="E458" s="24">
        <v>7</v>
      </c>
      <c r="F458" s="24">
        <v>1</v>
      </c>
      <c r="G458" s="24">
        <v>2012</v>
      </c>
      <c r="H458" s="9">
        <v>204137.24</v>
      </c>
      <c r="I458" s="5" t="str">
        <f>VLOOKUP(D458,Cust,2)</f>
        <v>HomeAway</v>
      </c>
      <c r="J458" s="5" t="str">
        <f>VLOOKUP(D458,Cust,3)</f>
        <v>Internet</v>
      </c>
      <c r="K458" t="str">
        <f>VLOOKUP(A458,RegionAssign,2,FALSE)</f>
        <v>West</v>
      </c>
      <c r="L458">
        <f>VLOOKUP(C458,ManAssign,2,FALSE)</f>
        <v>4</v>
      </c>
      <c r="M458" s="19">
        <f t="shared" si="35"/>
        <v>14289.606800000001</v>
      </c>
      <c r="N458" s="19">
        <f t="shared" si="36"/>
        <v>10206.862000000001</v>
      </c>
      <c r="O458" s="19">
        <f t="shared" si="37"/>
        <v>6124.1171999999997</v>
      </c>
      <c r="P458" s="19">
        <f t="shared" si="38"/>
        <v>12248.234399999999</v>
      </c>
      <c r="Q458" s="20">
        <f t="shared" si="39"/>
        <v>35724.016999999993</v>
      </c>
      <c r="T458" s="12"/>
    </row>
    <row r="459" spans="1:20" x14ac:dyDescent="0.5">
      <c r="A459" s="14" t="s">
        <v>37</v>
      </c>
      <c r="B459" s="14" t="s">
        <v>66</v>
      </c>
      <c r="C459" s="16">
        <v>4</v>
      </c>
      <c r="D459" s="16">
        <v>408</v>
      </c>
      <c r="E459" s="24">
        <v>4</v>
      </c>
      <c r="F459" s="24">
        <v>2</v>
      </c>
      <c r="G459" s="24">
        <v>2012</v>
      </c>
      <c r="H459" s="9">
        <v>52419.06</v>
      </c>
      <c r="I459" s="5" t="str">
        <f>VLOOKUP(D459,Cust,2)</f>
        <v>HomeAway</v>
      </c>
      <c r="J459" s="5" t="str">
        <f>VLOOKUP(D459,Cust,3)</f>
        <v>Internet</v>
      </c>
      <c r="K459" t="str">
        <f>VLOOKUP(A459,RegionAssign,2,FALSE)</f>
        <v>West</v>
      </c>
      <c r="L459">
        <f>VLOOKUP(C459,ManAssign,2,FALSE)</f>
        <v>4</v>
      </c>
      <c r="M459" s="19">
        <f t="shared" si="35"/>
        <v>3669.3342000000002</v>
      </c>
      <c r="N459" s="19">
        <f t="shared" si="36"/>
        <v>2620.953</v>
      </c>
      <c r="O459" s="19">
        <f t="shared" si="37"/>
        <v>1572.5717999999999</v>
      </c>
      <c r="P459" s="19">
        <f t="shared" si="38"/>
        <v>3145.1435999999999</v>
      </c>
      <c r="Q459" s="20">
        <f t="shared" si="39"/>
        <v>9173.3354999999992</v>
      </c>
      <c r="T459" s="13"/>
    </row>
    <row r="460" spans="1:20" x14ac:dyDescent="0.5">
      <c r="A460" s="14" t="s">
        <v>37</v>
      </c>
      <c r="B460" s="14" t="s">
        <v>66</v>
      </c>
      <c r="C460" s="16">
        <v>4</v>
      </c>
      <c r="D460" s="16">
        <v>408</v>
      </c>
      <c r="E460" s="24">
        <v>1</v>
      </c>
      <c r="F460" s="24">
        <v>17</v>
      </c>
      <c r="G460" s="24">
        <v>2012</v>
      </c>
      <c r="H460" s="9">
        <v>133466.4</v>
      </c>
      <c r="I460" s="5" t="str">
        <f>VLOOKUP(D460,Cust,2)</f>
        <v>HomeAway</v>
      </c>
      <c r="J460" s="5" t="str">
        <f>VLOOKUP(D460,Cust,3)</f>
        <v>Internet</v>
      </c>
      <c r="K460" t="str">
        <f>VLOOKUP(A460,RegionAssign,2,FALSE)</f>
        <v>West</v>
      </c>
      <c r="L460">
        <f>VLOOKUP(C460,ManAssign,2,FALSE)</f>
        <v>4</v>
      </c>
      <c r="M460" s="19">
        <f t="shared" si="35"/>
        <v>9342.648000000001</v>
      </c>
      <c r="N460" s="19">
        <f t="shared" si="36"/>
        <v>6673.32</v>
      </c>
      <c r="O460" s="19">
        <f t="shared" si="37"/>
        <v>4003.9919999999997</v>
      </c>
      <c r="P460" s="19">
        <f t="shared" si="38"/>
        <v>8007.9839999999995</v>
      </c>
      <c r="Q460" s="20">
        <f t="shared" si="39"/>
        <v>23356.62</v>
      </c>
      <c r="T460" s="12"/>
    </row>
    <row r="461" spans="1:20" x14ac:dyDescent="0.5">
      <c r="A461" s="14" t="s">
        <v>37</v>
      </c>
      <c r="B461" s="14" t="s">
        <v>62</v>
      </c>
      <c r="C461" s="16">
        <v>4</v>
      </c>
      <c r="D461" s="16">
        <v>409</v>
      </c>
      <c r="E461" s="24">
        <v>12</v>
      </c>
      <c r="F461" s="24">
        <v>2</v>
      </c>
      <c r="G461" s="24">
        <v>2014</v>
      </c>
      <c r="H461" s="9">
        <v>221482.76</v>
      </c>
      <c r="I461" s="5" t="str">
        <f>VLOOKUP(D461,Cust,2)</f>
        <v>Lpath</v>
      </c>
      <c r="J461" s="5" t="str">
        <f>VLOOKUP(D461,Cust,3)</f>
        <v>Biotechnology/pharmaceutials</v>
      </c>
      <c r="K461" t="str">
        <f>VLOOKUP(A461,RegionAssign,2,FALSE)</f>
        <v>West</v>
      </c>
      <c r="L461">
        <f>VLOOKUP(C461,ManAssign,2,FALSE)</f>
        <v>4</v>
      </c>
      <c r="M461" s="19">
        <f t="shared" si="35"/>
        <v>15503.793200000002</v>
      </c>
      <c r="N461" s="19">
        <f t="shared" si="36"/>
        <v>11074.138000000001</v>
      </c>
      <c r="O461" s="19">
        <f t="shared" si="37"/>
        <v>6644.4827999999998</v>
      </c>
      <c r="P461" s="19">
        <f t="shared" si="38"/>
        <v>13288.9656</v>
      </c>
      <c r="Q461" s="20">
        <f t="shared" si="39"/>
        <v>38759.483</v>
      </c>
      <c r="T461" s="13"/>
    </row>
    <row r="462" spans="1:20" x14ac:dyDescent="0.5">
      <c r="A462" s="14" t="s">
        <v>37</v>
      </c>
      <c r="B462" s="14" t="s">
        <v>62</v>
      </c>
      <c r="C462" s="16">
        <v>4</v>
      </c>
      <c r="D462" s="16">
        <v>409</v>
      </c>
      <c r="E462" s="24">
        <v>7</v>
      </c>
      <c r="F462" s="24">
        <v>2</v>
      </c>
      <c r="G462" s="24">
        <v>2014</v>
      </c>
      <c r="H462" s="9">
        <v>209925.18</v>
      </c>
      <c r="I462" s="5" t="str">
        <f>VLOOKUP(D462,Cust,2)</f>
        <v>Lpath</v>
      </c>
      <c r="J462" s="5" t="str">
        <f>VLOOKUP(D462,Cust,3)</f>
        <v>Biotechnology/pharmaceutials</v>
      </c>
      <c r="K462" t="str">
        <f>VLOOKUP(A462,RegionAssign,2,FALSE)</f>
        <v>West</v>
      </c>
      <c r="L462">
        <f>VLOOKUP(C462,ManAssign,2,FALSE)</f>
        <v>4</v>
      </c>
      <c r="M462" s="19">
        <f t="shared" si="35"/>
        <v>14694.7626</v>
      </c>
      <c r="N462" s="19">
        <f t="shared" si="36"/>
        <v>10496.259</v>
      </c>
      <c r="O462" s="19">
        <f t="shared" si="37"/>
        <v>6297.7554</v>
      </c>
      <c r="P462" s="19">
        <f t="shared" si="38"/>
        <v>12595.5108</v>
      </c>
      <c r="Q462" s="20">
        <f t="shared" si="39"/>
        <v>36736.906499999997</v>
      </c>
      <c r="T462" s="12"/>
    </row>
    <row r="463" spans="1:20" x14ac:dyDescent="0.5">
      <c r="A463" s="14" t="s">
        <v>37</v>
      </c>
      <c r="B463" s="14" t="s">
        <v>62</v>
      </c>
      <c r="C463" s="16">
        <v>4</v>
      </c>
      <c r="D463" s="16">
        <v>409</v>
      </c>
      <c r="E463" s="24">
        <v>4</v>
      </c>
      <c r="F463" s="24">
        <v>26</v>
      </c>
      <c r="G463" s="24">
        <v>2013</v>
      </c>
      <c r="H463" s="9">
        <v>96551.11</v>
      </c>
      <c r="I463" s="5" t="str">
        <f>VLOOKUP(D463,Cust,2)</f>
        <v>Lpath</v>
      </c>
      <c r="J463" s="5" t="str">
        <f>VLOOKUP(D463,Cust,3)</f>
        <v>Biotechnology/pharmaceutials</v>
      </c>
      <c r="K463" t="str">
        <f>VLOOKUP(A463,RegionAssign,2,FALSE)</f>
        <v>West</v>
      </c>
      <c r="L463">
        <f>VLOOKUP(C463,ManAssign,2,FALSE)</f>
        <v>4</v>
      </c>
      <c r="M463" s="19">
        <f t="shared" si="35"/>
        <v>6758.5777000000007</v>
      </c>
      <c r="N463" s="19">
        <f t="shared" si="36"/>
        <v>4827.5555000000004</v>
      </c>
      <c r="O463" s="19">
        <f t="shared" si="37"/>
        <v>2896.5333000000001</v>
      </c>
      <c r="P463" s="19">
        <f t="shared" si="38"/>
        <v>5793.0666000000001</v>
      </c>
      <c r="Q463" s="20">
        <f t="shared" si="39"/>
        <v>16896.44425</v>
      </c>
      <c r="T463" s="13"/>
    </row>
    <row r="464" spans="1:20" x14ac:dyDescent="0.5">
      <c r="A464" s="14" t="s">
        <v>37</v>
      </c>
      <c r="B464" s="14" t="s">
        <v>62</v>
      </c>
      <c r="C464" s="16">
        <v>4</v>
      </c>
      <c r="D464" s="16">
        <v>409</v>
      </c>
      <c r="E464" s="24">
        <v>8</v>
      </c>
      <c r="F464" s="24">
        <v>19</v>
      </c>
      <c r="G464" s="24">
        <v>2012</v>
      </c>
      <c r="H464" s="9">
        <v>69832.61</v>
      </c>
      <c r="I464" s="5" t="str">
        <f>VLOOKUP(D464,Cust,2)</f>
        <v>Lpath</v>
      </c>
      <c r="J464" s="5" t="str">
        <f>VLOOKUP(D464,Cust,3)</f>
        <v>Biotechnology/pharmaceutials</v>
      </c>
      <c r="K464" t="str">
        <f>VLOOKUP(A464,RegionAssign,2,FALSE)</f>
        <v>West</v>
      </c>
      <c r="L464">
        <f>VLOOKUP(C464,ManAssign,2,FALSE)</f>
        <v>4</v>
      </c>
      <c r="M464" s="19">
        <f t="shared" si="35"/>
        <v>4888.2827000000007</v>
      </c>
      <c r="N464" s="19">
        <f t="shared" si="36"/>
        <v>3491.6305000000002</v>
      </c>
      <c r="O464" s="19">
        <f t="shared" si="37"/>
        <v>2094.9782999999998</v>
      </c>
      <c r="P464" s="19">
        <f t="shared" si="38"/>
        <v>4189.9565999999995</v>
      </c>
      <c r="Q464" s="20">
        <f t="shared" si="39"/>
        <v>12220.706749999999</v>
      </c>
      <c r="T464" s="12"/>
    </row>
    <row r="465" spans="1:20" x14ac:dyDescent="0.5">
      <c r="A465" s="14" t="s">
        <v>37</v>
      </c>
      <c r="B465" s="14" t="s">
        <v>62</v>
      </c>
      <c r="C465" s="16">
        <v>4</v>
      </c>
      <c r="D465" s="16">
        <v>409</v>
      </c>
      <c r="E465" s="24">
        <v>2</v>
      </c>
      <c r="F465" s="24">
        <v>20</v>
      </c>
      <c r="G465" s="24">
        <v>2012</v>
      </c>
      <c r="H465" s="9">
        <v>190895.15</v>
      </c>
      <c r="I465" s="5" t="str">
        <f>VLOOKUP(D465,Cust,2)</f>
        <v>Lpath</v>
      </c>
      <c r="J465" s="5" t="str">
        <f>VLOOKUP(D465,Cust,3)</f>
        <v>Biotechnology/pharmaceutials</v>
      </c>
      <c r="K465" t="str">
        <f>VLOOKUP(A465,RegionAssign,2,FALSE)</f>
        <v>West</v>
      </c>
      <c r="L465">
        <f>VLOOKUP(C465,ManAssign,2,FALSE)</f>
        <v>4</v>
      </c>
      <c r="M465" s="19">
        <f t="shared" si="35"/>
        <v>13362.6605</v>
      </c>
      <c r="N465" s="19">
        <f t="shared" si="36"/>
        <v>9544.7574999999997</v>
      </c>
      <c r="O465" s="19">
        <f t="shared" si="37"/>
        <v>5726.8544999999995</v>
      </c>
      <c r="P465" s="19">
        <f t="shared" si="38"/>
        <v>11453.708999999999</v>
      </c>
      <c r="Q465" s="20">
        <f t="shared" si="39"/>
        <v>33406.651249999995</v>
      </c>
      <c r="T465" s="13"/>
    </row>
    <row r="466" spans="1:20" x14ac:dyDescent="0.5">
      <c r="A466" s="14" t="s">
        <v>37</v>
      </c>
      <c r="B466" s="14" t="s">
        <v>74</v>
      </c>
      <c r="C466" s="16">
        <v>4</v>
      </c>
      <c r="D466" s="16">
        <v>410</v>
      </c>
      <c r="E466" s="24">
        <v>11</v>
      </c>
      <c r="F466" s="24">
        <v>11</v>
      </c>
      <c r="G466" s="24">
        <v>2014</v>
      </c>
      <c r="H466" s="9">
        <v>54359.13</v>
      </c>
      <c r="I466" s="5" t="str">
        <f>VLOOKUP(D466,Cust,2)</f>
        <v>Property Solutions Intl</v>
      </c>
      <c r="J466" s="5" t="str">
        <f>VLOOKUP(D466,Cust,3)</f>
        <v>Software</v>
      </c>
      <c r="K466" t="str">
        <f>VLOOKUP(A466,RegionAssign,2,FALSE)</f>
        <v>West</v>
      </c>
      <c r="L466">
        <f>VLOOKUP(C466,ManAssign,2,FALSE)</f>
        <v>4</v>
      </c>
      <c r="M466" s="19">
        <f t="shared" si="35"/>
        <v>3805.1391000000003</v>
      </c>
      <c r="N466" s="19">
        <f t="shared" si="36"/>
        <v>2717.9565000000002</v>
      </c>
      <c r="O466" s="19">
        <f t="shared" si="37"/>
        <v>1630.7738999999999</v>
      </c>
      <c r="P466" s="19">
        <f t="shared" si="38"/>
        <v>3261.5477999999998</v>
      </c>
      <c r="Q466" s="20">
        <f t="shared" si="39"/>
        <v>9512.847749999999</v>
      </c>
      <c r="T466" s="12"/>
    </row>
    <row r="467" spans="1:20" x14ac:dyDescent="0.5">
      <c r="A467" s="14" t="s">
        <v>37</v>
      </c>
      <c r="B467" s="14" t="s">
        <v>74</v>
      </c>
      <c r="C467" s="16">
        <v>4</v>
      </c>
      <c r="D467" s="16">
        <v>410</v>
      </c>
      <c r="E467" s="24">
        <v>9</v>
      </c>
      <c r="F467" s="24">
        <v>24</v>
      </c>
      <c r="G467" s="24">
        <v>2014</v>
      </c>
      <c r="H467" s="9">
        <v>236957.81</v>
      </c>
      <c r="I467" s="5" t="str">
        <f>VLOOKUP(D467,Cust,2)</f>
        <v>Property Solutions Intl</v>
      </c>
      <c r="J467" s="5" t="str">
        <f>VLOOKUP(D467,Cust,3)</f>
        <v>Software</v>
      </c>
      <c r="K467" t="str">
        <f>VLOOKUP(A467,RegionAssign,2,FALSE)</f>
        <v>West</v>
      </c>
      <c r="L467">
        <f>VLOOKUP(C467,ManAssign,2,FALSE)</f>
        <v>4</v>
      </c>
      <c r="M467" s="19">
        <f t="shared" si="35"/>
        <v>16587.046700000003</v>
      </c>
      <c r="N467" s="19">
        <f t="shared" si="36"/>
        <v>11847.890500000001</v>
      </c>
      <c r="O467" s="19">
        <f t="shared" si="37"/>
        <v>7108.7343000000001</v>
      </c>
      <c r="P467" s="19">
        <f t="shared" si="38"/>
        <v>14217.4686</v>
      </c>
      <c r="Q467" s="20">
        <f t="shared" si="39"/>
        <v>41467.616749999994</v>
      </c>
      <c r="T467" s="13"/>
    </row>
    <row r="468" spans="1:20" x14ac:dyDescent="0.5">
      <c r="A468" s="14" t="s">
        <v>37</v>
      </c>
      <c r="B468" s="14" t="s">
        <v>74</v>
      </c>
      <c r="C468" s="16">
        <v>4</v>
      </c>
      <c r="D468" s="16">
        <v>410</v>
      </c>
      <c r="E468" s="24">
        <v>5</v>
      </c>
      <c r="F468" s="24">
        <v>25</v>
      </c>
      <c r="G468" s="24">
        <v>2014</v>
      </c>
      <c r="H468" s="9">
        <v>239830.92</v>
      </c>
      <c r="I468" s="5" t="str">
        <f>VLOOKUP(D468,Cust,2)</f>
        <v>Property Solutions Intl</v>
      </c>
      <c r="J468" s="5" t="str">
        <f>VLOOKUP(D468,Cust,3)</f>
        <v>Software</v>
      </c>
      <c r="K468" t="str">
        <f>VLOOKUP(A468,RegionAssign,2,FALSE)</f>
        <v>West</v>
      </c>
      <c r="L468">
        <f>VLOOKUP(C468,ManAssign,2,FALSE)</f>
        <v>4</v>
      </c>
      <c r="M468" s="19">
        <f t="shared" si="35"/>
        <v>16788.164400000001</v>
      </c>
      <c r="N468" s="19">
        <f t="shared" si="36"/>
        <v>11991.546000000002</v>
      </c>
      <c r="O468" s="19">
        <f t="shared" si="37"/>
        <v>7194.9276</v>
      </c>
      <c r="P468" s="19">
        <f t="shared" si="38"/>
        <v>14389.8552</v>
      </c>
      <c r="Q468" s="20">
        <f t="shared" si="39"/>
        <v>41970.411</v>
      </c>
      <c r="T468" s="12"/>
    </row>
    <row r="469" spans="1:20" x14ac:dyDescent="0.5">
      <c r="A469" s="14" t="s">
        <v>37</v>
      </c>
      <c r="B469" s="14" t="s">
        <v>74</v>
      </c>
      <c r="C469" s="16">
        <v>4</v>
      </c>
      <c r="D469" s="16">
        <v>410</v>
      </c>
      <c r="E469" s="24">
        <v>5</v>
      </c>
      <c r="F469" s="24">
        <v>19</v>
      </c>
      <c r="G469" s="24">
        <v>2014</v>
      </c>
      <c r="H469" s="9">
        <v>109794.29</v>
      </c>
      <c r="I469" s="5" t="str">
        <f>VLOOKUP(D469,Cust,2)</f>
        <v>Property Solutions Intl</v>
      </c>
      <c r="J469" s="5" t="str">
        <f>VLOOKUP(D469,Cust,3)</f>
        <v>Software</v>
      </c>
      <c r="K469" t="str">
        <f>VLOOKUP(A469,RegionAssign,2,FALSE)</f>
        <v>West</v>
      </c>
      <c r="L469">
        <f>VLOOKUP(C469,ManAssign,2,FALSE)</f>
        <v>4</v>
      </c>
      <c r="M469" s="19">
        <f t="shared" si="35"/>
        <v>7685.6003000000001</v>
      </c>
      <c r="N469" s="19">
        <f t="shared" si="36"/>
        <v>5489.7145</v>
      </c>
      <c r="O469" s="19">
        <f t="shared" si="37"/>
        <v>3293.8286999999996</v>
      </c>
      <c r="P469" s="19">
        <f t="shared" si="38"/>
        <v>6587.6573999999991</v>
      </c>
      <c r="Q469" s="20">
        <f t="shared" si="39"/>
        <v>19214.000749999999</v>
      </c>
      <c r="T469" s="13"/>
    </row>
    <row r="470" spans="1:20" x14ac:dyDescent="0.5">
      <c r="A470" s="14" t="s">
        <v>37</v>
      </c>
      <c r="B470" s="14" t="s">
        <v>74</v>
      </c>
      <c r="C470" s="16">
        <v>4</v>
      </c>
      <c r="D470" s="16">
        <v>410</v>
      </c>
      <c r="E470" s="24">
        <v>5</v>
      </c>
      <c r="F470" s="24">
        <v>2</v>
      </c>
      <c r="G470" s="24">
        <v>2014</v>
      </c>
      <c r="H470" s="9">
        <v>222932.85</v>
      </c>
      <c r="I470" s="5" t="str">
        <f>VLOOKUP(D470,Cust,2)</f>
        <v>Property Solutions Intl</v>
      </c>
      <c r="J470" s="5" t="str">
        <f>VLOOKUP(D470,Cust,3)</f>
        <v>Software</v>
      </c>
      <c r="K470" t="str">
        <f>VLOOKUP(A470,RegionAssign,2,FALSE)</f>
        <v>West</v>
      </c>
      <c r="L470">
        <f>VLOOKUP(C470,ManAssign,2,FALSE)</f>
        <v>4</v>
      </c>
      <c r="M470" s="19">
        <f t="shared" si="35"/>
        <v>15605.299500000001</v>
      </c>
      <c r="N470" s="19">
        <f t="shared" si="36"/>
        <v>11146.642500000002</v>
      </c>
      <c r="O470" s="19">
        <f t="shared" si="37"/>
        <v>6687.9854999999998</v>
      </c>
      <c r="P470" s="19">
        <f t="shared" si="38"/>
        <v>13375.971</v>
      </c>
      <c r="Q470" s="20">
        <f t="shared" si="39"/>
        <v>39013.248749999999</v>
      </c>
      <c r="T470" s="12"/>
    </row>
    <row r="471" spans="1:20" x14ac:dyDescent="0.5">
      <c r="A471" s="14" t="s">
        <v>37</v>
      </c>
      <c r="B471" s="14" t="s">
        <v>74</v>
      </c>
      <c r="C471" s="16">
        <v>4</v>
      </c>
      <c r="D471" s="16">
        <v>410</v>
      </c>
      <c r="E471" s="24">
        <v>4</v>
      </c>
      <c r="F471" s="24">
        <v>29</v>
      </c>
      <c r="G471" s="24">
        <v>2014</v>
      </c>
      <c r="H471" s="9">
        <v>162527.16</v>
      </c>
      <c r="I471" s="5" t="str">
        <f>VLOOKUP(D471,Cust,2)</f>
        <v>Property Solutions Intl</v>
      </c>
      <c r="J471" s="5" t="str">
        <f>VLOOKUP(D471,Cust,3)</f>
        <v>Software</v>
      </c>
      <c r="K471" t="str">
        <f>VLOOKUP(A471,RegionAssign,2,FALSE)</f>
        <v>West</v>
      </c>
      <c r="L471">
        <f>VLOOKUP(C471,ManAssign,2,FALSE)</f>
        <v>4</v>
      </c>
      <c r="M471" s="19">
        <f t="shared" si="35"/>
        <v>11376.901200000002</v>
      </c>
      <c r="N471" s="19">
        <f t="shared" si="36"/>
        <v>8126.3580000000002</v>
      </c>
      <c r="O471" s="19">
        <f t="shared" si="37"/>
        <v>4875.8148000000001</v>
      </c>
      <c r="P471" s="19">
        <f t="shared" si="38"/>
        <v>9751.6296000000002</v>
      </c>
      <c r="Q471" s="20">
        <f t="shared" si="39"/>
        <v>28442.253000000001</v>
      </c>
      <c r="T471" s="13"/>
    </row>
    <row r="472" spans="1:20" x14ac:dyDescent="0.5">
      <c r="A472" s="14" t="s">
        <v>37</v>
      </c>
      <c r="B472" s="14" t="s">
        <v>74</v>
      </c>
      <c r="C472" s="16">
        <v>4</v>
      </c>
      <c r="D472" s="16">
        <v>410</v>
      </c>
      <c r="E472" s="24">
        <v>4</v>
      </c>
      <c r="F472" s="24">
        <v>22</v>
      </c>
      <c r="G472" s="24">
        <v>2014</v>
      </c>
      <c r="H472" s="9">
        <v>242677.82</v>
      </c>
      <c r="I472" s="5" t="str">
        <f>VLOOKUP(D472,Cust,2)</f>
        <v>Property Solutions Intl</v>
      </c>
      <c r="J472" s="5" t="str">
        <f>VLOOKUP(D472,Cust,3)</f>
        <v>Software</v>
      </c>
      <c r="K472" t="str">
        <f>VLOOKUP(A472,RegionAssign,2,FALSE)</f>
        <v>West</v>
      </c>
      <c r="L472">
        <f>VLOOKUP(C472,ManAssign,2,FALSE)</f>
        <v>4</v>
      </c>
      <c r="M472" s="19">
        <f t="shared" si="35"/>
        <v>16987.447400000001</v>
      </c>
      <c r="N472" s="19">
        <f t="shared" si="36"/>
        <v>12133.891000000001</v>
      </c>
      <c r="O472" s="19">
        <f t="shared" si="37"/>
        <v>7280.3346000000001</v>
      </c>
      <c r="P472" s="19">
        <f t="shared" si="38"/>
        <v>14560.6692</v>
      </c>
      <c r="Q472" s="20">
        <f t="shared" si="39"/>
        <v>42468.618499999997</v>
      </c>
      <c r="T472" s="12"/>
    </row>
    <row r="473" spans="1:20" x14ac:dyDescent="0.5">
      <c r="A473" s="14" t="s">
        <v>37</v>
      </c>
      <c r="B473" s="14" t="s">
        <v>74</v>
      </c>
      <c r="C473" s="16">
        <v>4</v>
      </c>
      <c r="D473" s="16">
        <v>410</v>
      </c>
      <c r="E473" s="24">
        <v>4</v>
      </c>
      <c r="F473" s="24">
        <v>21</v>
      </c>
      <c r="G473" s="24">
        <v>2014</v>
      </c>
      <c r="H473" s="9">
        <v>100640.58</v>
      </c>
      <c r="I473" s="5" t="str">
        <f>VLOOKUP(D473,Cust,2)</f>
        <v>Property Solutions Intl</v>
      </c>
      <c r="J473" s="5" t="str">
        <f>VLOOKUP(D473,Cust,3)</f>
        <v>Software</v>
      </c>
      <c r="K473" t="str">
        <f>VLOOKUP(A473,RegionAssign,2,FALSE)</f>
        <v>West</v>
      </c>
      <c r="L473">
        <f>VLOOKUP(C473,ManAssign,2,FALSE)</f>
        <v>4</v>
      </c>
      <c r="M473" s="19">
        <f t="shared" si="35"/>
        <v>7044.8406000000004</v>
      </c>
      <c r="N473" s="19">
        <f t="shared" si="36"/>
        <v>5032.0290000000005</v>
      </c>
      <c r="O473" s="19">
        <f t="shared" si="37"/>
        <v>3019.2174</v>
      </c>
      <c r="P473" s="19">
        <f t="shared" si="38"/>
        <v>6038.4348</v>
      </c>
      <c r="Q473" s="20">
        <f t="shared" si="39"/>
        <v>17612.101500000001</v>
      </c>
      <c r="T473" s="13"/>
    </row>
    <row r="474" spans="1:20" x14ac:dyDescent="0.5">
      <c r="A474" s="14" t="s">
        <v>37</v>
      </c>
      <c r="B474" s="14" t="s">
        <v>74</v>
      </c>
      <c r="C474" s="16">
        <v>4</v>
      </c>
      <c r="D474" s="16">
        <v>410</v>
      </c>
      <c r="E474" s="24">
        <v>4</v>
      </c>
      <c r="F474" s="24">
        <v>16</v>
      </c>
      <c r="G474" s="24">
        <v>2014</v>
      </c>
      <c r="H474" s="9">
        <v>201231.35999999999</v>
      </c>
      <c r="I474" s="5" t="str">
        <f>VLOOKUP(D474,Cust,2)</f>
        <v>Property Solutions Intl</v>
      </c>
      <c r="J474" s="5" t="str">
        <f>VLOOKUP(D474,Cust,3)</f>
        <v>Software</v>
      </c>
      <c r="K474" t="str">
        <f>VLOOKUP(A474,RegionAssign,2,FALSE)</f>
        <v>West</v>
      </c>
      <c r="L474">
        <f>VLOOKUP(C474,ManAssign,2,FALSE)</f>
        <v>4</v>
      </c>
      <c r="M474" s="19">
        <f t="shared" si="35"/>
        <v>14086.1952</v>
      </c>
      <c r="N474" s="19">
        <f t="shared" si="36"/>
        <v>10061.567999999999</v>
      </c>
      <c r="O474" s="19">
        <f t="shared" si="37"/>
        <v>6036.9407999999994</v>
      </c>
      <c r="P474" s="19">
        <f t="shared" si="38"/>
        <v>12073.881599999999</v>
      </c>
      <c r="Q474" s="20">
        <f t="shared" si="39"/>
        <v>35215.487999999998</v>
      </c>
      <c r="T474" s="12"/>
    </row>
    <row r="475" spans="1:20" x14ac:dyDescent="0.5">
      <c r="A475" s="14" t="s">
        <v>37</v>
      </c>
      <c r="B475" s="14" t="s">
        <v>74</v>
      </c>
      <c r="C475" s="16">
        <v>4</v>
      </c>
      <c r="D475" s="16">
        <v>410</v>
      </c>
      <c r="E475" s="24">
        <v>3</v>
      </c>
      <c r="F475" s="24">
        <v>7</v>
      </c>
      <c r="G475" s="24">
        <v>2014</v>
      </c>
      <c r="H475" s="9">
        <v>76749.039999999994</v>
      </c>
      <c r="I475" s="5" t="str">
        <f>VLOOKUP(D475,Cust,2)</f>
        <v>Property Solutions Intl</v>
      </c>
      <c r="J475" s="5" t="str">
        <f>VLOOKUP(D475,Cust,3)</f>
        <v>Software</v>
      </c>
      <c r="K475" t="str">
        <f>VLOOKUP(A475,RegionAssign,2,FALSE)</f>
        <v>West</v>
      </c>
      <c r="L475">
        <f>VLOOKUP(C475,ManAssign,2,FALSE)</f>
        <v>4</v>
      </c>
      <c r="M475" s="19">
        <f t="shared" si="35"/>
        <v>5372.4328000000005</v>
      </c>
      <c r="N475" s="19">
        <f t="shared" si="36"/>
        <v>3837.4519999999998</v>
      </c>
      <c r="O475" s="19">
        <f t="shared" si="37"/>
        <v>2302.4711999999995</v>
      </c>
      <c r="P475" s="19">
        <f t="shared" si="38"/>
        <v>4604.942399999999</v>
      </c>
      <c r="Q475" s="20">
        <f t="shared" si="39"/>
        <v>13431.081999999999</v>
      </c>
      <c r="T475" s="13"/>
    </row>
    <row r="476" spans="1:20" x14ac:dyDescent="0.5">
      <c r="A476" s="14" t="s">
        <v>37</v>
      </c>
      <c r="B476" s="14" t="s">
        <v>74</v>
      </c>
      <c r="C476" s="16">
        <v>4</v>
      </c>
      <c r="D476" s="16">
        <v>410</v>
      </c>
      <c r="E476" s="24">
        <v>2</v>
      </c>
      <c r="F476" s="24">
        <v>17</v>
      </c>
      <c r="G476" s="24">
        <v>2014</v>
      </c>
      <c r="H476" s="9">
        <v>150504.68</v>
      </c>
      <c r="I476" s="5" t="str">
        <f>VLOOKUP(D476,Cust,2)</f>
        <v>Property Solutions Intl</v>
      </c>
      <c r="J476" s="5" t="str">
        <f>VLOOKUP(D476,Cust,3)</f>
        <v>Software</v>
      </c>
      <c r="K476" t="str">
        <f>VLOOKUP(A476,RegionAssign,2,FALSE)</f>
        <v>West</v>
      </c>
      <c r="L476">
        <f>VLOOKUP(C476,ManAssign,2,FALSE)</f>
        <v>4</v>
      </c>
      <c r="M476" s="19">
        <f t="shared" si="35"/>
        <v>10535.327600000001</v>
      </c>
      <c r="N476" s="19">
        <f t="shared" si="36"/>
        <v>7525.2340000000004</v>
      </c>
      <c r="O476" s="19">
        <f t="shared" si="37"/>
        <v>4515.1403999999993</v>
      </c>
      <c r="P476" s="19">
        <f t="shared" si="38"/>
        <v>9030.2807999999986</v>
      </c>
      <c r="Q476" s="20">
        <f t="shared" si="39"/>
        <v>26338.318999999996</v>
      </c>
      <c r="T476" s="12"/>
    </row>
    <row r="477" spans="1:20" x14ac:dyDescent="0.5">
      <c r="A477" s="14" t="s">
        <v>37</v>
      </c>
      <c r="B477" s="14" t="s">
        <v>74</v>
      </c>
      <c r="C477" s="16">
        <v>4</v>
      </c>
      <c r="D477" s="16">
        <v>410</v>
      </c>
      <c r="E477" s="24">
        <v>1</v>
      </c>
      <c r="F477" s="24">
        <v>8</v>
      </c>
      <c r="G477" s="24">
        <v>2014</v>
      </c>
      <c r="H477" s="9">
        <v>100555.29</v>
      </c>
      <c r="I477" s="5" t="str">
        <f>VLOOKUP(D477,Cust,2)</f>
        <v>Property Solutions Intl</v>
      </c>
      <c r="J477" s="5" t="str">
        <f>VLOOKUP(D477,Cust,3)</f>
        <v>Software</v>
      </c>
      <c r="K477" t="str">
        <f>VLOOKUP(A477,RegionAssign,2,FALSE)</f>
        <v>West</v>
      </c>
      <c r="L477">
        <f>VLOOKUP(C477,ManAssign,2,FALSE)</f>
        <v>4</v>
      </c>
      <c r="M477" s="19">
        <f t="shared" si="35"/>
        <v>7038.8703000000005</v>
      </c>
      <c r="N477" s="19">
        <f t="shared" si="36"/>
        <v>5027.7645000000002</v>
      </c>
      <c r="O477" s="19">
        <f t="shared" si="37"/>
        <v>3016.6586999999995</v>
      </c>
      <c r="P477" s="19">
        <f t="shared" si="38"/>
        <v>6033.317399999999</v>
      </c>
      <c r="Q477" s="20">
        <f t="shared" si="39"/>
        <v>17597.175749999999</v>
      </c>
      <c r="T477" s="13"/>
    </row>
    <row r="478" spans="1:20" x14ac:dyDescent="0.5">
      <c r="A478" s="14" t="s">
        <v>37</v>
      </c>
      <c r="B478" s="14" t="s">
        <v>74</v>
      </c>
      <c r="C478" s="16">
        <v>4</v>
      </c>
      <c r="D478" s="16">
        <v>410</v>
      </c>
      <c r="E478" s="24">
        <v>12</v>
      </c>
      <c r="F478" s="24">
        <v>18</v>
      </c>
      <c r="G478" s="24">
        <v>2013</v>
      </c>
      <c r="H478" s="9">
        <v>203844.27</v>
      </c>
      <c r="I478" s="5" t="str">
        <f>VLOOKUP(D478,Cust,2)</f>
        <v>Property Solutions Intl</v>
      </c>
      <c r="J478" s="5" t="str">
        <f>VLOOKUP(D478,Cust,3)</f>
        <v>Software</v>
      </c>
      <c r="K478" t="str">
        <f>VLOOKUP(A478,RegionAssign,2,FALSE)</f>
        <v>West</v>
      </c>
      <c r="L478">
        <f>VLOOKUP(C478,ManAssign,2,FALSE)</f>
        <v>4</v>
      </c>
      <c r="M478" s="19">
        <f t="shared" si="35"/>
        <v>14269.098900000001</v>
      </c>
      <c r="N478" s="19">
        <f t="shared" si="36"/>
        <v>10192.2135</v>
      </c>
      <c r="O478" s="19">
        <f t="shared" si="37"/>
        <v>6115.3280999999997</v>
      </c>
      <c r="P478" s="19">
        <f t="shared" si="38"/>
        <v>12230.656199999999</v>
      </c>
      <c r="Q478" s="20">
        <f t="shared" si="39"/>
        <v>35672.747249999993</v>
      </c>
      <c r="T478" s="12"/>
    </row>
    <row r="479" spans="1:20" x14ac:dyDescent="0.5">
      <c r="A479" s="14" t="s">
        <v>37</v>
      </c>
      <c r="B479" s="14" t="s">
        <v>74</v>
      </c>
      <c r="C479" s="16">
        <v>4</v>
      </c>
      <c r="D479" s="16">
        <v>410</v>
      </c>
      <c r="E479" s="24">
        <v>8</v>
      </c>
      <c r="F479" s="24">
        <v>19</v>
      </c>
      <c r="G479" s="24">
        <v>2013</v>
      </c>
      <c r="H479" s="9">
        <v>56181.56</v>
      </c>
      <c r="I479" s="5" t="str">
        <f>VLOOKUP(D479,Cust,2)</f>
        <v>Property Solutions Intl</v>
      </c>
      <c r="J479" s="5" t="str">
        <f>VLOOKUP(D479,Cust,3)</f>
        <v>Software</v>
      </c>
      <c r="K479" t="str">
        <f>VLOOKUP(A479,RegionAssign,2,FALSE)</f>
        <v>West</v>
      </c>
      <c r="L479">
        <f>VLOOKUP(C479,ManAssign,2,FALSE)</f>
        <v>4</v>
      </c>
      <c r="M479" s="19">
        <f t="shared" si="35"/>
        <v>3932.7092000000002</v>
      </c>
      <c r="N479" s="19">
        <f t="shared" si="36"/>
        <v>2809.078</v>
      </c>
      <c r="O479" s="19">
        <f t="shared" si="37"/>
        <v>1685.4467999999999</v>
      </c>
      <c r="P479" s="19">
        <f t="shared" si="38"/>
        <v>3370.8935999999999</v>
      </c>
      <c r="Q479" s="20">
        <f t="shared" si="39"/>
        <v>9831.7729999999992</v>
      </c>
      <c r="T479" s="13"/>
    </row>
    <row r="480" spans="1:20" x14ac:dyDescent="0.5">
      <c r="A480" s="14" t="s">
        <v>37</v>
      </c>
      <c r="B480" s="14" t="s">
        <v>74</v>
      </c>
      <c r="C480" s="16">
        <v>4</v>
      </c>
      <c r="D480" s="16">
        <v>410</v>
      </c>
      <c r="E480" s="24">
        <v>10</v>
      </c>
      <c r="F480" s="24">
        <v>6</v>
      </c>
      <c r="G480" s="24">
        <v>2012</v>
      </c>
      <c r="H480" s="9">
        <v>159825.62</v>
      </c>
      <c r="I480" s="5" t="str">
        <f>VLOOKUP(D480,Cust,2)</f>
        <v>Property Solutions Intl</v>
      </c>
      <c r="J480" s="5" t="str">
        <f>VLOOKUP(D480,Cust,3)</f>
        <v>Software</v>
      </c>
      <c r="K480" t="str">
        <f>VLOOKUP(A480,RegionAssign,2,FALSE)</f>
        <v>West</v>
      </c>
      <c r="L480">
        <f>VLOOKUP(C480,ManAssign,2,FALSE)</f>
        <v>4</v>
      </c>
      <c r="M480" s="19">
        <f t="shared" si="35"/>
        <v>11187.7934</v>
      </c>
      <c r="N480" s="19">
        <f t="shared" si="36"/>
        <v>7991.2809999999999</v>
      </c>
      <c r="O480" s="19">
        <f t="shared" si="37"/>
        <v>4794.7685999999994</v>
      </c>
      <c r="P480" s="19">
        <f t="shared" si="38"/>
        <v>9589.5371999999988</v>
      </c>
      <c r="Q480" s="20">
        <f t="shared" si="39"/>
        <v>27969.483499999998</v>
      </c>
      <c r="T480" s="12"/>
    </row>
    <row r="481" spans="1:20" x14ac:dyDescent="0.5">
      <c r="A481" s="14" t="s">
        <v>37</v>
      </c>
      <c r="B481" s="14" t="s">
        <v>88</v>
      </c>
      <c r="C481" s="16">
        <v>4</v>
      </c>
      <c r="D481" s="16">
        <v>411</v>
      </c>
      <c r="E481" s="24">
        <v>10</v>
      </c>
      <c r="F481" s="24">
        <v>5</v>
      </c>
      <c r="G481" s="24">
        <v>2014</v>
      </c>
      <c r="H481" s="9">
        <v>212492.15</v>
      </c>
      <c r="I481" s="5" t="str">
        <f>VLOOKUP(D481,Cust,2)</f>
        <v>Questcor</v>
      </c>
      <c r="J481" s="5" t="str">
        <f>VLOOKUP(D481,Cust,3)</f>
        <v>Biotechnology/pharmaceutials</v>
      </c>
      <c r="K481" t="str">
        <f>VLOOKUP(A481,RegionAssign,2,FALSE)</f>
        <v>West</v>
      </c>
      <c r="L481">
        <f>VLOOKUP(C481,ManAssign,2,FALSE)</f>
        <v>4</v>
      </c>
      <c r="M481" s="19">
        <f t="shared" si="35"/>
        <v>14874.450500000001</v>
      </c>
      <c r="N481" s="19">
        <f t="shared" si="36"/>
        <v>10624.6075</v>
      </c>
      <c r="O481" s="19">
        <f t="shared" si="37"/>
        <v>6374.7644999999993</v>
      </c>
      <c r="P481" s="19">
        <f t="shared" si="38"/>
        <v>12749.528999999999</v>
      </c>
      <c r="Q481" s="20">
        <f t="shared" si="39"/>
        <v>37186.126249999994</v>
      </c>
      <c r="T481" s="13"/>
    </row>
    <row r="482" spans="1:20" x14ac:dyDescent="0.5">
      <c r="A482" s="14" t="s">
        <v>37</v>
      </c>
      <c r="B482" s="14" t="s">
        <v>88</v>
      </c>
      <c r="C482" s="16">
        <v>4</v>
      </c>
      <c r="D482" s="16">
        <v>411</v>
      </c>
      <c r="E482" s="24">
        <v>7</v>
      </c>
      <c r="F482" s="24">
        <v>8</v>
      </c>
      <c r="G482" s="24">
        <v>2014</v>
      </c>
      <c r="H482" s="9">
        <v>82831.039999999994</v>
      </c>
      <c r="I482" s="5" t="str">
        <f>VLOOKUP(D482,Cust,2)</f>
        <v>Questcor</v>
      </c>
      <c r="J482" s="5" t="str">
        <f>VLOOKUP(D482,Cust,3)</f>
        <v>Biotechnology/pharmaceutials</v>
      </c>
      <c r="K482" t="str">
        <f>VLOOKUP(A482,RegionAssign,2,FALSE)</f>
        <v>West</v>
      </c>
      <c r="L482">
        <f>VLOOKUP(C482,ManAssign,2,FALSE)</f>
        <v>4</v>
      </c>
      <c r="M482" s="19">
        <f t="shared" si="35"/>
        <v>5798.1728000000003</v>
      </c>
      <c r="N482" s="19">
        <f t="shared" si="36"/>
        <v>4141.5519999999997</v>
      </c>
      <c r="O482" s="19">
        <f t="shared" si="37"/>
        <v>2484.9311999999995</v>
      </c>
      <c r="P482" s="19">
        <f t="shared" si="38"/>
        <v>4969.8623999999991</v>
      </c>
      <c r="Q482" s="20">
        <f t="shared" si="39"/>
        <v>14495.431999999997</v>
      </c>
      <c r="T482" s="12"/>
    </row>
    <row r="483" spans="1:20" x14ac:dyDescent="0.5">
      <c r="A483" s="14" t="s">
        <v>37</v>
      </c>
      <c r="B483" s="14" t="s">
        <v>88</v>
      </c>
      <c r="C483" s="16">
        <v>4</v>
      </c>
      <c r="D483" s="16">
        <v>411</v>
      </c>
      <c r="E483" s="24">
        <v>4</v>
      </c>
      <c r="F483" s="24">
        <v>20</v>
      </c>
      <c r="G483" s="24">
        <v>2014</v>
      </c>
      <c r="H483" s="9">
        <v>136173</v>
      </c>
      <c r="I483" s="5" t="str">
        <f>VLOOKUP(D483,Cust,2)</f>
        <v>Questcor</v>
      </c>
      <c r="J483" s="5" t="str">
        <f>VLOOKUP(D483,Cust,3)</f>
        <v>Biotechnology/pharmaceutials</v>
      </c>
      <c r="K483" t="str">
        <f>VLOOKUP(A483,RegionAssign,2,FALSE)</f>
        <v>West</v>
      </c>
      <c r="L483">
        <f>VLOOKUP(C483,ManAssign,2,FALSE)</f>
        <v>4</v>
      </c>
      <c r="M483" s="19">
        <f t="shared" si="35"/>
        <v>9532.11</v>
      </c>
      <c r="N483" s="19">
        <f t="shared" si="36"/>
        <v>6808.6500000000005</v>
      </c>
      <c r="O483" s="19">
        <f t="shared" si="37"/>
        <v>4085.19</v>
      </c>
      <c r="P483" s="19">
        <f t="shared" si="38"/>
        <v>8170.38</v>
      </c>
      <c r="Q483" s="20">
        <f t="shared" si="39"/>
        <v>23830.274999999998</v>
      </c>
      <c r="T483" s="13"/>
    </row>
    <row r="484" spans="1:20" x14ac:dyDescent="0.5">
      <c r="A484" s="14" t="s">
        <v>37</v>
      </c>
      <c r="B484" s="14" t="s">
        <v>88</v>
      </c>
      <c r="C484" s="16">
        <v>4</v>
      </c>
      <c r="D484" s="16">
        <v>411</v>
      </c>
      <c r="E484" s="24">
        <v>7</v>
      </c>
      <c r="F484" s="24">
        <v>16</v>
      </c>
      <c r="G484" s="24">
        <v>2013</v>
      </c>
      <c r="H484" s="9">
        <v>87787.94</v>
      </c>
      <c r="I484" s="5" t="str">
        <f>VLOOKUP(D484,Cust,2)</f>
        <v>Questcor</v>
      </c>
      <c r="J484" s="5" t="str">
        <f>VLOOKUP(D484,Cust,3)</f>
        <v>Biotechnology/pharmaceutials</v>
      </c>
      <c r="K484" t="str">
        <f>VLOOKUP(A484,RegionAssign,2,FALSE)</f>
        <v>West</v>
      </c>
      <c r="L484">
        <f>VLOOKUP(C484,ManAssign,2,FALSE)</f>
        <v>4</v>
      </c>
      <c r="M484" s="19">
        <f t="shared" si="35"/>
        <v>6145.1558000000005</v>
      </c>
      <c r="N484" s="19">
        <f t="shared" si="36"/>
        <v>4389.3969999999999</v>
      </c>
      <c r="O484" s="19">
        <f t="shared" si="37"/>
        <v>2633.6381999999999</v>
      </c>
      <c r="P484" s="19">
        <f t="shared" si="38"/>
        <v>5267.2763999999997</v>
      </c>
      <c r="Q484" s="20">
        <f t="shared" si="39"/>
        <v>15362.889499999999</v>
      </c>
      <c r="T484" s="12"/>
    </row>
    <row r="485" spans="1:20" x14ac:dyDescent="0.5">
      <c r="A485" s="14" t="s">
        <v>37</v>
      </c>
      <c r="B485" s="14" t="s">
        <v>88</v>
      </c>
      <c r="C485" s="16">
        <v>4</v>
      </c>
      <c r="D485" s="16">
        <v>411</v>
      </c>
      <c r="E485" s="24">
        <v>5</v>
      </c>
      <c r="F485" s="24">
        <v>28</v>
      </c>
      <c r="G485" s="24">
        <v>2013</v>
      </c>
      <c r="H485" s="9">
        <v>106525.36</v>
      </c>
      <c r="I485" s="5" t="str">
        <f>VLOOKUP(D485,Cust,2)</f>
        <v>Questcor</v>
      </c>
      <c r="J485" s="5" t="str">
        <f>VLOOKUP(D485,Cust,3)</f>
        <v>Biotechnology/pharmaceutials</v>
      </c>
      <c r="K485" t="str">
        <f>VLOOKUP(A485,RegionAssign,2,FALSE)</f>
        <v>West</v>
      </c>
      <c r="L485">
        <f>VLOOKUP(C485,ManAssign,2,FALSE)</f>
        <v>4</v>
      </c>
      <c r="M485" s="19">
        <f t="shared" si="35"/>
        <v>7456.775200000001</v>
      </c>
      <c r="N485" s="19">
        <f t="shared" si="36"/>
        <v>5326.268</v>
      </c>
      <c r="O485" s="19">
        <f t="shared" si="37"/>
        <v>3195.7608</v>
      </c>
      <c r="P485" s="19">
        <f t="shared" si="38"/>
        <v>6391.5216</v>
      </c>
      <c r="Q485" s="20">
        <f t="shared" si="39"/>
        <v>18641.937999999998</v>
      </c>
      <c r="T485" s="13"/>
    </row>
    <row r="486" spans="1:20" x14ac:dyDescent="0.5">
      <c r="A486" s="14" t="s">
        <v>37</v>
      </c>
      <c r="B486" s="14" t="s">
        <v>88</v>
      </c>
      <c r="C486" s="16">
        <v>4</v>
      </c>
      <c r="D486" s="16">
        <v>411</v>
      </c>
      <c r="E486" s="24">
        <v>10</v>
      </c>
      <c r="F486" s="24">
        <v>24</v>
      </c>
      <c r="G486" s="24">
        <v>2012</v>
      </c>
      <c r="H486" s="9">
        <v>214289.43</v>
      </c>
      <c r="I486" s="5" t="str">
        <f>VLOOKUP(D486,Cust,2)</f>
        <v>Questcor</v>
      </c>
      <c r="J486" s="5" t="str">
        <f>VLOOKUP(D486,Cust,3)</f>
        <v>Biotechnology/pharmaceutials</v>
      </c>
      <c r="K486" t="str">
        <f>VLOOKUP(A486,RegionAssign,2,FALSE)</f>
        <v>West</v>
      </c>
      <c r="L486">
        <f>VLOOKUP(C486,ManAssign,2,FALSE)</f>
        <v>4</v>
      </c>
      <c r="M486" s="19">
        <f t="shared" si="35"/>
        <v>15000.260100000001</v>
      </c>
      <c r="N486" s="19">
        <f t="shared" si="36"/>
        <v>10714.4715</v>
      </c>
      <c r="O486" s="19">
        <f t="shared" si="37"/>
        <v>6428.6828999999998</v>
      </c>
      <c r="P486" s="19">
        <f t="shared" si="38"/>
        <v>12857.3658</v>
      </c>
      <c r="Q486" s="20">
        <f t="shared" si="39"/>
        <v>37500.650249999999</v>
      </c>
      <c r="T486" s="12"/>
    </row>
    <row r="487" spans="1:20" x14ac:dyDescent="0.5">
      <c r="A487" s="14" t="s">
        <v>37</v>
      </c>
      <c r="B487" s="14" t="s">
        <v>88</v>
      </c>
      <c r="C487" s="16">
        <v>4</v>
      </c>
      <c r="D487" s="16">
        <v>411</v>
      </c>
      <c r="E487" s="24">
        <v>8</v>
      </c>
      <c r="F487" s="24">
        <v>26</v>
      </c>
      <c r="G487" s="24">
        <v>2012</v>
      </c>
      <c r="H487" s="9">
        <v>168238.96</v>
      </c>
      <c r="I487" s="5" t="str">
        <f>VLOOKUP(D487,Cust,2)</f>
        <v>Questcor</v>
      </c>
      <c r="J487" s="5" t="str">
        <f>VLOOKUP(D487,Cust,3)</f>
        <v>Biotechnology/pharmaceutials</v>
      </c>
      <c r="K487" t="str">
        <f>VLOOKUP(A487,RegionAssign,2,FALSE)</f>
        <v>West</v>
      </c>
      <c r="L487">
        <f>VLOOKUP(C487,ManAssign,2,FALSE)</f>
        <v>4</v>
      </c>
      <c r="M487" s="19">
        <f t="shared" si="35"/>
        <v>11776.727200000001</v>
      </c>
      <c r="N487" s="19">
        <f t="shared" si="36"/>
        <v>8411.9480000000003</v>
      </c>
      <c r="O487" s="19">
        <f t="shared" si="37"/>
        <v>5047.1687999999995</v>
      </c>
      <c r="P487" s="19">
        <f t="shared" si="38"/>
        <v>10094.337599999999</v>
      </c>
      <c r="Q487" s="20">
        <f t="shared" si="39"/>
        <v>29441.817999999996</v>
      </c>
      <c r="T487" s="13"/>
    </row>
    <row r="488" spans="1:20" x14ac:dyDescent="0.5">
      <c r="A488" s="14" t="s">
        <v>37</v>
      </c>
      <c r="B488" s="14" t="s">
        <v>88</v>
      </c>
      <c r="C488" s="16">
        <v>4</v>
      </c>
      <c r="D488" s="16">
        <v>411</v>
      </c>
      <c r="E488" s="24">
        <v>2</v>
      </c>
      <c r="F488" s="24">
        <v>23</v>
      </c>
      <c r="G488" s="24">
        <v>2012</v>
      </c>
      <c r="H488" s="9">
        <v>93806.84</v>
      </c>
      <c r="I488" s="5" t="str">
        <f>VLOOKUP(D488,Cust,2)</f>
        <v>Questcor</v>
      </c>
      <c r="J488" s="5" t="str">
        <f>VLOOKUP(D488,Cust,3)</f>
        <v>Biotechnology/pharmaceutials</v>
      </c>
      <c r="K488" t="str">
        <f>VLOOKUP(A488,RegionAssign,2,FALSE)</f>
        <v>West</v>
      </c>
      <c r="L488">
        <f>VLOOKUP(C488,ManAssign,2,FALSE)</f>
        <v>4</v>
      </c>
      <c r="M488" s="19">
        <f t="shared" si="35"/>
        <v>6566.4788000000008</v>
      </c>
      <c r="N488" s="19">
        <f t="shared" si="36"/>
        <v>4690.3419999999996</v>
      </c>
      <c r="O488" s="19">
        <f t="shared" si="37"/>
        <v>2814.2051999999999</v>
      </c>
      <c r="P488" s="19">
        <f t="shared" si="38"/>
        <v>5628.4103999999998</v>
      </c>
      <c r="Q488" s="20">
        <f t="shared" si="39"/>
        <v>16416.197</v>
      </c>
      <c r="T488" s="12"/>
    </row>
    <row r="489" spans="1:20" x14ac:dyDescent="0.5">
      <c r="A489" s="14" t="s">
        <v>37</v>
      </c>
      <c r="B489" s="14" t="s">
        <v>88</v>
      </c>
      <c r="C489" s="16">
        <v>4</v>
      </c>
      <c r="D489" s="16">
        <v>411</v>
      </c>
      <c r="E489" s="24">
        <v>1</v>
      </c>
      <c r="F489" s="24">
        <v>13</v>
      </c>
      <c r="G489" s="24">
        <v>2012</v>
      </c>
      <c r="H489" s="9">
        <v>87761.29</v>
      </c>
      <c r="I489" s="5" t="str">
        <f>VLOOKUP(D489,Cust,2)</f>
        <v>Questcor</v>
      </c>
      <c r="J489" s="5" t="str">
        <f>VLOOKUP(D489,Cust,3)</f>
        <v>Biotechnology/pharmaceutials</v>
      </c>
      <c r="K489" t="str">
        <f>VLOOKUP(A489,RegionAssign,2,FALSE)</f>
        <v>West</v>
      </c>
      <c r="L489">
        <f>VLOOKUP(C489,ManAssign,2,FALSE)</f>
        <v>4</v>
      </c>
      <c r="M489" s="19">
        <f t="shared" si="35"/>
        <v>6143.2903000000006</v>
      </c>
      <c r="N489" s="19">
        <f t="shared" si="36"/>
        <v>4388.0644999999995</v>
      </c>
      <c r="O489" s="19">
        <f t="shared" si="37"/>
        <v>2632.8386999999998</v>
      </c>
      <c r="P489" s="19">
        <f t="shared" si="38"/>
        <v>5265.6773999999996</v>
      </c>
      <c r="Q489" s="20">
        <f t="shared" si="39"/>
        <v>15358.225749999998</v>
      </c>
      <c r="T489" s="13"/>
    </row>
    <row r="490" spans="1:20" x14ac:dyDescent="0.5">
      <c r="A490" s="14" t="s">
        <v>37</v>
      </c>
      <c r="B490" s="14" t="s">
        <v>48</v>
      </c>
      <c r="C490" s="16">
        <v>4</v>
      </c>
      <c r="D490" s="16">
        <v>412</v>
      </c>
      <c r="E490" s="24">
        <v>12</v>
      </c>
      <c r="F490" s="24">
        <v>24</v>
      </c>
      <c r="G490" s="24">
        <v>2014</v>
      </c>
      <c r="H490" s="9">
        <v>138641.81</v>
      </c>
      <c r="I490" s="5" t="str">
        <f>VLOOKUP(D490,Cust,2)</f>
        <v>SecureAlert</v>
      </c>
      <c r="J490" s="5" t="str">
        <f>VLOOKUP(D490,Cust,3)</f>
        <v>Communications/networking</v>
      </c>
      <c r="K490" t="str">
        <f>VLOOKUP(A490,RegionAssign,2,FALSE)</f>
        <v>West</v>
      </c>
      <c r="L490">
        <f>VLOOKUP(C490,ManAssign,2,FALSE)</f>
        <v>4</v>
      </c>
      <c r="M490" s="19">
        <f t="shared" si="35"/>
        <v>9704.9267</v>
      </c>
      <c r="N490" s="19">
        <f t="shared" si="36"/>
        <v>6932.0905000000002</v>
      </c>
      <c r="O490" s="19">
        <f t="shared" si="37"/>
        <v>4159.2542999999996</v>
      </c>
      <c r="P490" s="19">
        <f t="shared" si="38"/>
        <v>8318.5085999999992</v>
      </c>
      <c r="Q490" s="20">
        <f t="shared" si="39"/>
        <v>24262.316749999998</v>
      </c>
      <c r="T490" s="12"/>
    </row>
    <row r="491" spans="1:20" x14ac:dyDescent="0.5">
      <c r="A491" s="14" t="s">
        <v>37</v>
      </c>
      <c r="B491" s="14" t="s">
        <v>48</v>
      </c>
      <c r="C491" s="16">
        <v>4</v>
      </c>
      <c r="D491" s="16">
        <v>412</v>
      </c>
      <c r="E491" s="24">
        <v>8</v>
      </c>
      <c r="F491" s="24">
        <v>5</v>
      </c>
      <c r="G491" s="24">
        <v>2014</v>
      </c>
      <c r="H491" s="9">
        <v>236626.59</v>
      </c>
      <c r="I491" s="5" t="str">
        <f>VLOOKUP(D491,Cust,2)</f>
        <v>SecureAlert</v>
      </c>
      <c r="J491" s="5" t="str">
        <f>VLOOKUP(D491,Cust,3)</f>
        <v>Communications/networking</v>
      </c>
      <c r="K491" t="str">
        <f>VLOOKUP(A491,RegionAssign,2,FALSE)</f>
        <v>West</v>
      </c>
      <c r="L491">
        <f>VLOOKUP(C491,ManAssign,2,FALSE)</f>
        <v>4</v>
      </c>
      <c r="M491" s="19">
        <f t="shared" si="35"/>
        <v>16563.8613</v>
      </c>
      <c r="N491" s="19">
        <f t="shared" si="36"/>
        <v>11831.3295</v>
      </c>
      <c r="O491" s="19">
        <f t="shared" si="37"/>
        <v>7098.7977000000001</v>
      </c>
      <c r="P491" s="19">
        <f t="shared" si="38"/>
        <v>14197.5954</v>
      </c>
      <c r="Q491" s="20">
        <f t="shared" si="39"/>
        <v>41409.653249999996</v>
      </c>
      <c r="T491" s="13"/>
    </row>
    <row r="492" spans="1:20" x14ac:dyDescent="0.5">
      <c r="A492" s="14" t="s">
        <v>37</v>
      </c>
      <c r="B492" s="14" t="s">
        <v>48</v>
      </c>
      <c r="C492" s="16">
        <v>4</v>
      </c>
      <c r="D492" s="16">
        <v>412</v>
      </c>
      <c r="E492" s="24">
        <v>7</v>
      </c>
      <c r="F492" s="24">
        <v>24</v>
      </c>
      <c r="G492" s="24">
        <v>2014</v>
      </c>
      <c r="H492" s="9">
        <v>218661.63</v>
      </c>
      <c r="I492" s="5" t="str">
        <f>VLOOKUP(D492,Cust,2)</f>
        <v>SecureAlert</v>
      </c>
      <c r="J492" s="5" t="str">
        <f>VLOOKUP(D492,Cust,3)</f>
        <v>Communications/networking</v>
      </c>
      <c r="K492" t="str">
        <f>VLOOKUP(A492,RegionAssign,2,FALSE)</f>
        <v>West</v>
      </c>
      <c r="L492">
        <f>VLOOKUP(C492,ManAssign,2,FALSE)</f>
        <v>4</v>
      </c>
      <c r="M492" s="19">
        <f t="shared" si="35"/>
        <v>15306.314100000001</v>
      </c>
      <c r="N492" s="19">
        <f t="shared" si="36"/>
        <v>10933.0815</v>
      </c>
      <c r="O492" s="19">
        <f t="shared" si="37"/>
        <v>6559.8489</v>
      </c>
      <c r="P492" s="19">
        <f t="shared" si="38"/>
        <v>13119.6978</v>
      </c>
      <c r="Q492" s="20">
        <f t="shared" si="39"/>
        <v>38265.785250000001</v>
      </c>
      <c r="T492" s="12"/>
    </row>
    <row r="493" spans="1:20" x14ac:dyDescent="0.5">
      <c r="A493" s="14" t="s">
        <v>37</v>
      </c>
      <c r="B493" s="14" t="s">
        <v>48</v>
      </c>
      <c r="C493" s="16">
        <v>4</v>
      </c>
      <c r="D493" s="16">
        <v>412</v>
      </c>
      <c r="E493" s="24">
        <v>7</v>
      </c>
      <c r="F493" s="24">
        <v>18</v>
      </c>
      <c r="G493" s="24">
        <v>2014</v>
      </c>
      <c r="H493" s="9">
        <v>155274.1</v>
      </c>
      <c r="I493" s="5" t="str">
        <f>VLOOKUP(D493,Cust,2)</f>
        <v>SecureAlert</v>
      </c>
      <c r="J493" s="5" t="str">
        <f>VLOOKUP(D493,Cust,3)</f>
        <v>Communications/networking</v>
      </c>
      <c r="K493" t="str">
        <f>VLOOKUP(A493,RegionAssign,2,FALSE)</f>
        <v>West</v>
      </c>
      <c r="L493">
        <f>VLOOKUP(C493,ManAssign,2,FALSE)</f>
        <v>4</v>
      </c>
      <c r="M493" s="19">
        <f t="shared" si="35"/>
        <v>10869.187000000002</v>
      </c>
      <c r="N493" s="19">
        <f t="shared" si="36"/>
        <v>7763.7050000000008</v>
      </c>
      <c r="O493" s="19">
        <f t="shared" si="37"/>
        <v>4658.223</v>
      </c>
      <c r="P493" s="19">
        <f t="shared" si="38"/>
        <v>9316.4459999999999</v>
      </c>
      <c r="Q493" s="20">
        <f t="shared" si="39"/>
        <v>27172.967499999999</v>
      </c>
      <c r="T493" s="13"/>
    </row>
    <row r="494" spans="1:20" x14ac:dyDescent="0.5">
      <c r="A494" s="14" t="s">
        <v>37</v>
      </c>
      <c r="B494" s="14" t="s">
        <v>48</v>
      </c>
      <c r="C494" s="16">
        <v>4</v>
      </c>
      <c r="D494" s="16">
        <v>412</v>
      </c>
      <c r="E494" s="24">
        <v>5</v>
      </c>
      <c r="F494" s="24">
        <v>17</v>
      </c>
      <c r="G494" s="24">
        <v>2014</v>
      </c>
      <c r="H494" s="9">
        <v>74881.919999999998</v>
      </c>
      <c r="I494" s="5" t="str">
        <f>VLOOKUP(D494,Cust,2)</f>
        <v>SecureAlert</v>
      </c>
      <c r="J494" s="5" t="str">
        <f>VLOOKUP(D494,Cust,3)</f>
        <v>Communications/networking</v>
      </c>
      <c r="K494" t="str">
        <f>VLOOKUP(A494,RegionAssign,2,FALSE)</f>
        <v>West</v>
      </c>
      <c r="L494">
        <f>VLOOKUP(C494,ManAssign,2,FALSE)</f>
        <v>4</v>
      </c>
      <c r="M494" s="19">
        <f t="shared" si="35"/>
        <v>5241.7344000000003</v>
      </c>
      <c r="N494" s="19">
        <f t="shared" si="36"/>
        <v>3744.096</v>
      </c>
      <c r="O494" s="19">
        <f t="shared" si="37"/>
        <v>2246.4575999999997</v>
      </c>
      <c r="P494" s="19">
        <f t="shared" si="38"/>
        <v>4492.9151999999995</v>
      </c>
      <c r="Q494" s="20">
        <f t="shared" si="39"/>
        <v>13104.335999999999</v>
      </c>
      <c r="T494" s="12"/>
    </row>
    <row r="495" spans="1:20" x14ac:dyDescent="0.5">
      <c r="A495" s="14" t="s">
        <v>37</v>
      </c>
      <c r="B495" s="14" t="s">
        <v>48</v>
      </c>
      <c r="C495" s="16">
        <v>4</v>
      </c>
      <c r="D495" s="16">
        <v>412</v>
      </c>
      <c r="E495" s="24">
        <v>3</v>
      </c>
      <c r="F495" s="24">
        <v>3</v>
      </c>
      <c r="G495" s="24">
        <v>2014</v>
      </c>
      <c r="H495" s="9">
        <v>111223.58</v>
      </c>
      <c r="I495" s="5" t="str">
        <f>VLOOKUP(D495,Cust,2)</f>
        <v>SecureAlert</v>
      </c>
      <c r="J495" s="5" t="str">
        <f>VLOOKUP(D495,Cust,3)</f>
        <v>Communications/networking</v>
      </c>
      <c r="K495" t="str">
        <f>VLOOKUP(A495,RegionAssign,2,FALSE)</f>
        <v>West</v>
      </c>
      <c r="L495">
        <f>VLOOKUP(C495,ManAssign,2,FALSE)</f>
        <v>4</v>
      </c>
      <c r="M495" s="19">
        <f t="shared" si="35"/>
        <v>7785.6506000000008</v>
      </c>
      <c r="N495" s="19">
        <f t="shared" si="36"/>
        <v>5561.1790000000001</v>
      </c>
      <c r="O495" s="19">
        <f t="shared" si="37"/>
        <v>3336.7073999999998</v>
      </c>
      <c r="P495" s="19">
        <f t="shared" si="38"/>
        <v>6673.4147999999996</v>
      </c>
      <c r="Q495" s="20">
        <f t="shared" si="39"/>
        <v>19464.126499999998</v>
      </c>
      <c r="T495" s="13"/>
    </row>
    <row r="496" spans="1:20" x14ac:dyDescent="0.5">
      <c r="A496" s="14" t="s">
        <v>37</v>
      </c>
      <c r="B496" s="14" t="s">
        <v>48</v>
      </c>
      <c r="C496" s="16">
        <v>4</v>
      </c>
      <c r="D496" s="16">
        <v>412</v>
      </c>
      <c r="E496" s="24">
        <v>10</v>
      </c>
      <c r="F496" s="24">
        <v>12</v>
      </c>
      <c r="G496" s="24">
        <v>2013</v>
      </c>
      <c r="H496" s="9">
        <v>194690.91</v>
      </c>
      <c r="I496" s="5" t="str">
        <f>VLOOKUP(D496,Cust,2)</f>
        <v>SecureAlert</v>
      </c>
      <c r="J496" s="5" t="str">
        <f>VLOOKUP(D496,Cust,3)</f>
        <v>Communications/networking</v>
      </c>
      <c r="K496" t="str">
        <f>VLOOKUP(A496,RegionAssign,2,FALSE)</f>
        <v>West</v>
      </c>
      <c r="L496">
        <f>VLOOKUP(C496,ManAssign,2,FALSE)</f>
        <v>4</v>
      </c>
      <c r="M496" s="19">
        <f t="shared" si="35"/>
        <v>13628.363700000002</v>
      </c>
      <c r="N496" s="19">
        <f t="shared" si="36"/>
        <v>9734.5455000000002</v>
      </c>
      <c r="O496" s="19">
        <f t="shared" si="37"/>
        <v>5840.7272999999996</v>
      </c>
      <c r="P496" s="19">
        <f t="shared" si="38"/>
        <v>11681.454599999999</v>
      </c>
      <c r="Q496" s="20">
        <f t="shared" si="39"/>
        <v>34070.909249999997</v>
      </c>
      <c r="T496" s="12"/>
    </row>
    <row r="497" spans="1:20" x14ac:dyDescent="0.5">
      <c r="A497" s="14" t="s">
        <v>37</v>
      </c>
      <c r="B497" s="14" t="s">
        <v>48</v>
      </c>
      <c r="C497" s="16">
        <v>4</v>
      </c>
      <c r="D497" s="16">
        <v>412</v>
      </c>
      <c r="E497" s="24">
        <v>9</v>
      </c>
      <c r="F497" s="24">
        <v>26</v>
      </c>
      <c r="G497" s="24">
        <v>2013</v>
      </c>
      <c r="H497" s="9">
        <v>146291.48000000001</v>
      </c>
      <c r="I497" s="5" t="str">
        <f>VLOOKUP(D497,Cust,2)</f>
        <v>SecureAlert</v>
      </c>
      <c r="J497" s="5" t="str">
        <f>VLOOKUP(D497,Cust,3)</f>
        <v>Communications/networking</v>
      </c>
      <c r="K497" t="str">
        <f>VLOOKUP(A497,RegionAssign,2,FALSE)</f>
        <v>West</v>
      </c>
      <c r="L497">
        <f>VLOOKUP(C497,ManAssign,2,FALSE)</f>
        <v>4</v>
      </c>
      <c r="M497" s="19">
        <f t="shared" si="35"/>
        <v>10240.403600000001</v>
      </c>
      <c r="N497" s="19">
        <f t="shared" si="36"/>
        <v>7314.5740000000005</v>
      </c>
      <c r="O497" s="19">
        <f t="shared" si="37"/>
        <v>4388.7444000000005</v>
      </c>
      <c r="P497" s="19">
        <f t="shared" si="38"/>
        <v>8777.488800000001</v>
      </c>
      <c r="Q497" s="20">
        <f t="shared" si="39"/>
        <v>25601.009000000002</v>
      </c>
      <c r="T497" s="13"/>
    </row>
    <row r="498" spans="1:20" x14ac:dyDescent="0.5">
      <c r="A498" s="14" t="s">
        <v>37</v>
      </c>
      <c r="B498" s="14" t="s">
        <v>48</v>
      </c>
      <c r="C498" s="16">
        <v>4</v>
      </c>
      <c r="D498" s="16">
        <v>412</v>
      </c>
      <c r="E498" s="24">
        <v>8</v>
      </c>
      <c r="F498" s="24">
        <v>25</v>
      </c>
      <c r="G498" s="24">
        <v>2013</v>
      </c>
      <c r="H498" s="9">
        <v>206394.35</v>
      </c>
      <c r="I498" s="5" t="str">
        <f>VLOOKUP(D498,Cust,2)</f>
        <v>SecureAlert</v>
      </c>
      <c r="J498" s="5" t="str">
        <f>VLOOKUP(D498,Cust,3)</f>
        <v>Communications/networking</v>
      </c>
      <c r="K498" t="str">
        <f>VLOOKUP(A498,RegionAssign,2,FALSE)</f>
        <v>West</v>
      </c>
      <c r="L498">
        <f>VLOOKUP(C498,ManAssign,2,FALSE)</f>
        <v>4</v>
      </c>
      <c r="M498" s="19">
        <f t="shared" si="35"/>
        <v>14447.604500000001</v>
      </c>
      <c r="N498" s="19">
        <f t="shared" si="36"/>
        <v>10319.717500000001</v>
      </c>
      <c r="O498" s="19">
        <f t="shared" si="37"/>
        <v>6191.8305</v>
      </c>
      <c r="P498" s="19">
        <f t="shared" si="38"/>
        <v>12383.661</v>
      </c>
      <c r="Q498" s="20">
        <f t="shared" si="39"/>
        <v>36119.011249999996</v>
      </c>
      <c r="T498" s="12"/>
    </row>
    <row r="499" spans="1:20" x14ac:dyDescent="0.5">
      <c r="A499" s="14" t="s">
        <v>37</v>
      </c>
      <c r="B499" s="14" t="s">
        <v>48</v>
      </c>
      <c r="C499" s="16">
        <v>4</v>
      </c>
      <c r="D499" s="16">
        <v>412</v>
      </c>
      <c r="E499" s="24">
        <v>5</v>
      </c>
      <c r="F499" s="24">
        <v>28</v>
      </c>
      <c r="G499" s="24">
        <v>2013</v>
      </c>
      <c r="H499" s="9">
        <v>155076.97</v>
      </c>
      <c r="I499" s="5" t="str">
        <f>VLOOKUP(D499,Cust,2)</f>
        <v>SecureAlert</v>
      </c>
      <c r="J499" s="5" t="str">
        <f>VLOOKUP(D499,Cust,3)</f>
        <v>Communications/networking</v>
      </c>
      <c r="K499" t="str">
        <f>VLOOKUP(A499,RegionAssign,2,FALSE)</f>
        <v>West</v>
      </c>
      <c r="L499">
        <f>VLOOKUP(C499,ManAssign,2,FALSE)</f>
        <v>4</v>
      </c>
      <c r="M499" s="19">
        <f t="shared" si="35"/>
        <v>10855.387900000002</v>
      </c>
      <c r="N499" s="19">
        <f t="shared" si="36"/>
        <v>7753.8485000000001</v>
      </c>
      <c r="O499" s="19">
        <f t="shared" si="37"/>
        <v>4652.3090999999995</v>
      </c>
      <c r="P499" s="19">
        <f t="shared" si="38"/>
        <v>9304.618199999999</v>
      </c>
      <c r="Q499" s="20">
        <f t="shared" si="39"/>
        <v>27138.46975</v>
      </c>
      <c r="T499" s="13"/>
    </row>
    <row r="500" spans="1:20" x14ac:dyDescent="0.5">
      <c r="A500" s="14" t="s">
        <v>37</v>
      </c>
      <c r="B500" s="14" t="s">
        <v>48</v>
      </c>
      <c r="C500" s="16">
        <v>4</v>
      </c>
      <c r="D500" s="16">
        <v>412</v>
      </c>
      <c r="E500" s="24">
        <v>5</v>
      </c>
      <c r="F500" s="24">
        <v>26</v>
      </c>
      <c r="G500" s="24">
        <v>2013</v>
      </c>
      <c r="H500" s="9">
        <v>133853.48000000001</v>
      </c>
      <c r="I500" s="5" t="str">
        <f>VLOOKUP(D500,Cust,2)</f>
        <v>SecureAlert</v>
      </c>
      <c r="J500" s="5" t="str">
        <f>VLOOKUP(D500,Cust,3)</f>
        <v>Communications/networking</v>
      </c>
      <c r="K500" t="str">
        <f>VLOOKUP(A500,RegionAssign,2,FALSE)</f>
        <v>West</v>
      </c>
      <c r="L500">
        <f>VLOOKUP(C500,ManAssign,2,FALSE)</f>
        <v>4</v>
      </c>
      <c r="M500" s="19">
        <f t="shared" si="35"/>
        <v>9369.7436000000016</v>
      </c>
      <c r="N500" s="19">
        <f t="shared" si="36"/>
        <v>6692.6740000000009</v>
      </c>
      <c r="O500" s="19">
        <f t="shared" si="37"/>
        <v>4015.6044000000002</v>
      </c>
      <c r="P500" s="19">
        <f t="shared" si="38"/>
        <v>8031.2088000000003</v>
      </c>
      <c r="Q500" s="20">
        <f t="shared" si="39"/>
        <v>23424.359</v>
      </c>
      <c r="T500" s="12"/>
    </row>
    <row r="501" spans="1:20" x14ac:dyDescent="0.5">
      <c r="A501" s="14" t="s">
        <v>37</v>
      </c>
      <c r="B501" s="14" t="s">
        <v>48</v>
      </c>
      <c r="C501" s="16">
        <v>4</v>
      </c>
      <c r="D501" s="16">
        <v>412</v>
      </c>
      <c r="E501" s="24">
        <v>4</v>
      </c>
      <c r="F501" s="24">
        <v>16</v>
      </c>
      <c r="G501" s="24">
        <v>2013</v>
      </c>
      <c r="H501" s="9">
        <v>142988.74</v>
      </c>
      <c r="I501" s="5" t="str">
        <f>VLOOKUP(D501,Cust,2)</f>
        <v>SecureAlert</v>
      </c>
      <c r="J501" s="5" t="str">
        <f>VLOOKUP(D501,Cust,3)</f>
        <v>Communications/networking</v>
      </c>
      <c r="K501" t="str">
        <f>VLOOKUP(A501,RegionAssign,2,FALSE)</f>
        <v>West</v>
      </c>
      <c r="L501">
        <f>VLOOKUP(C501,ManAssign,2,FALSE)</f>
        <v>4</v>
      </c>
      <c r="M501" s="19">
        <f t="shared" si="35"/>
        <v>10009.211800000001</v>
      </c>
      <c r="N501" s="19">
        <f t="shared" si="36"/>
        <v>7149.4369999999999</v>
      </c>
      <c r="O501" s="19">
        <f t="shared" si="37"/>
        <v>4289.6621999999998</v>
      </c>
      <c r="P501" s="19">
        <f t="shared" si="38"/>
        <v>8579.3243999999995</v>
      </c>
      <c r="Q501" s="20">
        <f t="shared" si="39"/>
        <v>25023.029499999997</v>
      </c>
      <c r="T501" s="13"/>
    </row>
    <row r="502" spans="1:20" x14ac:dyDescent="0.5">
      <c r="A502" s="14" t="s">
        <v>37</v>
      </c>
      <c r="B502" s="14" t="s">
        <v>48</v>
      </c>
      <c r="C502" s="16">
        <v>4</v>
      </c>
      <c r="D502" s="16">
        <v>412</v>
      </c>
      <c r="E502" s="24">
        <v>11</v>
      </c>
      <c r="F502" s="24">
        <v>3</v>
      </c>
      <c r="G502" s="24">
        <v>2012</v>
      </c>
      <c r="H502" s="9">
        <v>90075.44</v>
      </c>
      <c r="I502" s="5" t="str">
        <f>VLOOKUP(D502,Cust,2)</f>
        <v>SecureAlert</v>
      </c>
      <c r="J502" s="5" t="str">
        <f>VLOOKUP(D502,Cust,3)</f>
        <v>Communications/networking</v>
      </c>
      <c r="K502" t="str">
        <f>VLOOKUP(A502,RegionAssign,2,FALSE)</f>
        <v>West</v>
      </c>
      <c r="L502">
        <f>VLOOKUP(C502,ManAssign,2,FALSE)</f>
        <v>4</v>
      </c>
      <c r="M502" s="19">
        <f t="shared" si="35"/>
        <v>6305.2808000000005</v>
      </c>
      <c r="N502" s="19">
        <f t="shared" si="36"/>
        <v>4503.7719999999999</v>
      </c>
      <c r="O502" s="19">
        <f t="shared" si="37"/>
        <v>2702.2631999999999</v>
      </c>
      <c r="P502" s="19">
        <f t="shared" si="38"/>
        <v>5404.5263999999997</v>
      </c>
      <c r="Q502" s="20">
        <f t="shared" si="39"/>
        <v>15763.201999999999</v>
      </c>
      <c r="T502" s="12"/>
    </row>
    <row r="503" spans="1:20" x14ac:dyDescent="0.5">
      <c r="A503" s="14" t="s">
        <v>37</v>
      </c>
      <c r="B503" s="14" t="s">
        <v>48</v>
      </c>
      <c r="C503" s="16">
        <v>4</v>
      </c>
      <c r="D503" s="16">
        <v>412</v>
      </c>
      <c r="E503" s="24">
        <v>6</v>
      </c>
      <c r="F503" s="24">
        <v>24</v>
      </c>
      <c r="G503" s="24">
        <v>2012</v>
      </c>
      <c r="H503" s="9">
        <v>130002.26</v>
      </c>
      <c r="I503" s="5" t="str">
        <f>VLOOKUP(D503,Cust,2)</f>
        <v>SecureAlert</v>
      </c>
      <c r="J503" s="5" t="str">
        <f>VLOOKUP(D503,Cust,3)</f>
        <v>Communications/networking</v>
      </c>
      <c r="K503" t="str">
        <f>VLOOKUP(A503,RegionAssign,2,FALSE)</f>
        <v>West</v>
      </c>
      <c r="L503">
        <f>VLOOKUP(C503,ManAssign,2,FALSE)</f>
        <v>4</v>
      </c>
      <c r="M503" s="19">
        <f t="shared" si="35"/>
        <v>9100.1581999999999</v>
      </c>
      <c r="N503" s="19">
        <f t="shared" si="36"/>
        <v>6500.1130000000003</v>
      </c>
      <c r="O503" s="19">
        <f t="shared" si="37"/>
        <v>3900.0677999999998</v>
      </c>
      <c r="P503" s="19">
        <f t="shared" si="38"/>
        <v>7800.1355999999996</v>
      </c>
      <c r="Q503" s="20">
        <f t="shared" si="39"/>
        <v>22750.395499999999</v>
      </c>
      <c r="T503" s="13"/>
    </row>
    <row r="504" spans="1:20" x14ac:dyDescent="0.5">
      <c r="A504" s="14" t="s">
        <v>37</v>
      </c>
      <c r="B504" s="14" t="s">
        <v>64</v>
      </c>
      <c r="C504" s="16">
        <v>4</v>
      </c>
      <c r="D504" s="16">
        <v>413</v>
      </c>
      <c r="E504" s="24">
        <v>11</v>
      </c>
      <c r="F504" s="24">
        <v>8</v>
      </c>
      <c r="G504" s="24">
        <v>2012</v>
      </c>
      <c r="H504" s="9">
        <v>54890.28</v>
      </c>
      <c r="I504" s="5" t="str">
        <f>VLOOKUP(D504,Cust,2)</f>
        <v>Spectrum Pharmaceuticals</v>
      </c>
      <c r="J504" s="5" t="str">
        <f>VLOOKUP(D504,Cust,3)</f>
        <v>Biotechnology/pharmaceutials</v>
      </c>
      <c r="K504" t="str">
        <f>VLOOKUP(A504,RegionAssign,2,FALSE)</f>
        <v>West</v>
      </c>
      <c r="L504">
        <f>VLOOKUP(C504,ManAssign,2,FALSE)</f>
        <v>4</v>
      </c>
      <c r="M504" s="19">
        <f t="shared" si="35"/>
        <v>3842.3196000000003</v>
      </c>
      <c r="N504" s="19">
        <f t="shared" si="36"/>
        <v>2744.5140000000001</v>
      </c>
      <c r="O504" s="19">
        <f t="shared" si="37"/>
        <v>1646.7084</v>
      </c>
      <c r="P504" s="19">
        <f t="shared" si="38"/>
        <v>3293.4168</v>
      </c>
      <c r="Q504" s="20">
        <f t="shared" si="39"/>
        <v>9605.7989999999991</v>
      </c>
      <c r="T504" s="12"/>
    </row>
    <row r="505" spans="1:20" x14ac:dyDescent="0.5">
      <c r="A505" s="14" t="s">
        <v>37</v>
      </c>
      <c r="B505" s="14" t="s">
        <v>64</v>
      </c>
      <c r="C505" s="16">
        <v>4</v>
      </c>
      <c r="D505" s="16">
        <v>413</v>
      </c>
      <c r="E505" s="24">
        <v>11</v>
      </c>
      <c r="F505" s="24">
        <v>27</v>
      </c>
      <c r="G505" s="24">
        <v>2014</v>
      </c>
      <c r="H505" s="9">
        <v>96912.41</v>
      </c>
      <c r="I505" s="5" t="str">
        <f>VLOOKUP(D505,Cust,2)</f>
        <v>Spectrum Pharmaceuticals</v>
      </c>
      <c r="J505" s="5" t="str">
        <f>VLOOKUP(D505,Cust,3)</f>
        <v>Biotechnology/pharmaceutials</v>
      </c>
      <c r="K505" t="str">
        <f>VLOOKUP(A505,RegionAssign,2,FALSE)</f>
        <v>West</v>
      </c>
      <c r="L505">
        <f>VLOOKUP(C505,ManAssign,2,FALSE)</f>
        <v>4</v>
      </c>
      <c r="M505" s="19">
        <f t="shared" si="35"/>
        <v>6783.8687000000009</v>
      </c>
      <c r="N505" s="19">
        <f t="shared" si="36"/>
        <v>4845.6205</v>
      </c>
      <c r="O505" s="19">
        <f t="shared" si="37"/>
        <v>2907.3723</v>
      </c>
      <c r="P505" s="19">
        <f t="shared" si="38"/>
        <v>5814.7446</v>
      </c>
      <c r="Q505" s="20">
        <f t="shared" si="39"/>
        <v>16959.671750000001</v>
      </c>
      <c r="T505" s="13"/>
    </row>
    <row r="506" spans="1:20" x14ac:dyDescent="0.5">
      <c r="A506" s="14" t="s">
        <v>37</v>
      </c>
      <c r="B506" s="14" t="s">
        <v>64</v>
      </c>
      <c r="C506" s="16">
        <v>4</v>
      </c>
      <c r="D506" s="16">
        <v>413</v>
      </c>
      <c r="E506" s="24">
        <v>11</v>
      </c>
      <c r="F506" s="24">
        <v>5</v>
      </c>
      <c r="G506" s="24">
        <v>2014</v>
      </c>
      <c r="H506" s="9">
        <v>153030.81</v>
      </c>
      <c r="I506" s="5" t="str">
        <f>VLOOKUP(D506,Cust,2)</f>
        <v>Spectrum Pharmaceuticals</v>
      </c>
      <c r="J506" s="5" t="str">
        <f>VLOOKUP(D506,Cust,3)</f>
        <v>Biotechnology/pharmaceutials</v>
      </c>
      <c r="K506" t="str">
        <f>VLOOKUP(A506,RegionAssign,2,FALSE)</f>
        <v>West</v>
      </c>
      <c r="L506">
        <f>VLOOKUP(C506,ManAssign,2,FALSE)</f>
        <v>4</v>
      </c>
      <c r="M506" s="19">
        <f t="shared" si="35"/>
        <v>10712.156700000001</v>
      </c>
      <c r="N506" s="19">
        <f t="shared" si="36"/>
        <v>7651.5405000000001</v>
      </c>
      <c r="O506" s="19">
        <f t="shared" si="37"/>
        <v>4590.9242999999997</v>
      </c>
      <c r="P506" s="19">
        <f t="shared" si="38"/>
        <v>9181.8485999999994</v>
      </c>
      <c r="Q506" s="20">
        <f t="shared" si="39"/>
        <v>26780.391749999999</v>
      </c>
      <c r="T506" s="12"/>
    </row>
    <row r="507" spans="1:20" x14ac:dyDescent="0.5">
      <c r="A507" s="14" t="s">
        <v>37</v>
      </c>
      <c r="B507" s="14" t="s">
        <v>64</v>
      </c>
      <c r="C507" s="16">
        <v>4</v>
      </c>
      <c r="D507" s="16">
        <v>413</v>
      </c>
      <c r="E507" s="24">
        <v>9</v>
      </c>
      <c r="F507" s="24">
        <v>11</v>
      </c>
      <c r="G507" s="24">
        <v>2014</v>
      </c>
      <c r="H507" s="9">
        <v>173603.21</v>
      </c>
      <c r="I507" s="5" t="str">
        <f>VLOOKUP(D507,Cust,2)</f>
        <v>Spectrum Pharmaceuticals</v>
      </c>
      <c r="J507" s="5" t="str">
        <f>VLOOKUP(D507,Cust,3)</f>
        <v>Biotechnology/pharmaceutials</v>
      </c>
      <c r="K507" t="str">
        <f>VLOOKUP(A507,RegionAssign,2,FALSE)</f>
        <v>West</v>
      </c>
      <c r="L507">
        <f>VLOOKUP(C507,ManAssign,2,FALSE)</f>
        <v>4</v>
      </c>
      <c r="M507" s="19">
        <f t="shared" si="35"/>
        <v>12152.224700000001</v>
      </c>
      <c r="N507" s="19">
        <f t="shared" si="36"/>
        <v>8680.1605</v>
      </c>
      <c r="O507" s="19">
        <f t="shared" si="37"/>
        <v>5208.0962999999992</v>
      </c>
      <c r="P507" s="19">
        <f t="shared" si="38"/>
        <v>10416.192599999998</v>
      </c>
      <c r="Q507" s="20">
        <f t="shared" si="39"/>
        <v>30380.561749999997</v>
      </c>
      <c r="T507" s="13"/>
    </row>
    <row r="508" spans="1:20" x14ac:dyDescent="0.5">
      <c r="A508" s="14" t="s">
        <v>37</v>
      </c>
      <c r="B508" s="14" t="s">
        <v>64</v>
      </c>
      <c r="C508" s="16">
        <v>4</v>
      </c>
      <c r="D508" s="16">
        <v>413</v>
      </c>
      <c r="E508" s="24">
        <v>8</v>
      </c>
      <c r="F508" s="24">
        <v>23</v>
      </c>
      <c r="G508" s="24">
        <v>2014</v>
      </c>
      <c r="H508" s="9">
        <v>232414.13</v>
      </c>
      <c r="I508" s="5" t="str">
        <f>VLOOKUP(D508,Cust,2)</f>
        <v>Spectrum Pharmaceuticals</v>
      </c>
      <c r="J508" s="5" t="str">
        <f>VLOOKUP(D508,Cust,3)</f>
        <v>Biotechnology/pharmaceutials</v>
      </c>
      <c r="K508" t="str">
        <f>VLOOKUP(A508,RegionAssign,2,FALSE)</f>
        <v>West</v>
      </c>
      <c r="L508">
        <f>VLOOKUP(C508,ManAssign,2,FALSE)</f>
        <v>4</v>
      </c>
      <c r="M508" s="19">
        <f t="shared" si="35"/>
        <v>16268.989100000003</v>
      </c>
      <c r="N508" s="19">
        <f t="shared" si="36"/>
        <v>11620.7065</v>
      </c>
      <c r="O508" s="19">
        <f t="shared" si="37"/>
        <v>6972.4238999999998</v>
      </c>
      <c r="P508" s="19">
        <f t="shared" si="38"/>
        <v>13944.8478</v>
      </c>
      <c r="Q508" s="20">
        <f t="shared" si="39"/>
        <v>40672.472750000001</v>
      </c>
      <c r="T508" s="12"/>
    </row>
    <row r="509" spans="1:20" x14ac:dyDescent="0.5">
      <c r="A509" s="14" t="s">
        <v>37</v>
      </c>
      <c r="B509" s="14" t="s">
        <v>64</v>
      </c>
      <c r="C509" s="16">
        <v>4</v>
      </c>
      <c r="D509" s="16">
        <v>413</v>
      </c>
      <c r="E509" s="24">
        <v>8</v>
      </c>
      <c r="F509" s="24">
        <v>19</v>
      </c>
      <c r="G509" s="24">
        <v>2014</v>
      </c>
      <c r="H509" s="9">
        <v>167308.96</v>
      </c>
      <c r="I509" s="5" t="str">
        <f>VLOOKUP(D509,Cust,2)</f>
        <v>Spectrum Pharmaceuticals</v>
      </c>
      <c r="J509" s="5" t="str">
        <f>VLOOKUP(D509,Cust,3)</f>
        <v>Biotechnology/pharmaceutials</v>
      </c>
      <c r="K509" t="str">
        <f>VLOOKUP(A509,RegionAssign,2,FALSE)</f>
        <v>West</v>
      </c>
      <c r="L509">
        <f>VLOOKUP(C509,ManAssign,2,FALSE)</f>
        <v>4</v>
      </c>
      <c r="M509" s="19">
        <f t="shared" si="35"/>
        <v>11711.627200000001</v>
      </c>
      <c r="N509" s="19">
        <f t="shared" si="36"/>
        <v>8365.4480000000003</v>
      </c>
      <c r="O509" s="19">
        <f t="shared" si="37"/>
        <v>5019.2687999999998</v>
      </c>
      <c r="P509" s="19">
        <f t="shared" si="38"/>
        <v>10038.5376</v>
      </c>
      <c r="Q509" s="20">
        <f t="shared" si="39"/>
        <v>29279.067999999996</v>
      </c>
      <c r="T509" s="13"/>
    </row>
    <row r="510" spans="1:20" x14ac:dyDescent="0.5">
      <c r="A510" s="14" t="s">
        <v>37</v>
      </c>
      <c r="B510" s="14" t="s">
        <v>64</v>
      </c>
      <c r="C510" s="16">
        <v>4</v>
      </c>
      <c r="D510" s="16">
        <v>413</v>
      </c>
      <c r="E510" s="24">
        <v>8</v>
      </c>
      <c r="F510" s="24">
        <v>19</v>
      </c>
      <c r="G510" s="24">
        <v>2014</v>
      </c>
      <c r="H510" s="9">
        <v>203539.88</v>
      </c>
      <c r="I510" s="5" t="str">
        <f>VLOOKUP(D510,Cust,2)</f>
        <v>Spectrum Pharmaceuticals</v>
      </c>
      <c r="J510" s="5" t="str">
        <f>VLOOKUP(D510,Cust,3)</f>
        <v>Biotechnology/pharmaceutials</v>
      </c>
      <c r="K510" t="str">
        <f>VLOOKUP(A510,RegionAssign,2,FALSE)</f>
        <v>West</v>
      </c>
      <c r="L510">
        <f>VLOOKUP(C510,ManAssign,2,FALSE)</f>
        <v>4</v>
      </c>
      <c r="M510" s="19">
        <f t="shared" si="35"/>
        <v>14247.791600000002</v>
      </c>
      <c r="N510" s="19">
        <f t="shared" si="36"/>
        <v>10176.994000000001</v>
      </c>
      <c r="O510" s="19">
        <f t="shared" si="37"/>
        <v>6106.1963999999998</v>
      </c>
      <c r="P510" s="19">
        <f t="shared" si="38"/>
        <v>12212.3928</v>
      </c>
      <c r="Q510" s="20">
        <f t="shared" si="39"/>
        <v>35619.478999999999</v>
      </c>
      <c r="T510" s="12"/>
    </row>
    <row r="511" spans="1:20" x14ac:dyDescent="0.5">
      <c r="A511" s="14" t="s">
        <v>37</v>
      </c>
      <c r="B511" s="14" t="s">
        <v>64</v>
      </c>
      <c r="C511" s="16">
        <v>4</v>
      </c>
      <c r="D511" s="16">
        <v>413</v>
      </c>
      <c r="E511" s="24">
        <v>7</v>
      </c>
      <c r="F511" s="24">
        <v>26</v>
      </c>
      <c r="G511" s="24">
        <v>2014</v>
      </c>
      <c r="H511" s="9">
        <v>208849.52</v>
      </c>
      <c r="I511" s="5" t="str">
        <f>VLOOKUP(D511,Cust,2)</f>
        <v>Spectrum Pharmaceuticals</v>
      </c>
      <c r="J511" s="5" t="str">
        <f>VLOOKUP(D511,Cust,3)</f>
        <v>Biotechnology/pharmaceutials</v>
      </c>
      <c r="K511" t="str">
        <f>VLOOKUP(A511,RegionAssign,2,FALSE)</f>
        <v>West</v>
      </c>
      <c r="L511">
        <f>VLOOKUP(C511,ManAssign,2,FALSE)</f>
        <v>4</v>
      </c>
      <c r="M511" s="19">
        <f t="shared" si="35"/>
        <v>14619.466400000001</v>
      </c>
      <c r="N511" s="19">
        <f t="shared" si="36"/>
        <v>10442.476000000001</v>
      </c>
      <c r="O511" s="19">
        <f t="shared" si="37"/>
        <v>6265.4855999999991</v>
      </c>
      <c r="P511" s="19">
        <f t="shared" si="38"/>
        <v>12530.971199999998</v>
      </c>
      <c r="Q511" s="20">
        <f t="shared" si="39"/>
        <v>36548.665999999997</v>
      </c>
      <c r="T511" s="13"/>
    </row>
    <row r="512" spans="1:20" x14ac:dyDescent="0.5">
      <c r="A512" s="14" t="s">
        <v>37</v>
      </c>
      <c r="B512" s="14" t="s">
        <v>64</v>
      </c>
      <c r="C512" s="16">
        <v>4</v>
      </c>
      <c r="D512" s="16">
        <v>413</v>
      </c>
      <c r="E512" s="24">
        <v>4</v>
      </c>
      <c r="F512" s="24">
        <v>28</v>
      </c>
      <c r="G512" s="24">
        <v>2014</v>
      </c>
      <c r="H512" s="9">
        <v>165296.76</v>
      </c>
      <c r="I512" s="5" t="str">
        <f>VLOOKUP(D512,Cust,2)</f>
        <v>Spectrum Pharmaceuticals</v>
      </c>
      <c r="J512" s="5" t="str">
        <f>VLOOKUP(D512,Cust,3)</f>
        <v>Biotechnology/pharmaceutials</v>
      </c>
      <c r="K512" t="str">
        <f>VLOOKUP(A512,RegionAssign,2,FALSE)</f>
        <v>West</v>
      </c>
      <c r="L512">
        <f>VLOOKUP(C512,ManAssign,2,FALSE)</f>
        <v>4</v>
      </c>
      <c r="M512" s="19">
        <f t="shared" si="35"/>
        <v>11570.773200000001</v>
      </c>
      <c r="N512" s="19">
        <f t="shared" si="36"/>
        <v>8264.8380000000016</v>
      </c>
      <c r="O512" s="19">
        <f t="shared" si="37"/>
        <v>4958.9027999999998</v>
      </c>
      <c r="P512" s="19">
        <f t="shared" si="38"/>
        <v>9917.8055999999997</v>
      </c>
      <c r="Q512" s="20">
        <f t="shared" si="39"/>
        <v>28926.933000000001</v>
      </c>
      <c r="T512" s="12"/>
    </row>
    <row r="513" spans="1:20" x14ac:dyDescent="0.5">
      <c r="A513" s="14" t="s">
        <v>37</v>
      </c>
      <c r="B513" s="14" t="s">
        <v>64</v>
      </c>
      <c r="C513" s="16">
        <v>4</v>
      </c>
      <c r="D513" s="16">
        <v>413</v>
      </c>
      <c r="E513" s="24">
        <v>4</v>
      </c>
      <c r="F513" s="24">
        <v>17</v>
      </c>
      <c r="G513" s="24">
        <v>2014</v>
      </c>
      <c r="H513" s="9">
        <v>109205.7</v>
      </c>
      <c r="I513" s="5" t="str">
        <f>VLOOKUP(D513,Cust,2)</f>
        <v>Spectrum Pharmaceuticals</v>
      </c>
      <c r="J513" s="5" t="str">
        <f>VLOOKUP(D513,Cust,3)</f>
        <v>Biotechnology/pharmaceutials</v>
      </c>
      <c r="K513" t="str">
        <f>VLOOKUP(A513,RegionAssign,2,FALSE)</f>
        <v>West</v>
      </c>
      <c r="L513">
        <f>VLOOKUP(C513,ManAssign,2,FALSE)</f>
        <v>4</v>
      </c>
      <c r="M513" s="19">
        <f t="shared" si="35"/>
        <v>7644.3990000000003</v>
      </c>
      <c r="N513" s="19">
        <f t="shared" si="36"/>
        <v>5460.2849999999999</v>
      </c>
      <c r="O513" s="19">
        <f t="shared" si="37"/>
        <v>3276.1709999999998</v>
      </c>
      <c r="P513" s="19">
        <f t="shared" si="38"/>
        <v>6552.3419999999996</v>
      </c>
      <c r="Q513" s="20">
        <f t="shared" si="39"/>
        <v>19110.997499999998</v>
      </c>
      <c r="T513" s="13"/>
    </row>
    <row r="514" spans="1:20" x14ac:dyDescent="0.5">
      <c r="A514" s="14" t="s">
        <v>37</v>
      </c>
      <c r="B514" s="14" t="s">
        <v>64</v>
      </c>
      <c r="C514" s="16">
        <v>4</v>
      </c>
      <c r="D514" s="16">
        <v>413</v>
      </c>
      <c r="E514" s="24">
        <v>11</v>
      </c>
      <c r="F514" s="24">
        <v>25</v>
      </c>
      <c r="G514" s="24">
        <v>2013</v>
      </c>
      <c r="H514" s="9">
        <v>208554.85</v>
      </c>
      <c r="I514" s="5" t="str">
        <f>VLOOKUP(D514,Cust,2)</f>
        <v>Spectrum Pharmaceuticals</v>
      </c>
      <c r="J514" s="5" t="str">
        <f>VLOOKUP(D514,Cust,3)</f>
        <v>Biotechnology/pharmaceutials</v>
      </c>
      <c r="K514" t="str">
        <f>VLOOKUP(A514,RegionAssign,2,FALSE)</f>
        <v>West</v>
      </c>
      <c r="L514">
        <f>VLOOKUP(C514,ManAssign,2,FALSE)</f>
        <v>4</v>
      </c>
      <c r="M514" s="19">
        <f t="shared" si="35"/>
        <v>14598.839500000002</v>
      </c>
      <c r="N514" s="19">
        <f t="shared" si="36"/>
        <v>10427.7425</v>
      </c>
      <c r="O514" s="19">
        <f t="shared" si="37"/>
        <v>6256.6454999999996</v>
      </c>
      <c r="P514" s="19">
        <f t="shared" si="38"/>
        <v>12513.290999999999</v>
      </c>
      <c r="Q514" s="20">
        <f t="shared" si="39"/>
        <v>36497.098749999997</v>
      </c>
      <c r="T514" s="12"/>
    </row>
    <row r="515" spans="1:20" x14ac:dyDescent="0.5">
      <c r="A515" s="14" t="s">
        <v>37</v>
      </c>
      <c r="B515" s="14" t="s">
        <v>64</v>
      </c>
      <c r="C515" s="16">
        <v>4</v>
      </c>
      <c r="D515" s="16">
        <v>413</v>
      </c>
      <c r="E515" s="24">
        <v>10</v>
      </c>
      <c r="F515" s="24">
        <v>11</v>
      </c>
      <c r="G515" s="24">
        <v>2013</v>
      </c>
      <c r="H515" s="9">
        <v>195729.36</v>
      </c>
      <c r="I515" s="5" t="str">
        <f>VLOOKUP(D515,Cust,2)</f>
        <v>Spectrum Pharmaceuticals</v>
      </c>
      <c r="J515" s="5" t="str">
        <f>VLOOKUP(D515,Cust,3)</f>
        <v>Biotechnology/pharmaceutials</v>
      </c>
      <c r="K515" t="str">
        <f>VLOOKUP(A515,RegionAssign,2,FALSE)</f>
        <v>West</v>
      </c>
      <c r="L515">
        <f>VLOOKUP(C515,ManAssign,2,FALSE)</f>
        <v>4</v>
      </c>
      <c r="M515" s="19">
        <f t="shared" ref="M515:M527" si="40">0.07*H515</f>
        <v>13701.055200000001</v>
      </c>
      <c r="N515" s="19">
        <f t="shared" ref="N515:N527" si="41">0.05*H515</f>
        <v>9786.4679999999989</v>
      </c>
      <c r="O515" s="19">
        <f t="shared" ref="O515:O527" si="42">0.03*H515</f>
        <v>5871.880799999999</v>
      </c>
      <c r="P515" s="19">
        <f t="shared" ref="P515:P527" si="43">0.06*H515</f>
        <v>11743.761599999998</v>
      </c>
      <c r="Q515" s="20">
        <f t="shared" ref="Q515:Q527" si="44">0.175*H515</f>
        <v>34252.637999999999</v>
      </c>
      <c r="T515" s="13"/>
    </row>
    <row r="516" spans="1:20" x14ac:dyDescent="0.5">
      <c r="A516" s="14" t="s">
        <v>37</v>
      </c>
      <c r="B516" s="14" t="s">
        <v>64</v>
      </c>
      <c r="C516" s="16">
        <v>4</v>
      </c>
      <c r="D516" s="16">
        <v>413</v>
      </c>
      <c r="E516" s="24">
        <v>9</v>
      </c>
      <c r="F516" s="24">
        <v>20</v>
      </c>
      <c r="G516" s="24">
        <v>2013</v>
      </c>
      <c r="H516" s="9">
        <v>213574.5</v>
      </c>
      <c r="I516" s="5" t="str">
        <f>VLOOKUP(D516,Cust,2)</f>
        <v>Spectrum Pharmaceuticals</v>
      </c>
      <c r="J516" s="5" t="str">
        <f>VLOOKUP(D516,Cust,3)</f>
        <v>Biotechnology/pharmaceutials</v>
      </c>
      <c r="K516" t="str">
        <f>VLOOKUP(A516,RegionAssign,2,FALSE)</f>
        <v>West</v>
      </c>
      <c r="L516">
        <f>VLOOKUP(C516,ManAssign,2,FALSE)</f>
        <v>4</v>
      </c>
      <c r="M516" s="19">
        <f t="shared" si="40"/>
        <v>14950.215000000002</v>
      </c>
      <c r="N516" s="19">
        <f t="shared" si="41"/>
        <v>10678.725</v>
      </c>
      <c r="O516" s="19">
        <f t="shared" si="42"/>
        <v>6407.2349999999997</v>
      </c>
      <c r="P516" s="19">
        <f t="shared" si="43"/>
        <v>12814.47</v>
      </c>
      <c r="Q516" s="20">
        <f t="shared" si="44"/>
        <v>37375.537499999999</v>
      </c>
      <c r="T516" s="12"/>
    </row>
    <row r="517" spans="1:20" x14ac:dyDescent="0.5">
      <c r="A517" s="14" t="s">
        <v>37</v>
      </c>
      <c r="B517" s="14" t="s">
        <v>64</v>
      </c>
      <c r="C517" s="16">
        <v>4</v>
      </c>
      <c r="D517" s="16">
        <v>413</v>
      </c>
      <c r="E517" s="24">
        <v>6</v>
      </c>
      <c r="F517" s="24">
        <v>26</v>
      </c>
      <c r="G517" s="24">
        <v>2013</v>
      </c>
      <c r="H517" s="9">
        <v>135218.79</v>
      </c>
      <c r="I517" s="5" t="str">
        <f>VLOOKUP(D517,Cust,2)</f>
        <v>Spectrum Pharmaceuticals</v>
      </c>
      <c r="J517" s="5" t="str">
        <f>VLOOKUP(D517,Cust,3)</f>
        <v>Biotechnology/pharmaceutials</v>
      </c>
      <c r="K517" t="str">
        <f>VLOOKUP(A517,RegionAssign,2,FALSE)</f>
        <v>West</v>
      </c>
      <c r="L517">
        <f>VLOOKUP(C517,ManAssign,2,FALSE)</f>
        <v>4</v>
      </c>
      <c r="M517" s="19">
        <f t="shared" si="40"/>
        <v>9465.315300000002</v>
      </c>
      <c r="N517" s="19">
        <f t="shared" si="41"/>
        <v>6760.9395000000004</v>
      </c>
      <c r="O517" s="19">
        <f t="shared" si="42"/>
        <v>4056.5637000000002</v>
      </c>
      <c r="P517" s="19">
        <f t="shared" si="43"/>
        <v>8113.1274000000003</v>
      </c>
      <c r="Q517" s="20">
        <f t="shared" si="44"/>
        <v>23663.288250000001</v>
      </c>
      <c r="T517" s="13"/>
    </row>
    <row r="518" spans="1:20" x14ac:dyDescent="0.5">
      <c r="A518" s="14" t="s">
        <v>37</v>
      </c>
      <c r="B518" s="14" t="s">
        <v>64</v>
      </c>
      <c r="C518" s="16">
        <v>4</v>
      </c>
      <c r="D518" s="16">
        <v>413</v>
      </c>
      <c r="E518" s="24">
        <v>6</v>
      </c>
      <c r="F518" s="24">
        <v>21</v>
      </c>
      <c r="G518" s="24">
        <v>2013</v>
      </c>
      <c r="H518" s="9">
        <v>112434.02</v>
      </c>
      <c r="I518" s="5" t="str">
        <f>VLOOKUP(D518,Cust,2)</f>
        <v>Spectrum Pharmaceuticals</v>
      </c>
      <c r="J518" s="5" t="str">
        <f>VLOOKUP(D518,Cust,3)</f>
        <v>Biotechnology/pharmaceutials</v>
      </c>
      <c r="K518" t="str">
        <f>VLOOKUP(A518,RegionAssign,2,FALSE)</f>
        <v>West</v>
      </c>
      <c r="L518">
        <f>VLOOKUP(C518,ManAssign,2,FALSE)</f>
        <v>4</v>
      </c>
      <c r="M518" s="19">
        <f t="shared" si="40"/>
        <v>7870.3814000000011</v>
      </c>
      <c r="N518" s="19">
        <f t="shared" si="41"/>
        <v>5621.7010000000009</v>
      </c>
      <c r="O518" s="19">
        <f t="shared" si="42"/>
        <v>3373.0205999999998</v>
      </c>
      <c r="P518" s="19">
        <f t="shared" si="43"/>
        <v>6746.0411999999997</v>
      </c>
      <c r="Q518" s="20">
        <f t="shared" si="44"/>
        <v>19675.9535</v>
      </c>
      <c r="T518" s="12"/>
    </row>
    <row r="519" spans="1:20" x14ac:dyDescent="0.5">
      <c r="A519" s="14" t="s">
        <v>37</v>
      </c>
      <c r="B519" s="14" t="s">
        <v>64</v>
      </c>
      <c r="C519" s="16">
        <v>4</v>
      </c>
      <c r="D519" s="16">
        <v>413</v>
      </c>
      <c r="E519" s="24">
        <v>5</v>
      </c>
      <c r="F519" s="24">
        <v>27</v>
      </c>
      <c r="G519" s="24">
        <v>2013</v>
      </c>
      <c r="H519" s="9">
        <v>51435.95</v>
      </c>
      <c r="I519" s="5" t="str">
        <f>VLOOKUP(D519,Cust,2)</f>
        <v>Spectrum Pharmaceuticals</v>
      </c>
      <c r="J519" s="5" t="str">
        <f>VLOOKUP(D519,Cust,3)</f>
        <v>Biotechnology/pharmaceutials</v>
      </c>
      <c r="K519" t="str">
        <f>VLOOKUP(A519,RegionAssign,2,FALSE)</f>
        <v>West</v>
      </c>
      <c r="L519">
        <f>VLOOKUP(C519,ManAssign,2,FALSE)</f>
        <v>4</v>
      </c>
      <c r="M519" s="19">
        <f t="shared" si="40"/>
        <v>3600.5165000000002</v>
      </c>
      <c r="N519" s="19">
        <f t="shared" si="41"/>
        <v>2571.7975000000001</v>
      </c>
      <c r="O519" s="19">
        <f t="shared" si="42"/>
        <v>1543.0784999999998</v>
      </c>
      <c r="P519" s="19">
        <f t="shared" si="43"/>
        <v>3086.1569999999997</v>
      </c>
      <c r="Q519" s="20">
        <f t="shared" si="44"/>
        <v>9001.2912499999984</v>
      </c>
      <c r="T519" s="13"/>
    </row>
    <row r="520" spans="1:20" x14ac:dyDescent="0.5">
      <c r="A520" s="14" t="s">
        <v>37</v>
      </c>
      <c r="B520" s="14" t="s">
        <v>64</v>
      </c>
      <c r="C520" s="16">
        <v>4</v>
      </c>
      <c r="D520" s="16">
        <v>413</v>
      </c>
      <c r="E520" s="24">
        <v>1</v>
      </c>
      <c r="F520" s="24">
        <v>28</v>
      </c>
      <c r="G520" s="24">
        <v>2013</v>
      </c>
      <c r="H520" s="9">
        <v>209284.93</v>
      </c>
      <c r="I520" s="5" t="str">
        <f>VLOOKUP(D520,Cust,2)</f>
        <v>Spectrum Pharmaceuticals</v>
      </c>
      <c r="J520" s="5" t="str">
        <f>VLOOKUP(D520,Cust,3)</f>
        <v>Biotechnology/pharmaceutials</v>
      </c>
      <c r="K520" t="str">
        <f>VLOOKUP(A520,RegionAssign,2,FALSE)</f>
        <v>West</v>
      </c>
      <c r="L520">
        <f>VLOOKUP(C520,ManAssign,2,FALSE)</f>
        <v>4</v>
      </c>
      <c r="M520" s="19">
        <f t="shared" si="40"/>
        <v>14649.945100000001</v>
      </c>
      <c r="N520" s="19">
        <f t="shared" si="41"/>
        <v>10464.246500000001</v>
      </c>
      <c r="O520" s="19">
        <f t="shared" si="42"/>
        <v>6278.5478999999996</v>
      </c>
      <c r="P520" s="19">
        <f t="shared" si="43"/>
        <v>12557.095799999999</v>
      </c>
      <c r="Q520" s="20">
        <f t="shared" si="44"/>
        <v>36624.862749999993</v>
      </c>
      <c r="T520" s="12"/>
    </row>
    <row r="521" spans="1:20" x14ac:dyDescent="0.5">
      <c r="A521" s="14" t="s">
        <v>37</v>
      </c>
      <c r="B521" s="14" t="s">
        <v>64</v>
      </c>
      <c r="C521" s="16">
        <v>4</v>
      </c>
      <c r="D521" s="16">
        <v>413</v>
      </c>
      <c r="E521" s="24">
        <v>12</v>
      </c>
      <c r="F521" s="24">
        <v>26</v>
      </c>
      <c r="G521" s="24">
        <v>2012</v>
      </c>
      <c r="H521" s="9">
        <v>244277.93</v>
      </c>
      <c r="I521" s="5" t="str">
        <f>VLOOKUP(D521,Cust,2)</f>
        <v>Spectrum Pharmaceuticals</v>
      </c>
      <c r="J521" s="5" t="str">
        <f>VLOOKUP(D521,Cust,3)</f>
        <v>Biotechnology/pharmaceutials</v>
      </c>
      <c r="K521" t="str">
        <f>VLOOKUP(A521,RegionAssign,2,FALSE)</f>
        <v>West</v>
      </c>
      <c r="L521">
        <f>VLOOKUP(C521,ManAssign,2,FALSE)</f>
        <v>4</v>
      </c>
      <c r="M521" s="19">
        <f t="shared" si="40"/>
        <v>17099.455100000003</v>
      </c>
      <c r="N521" s="19">
        <f t="shared" si="41"/>
        <v>12213.896500000001</v>
      </c>
      <c r="O521" s="19">
        <f t="shared" si="42"/>
        <v>7328.3378999999995</v>
      </c>
      <c r="P521" s="19">
        <f t="shared" si="43"/>
        <v>14656.675799999999</v>
      </c>
      <c r="Q521" s="20">
        <f t="shared" si="44"/>
        <v>42748.637749999994</v>
      </c>
      <c r="T521" s="13"/>
    </row>
    <row r="522" spans="1:20" x14ac:dyDescent="0.5">
      <c r="A522" s="14" t="s">
        <v>37</v>
      </c>
      <c r="B522" s="14" t="s">
        <v>64</v>
      </c>
      <c r="C522" s="16">
        <v>4</v>
      </c>
      <c r="D522" s="16">
        <v>413</v>
      </c>
      <c r="E522" s="24">
        <v>11</v>
      </c>
      <c r="F522" s="24">
        <v>23</v>
      </c>
      <c r="G522" s="24">
        <v>2012</v>
      </c>
      <c r="H522" s="9">
        <v>115842.68</v>
      </c>
      <c r="I522" s="5" t="str">
        <f>VLOOKUP(D522,Cust,2)</f>
        <v>Spectrum Pharmaceuticals</v>
      </c>
      <c r="J522" s="5" t="str">
        <f>VLOOKUP(D522,Cust,3)</f>
        <v>Biotechnology/pharmaceutials</v>
      </c>
      <c r="K522" t="str">
        <f>VLOOKUP(A522,RegionAssign,2,FALSE)</f>
        <v>West</v>
      </c>
      <c r="L522">
        <f>VLOOKUP(C522,ManAssign,2,FALSE)</f>
        <v>4</v>
      </c>
      <c r="M522" s="19">
        <f t="shared" si="40"/>
        <v>8108.9876000000004</v>
      </c>
      <c r="N522" s="19">
        <f t="shared" si="41"/>
        <v>5792.134</v>
      </c>
      <c r="O522" s="19">
        <f t="shared" si="42"/>
        <v>3475.2803999999996</v>
      </c>
      <c r="P522" s="19">
        <f t="shared" si="43"/>
        <v>6950.5607999999993</v>
      </c>
      <c r="Q522" s="20">
        <f t="shared" si="44"/>
        <v>20272.468999999997</v>
      </c>
      <c r="T522" s="12"/>
    </row>
    <row r="523" spans="1:20" x14ac:dyDescent="0.5">
      <c r="A523" s="14" t="s">
        <v>37</v>
      </c>
      <c r="B523" s="14" t="s">
        <v>64</v>
      </c>
      <c r="C523" s="16">
        <v>4</v>
      </c>
      <c r="D523" s="16">
        <v>413</v>
      </c>
      <c r="E523" s="24">
        <v>7</v>
      </c>
      <c r="F523" s="24">
        <v>20</v>
      </c>
      <c r="G523" s="24">
        <v>2012</v>
      </c>
      <c r="H523" s="9">
        <v>123182.6</v>
      </c>
      <c r="I523" s="5" t="str">
        <f>VLOOKUP(D523,Cust,2)</f>
        <v>Spectrum Pharmaceuticals</v>
      </c>
      <c r="J523" s="5" t="str">
        <f>VLOOKUP(D523,Cust,3)</f>
        <v>Biotechnology/pharmaceutials</v>
      </c>
      <c r="K523" t="str">
        <f>VLOOKUP(A523,RegionAssign,2,FALSE)</f>
        <v>West</v>
      </c>
      <c r="L523">
        <f>VLOOKUP(C523,ManAssign,2,FALSE)</f>
        <v>4</v>
      </c>
      <c r="M523" s="19">
        <f t="shared" si="40"/>
        <v>8622.7820000000011</v>
      </c>
      <c r="N523" s="19">
        <f t="shared" si="41"/>
        <v>6159.130000000001</v>
      </c>
      <c r="O523" s="19">
        <f t="shared" si="42"/>
        <v>3695.4780000000001</v>
      </c>
      <c r="P523" s="19">
        <f t="shared" si="43"/>
        <v>7390.9560000000001</v>
      </c>
      <c r="Q523" s="20">
        <f t="shared" si="44"/>
        <v>21556.954999999998</v>
      </c>
      <c r="T523" s="13"/>
    </row>
    <row r="524" spans="1:20" x14ac:dyDescent="0.5">
      <c r="A524" s="14" t="s">
        <v>37</v>
      </c>
      <c r="B524" s="14" t="s">
        <v>64</v>
      </c>
      <c r="C524" s="16">
        <v>4</v>
      </c>
      <c r="D524" s="16">
        <v>413</v>
      </c>
      <c r="E524" s="24">
        <v>6</v>
      </c>
      <c r="F524" s="24">
        <v>28</v>
      </c>
      <c r="G524" s="24">
        <v>2012</v>
      </c>
      <c r="H524" s="9">
        <v>169438.19</v>
      </c>
      <c r="I524" s="5" t="str">
        <f>VLOOKUP(D524,Cust,2)</f>
        <v>Spectrum Pharmaceuticals</v>
      </c>
      <c r="J524" s="5" t="str">
        <f>VLOOKUP(D524,Cust,3)</f>
        <v>Biotechnology/pharmaceutials</v>
      </c>
      <c r="K524" t="str">
        <f>VLOOKUP(A524,RegionAssign,2,FALSE)</f>
        <v>West</v>
      </c>
      <c r="L524">
        <f>VLOOKUP(C524,ManAssign,2,FALSE)</f>
        <v>4</v>
      </c>
      <c r="M524" s="19">
        <f t="shared" si="40"/>
        <v>11860.673300000002</v>
      </c>
      <c r="N524" s="19">
        <f t="shared" si="41"/>
        <v>8471.9094999999998</v>
      </c>
      <c r="O524" s="19">
        <f t="shared" si="42"/>
        <v>5083.1457</v>
      </c>
      <c r="P524" s="19">
        <f t="shared" si="43"/>
        <v>10166.2914</v>
      </c>
      <c r="Q524" s="20">
        <f t="shared" si="44"/>
        <v>29651.683249999998</v>
      </c>
      <c r="T524" s="12"/>
    </row>
    <row r="525" spans="1:20" x14ac:dyDescent="0.5">
      <c r="A525" s="14" t="s">
        <v>37</v>
      </c>
      <c r="B525" s="14" t="s">
        <v>64</v>
      </c>
      <c r="C525" s="16">
        <v>4</v>
      </c>
      <c r="D525" s="16">
        <v>413</v>
      </c>
      <c r="E525" s="24">
        <v>3</v>
      </c>
      <c r="F525" s="24">
        <v>4</v>
      </c>
      <c r="G525" s="24">
        <v>2012</v>
      </c>
      <c r="H525" s="9">
        <v>112889.5</v>
      </c>
      <c r="I525" s="5" t="str">
        <f>VLOOKUP(D525,Cust,2)</f>
        <v>Spectrum Pharmaceuticals</v>
      </c>
      <c r="J525" s="5" t="str">
        <f>VLOOKUP(D525,Cust,3)</f>
        <v>Biotechnology/pharmaceutials</v>
      </c>
      <c r="K525" t="str">
        <f>VLOOKUP(A525,RegionAssign,2,FALSE)</f>
        <v>West</v>
      </c>
      <c r="L525">
        <f>VLOOKUP(C525,ManAssign,2,FALSE)</f>
        <v>4</v>
      </c>
      <c r="M525" s="19">
        <f t="shared" si="40"/>
        <v>7902.2650000000003</v>
      </c>
      <c r="N525" s="19">
        <f t="shared" si="41"/>
        <v>5644.4750000000004</v>
      </c>
      <c r="O525" s="19">
        <f t="shared" si="42"/>
        <v>3386.6849999999999</v>
      </c>
      <c r="P525" s="19">
        <f t="shared" si="43"/>
        <v>6773.37</v>
      </c>
      <c r="Q525" s="20">
        <f t="shared" si="44"/>
        <v>19755.662499999999</v>
      </c>
      <c r="T525" s="13"/>
    </row>
    <row r="526" spans="1:20" x14ac:dyDescent="0.5">
      <c r="A526" s="14" t="s">
        <v>37</v>
      </c>
      <c r="B526" s="14" t="s">
        <v>64</v>
      </c>
      <c r="C526" s="16">
        <v>4</v>
      </c>
      <c r="D526" s="16">
        <v>413</v>
      </c>
      <c r="E526" s="24">
        <v>2</v>
      </c>
      <c r="F526" s="24">
        <v>17</v>
      </c>
      <c r="G526" s="24">
        <v>2012</v>
      </c>
      <c r="H526" s="9">
        <v>65605.399999999994</v>
      </c>
      <c r="I526" s="5" t="str">
        <f>VLOOKUP(D526,Cust,2)</f>
        <v>Spectrum Pharmaceuticals</v>
      </c>
      <c r="J526" s="5" t="str">
        <f>VLOOKUP(D526,Cust,3)</f>
        <v>Biotechnology/pharmaceutials</v>
      </c>
      <c r="K526" t="str">
        <f>VLOOKUP(A526,RegionAssign,2,FALSE)</f>
        <v>West</v>
      </c>
      <c r="L526">
        <f>VLOOKUP(C526,ManAssign,2,FALSE)</f>
        <v>4</v>
      </c>
      <c r="M526" s="19">
        <f t="shared" si="40"/>
        <v>4592.3779999999997</v>
      </c>
      <c r="N526" s="19">
        <f t="shared" si="41"/>
        <v>3280.27</v>
      </c>
      <c r="O526" s="19">
        <f t="shared" si="42"/>
        <v>1968.1619999999998</v>
      </c>
      <c r="P526" s="19">
        <f t="shared" si="43"/>
        <v>3936.3239999999996</v>
      </c>
      <c r="Q526" s="20">
        <f t="shared" si="44"/>
        <v>11480.944999999998</v>
      </c>
      <c r="T526" s="12"/>
    </row>
    <row r="527" spans="1:20" x14ac:dyDescent="0.5">
      <c r="A527" s="14" t="s">
        <v>37</v>
      </c>
      <c r="B527" s="14" t="s">
        <v>64</v>
      </c>
      <c r="C527" s="16">
        <v>4</v>
      </c>
      <c r="D527" s="16">
        <v>413</v>
      </c>
      <c r="E527" s="24">
        <v>2</v>
      </c>
      <c r="F527" s="24">
        <v>5</v>
      </c>
      <c r="G527" s="24">
        <v>2012</v>
      </c>
      <c r="H527" s="9">
        <v>246428.47</v>
      </c>
      <c r="I527" s="5" t="str">
        <f>VLOOKUP(D527,Cust,2)</f>
        <v>Spectrum Pharmaceuticals</v>
      </c>
      <c r="J527" s="5" t="str">
        <f>VLOOKUP(D527,Cust,3)</f>
        <v>Biotechnology/pharmaceutials</v>
      </c>
      <c r="K527" t="str">
        <f>VLOOKUP(A527,RegionAssign,2,FALSE)</f>
        <v>West</v>
      </c>
      <c r="L527">
        <f>VLOOKUP(C527,ManAssign,2,FALSE)</f>
        <v>4</v>
      </c>
      <c r="M527" s="19">
        <f t="shared" si="40"/>
        <v>17249.992900000001</v>
      </c>
      <c r="N527" s="19">
        <f t="shared" si="41"/>
        <v>12321.423500000001</v>
      </c>
      <c r="O527" s="19">
        <f t="shared" si="42"/>
        <v>7392.8540999999996</v>
      </c>
      <c r="P527" s="19">
        <f t="shared" si="43"/>
        <v>14785.708199999999</v>
      </c>
      <c r="Q527" s="20">
        <f t="shared" si="44"/>
        <v>43124.982250000001</v>
      </c>
      <c r="T527" s="13"/>
    </row>
  </sheetData>
  <sortState ref="A2:H527">
    <sortCondition ref="A2:A527"/>
    <sortCondition ref="C2:C527"/>
    <sortCondition ref="B2:B527"/>
    <sortCondition ref="D2:D527"/>
  </sortState>
  <pageMargins left="0.75" right="0.75" top="1" bottom="1" header="0.5" footer="0.5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I1" sqref="I1:J5"/>
    </sheetView>
  </sheetViews>
  <sheetFormatPr defaultColWidth="8.8203125" defaultRowHeight="13.7" x14ac:dyDescent="0.4"/>
  <cols>
    <col min="1" max="1" width="18.64453125" style="1" bestFit="1" customWidth="1"/>
    <col min="2" max="2" width="26.3515625" style="1" bestFit="1" customWidth="1"/>
    <col min="3" max="3" width="32.8203125" style="1" customWidth="1"/>
    <col min="4" max="5" width="8.8203125" style="1"/>
    <col min="6" max="6" width="15" style="1" customWidth="1"/>
    <col min="7" max="7" width="17" style="1" customWidth="1"/>
    <col min="8" max="8" width="8.8203125" style="1"/>
    <col min="9" max="9" width="11" style="1" customWidth="1"/>
    <col min="10" max="10" width="13.3515625" style="1" customWidth="1"/>
    <col min="11" max="16384" width="8.8203125" style="1"/>
  </cols>
  <sheetData>
    <row r="1" spans="1:10" ht="24.75" customHeight="1" x14ac:dyDescent="0.4">
      <c r="A1" s="3" t="s">
        <v>2</v>
      </c>
      <c r="B1" s="3" t="s">
        <v>3</v>
      </c>
      <c r="C1" s="3" t="s">
        <v>4</v>
      </c>
      <c r="F1" s="3" t="s">
        <v>43</v>
      </c>
      <c r="G1" s="3" t="s">
        <v>40</v>
      </c>
      <c r="I1" s="3" t="s">
        <v>44</v>
      </c>
      <c r="J1" s="3" t="s">
        <v>45</v>
      </c>
    </row>
    <row r="2" spans="1:10" ht="15" x14ac:dyDescent="0.45">
      <c r="A2" s="2">
        <v>101</v>
      </c>
      <c r="B2" s="4" t="s">
        <v>154</v>
      </c>
      <c r="C2" s="4" t="s">
        <v>5</v>
      </c>
      <c r="F2" s="1" t="s">
        <v>38</v>
      </c>
      <c r="G2" s="1" t="s">
        <v>41</v>
      </c>
      <c r="I2" s="1">
        <v>1</v>
      </c>
      <c r="J2" s="1">
        <v>1</v>
      </c>
    </row>
    <row r="3" spans="1:10" ht="15" x14ac:dyDescent="0.45">
      <c r="A3" s="2">
        <v>102</v>
      </c>
      <c r="B3" s="4" t="s">
        <v>6</v>
      </c>
      <c r="C3" s="4" t="s">
        <v>7</v>
      </c>
      <c r="F3" s="1" t="s">
        <v>39</v>
      </c>
      <c r="G3" s="1" t="s">
        <v>42</v>
      </c>
      <c r="I3" s="1">
        <v>2</v>
      </c>
      <c r="J3" s="1">
        <v>1</v>
      </c>
    </row>
    <row r="4" spans="1:10" ht="15" x14ac:dyDescent="0.45">
      <c r="A4" s="2">
        <v>103</v>
      </c>
      <c r="B4" s="4" t="s">
        <v>155</v>
      </c>
      <c r="C4" s="4" t="s">
        <v>7</v>
      </c>
      <c r="F4" s="1" t="s">
        <v>36</v>
      </c>
      <c r="G4" s="1" t="s">
        <v>41</v>
      </c>
      <c r="I4" s="1">
        <v>3</v>
      </c>
      <c r="J4" s="1">
        <v>4</v>
      </c>
    </row>
    <row r="5" spans="1:10" ht="15" x14ac:dyDescent="0.45">
      <c r="A5" s="2">
        <v>104</v>
      </c>
      <c r="B5" s="4" t="s">
        <v>156</v>
      </c>
      <c r="C5" s="4" t="s">
        <v>8</v>
      </c>
      <c r="F5" s="1" t="s">
        <v>37</v>
      </c>
      <c r="G5" s="1" t="s">
        <v>42</v>
      </c>
      <c r="I5" s="1">
        <v>4</v>
      </c>
      <c r="J5" s="1">
        <v>4</v>
      </c>
    </row>
    <row r="6" spans="1:10" ht="15" x14ac:dyDescent="0.45">
      <c r="A6" s="2">
        <v>105</v>
      </c>
      <c r="B6" s="4" t="s">
        <v>157</v>
      </c>
      <c r="C6" s="4" t="s">
        <v>9</v>
      </c>
    </row>
    <row r="7" spans="1:10" ht="15" x14ac:dyDescent="0.45">
      <c r="A7" s="2">
        <v>106</v>
      </c>
      <c r="B7" s="4" t="s">
        <v>10</v>
      </c>
      <c r="C7" s="4" t="s">
        <v>11</v>
      </c>
    </row>
    <row r="8" spans="1:10" ht="15" x14ac:dyDescent="0.45">
      <c r="A8" s="2">
        <v>107</v>
      </c>
      <c r="B8" s="4" t="s">
        <v>12</v>
      </c>
      <c r="C8" s="4" t="s">
        <v>13</v>
      </c>
    </row>
    <row r="9" spans="1:10" ht="15" x14ac:dyDescent="0.45">
      <c r="A9" s="2">
        <v>108</v>
      </c>
      <c r="B9" s="4" t="s">
        <v>14</v>
      </c>
      <c r="C9" s="4" t="s">
        <v>13</v>
      </c>
    </row>
    <row r="10" spans="1:10" ht="15" x14ac:dyDescent="0.45">
      <c r="A10" s="2">
        <v>109</v>
      </c>
      <c r="B10" s="4" t="s">
        <v>15</v>
      </c>
      <c r="C10" s="4" t="s">
        <v>7</v>
      </c>
      <c r="F10" s="4"/>
    </row>
    <row r="11" spans="1:10" ht="15" x14ac:dyDescent="0.45">
      <c r="A11" s="2">
        <v>110</v>
      </c>
      <c r="B11" s="4" t="s">
        <v>158</v>
      </c>
      <c r="C11" s="4" t="s">
        <v>7</v>
      </c>
      <c r="F11" s="4"/>
    </row>
    <row r="12" spans="1:10" ht="15" x14ac:dyDescent="0.45">
      <c r="A12" s="2">
        <v>111</v>
      </c>
      <c r="B12" s="4" t="s">
        <v>16</v>
      </c>
      <c r="C12" s="4" t="s">
        <v>13</v>
      </c>
      <c r="F12" s="4"/>
    </row>
    <row r="13" spans="1:10" ht="15" x14ac:dyDescent="0.45">
      <c r="A13" s="2">
        <v>112</v>
      </c>
      <c r="B13" s="4" t="s">
        <v>17</v>
      </c>
      <c r="C13" s="4" t="s">
        <v>18</v>
      </c>
      <c r="F13" s="4"/>
    </row>
    <row r="14" spans="1:10" ht="15" x14ac:dyDescent="0.45">
      <c r="A14" s="2">
        <v>113</v>
      </c>
      <c r="B14" s="4" t="s">
        <v>159</v>
      </c>
      <c r="C14" s="4" t="s">
        <v>7</v>
      </c>
      <c r="F14" s="4"/>
    </row>
    <row r="15" spans="1:10" ht="15" x14ac:dyDescent="0.45">
      <c r="A15" s="2">
        <v>114</v>
      </c>
      <c r="B15" s="4" t="s">
        <v>160</v>
      </c>
      <c r="C15" s="4" t="s">
        <v>19</v>
      </c>
      <c r="F15" s="4"/>
    </row>
    <row r="16" spans="1:10" ht="15" x14ac:dyDescent="0.45">
      <c r="A16" s="2">
        <v>201</v>
      </c>
      <c r="B16" s="4" t="s">
        <v>161</v>
      </c>
      <c r="C16" s="4" t="s">
        <v>25</v>
      </c>
      <c r="F16" s="4"/>
    </row>
    <row r="17" spans="1:6" ht="15" x14ac:dyDescent="0.45">
      <c r="A17" s="2">
        <v>202</v>
      </c>
      <c r="B17" s="4" t="s">
        <v>162</v>
      </c>
      <c r="C17" s="4" t="s">
        <v>9</v>
      </c>
      <c r="F17" s="4"/>
    </row>
    <row r="18" spans="1:6" ht="15" x14ac:dyDescent="0.45">
      <c r="A18" s="2">
        <v>203</v>
      </c>
      <c r="B18" s="10" t="s">
        <v>163</v>
      </c>
      <c r="C18" s="4" t="s">
        <v>13</v>
      </c>
      <c r="F18" s="4"/>
    </row>
    <row r="19" spans="1:6" ht="15" x14ac:dyDescent="0.45">
      <c r="A19" s="2">
        <v>204</v>
      </c>
      <c r="B19" s="4" t="s">
        <v>164</v>
      </c>
      <c r="C19" s="4" t="s">
        <v>18</v>
      </c>
      <c r="F19" s="4"/>
    </row>
    <row r="20" spans="1:6" ht="15" x14ac:dyDescent="0.45">
      <c r="A20" s="2">
        <v>205</v>
      </c>
      <c r="B20" s="4" t="s">
        <v>26</v>
      </c>
      <c r="C20" s="4" t="s">
        <v>19</v>
      </c>
      <c r="F20" s="4"/>
    </row>
    <row r="21" spans="1:6" ht="15" x14ac:dyDescent="0.45">
      <c r="A21" s="2">
        <v>206</v>
      </c>
      <c r="B21" s="4" t="s">
        <v>165</v>
      </c>
      <c r="C21" s="4" t="s">
        <v>9</v>
      </c>
      <c r="F21" s="4"/>
    </row>
    <row r="22" spans="1:6" ht="15" x14ac:dyDescent="0.45">
      <c r="A22" s="2">
        <v>207</v>
      </c>
      <c r="B22" s="4" t="s">
        <v>27</v>
      </c>
      <c r="C22" s="4" t="s">
        <v>11</v>
      </c>
      <c r="F22" s="4"/>
    </row>
    <row r="23" spans="1:6" ht="15" x14ac:dyDescent="0.45">
      <c r="A23" s="2">
        <v>208</v>
      </c>
      <c r="B23" s="4" t="s">
        <v>166</v>
      </c>
      <c r="C23" s="4" t="s">
        <v>11</v>
      </c>
      <c r="F23" s="4"/>
    </row>
    <row r="24" spans="1:6" ht="15" x14ac:dyDescent="0.45">
      <c r="A24" s="2">
        <v>209</v>
      </c>
      <c r="B24" s="4" t="s">
        <v>28</v>
      </c>
      <c r="C24" s="4" t="s">
        <v>8</v>
      </c>
      <c r="F24" s="4"/>
    </row>
    <row r="25" spans="1:6" ht="15" x14ac:dyDescent="0.45">
      <c r="A25" s="2">
        <v>301</v>
      </c>
      <c r="B25" s="4" t="s">
        <v>20</v>
      </c>
      <c r="C25" s="4" t="s">
        <v>8</v>
      </c>
      <c r="F25" s="4"/>
    </row>
    <row r="26" spans="1:6" ht="15" x14ac:dyDescent="0.45">
      <c r="A26" s="2">
        <v>302</v>
      </c>
      <c r="B26" s="4" t="s">
        <v>21</v>
      </c>
      <c r="C26" s="4" t="s">
        <v>13</v>
      </c>
      <c r="F26" s="4"/>
    </row>
    <row r="27" spans="1:6" ht="15" x14ac:dyDescent="0.45">
      <c r="A27" s="2">
        <v>303</v>
      </c>
      <c r="B27" s="4" t="s">
        <v>167</v>
      </c>
      <c r="C27" s="4" t="s">
        <v>13</v>
      </c>
      <c r="F27" s="4"/>
    </row>
    <row r="28" spans="1:6" ht="15" x14ac:dyDescent="0.45">
      <c r="A28" s="2">
        <v>304</v>
      </c>
      <c r="B28" s="4" t="s">
        <v>22</v>
      </c>
      <c r="C28" s="4" t="s">
        <v>23</v>
      </c>
      <c r="F28" s="4"/>
    </row>
    <row r="29" spans="1:6" ht="15" x14ac:dyDescent="0.45">
      <c r="A29" s="2">
        <v>305</v>
      </c>
      <c r="B29" s="4" t="s">
        <v>24</v>
      </c>
      <c r="C29" s="4" t="s">
        <v>9</v>
      </c>
      <c r="F29" s="4"/>
    </row>
    <row r="30" spans="1:6" ht="15" x14ac:dyDescent="0.45">
      <c r="A30" s="2">
        <v>401</v>
      </c>
      <c r="B30" s="4" t="s">
        <v>46</v>
      </c>
      <c r="C30" s="4" t="s">
        <v>25</v>
      </c>
      <c r="F30" s="4"/>
    </row>
    <row r="31" spans="1:6" ht="15" x14ac:dyDescent="0.45">
      <c r="A31" s="2">
        <v>402</v>
      </c>
      <c r="B31" s="4" t="s">
        <v>29</v>
      </c>
      <c r="C31" s="4" t="s">
        <v>13</v>
      </c>
      <c r="F31" s="4"/>
    </row>
    <row r="32" spans="1:6" ht="15" x14ac:dyDescent="0.45">
      <c r="A32" s="2">
        <v>403</v>
      </c>
      <c r="B32" s="4" t="s">
        <v>30</v>
      </c>
      <c r="C32" s="4" t="s">
        <v>13</v>
      </c>
      <c r="F32" s="4"/>
    </row>
    <row r="33" spans="1:6" ht="15" x14ac:dyDescent="0.45">
      <c r="A33" s="2">
        <v>404</v>
      </c>
      <c r="B33" s="4" t="s">
        <v>31</v>
      </c>
      <c r="C33" s="4" t="s">
        <v>18</v>
      </c>
      <c r="F33" s="4"/>
    </row>
    <row r="34" spans="1:6" ht="15" x14ac:dyDescent="0.45">
      <c r="A34" s="2">
        <v>405</v>
      </c>
      <c r="B34" s="4" t="s">
        <v>168</v>
      </c>
      <c r="C34" s="4" t="s">
        <v>9</v>
      </c>
      <c r="F34" s="4"/>
    </row>
    <row r="35" spans="1:6" ht="15" x14ac:dyDescent="0.45">
      <c r="A35" s="2">
        <v>406</v>
      </c>
      <c r="B35" s="4" t="s">
        <v>32</v>
      </c>
      <c r="C35" s="4" t="s">
        <v>23</v>
      </c>
      <c r="F35" s="4"/>
    </row>
    <row r="36" spans="1:6" ht="15" x14ac:dyDescent="0.45">
      <c r="A36" s="2">
        <v>407</v>
      </c>
      <c r="B36" s="4" t="s">
        <v>169</v>
      </c>
      <c r="C36" s="4" t="s">
        <v>11</v>
      </c>
      <c r="F36" s="4"/>
    </row>
    <row r="37" spans="1:6" ht="15" x14ac:dyDescent="0.45">
      <c r="A37" s="2">
        <v>408</v>
      </c>
      <c r="B37" s="4" t="s">
        <v>170</v>
      </c>
      <c r="C37" s="4" t="s">
        <v>11</v>
      </c>
      <c r="F37" s="4"/>
    </row>
    <row r="38" spans="1:6" ht="15" x14ac:dyDescent="0.45">
      <c r="A38" s="2">
        <v>409</v>
      </c>
      <c r="B38" s="4" t="s">
        <v>171</v>
      </c>
      <c r="C38" s="4" t="s">
        <v>7</v>
      </c>
      <c r="F38" s="4"/>
    </row>
    <row r="39" spans="1:6" ht="15" x14ac:dyDescent="0.45">
      <c r="A39" s="2">
        <v>410</v>
      </c>
      <c r="B39" s="4" t="s">
        <v>33</v>
      </c>
      <c r="C39" s="4" t="s">
        <v>13</v>
      </c>
      <c r="F39" s="4"/>
    </row>
    <row r="40" spans="1:6" ht="15" x14ac:dyDescent="0.45">
      <c r="A40" s="2">
        <v>411</v>
      </c>
      <c r="B40" s="4" t="s">
        <v>34</v>
      </c>
      <c r="C40" s="4" t="s">
        <v>7</v>
      </c>
      <c r="F40" s="4"/>
    </row>
    <row r="41" spans="1:6" ht="15" x14ac:dyDescent="0.45">
      <c r="A41" s="2">
        <v>412</v>
      </c>
      <c r="B41" s="4" t="s">
        <v>172</v>
      </c>
      <c r="C41" s="4" t="s">
        <v>8</v>
      </c>
      <c r="F41" s="4"/>
    </row>
    <row r="42" spans="1:6" ht="15" x14ac:dyDescent="0.45">
      <c r="A42" s="2">
        <v>413</v>
      </c>
      <c r="B42" s="4" t="s">
        <v>35</v>
      </c>
      <c r="C42" s="4" t="s">
        <v>7</v>
      </c>
      <c r="F42" s="4"/>
    </row>
    <row r="43" spans="1:6" ht="15" x14ac:dyDescent="0.45">
      <c r="F43" s="4"/>
    </row>
    <row r="44" spans="1:6" ht="15" x14ac:dyDescent="0.45">
      <c r="F44" s="4"/>
    </row>
    <row r="45" spans="1:6" ht="15" x14ac:dyDescent="0.45">
      <c r="F45" s="4"/>
    </row>
    <row r="46" spans="1:6" ht="15" x14ac:dyDescent="0.45">
      <c r="F46" s="4"/>
    </row>
    <row r="47" spans="1:6" ht="15" x14ac:dyDescent="0.45">
      <c r="F47" s="4"/>
    </row>
    <row r="48" spans="1:6" ht="15" x14ac:dyDescent="0.45">
      <c r="F48" s="4"/>
    </row>
    <row r="49" spans="6:6" ht="15" x14ac:dyDescent="0.45">
      <c r="F49" s="4"/>
    </row>
    <row r="50" spans="6:6" ht="15" x14ac:dyDescent="0.45">
      <c r="F50" s="4"/>
    </row>
  </sheetData>
  <sortState ref="F2:F5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Initial Sales Data</vt:lpstr>
      <vt:lpstr>Sheet5</vt:lpstr>
      <vt:lpstr>Sheet6</vt:lpstr>
      <vt:lpstr>Initial Sales Data Cleaned</vt:lpstr>
      <vt:lpstr>Customer Data</vt:lpstr>
      <vt:lpstr>Cust</vt:lpstr>
      <vt:lpstr>ManAssign</vt:lpstr>
      <vt:lpstr>NewSm</vt:lpstr>
      <vt:lpstr>Region</vt:lpstr>
      <vt:lpstr>RegionAssign</vt:lpstr>
    </vt:vector>
  </TitlesOfParts>
  <Company>College of William and Mary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dfhami</dc:creator>
  <cp:lastModifiedBy>VJ</cp:lastModifiedBy>
  <dcterms:created xsi:type="dcterms:W3CDTF">2013-01-10T14:06:53Z</dcterms:created>
  <dcterms:modified xsi:type="dcterms:W3CDTF">2017-02-16T19:09:21Z</dcterms:modified>
</cp:coreProperties>
</file>