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eneral Statement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G16" i="1"/>
  <c r="J34" i="1" l="1"/>
  <c r="G33" i="1"/>
  <c r="H34" i="1" s="1"/>
  <c r="J35" i="1" l="1"/>
  <c r="C26" i="1" l="1"/>
  <c r="D29" i="1" s="1"/>
  <c r="B26" i="1"/>
  <c r="I30" i="1" l="1"/>
  <c r="C12" i="1"/>
  <c r="D15" i="1" s="1"/>
  <c r="B12" i="1"/>
</calcChain>
</file>

<file path=xl/comments1.xml><?xml version="1.0" encoding="utf-8"?>
<comments xmlns="http://schemas.openxmlformats.org/spreadsheetml/2006/main">
  <authors>
    <author>作者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运营商提供的货币单位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合同中的货币单位</t>
        </r>
      </text>
    </comment>
    <comment ref="H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系统默认出具账单的货币单位</t>
        </r>
      </text>
    </commen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合同中货币单位</t>
        </r>
      </text>
    </comment>
  </commentList>
</comments>
</file>

<file path=xl/sharedStrings.xml><?xml version="1.0" encoding="utf-8"?>
<sst xmlns="http://schemas.openxmlformats.org/spreadsheetml/2006/main" count="66" uniqueCount="49">
  <si>
    <t>Service:IDD</t>
    <phoneticPr fontId="2" type="noConversion"/>
  </si>
  <si>
    <t>Direction:bilateral</t>
    <phoneticPr fontId="2" type="noConversion"/>
  </si>
  <si>
    <t>Month</t>
    <phoneticPr fontId="2" type="noConversion"/>
  </si>
  <si>
    <t>Mins</t>
    <phoneticPr fontId="2" type="noConversion"/>
  </si>
  <si>
    <t>Total</t>
    <phoneticPr fontId="2" type="noConversion"/>
  </si>
  <si>
    <t>Commitment State</t>
    <phoneticPr fontId="2" type="noConversion"/>
  </si>
  <si>
    <t>-</t>
    <phoneticPr fontId="2" type="noConversion"/>
  </si>
  <si>
    <t>USD</t>
    <phoneticPr fontId="2" type="noConversion"/>
  </si>
  <si>
    <t>USD</t>
    <phoneticPr fontId="2" type="noConversion"/>
  </si>
  <si>
    <t>-</t>
    <phoneticPr fontId="2" type="noConversion"/>
  </si>
  <si>
    <t>Net amount for Exchange Traffic</t>
  </si>
  <si>
    <t/>
  </si>
  <si>
    <t>Total of  Traffic</t>
    <phoneticPr fontId="2" type="noConversion"/>
  </si>
  <si>
    <t>---</t>
  </si>
  <si>
    <t>Charge type:VC</t>
    <phoneticPr fontId="2" type="noConversion"/>
  </si>
  <si>
    <r>
      <t>Bill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General Statement</t>
    </r>
    <phoneticPr fontId="2" type="noConversion"/>
  </si>
  <si>
    <t>Rating Data</t>
    <phoneticPr fontId="2" type="noConversion"/>
  </si>
  <si>
    <t>Operator:CMCC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</si>
  <si>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201908031130330231</t>
    </r>
    <phoneticPr fontId="2" type="noConversion"/>
  </si>
  <si>
    <t>EUR</t>
    <phoneticPr fontId="2" type="noConversion"/>
  </si>
  <si>
    <t xml:space="preserve">Tier - China Fixed /China Mobile </t>
    <phoneticPr fontId="2" type="noConversion"/>
  </si>
  <si>
    <t>Rating Data</t>
  </si>
  <si>
    <t>Commitment State</t>
    <phoneticPr fontId="2" type="noConversion"/>
  </si>
  <si>
    <t>mins</t>
    <phoneticPr fontId="2" type="noConversion"/>
  </si>
  <si>
    <t>Chargeable unit type</t>
    <phoneticPr fontId="2" type="noConversion"/>
  </si>
  <si>
    <r>
      <t>ChargeableTraffic Volume</t>
    </r>
    <r>
      <rPr>
        <sz val="10"/>
        <color rgb="FF000000"/>
        <rFont val="宋体"/>
        <family val="3"/>
        <charset val="134"/>
      </rPr>
      <t/>
    </r>
    <phoneticPr fontId="2" type="noConversion"/>
  </si>
  <si>
    <t>Calls</t>
    <phoneticPr fontId="2" type="noConversion"/>
  </si>
  <si>
    <t>Excess forward to Next period</t>
    <phoneticPr fontId="2" type="noConversion"/>
  </si>
  <si>
    <t>Rate(EUR)</t>
    <phoneticPr fontId="2" type="noConversion"/>
  </si>
  <si>
    <t>Tier - Macau Fixed/2N/Macau Mobile</t>
    <phoneticPr fontId="2" type="noConversion"/>
  </si>
  <si>
    <t xml:space="preserve">China Fixed /China Mobile </t>
    <phoneticPr fontId="2" type="noConversion"/>
  </si>
  <si>
    <t>Commitment Value</t>
    <phoneticPr fontId="2" type="noConversion"/>
  </si>
  <si>
    <t>Shortfall of Committed Volume From Next period</t>
    <phoneticPr fontId="2" type="noConversion"/>
  </si>
  <si>
    <t>-</t>
    <phoneticPr fontId="2" type="noConversion"/>
  </si>
  <si>
    <t>Macau Fixed/2N/Macau Mobile</t>
    <phoneticPr fontId="2" type="noConversion"/>
  </si>
  <si>
    <t>Converted EUR to USD @1.513</t>
    <phoneticPr fontId="2" type="noConversion"/>
  </si>
  <si>
    <t>Detail of Traffic</t>
    <phoneticPr fontId="2" type="noConversion"/>
  </si>
  <si>
    <t>Amount Due to  CTM</t>
    <phoneticPr fontId="2" type="noConversion"/>
  </si>
  <si>
    <t>Amount Due to CMCC</t>
    <phoneticPr fontId="2" type="noConversion"/>
  </si>
  <si>
    <r>
      <t>Cyle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201901</t>
    </r>
    <phoneticPr fontId="2" type="noConversion"/>
  </si>
  <si>
    <r>
      <t>Settle Period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20190101-20190630</t>
    </r>
    <phoneticPr fontId="2" type="noConversion"/>
  </si>
  <si>
    <t>IDD:(0.0-21000000.0)mins</t>
    <phoneticPr fontId="2" type="noConversion"/>
  </si>
  <si>
    <t>IDD:(21000001.0-22134000.0)mins</t>
    <phoneticPr fontId="2" type="noConversion"/>
  </si>
  <si>
    <t>IDD:(22134001.0-)mins</t>
    <phoneticPr fontId="2" type="noConversion"/>
  </si>
  <si>
    <t>IDD:(0.0-15600000.0)mins</t>
    <phoneticPr fontId="2" type="noConversion"/>
  </si>
  <si>
    <t>IDD:(15600001.0-15800000.0)mins</t>
    <phoneticPr fontId="2" type="noConversion"/>
  </si>
  <si>
    <t>IDD:(15800001.0-1)mins</t>
    <phoneticPr fontId="2" type="noConversion"/>
  </si>
  <si>
    <t xml:space="preserve">Inbound-CMCC to CTM </t>
    <phoneticPr fontId="2" type="noConversion"/>
  </si>
  <si>
    <t>Outbound-CTM  to CMCC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</si>
</sst>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0.00_);[Red]\(0.00\)"/>
    <numFmt numFmtId="178" formatCode="0.0000_);[Red]\(0.0000\)"/>
    <numFmt numFmtId="179" formatCode="0.000000_);[Red]\(0.000000\)"/>
    <numFmt numFmtId="180" formatCode="0.00_ "/>
  </numFmts>
  <fonts count="14">
    <font>
      <sz val="11"/>
      <color theme="1"/>
      <name val="宋体"/>
      <family val="2"/>
      <scheme val="minor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00"/>
      <name val="SansSerif"/>
      <family val="2"/>
    </font>
    <font>
      <sz val="10"/>
      <color rgb="FF000000"/>
      <name val="宋体"/>
      <family val="3"/>
      <charset val="134"/>
    </font>
    <font>
      <b/>
      <sz val="11"/>
      <name val="Arial"/>
      <family val="2"/>
    </font>
    <font>
      <b/>
      <sz val="10"/>
      <color rgb="FF000000"/>
      <name val="SansSerif"/>
    </font>
    <font>
      <b/>
      <sz val="10"/>
      <color rgb="FF000000"/>
      <name val="SansSerif"/>
      <family val="2"/>
    </font>
    <font>
      <sz val="10"/>
      <color rgb="FF000000"/>
      <name val="SansSerif"/>
    </font>
    <font>
      <b/>
      <sz val="11"/>
      <color rgb="FF000000"/>
      <name val="SansSerif"/>
    </font>
    <font>
      <b/>
      <sz val="11"/>
      <color rgb="FF000000"/>
      <name val="Sans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0" xfId="0" applyFont="1"/>
    <xf numFmtId="0" fontId="6" fillId="0" borderId="4" xfId="0" applyNumberFormat="1" applyFont="1" applyFill="1" applyBorder="1" applyAlignment="1" applyProtection="1">
      <alignment horizontal="left" vertical="top" wrapText="1"/>
    </xf>
    <xf numFmtId="176" fontId="6" fillId="0" borderId="0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NumberFormat="1" applyFont="1" applyFill="1" applyBorder="1" applyAlignment="1" applyProtection="1">
      <alignment horizontal="left" vertical="top" wrapText="1"/>
    </xf>
    <xf numFmtId="176" fontId="6" fillId="0" borderId="5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Border="1"/>
    <xf numFmtId="0" fontId="0" fillId="0" borderId="3" xfId="0" applyBorder="1"/>
    <xf numFmtId="0" fontId="6" fillId="0" borderId="5" xfId="0" applyNumberFormat="1" applyFont="1" applyFill="1" applyBorder="1" applyAlignment="1" applyProtection="1">
      <alignment horizontal="left" vertical="top" wrapText="1"/>
    </xf>
    <xf numFmtId="0" fontId="0" fillId="0" borderId="11" xfId="0" applyBorder="1"/>
    <xf numFmtId="0" fontId="0" fillId="0" borderId="8" xfId="0" applyBorder="1"/>
    <xf numFmtId="177" fontId="6" fillId="0" borderId="0" xfId="0" applyNumberFormat="1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7" fontId="0" fillId="0" borderId="9" xfId="0" applyNumberFormat="1" applyBorder="1"/>
    <xf numFmtId="177" fontId="0" fillId="0" borderId="0" xfId="0" applyNumberFormat="1" applyBorder="1"/>
    <xf numFmtId="177" fontId="0" fillId="0" borderId="11" xfId="0" applyNumberFormat="1" applyBorder="1"/>
    <xf numFmtId="177" fontId="6" fillId="0" borderId="9" xfId="0" applyNumberFormat="1" applyFont="1" applyFill="1" applyBorder="1" applyAlignment="1" applyProtection="1">
      <alignment horizontal="center" vertical="top" wrapText="1"/>
      <protection locked="0"/>
    </xf>
    <xf numFmtId="177" fontId="6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8" xfId="0" applyNumberFormat="1" applyBorder="1" applyAlignment="1">
      <alignment horizontal="left" vertical="center"/>
    </xf>
    <xf numFmtId="177" fontId="0" fillId="0" borderId="17" xfId="0" applyNumberFormat="1" applyBorder="1" applyAlignment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top" wrapText="1"/>
    </xf>
    <xf numFmtId="179" fontId="6" fillId="0" borderId="11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NumberFormat="1" applyFont="1" applyFill="1" applyBorder="1" applyAlignment="1" applyProtection="1">
      <alignment horizontal="center" vertical="top" wrapText="1"/>
      <protection locked="0"/>
    </xf>
    <xf numFmtId="0" fontId="6" fillId="0" borderId="11" xfId="0" applyNumberFormat="1" applyFont="1" applyFill="1" applyBorder="1" applyAlignment="1" applyProtection="1">
      <alignment horizontal="center" vertical="top" wrapText="1"/>
      <protection locked="0"/>
    </xf>
    <xf numFmtId="180" fontId="6" fillId="0" borderId="13" xfId="0" applyNumberFormat="1" applyFont="1" applyFill="1" applyBorder="1" applyAlignment="1" applyProtection="1">
      <alignment horizontal="center" vertical="top" wrapText="1"/>
      <protection locked="0"/>
    </xf>
    <xf numFmtId="176" fontId="6" fillId="0" borderId="0" xfId="0" applyNumberFormat="1" applyFont="1" applyFill="1" applyBorder="1" applyAlignment="1" applyProtection="1">
      <alignment horizontal="center" vertical="top" wrapText="1"/>
      <protection locked="0"/>
    </xf>
    <xf numFmtId="176" fontId="6" fillId="0" borderId="5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NumberFormat="1" applyFont="1" applyFill="1" applyBorder="1" applyAlignment="1" applyProtection="1">
      <alignment horizontal="left" vertical="top" wrapText="1"/>
    </xf>
    <xf numFmtId="178" fontId="0" fillId="0" borderId="11" xfId="0" applyNumberFormat="1" applyBorder="1"/>
    <xf numFmtId="176" fontId="6" fillId="0" borderId="0" xfId="0" applyNumberFormat="1" applyFont="1" applyFill="1" applyBorder="1" applyAlignment="1" applyProtection="1">
      <alignment horizontal="left" vertical="top" wrapText="1"/>
      <protection locked="0"/>
    </xf>
    <xf numFmtId="178" fontId="6" fillId="0" borderId="11" xfId="0" applyNumberFormat="1" applyFont="1" applyFill="1" applyBorder="1" applyAlignment="1" applyProtection="1">
      <alignment horizontal="center" vertical="top" wrapText="1"/>
      <protection locked="0"/>
    </xf>
    <xf numFmtId="176" fontId="6" fillId="0" borderId="11" xfId="0" applyNumberFormat="1" applyFont="1" applyFill="1" applyBorder="1" applyAlignment="1" applyProtection="1">
      <alignment horizontal="center" vertical="top" wrapText="1"/>
      <protection locked="0"/>
    </xf>
    <xf numFmtId="177" fontId="0" fillId="0" borderId="13" xfId="0" applyNumberFormat="1" applyBorder="1"/>
    <xf numFmtId="177" fontId="6" fillId="0" borderId="5" xfId="0" applyNumberFormat="1" applyFont="1" applyFill="1" applyBorder="1" applyAlignment="1" applyProtection="1">
      <alignment horizontal="center" vertical="top" wrapText="1"/>
      <protection locked="0"/>
    </xf>
    <xf numFmtId="177" fontId="6" fillId="0" borderId="13" xfId="0" applyNumberFormat="1" applyFont="1" applyFill="1" applyBorder="1" applyAlignment="1" applyProtection="1">
      <alignment horizontal="center" vertical="top" wrapText="1"/>
      <protection locked="0"/>
    </xf>
    <xf numFmtId="0" fontId="0" fillId="0" borderId="9" xfId="0" applyBorder="1"/>
    <xf numFmtId="0" fontId="11" fillId="0" borderId="0" xfId="0" applyNumberFormat="1" applyFont="1" applyFill="1" applyBorder="1" applyAlignment="1" applyProtection="1">
      <alignment horizontal="left" vertical="top" wrapText="1"/>
    </xf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10" xfId="0" applyFont="1" applyBorder="1" applyAlignment="1"/>
    <xf numFmtId="177" fontId="0" fillId="0" borderId="19" xfId="0" applyNumberFormat="1" applyBorder="1" applyAlignment="1">
      <alignment horizontal="left" vertical="center"/>
    </xf>
    <xf numFmtId="177" fontId="0" fillId="0" borderId="20" xfId="0" applyNumberFormat="1" applyBorder="1" applyAlignment="1">
      <alignment horizontal="left" vertical="center"/>
    </xf>
    <xf numFmtId="177" fontId="0" fillId="0" borderId="14" xfId="0" applyNumberFormat="1" applyBorder="1"/>
    <xf numFmtId="0" fontId="6" fillId="0" borderId="0" xfId="0" applyNumberFormat="1" applyFont="1" applyFill="1" applyBorder="1" applyAlignment="1" applyProtection="1">
      <alignment horizontal="center" vertical="top" wrapText="1"/>
    </xf>
    <xf numFmtId="0" fontId="0" fillId="0" borderId="6" xfId="0" applyBorder="1"/>
    <xf numFmtId="176" fontId="6" fillId="0" borderId="0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5" xfId="0" applyBorder="1"/>
    <xf numFmtId="0" fontId="6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2" fillId="0" borderId="2" xfId="0" applyNumberFormat="1" applyFont="1" applyFill="1" applyBorder="1" applyAlignment="1" applyProtection="1">
      <alignment horizontal="center" vertical="top" wrapText="1"/>
      <protection locked="0"/>
    </xf>
    <xf numFmtId="0" fontId="13" fillId="0" borderId="10" xfId="0" applyNumberFormat="1" applyFont="1" applyFill="1" applyBorder="1" applyAlignment="1" applyProtection="1">
      <alignment horizontal="center" vertical="top" wrapText="1"/>
      <protection locked="0"/>
    </xf>
    <xf numFmtId="0" fontId="13" fillId="0" borderId="2" xfId="0" applyNumberFormat="1" applyFont="1" applyFill="1" applyBorder="1" applyAlignment="1" applyProtection="1">
      <alignment horizontal="center" vertical="top" wrapText="1"/>
      <protection locked="0"/>
    </xf>
    <xf numFmtId="176" fontId="6" fillId="0" borderId="0" xfId="0" applyNumberFormat="1" applyFont="1" applyFill="1" applyBorder="1" applyAlignment="1" applyProtection="1">
      <alignment horizontal="center" vertical="top" wrapText="1"/>
      <protection locked="0"/>
    </xf>
    <xf numFmtId="176" fontId="6" fillId="0" borderId="5" xfId="0" applyNumberFormat="1" applyFont="1" applyFill="1" applyBorder="1" applyAlignment="1" applyProtection="1">
      <alignment horizontal="center" vertical="top" wrapText="1"/>
      <protection locked="0"/>
    </xf>
    <xf numFmtId="0" fontId="8" fillId="0" borderId="16" xfId="0" applyFont="1" applyBorder="1" applyAlignment="1">
      <alignment horizontal="left" vertical="center"/>
    </xf>
    <xf numFmtId="0" fontId="6" fillId="0" borderId="6" xfId="0" applyNumberFormat="1" applyFont="1" applyFill="1" applyBorder="1" applyAlignment="1" applyProtection="1">
      <alignment horizontal="center" vertical="top" wrapText="1"/>
    </xf>
    <xf numFmtId="0" fontId="6" fillId="0" borderId="7" xfId="0" applyNumberFormat="1" applyFont="1" applyFill="1" applyBorder="1" applyAlignment="1" applyProtection="1">
      <alignment horizontal="center" vertical="top" wrapText="1"/>
    </xf>
    <xf numFmtId="0" fontId="13" fillId="0" borderId="12" xfId="0" applyNumberFormat="1" applyFont="1" applyFill="1" applyBorder="1" applyAlignment="1" applyProtection="1">
      <alignment horizontal="center" vertical="top" wrapText="1"/>
      <protection locked="0"/>
    </xf>
    <xf numFmtId="0" fontId="11" fillId="0" borderId="0" xfId="0" applyNumberFormat="1" applyFont="1" applyFill="1" applyBorder="1" applyAlignment="1" applyProtection="1">
      <alignment horizontal="left" vertical="top" wrapText="1"/>
    </xf>
    <xf numFmtId="176" fontId="9" fillId="0" borderId="6" xfId="0" applyNumberFormat="1" applyFont="1" applyFill="1" applyBorder="1" applyAlignment="1" applyProtection="1">
      <alignment horizontal="left" vertical="top" wrapText="1"/>
      <protection locked="0"/>
    </xf>
    <xf numFmtId="176" fontId="10" fillId="0" borderId="0" xfId="0" applyNumberFormat="1" applyFont="1" applyFill="1" applyBorder="1" applyAlignment="1" applyProtection="1">
      <alignment horizontal="left" vertical="top" wrapText="1"/>
      <protection locked="0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176" fontId="9" fillId="0" borderId="0" xfId="0" applyNumberFormat="1" applyFont="1" applyFill="1" applyBorder="1" applyAlignment="1" applyProtection="1">
      <alignment horizontal="left" vertical="top" wrapText="1"/>
      <protection locked="0"/>
    </xf>
    <xf numFmtId="176" fontId="6" fillId="0" borderId="6" xfId="0" applyNumberFormat="1" applyFont="1" applyFill="1" applyBorder="1" applyAlignment="1" applyProtection="1">
      <alignment horizontal="center" vertical="top" wrapText="1"/>
      <protection locked="0"/>
    </xf>
    <xf numFmtId="0" fontId="8" fillId="3" borderId="0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15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D8" sqref="D8"/>
    </sheetView>
  </sheetViews>
  <sheetFormatPr defaultRowHeight="13.5"/>
  <cols>
    <col min="1" max="1" width="23.75" customWidth="1"/>
    <col min="2" max="2" width="35.125" customWidth="1"/>
    <col min="3" max="3" width="25.5" customWidth="1"/>
    <col min="4" max="4" width="27.125" customWidth="1"/>
    <col min="5" max="5" width="19.125" customWidth="1"/>
    <col min="6" max="6" width="34.25" customWidth="1"/>
    <col min="7" max="7" width="18.875" customWidth="1"/>
    <col min="8" max="8" width="17.5" customWidth="1"/>
    <col min="9" max="9" width="17.25" customWidth="1"/>
    <col min="10" max="10" width="24.625" customWidth="1"/>
  </cols>
  <sheetData>
    <row r="1" spans="1:10" s="4" customFormat="1" ht="45.75" customHeight="1">
      <c r="A1" s="1" t="s">
        <v>17</v>
      </c>
      <c r="B1" s="2" t="s">
        <v>14</v>
      </c>
      <c r="C1" s="2" t="s">
        <v>0</v>
      </c>
      <c r="D1" s="2" t="s">
        <v>1</v>
      </c>
      <c r="E1" s="3" t="s">
        <v>39</v>
      </c>
      <c r="F1" s="3" t="s">
        <v>40</v>
      </c>
      <c r="G1" s="3" t="s">
        <v>15</v>
      </c>
      <c r="H1" s="43"/>
      <c r="I1" s="42" t="s">
        <v>18</v>
      </c>
      <c r="J1" s="44"/>
    </row>
    <row r="3" spans="1:10" ht="15">
      <c r="A3" s="55" t="s">
        <v>36</v>
      </c>
      <c r="B3" s="63"/>
      <c r="C3" s="63"/>
      <c r="D3" s="63"/>
      <c r="E3" s="63"/>
      <c r="F3" s="56"/>
      <c r="G3" s="55" t="s">
        <v>38</v>
      </c>
      <c r="H3" s="56"/>
      <c r="I3" s="57" t="s">
        <v>37</v>
      </c>
      <c r="J3" s="56"/>
    </row>
    <row r="4" spans="1:10">
      <c r="A4" s="51" t="s">
        <v>2</v>
      </c>
      <c r="B4" s="51" t="s">
        <v>26</v>
      </c>
      <c r="C4" s="51" t="s">
        <v>3</v>
      </c>
      <c r="D4" s="52" t="s">
        <v>25</v>
      </c>
      <c r="E4" s="52" t="s">
        <v>24</v>
      </c>
      <c r="F4" s="52" t="s">
        <v>28</v>
      </c>
      <c r="G4" s="52" t="s">
        <v>19</v>
      </c>
      <c r="H4" s="52" t="s">
        <v>8</v>
      </c>
      <c r="I4" s="54" t="s">
        <v>19</v>
      </c>
      <c r="J4" s="52" t="s">
        <v>7</v>
      </c>
    </row>
    <row r="5" spans="1:10" ht="15">
      <c r="A5" s="70" t="s">
        <v>48</v>
      </c>
      <c r="B5" s="70"/>
      <c r="C5" s="70"/>
      <c r="D5" s="70"/>
      <c r="E5" s="70"/>
      <c r="F5" s="71"/>
      <c r="G5" s="53"/>
      <c r="H5" s="40"/>
      <c r="J5" s="14"/>
    </row>
    <row r="6" spans="1:10">
      <c r="A6" s="5">
        <v>201901</v>
      </c>
      <c r="B6" s="6">
        <v>12345</v>
      </c>
      <c r="C6" s="6">
        <v>298567</v>
      </c>
      <c r="D6" s="6"/>
      <c r="E6" s="6"/>
      <c r="F6" s="13"/>
      <c r="G6" s="20"/>
      <c r="H6" s="18"/>
      <c r="I6" s="19"/>
      <c r="J6" s="18"/>
    </row>
    <row r="7" spans="1:10">
      <c r="A7" s="5">
        <v>201902</v>
      </c>
      <c r="B7" s="6">
        <v>3456</v>
      </c>
      <c r="C7" s="6">
        <v>23456</v>
      </c>
      <c r="D7" s="6"/>
      <c r="E7" s="6"/>
      <c r="G7" s="18"/>
      <c r="H7" s="18"/>
      <c r="I7" s="19"/>
      <c r="J7" s="18"/>
    </row>
    <row r="8" spans="1:10">
      <c r="A8" s="5">
        <v>201903</v>
      </c>
      <c r="B8" s="6">
        <v>56789</v>
      </c>
      <c r="C8" s="6">
        <v>2363457</v>
      </c>
      <c r="D8" s="6"/>
      <c r="E8" s="6"/>
      <c r="G8" s="18"/>
      <c r="H8" s="18"/>
      <c r="I8" s="19"/>
      <c r="J8" s="18"/>
    </row>
    <row r="9" spans="1:10">
      <c r="A9" s="5">
        <v>201904</v>
      </c>
      <c r="B9" s="6">
        <v>2457</v>
      </c>
      <c r="C9" s="6">
        <v>79458</v>
      </c>
      <c r="D9" s="6"/>
      <c r="E9" s="6"/>
      <c r="G9" s="18"/>
      <c r="H9" s="18"/>
      <c r="I9" s="19"/>
      <c r="J9" s="18"/>
    </row>
    <row r="10" spans="1:10">
      <c r="A10" s="5">
        <v>201905</v>
      </c>
      <c r="B10" s="6">
        <v>45231</v>
      </c>
      <c r="C10" s="6">
        <v>348157</v>
      </c>
      <c r="D10" s="6"/>
      <c r="E10" s="6"/>
      <c r="G10" s="18"/>
      <c r="H10" s="18"/>
      <c r="I10" s="19"/>
      <c r="J10" s="18"/>
    </row>
    <row r="11" spans="1:10">
      <c r="A11" s="5">
        <v>201906</v>
      </c>
      <c r="B11" s="8">
        <v>265427</v>
      </c>
      <c r="C11" s="8">
        <v>19295026</v>
      </c>
      <c r="D11" s="6"/>
      <c r="E11" s="6"/>
      <c r="F11" s="13"/>
      <c r="G11" s="18"/>
      <c r="H11" s="18"/>
      <c r="I11" s="19"/>
      <c r="J11" s="18"/>
    </row>
    <row r="12" spans="1:10">
      <c r="A12" s="9" t="s">
        <v>4</v>
      </c>
      <c r="B12" s="9">
        <f>SUM(B6:B11)</f>
        <v>385705</v>
      </c>
      <c r="C12" s="50">
        <f>SUM(C6:C11)</f>
        <v>22408121</v>
      </c>
      <c r="D12" s="50"/>
      <c r="E12" s="50"/>
      <c r="F12" s="13"/>
      <c r="G12" s="20"/>
      <c r="H12" s="18"/>
      <c r="I12" s="19"/>
      <c r="J12" s="18"/>
    </row>
    <row r="13" spans="1:10">
      <c r="A13" s="68" t="s">
        <v>20</v>
      </c>
      <c r="B13" s="66"/>
      <c r="C13" s="66"/>
      <c r="D13" s="66"/>
      <c r="E13" s="34"/>
      <c r="F13" s="33"/>
      <c r="G13" s="20"/>
      <c r="H13" s="18"/>
      <c r="I13" s="21"/>
      <c r="J13" s="18"/>
    </row>
    <row r="14" spans="1:10">
      <c r="A14" s="69" t="s">
        <v>22</v>
      </c>
      <c r="B14" s="34" t="s">
        <v>31</v>
      </c>
      <c r="C14" s="34"/>
      <c r="D14" s="30">
        <v>21000000</v>
      </c>
      <c r="E14" s="30" t="s">
        <v>23</v>
      </c>
      <c r="F14" s="35" t="s">
        <v>6</v>
      </c>
      <c r="G14" s="20"/>
      <c r="H14" s="18"/>
      <c r="I14" s="15"/>
      <c r="J14" s="18"/>
    </row>
    <row r="15" spans="1:10" ht="36.75" customHeight="1">
      <c r="A15" s="69"/>
      <c r="B15" s="32" t="s">
        <v>27</v>
      </c>
      <c r="C15" s="10"/>
      <c r="D15" s="30">
        <f>C12-22211607</f>
        <v>196514</v>
      </c>
      <c r="E15" s="30" t="s">
        <v>23</v>
      </c>
      <c r="F15" s="35" t="s">
        <v>9</v>
      </c>
      <c r="G15" s="20"/>
      <c r="H15" s="20"/>
      <c r="I15" s="15"/>
      <c r="J15" s="18"/>
    </row>
    <row r="16" spans="1:10">
      <c r="A16" s="61" t="s">
        <v>16</v>
      </c>
      <c r="B16" s="32" t="s">
        <v>41</v>
      </c>
      <c r="C16" s="58" t="s">
        <v>30</v>
      </c>
      <c r="D16" s="6">
        <v>21000000</v>
      </c>
      <c r="E16" s="6" t="s">
        <v>23</v>
      </c>
      <c r="F16" s="26">
        <v>0.12628600000000001</v>
      </c>
      <c r="G16" s="21">
        <f>D16*F16</f>
        <v>2652006</v>
      </c>
      <c r="H16" s="21"/>
      <c r="I16" s="15"/>
      <c r="J16" s="18"/>
    </row>
    <row r="17" spans="1:10">
      <c r="A17" s="61"/>
      <c r="B17" s="25" t="s">
        <v>42</v>
      </c>
      <c r="C17" s="58"/>
      <c r="D17" s="6">
        <v>1134000</v>
      </c>
      <c r="E17" s="6" t="s">
        <v>23</v>
      </c>
      <c r="F17" s="26">
        <v>0.09</v>
      </c>
      <c r="G17" s="21">
        <f t="shared" ref="G17:G18" si="0">D17*F17</f>
        <v>102060</v>
      </c>
      <c r="H17" s="21"/>
      <c r="I17" s="15"/>
      <c r="J17" s="18"/>
    </row>
    <row r="18" spans="1:10">
      <c r="A18" s="61"/>
      <c r="B18" s="25" t="s">
        <v>43</v>
      </c>
      <c r="C18" s="59"/>
      <c r="D18" s="6">
        <v>77606.100000000006</v>
      </c>
      <c r="E18" s="6" t="s">
        <v>23</v>
      </c>
      <c r="F18" s="26">
        <v>1.4999999999999999E-2</v>
      </c>
      <c r="G18" s="21">
        <f t="shared" si="0"/>
        <v>1164.0915</v>
      </c>
      <c r="H18" s="21"/>
      <c r="I18" s="15"/>
      <c r="J18" s="18"/>
    </row>
    <row r="19" spans="1:10" ht="15">
      <c r="A19" s="72" t="s">
        <v>47</v>
      </c>
      <c r="B19" s="72"/>
      <c r="C19" s="72"/>
      <c r="D19" s="72"/>
      <c r="E19" s="72"/>
      <c r="F19" s="73"/>
      <c r="G19" s="18"/>
      <c r="H19" s="18"/>
      <c r="I19" s="20"/>
      <c r="J19" s="18"/>
    </row>
    <row r="20" spans="1:10">
      <c r="A20" s="5">
        <v>201901</v>
      </c>
      <c r="B20" s="6">
        <v>0</v>
      </c>
      <c r="C20" s="6">
        <v>0</v>
      </c>
      <c r="D20" s="27"/>
      <c r="E20" s="27"/>
      <c r="F20" s="28"/>
      <c r="G20" s="22"/>
      <c r="H20" s="21"/>
      <c r="I20" s="21"/>
      <c r="J20" s="21"/>
    </row>
    <row r="21" spans="1:10">
      <c r="A21" s="5">
        <v>201902</v>
      </c>
      <c r="B21" s="6">
        <v>0</v>
      </c>
      <c r="C21" s="6">
        <v>0</v>
      </c>
      <c r="D21" s="27"/>
      <c r="E21" s="6"/>
      <c r="F21" s="28"/>
      <c r="G21" s="22"/>
      <c r="H21" s="21"/>
      <c r="I21" s="21"/>
      <c r="J21" s="21"/>
    </row>
    <row r="22" spans="1:10">
      <c r="A22" s="5">
        <v>201903</v>
      </c>
      <c r="B22" s="6">
        <v>3355</v>
      </c>
      <c r="C22" s="6">
        <v>45678</v>
      </c>
      <c r="D22" s="27"/>
      <c r="E22" s="27"/>
      <c r="F22" s="28"/>
      <c r="G22" s="22"/>
      <c r="H22" s="21"/>
      <c r="I22" s="21"/>
      <c r="J22" s="21"/>
    </row>
    <row r="23" spans="1:10">
      <c r="A23" s="5">
        <v>201904</v>
      </c>
      <c r="B23" s="6">
        <v>33459</v>
      </c>
      <c r="C23" s="6">
        <v>298567</v>
      </c>
      <c r="D23" s="6"/>
      <c r="E23" s="6"/>
      <c r="F23" s="13"/>
      <c r="G23" s="20"/>
      <c r="H23" s="18"/>
      <c r="I23" s="18"/>
      <c r="J23" s="18"/>
    </row>
    <row r="24" spans="1:10">
      <c r="A24" s="5">
        <v>201905</v>
      </c>
      <c r="B24" s="6">
        <v>3176460</v>
      </c>
      <c r="C24" s="6">
        <v>4123456</v>
      </c>
      <c r="D24" s="6"/>
      <c r="E24" s="6"/>
      <c r="G24" s="18"/>
      <c r="H24" s="18"/>
      <c r="I24" s="18"/>
      <c r="J24" s="20"/>
    </row>
    <row r="25" spans="1:10">
      <c r="A25" s="5">
        <v>201906</v>
      </c>
      <c r="B25" s="31">
        <v>5343461</v>
      </c>
      <c r="C25" s="31">
        <v>9195026</v>
      </c>
      <c r="D25" s="6"/>
      <c r="E25" s="6"/>
      <c r="F25" s="13"/>
      <c r="G25" s="18"/>
      <c r="H25" s="18"/>
      <c r="I25" s="18"/>
      <c r="J25" s="20"/>
    </row>
    <row r="26" spans="1:10">
      <c r="A26" s="48" t="s">
        <v>4</v>
      </c>
      <c r="B26" s="50">
        <f>SUM(B20:B25)</f>
        <v>8556735</v>
      </c>
      <c r="C26" s="50">
        <f>SUM(C20:C25)</f>
        <v>13662727</v>
      </c>
      <c r="D26" s="50"/>
      <c r="E26" s="50"/>
      <c r="F26" s="13"/>
      <c r="G26" s="18"/>
      <c r="H26" s="18"/>
      <c r="I26" s="19"/>
      <c r="J26" s="18"/>
    </row>
    <row r="27" spans="1:10">
      <c r="A27" s="65" t="s">
        <v>29</v>
      </c>
      <c r="B27" s="66"/>
      <c r="C27" s="66"/>
      <c r="D27" s="10"/>
      <c r="E27" s="10"/>
      <c r="F27" s="13"/>
      <c r="G27" s="18"/>
      <c r="H27" s="18"/>
      <c r="I27" s="19"/>
      <c r="J27" s="18"/>
    </row>
    <row r="28" spans="1:10">
      <c r="A28" s="67" t="s">
        <v>5</v>
      </c>
      <c r="B28" s="34" t="s">
        <v>31</v>
      </c>
      <c r="C28" s="10"/>
      <c r="D28" s="30">
        <v>15600000</v>
      </c>
      <c r="E28" s="30" t="s">
        <v>23</v>
      </c>
      <c r="F28" s="36" t="s">
        <v>6</v>
      </c>
      <c r="G28" s="20"/>
      <c r="H28" s="18"/>
      <c r="I28" s="19"/>
      <c r="J28" s="18"/>
    </row>
    <row r="29" spans="1:10" ht="25.5">
      <c r="A29" s="67"/>
      <c r="B29" s="32" t="s">
        <v>32</v>
      </c>
      <c r="C29" s="10"/>
      <c r="D29" s="30">
        <f>D28-C26</f>
        <v>1937273</v>
      </c>
      <c r="E29" s="30" t="s">
        <v>23</v>
      </c>
      <c r="F29" s="36" t="s">
        <v>6</v>
      </c>
      <c r="G29" s="20"/>
      <c r="H29" s="20"/>
      <c r="I29" s="19"/>
      <c r="J29" s="18"/>
    </row>
    <row r="30" spans="1:10">
      <c r="A30" s="61" t="s">
        <v>21</v>
      </c>
      <c r="B30" s="32" t="s">
        <v>44</v>
      </c>
      <c r="C30" s="58" t="s">
        <v>34</v>
      </c>
      <c r="D30" s="30">
        <v>15600000</v>
      </c>
      <c r="E30" s="30" t="s">
        <v>23</v>
      </c>
      <c r="F30" s="26">
        <v>0.17</v>
      </c>
      <c r="G30" s="40"/>
      <c r="H30" s="20"/>
      <c r="I30" s="21">
        <f>D30*F30</f>
        <v>2652000</v>
      </c>
      <c r="J30" s="18"/>
    </row>
    <row r="31" spans="1:10">
      <c r="A31" s="61"/>
      <c r="B31" s="25" t="s">
        <v>45</v>
      </c>
      <c r="C31" s="58"/>
      <c r="D31" s="6" t="s">
        <v>33</v>
      </c>
      <c r="E31" s="6"/>
      <c r="F31" s="26">
        <v>0.06</v>
      </c>
      <c r="G31" s="21"/>
      <c r="H31" s="20"/>
      <c r="I31" s="15"/>
      <c r="J31" s="18"/>
    </row>
    <row r="32" spans="1:10">
      <c r="A32" s="62"/>
      <c r="B32" s="12" t="s">
        <v>46</v>
      </c>
      <c r="C32" s="59"/>
      <c r="D32" s="8" t="s">
        <v>33</v>
      </c>
      <c r="E32" s="8"/>
      <c r="F32" s="26">
        <v>0.1</v>
      </c>
      <c r="G32" s="39"/>
      <c r="H32" s="47"/>
      <c r="I32" s="38"/>
      <c r="J32" s="37"/>
    </row>
    <row r="33" spans="1:11">
      <c r="A33" s="41" t="s">
        <v>12</v>
      </c>
      <c r="B33" s="7"/>
      <c r="E33" s="11"/>
      <c r="F33" s="11"/>
      <c r="G33" s="21">
        <f>SUM(G15:G18)</f>
        <v>2755230.0915000001</v>
      </c>
      <c r="H33" s="45"/>
      <c r="I33" s="21">
        <v>2652000</v>
      </c>
      <c r="J33" s="46"/>
    </row>
    <row r="34" spans="1:11" ht="17.25" customHeight="1">
      <c r="A34" s="64" t="s">
        <v>35</v>
      </c>
      <c r="B34" s="64"/>
      <c r="F34" s="13"/>
      <c r="G34" s="21"/>
      <c r="H34" s="22">
        <f>G33*1.513</f>
        <v>4168663.1284395</v>
      </c>
      <c r="I34" s="21"/>
      <c r="J34" s="39">
        <f>I33*1.513</f>
        <v>4012475.9999999995</v>
      </c>
      <c r="K34" s="49"/>
    </row>
    <row r="35" spans="1:11" ht="15">
      <c r="A35" s="60" t="s">
        <v>10</v>
      </c>
      <c r="B35" s="60"/>
      <c r="C35" s="16" t="s">
        <v>11</v>
      </c>
      <c r="D35" s="16" t="s">
        <v>11</v>
      </c>
      <c r="E35" s="16"/>
      <c r="F35" s="17" t="s">
        <v>11</v>
      </c>
      <c r="G35" s="23" t="s">
        <v>13</v>
      </c>
      <c r="H35" s="24" t="s">
        <v>13</v>
      </c>
      <c r="I35" s="23" t="s">
        <v>13</v>
      </c>
      <c r="J35" s="29">
        <f>J34-H34</f>
        <v>-156187.12843950046</v>
      </c>
    </row>
  </sheetData>
  <mergeCells count="15">
    <mergeCell ref="G3:H3"/>
    <mergeCell ref="I3:J3"/>
    <mergeCell ref="A19:F19"/>
    <mergeCell ref="C30:C32"/>
    <mergeCell ref="A35:B35"/>
    <mergeCell ref="A30:A32"/>
    <mergeCell ref="A3:F3"/>
    <mergeCell ref="A34:B34"/>
    <mergeCell ref="A27:C27"/>
    <mergeCell ref="A28:A29"/>
    <mergeCell ref="A5:F5"/>
    <mergeCell ref="A13:D13"/>
    <mergeCell ref="A16:A18"/>
    <mergeCell ref="A14:A15"/>
    <mergeCell ref="C16:C18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General Statement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2019-08-15T08:35:22Z</dcterms:modified>
</cp:coreProperties>
</file>