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GitHub\microscope_automation\"/>
    </mc:Choice>
  </mc:AlternateContent>
  <xr:revisionPtr revIDLastSave="0" documentId="13_ncr:1_{A086FD30-1267-4046-B7AD-7792DC6367C3}" xr6:coauthVersionLast="34" xr6:coauthVersionMax="34" xr10:uidLastSave="{00000000-0000-0000-0000-000000000000}"/>
  <bookViews>
    <workbookView xWindow="0" yWindow="0" windowWidth="20633" windowHeight="8307" xr2:uid="{62DF06FB-D82F-4315-948D-BAA28E944B1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8" i="1"/>
  <c r="G19" i="1"/>
  <c r="G14" i="1"/>
  <c r="D19" i="1" l="1"/>
  <c r="E19" i="1" s="1"/>
  <c r="F19" i="1" s="1"/>
  <c r="D18" i="1"/>
  <c r="E18" i="1" s="1"/>
  <c r="F18" i="1" s="1"/>
  <c r="D15" i="1"/>
  <c r="E15" i="1" s="1"/>
  <c r="F15" i="1" s="1"/>
  <c r="D14" i="1"/>
  <c r="E14" i="1" s="1"/>
  <c r="F14" i="1" s="1"/>
  <c r="G4" i="1"/>
  <c r="G7" i="1"/>
  <c r="G8" i="1"/>
  <c r="G3" i="1"/>
  <c r="E4" i="1" l="1"/>
  <c r="N6" i="1"/>
  <c r="N7" i="1"/>
  <c r="N8" i="1"/>
  <c r="N5" i="1"/>
  <c r="E7" i="1"/>
  <c r="E8" i="1"/>
  <c r="E3" i="1"/>
  <c r="Q6" i="1"/>
  <c r="Q7" i="1"/>
  <c r="Q8" i="1"/>
  <c r="Q5" i="1"/>
  <c r="P6" i="1"/>
  <c r="P7" i="1"/>
  <c r="P8" i="1"/>
  <c r="F4" i="1" s="1"/>
  <c r="P5" i="1"/>
  <c r="F7" i="1" l="1"/>
  <c r="F8" i="1"/>
  <c r="F3" i="1"/>
  <c r="D8" i="1"/>
  <c r="D7" i="1"/>
  <c r="D4" i="1"/>
  <c r="D3" i="1"/>
</calcChain>
</file>

<file path=xl/sharedStrings.xml><?xml version="1.0" encoding="utf-8"?>
<sst xmlns="http://schemas.openxmlformats.org/spreadsheetml/2006/main" count="51" uniqueCount="43">
  <si>
    <t>X</t>
  </si>
  <si>
    <t>Y</t>
  </si>
  <si>
    <t>AVG</t>
  </si>
  <si>
    <t>Specs:</t>
  </si>
  <si>
    <t xml:space="preserve">• Travel Range </t>
  </si>
  <si>
    <t>27 mm  </t>
  </si>
  <si>
    <t xml:space="preserve">• Maximum Speed </t>
  </si>
  <si>
    <t>0.5 mm/s  </t>
  </si>
  <si>
    <t xml:space="preserve">• Minimum Incremental Motion </t>
  </si>
  <si>
    <t>0.1 µm</t>
  </si>
  <si>
    <t>StepAmplitude: 50</t>
  </si>
  <si>
    <t>cross</t>
  </si>
  <si>
    <t>micron</t>
  </si>
  <si>
    <t>length</t>
  </si>
  <si>
    <t>length/px</t>
  </si>
  <si>
    <t>px/maginification</t>
  </si>
  <si>
    <t>magni</t>
  </si>
  <si>
    <t>length(micron)/step</t>
  </si>
  <si>
    <t>px/step (50x)</t>
  </si>
  <si>
    <t>pxHori</t>
  </si>
  <si>
    <t>pxVert</t>
  </si>
  <si>
    <t>pxAvg</t>
  </si>
  <si>
    <t>Without load</t>
  </si>
  <si>
    <t>Test1</t>
  </si>
  <si>
    <t>Specs</t>
  </si>
  <si>
    <t>directly relate step to pixel</t>
  </si>
  <si>
    <t>X+</t>
  </si>
  <si>
    <t>X-</t>
  </si>
  <si>
    <t>Y+</t>
  </si>
  <si>
    <t>Y-</t>
  </si>
  <si>
    <t>steps</t>
  </si>
  <si>
    <t>px</t>
  </si>
  <si>
    <t>avg</t>
  </si>
  <si>
    <t>#not recommended</t>
  </si>
  <si>
    <t>20x</t>
  </si>
  <si>
    <t>assume lens movement</t>
  </si>
  <si>
    <t>backlash</t>
  </si>
  <si>
    <t>common problem: go back too much</t>
  </si>
  <si>
    <t>already considered different stride</t>
  </si>
  <si>
    <t>right left ~10micron</t>
  </si>
  <si>
    <t xml:space="preserve">left right  </t>
  </si>
  <si>
    <t>up down: ~10micron</t>
  </si>
  <si>
    <t>down up: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</si>
</sst>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015F-6A09-42A7-A5E7-2D8E6025A2A5}">
  <dimension ref="A1:Q41"/>
  <sheetViews>
    <sheetView tabSelected="1" topLeftCell="A24" workbookViewId="0">
      <selection activeCell="B32" sqref="B32"/>
    </sheetView>
  </sheetViews>
  <sheetFormatPr defaultRowHeight="14"/>
  <cols>
    <col min="1" max="4" width="8.796875" style="1"/>
    <col min="5" max="5" width="20.09765625" style="1" customWidth="1"/>
    <col min="6" max="6" width="12.8984375" style="1" customWidth="1"/>
    <col min="7" max="7" width="9" style="7" bestFit="1" customWidth="1"/>
    <col min="8" max="14" width="8.796875" style="1"/>
    <col min="15" max="15" width="8.296875" style="1" customWidth="1"/>
    <col min="16" max="16" width="8.796875" style="1"/>
    <col min="17" max="17" width="15.8984375" style="1" customWidth="1"/>
    <col min="18" max="16384" width="8.796875" style="1"/>
  </cols>
  <sheetData>
    <row r="1" spans="1:17">
      <c r="A1" s="10" t="s">
        <v>0</v>
      </c>
      <c r="B1" s="10"/>
      <c r="C1" s="10"/>
      <c r="D1" s="10"/>
      <c r="E1" s="9" t="s">
        <v>22</v>
      </c>
      <c r="L1" s="1" t="s">
        <v>11</v>
      </c>
      <c r="M1" s="1" t="s">
        <v>13</v>
      </c>
    </row>
    <row r="2" spans="1:17">
      <c r="A2" s="1">
        <v>1</v>
      </c>
      <c r="B2" s="1">
        <v>2</v>
      </c>
      <c r="C2" s="1">
        <v>3</v>
      </c>
      <c r="D2" s="1" t="s">
        <v>2</v>
      </c>
      <c r="E2" s="1" t="s">
        <v>17</v>
      </c>
      <c r="F2" s="4" t="s">
        <v>18</v>
      </c>
      <c r="K2" s="1" t="s">
        <v>12</v>
      </c>
      <c r="L2" s="1">
        <v>18</v>
      </c>
      <c r="M2" s="1">
        <v>200</v>
      </c>
    </row>
    <row r="3" spans="1:17">
      <c r="A3" s="1">
        <v>49338</v>
      </c>
      <c r="B3" s="1">
        <v>49397</v>
      </c>
      <c r="C3" s="1">
        <v>50443</v>
      </c>
      <c r="D3" s="1">
        <f>AVERAGE(A3:C3)</f>
        <v>49726</v>
      </c>
      <c r="E3" s="1">
        <f>27000/D3</f>
        <v>0.54297550577162856</v>
      </c>
      <c r="F3" s="5">
        <f>E3/$P$8</f>
        <v>6.3826770703454931</v>
      </c>
      <c r="G3" s="7">
        <f>F3</f>
        <v>6.3826770703454931</v>
      </c>
    </row>
    <row r="4" spans="1:17">
      <c r="A4" s="1">
        <v>-53895</v>
      </c>
      <c r="B4" s="1">
        <v>-54727</v>
      </c>
      <c r="C4" s="1">
        <v>-53497</v>
      </c>
      <c r="D4" s="1">
        <f>AVERAGE(A4:C4)</f>
        <v>-54039.666666666664</v>
      </c>
      <c r="E4" s="1">
        <f>27000/D4</f>
        <v>-0.49963298564634623</v>
      </c>
      <c r="F4" s="5">
        <f>E4/$P$8</f>
        <v>-5.8731857462727994</v>
      </c>
      <c r="G4" s="7">
        <f t="shared" ref="G4:G8" si="0">F4</f>
        <v>-5.8731857462727994</v>
      </c>
      <c r="K4" s="2" t="s">
        <v>16</v>
      </c>
      <c r="L4" s="2" t="s">
        <v>19</v>
      </c>
      <c r="M4" s="1" t="s">
        <v>20</v>
      </c>
      <c r="N4" s="1" t="s">
        <v>21</v>
      </c>
      <c r="O4" s="2" t="s">
        <v>13</v>
      </c>
      <c r="P4" s="2" t="s">
        <v>14</v>
      </c>
      <c r="Q4" s="1" t="s">
        <v>15</v>
      </c>
    </row>
    <row r="5" spans="1:17">
      <c r="A5" s="10" t="s">
        <v>1</v>
      </c>
      <c r="B5" s="10"/>
      <c r="C5" s="10"/>
      <c r="D5" s="10"/>
      <c r="F5" s="5"/>
      <c r="H5" s="2"/>
      <c r="I5" s="2"/>
      <c r="J5" s="2"/>
      <c r="K5" s="2">
        <v>5</v>
      </c>
      <c r="L5" s="1">
        <v>235.4</v>
      </c>
      <c r="M5" s="1">
        <v>235.4</v>
      </c>
      <c r="N5" s="1">
        <f>0.5*(L5+M5)</f>
        <v>235.4</v>
      </c>
      <c r="O5" s="2">
        <v>200</v>
      </c>
      <c r="P5" s="2">
        <f>O5/L5</f>
        <v>0.84961767204757854</v>
      </c>
      <c r="Q5" s="1">
        <f>L5/K5</f>
        <v>47.08</v>
      </c>
    </row>
    <row r="6" spans="1:17">
      <c r="A6" s="1">
        <v>1</v>
      </c>
      <c r="B6" s="1">
        <v>2</v>
      </c>
      <c r="C6" s="1">
        <v>3</v>
      </c>
      <c r="D6" s="1" t="s">
        <v>2</v>
      </c>
      <c r="F6" s="5"/>
      <c r="H6" s="2"/>
      <c r="I6" s="2"/>
      <c r="J6" s="2"/>
      <c r="K6" s="2">
        <v>10</v>
      </c>
      <c r="L6" s="2">
        <v>469.6</v>
      </c>
      <c r="M6" s="1">
        <v>469.7</v>
      </c>
      <c r="N6" s="1">
        <f t="shared" ref="N6:N8" si="1">0.5*(L6+M6)</f>
        <v>469.65</v>
      </c>
      <c r="O6" s="2">
        <v>200</v>
      </c>
      <c r="P6" s="2">
        <f>O6/L6</f>
        <v>0.42589437819420783</v>
      </c>
      <c r="Q6" s="1">
        <f>L6/K6</f>
        <v>46.96</v>
      </c>
    </row>
    <row r="7" spans="1:17">
      <c r="A7" s="1">
        <v>53553</v>
      </c>
      <c r="B7" s="1">
        <v>54969</v>
      </c>
      <c r="C7" s="1">
        <v>54690</v>
      </c>
      <c r="D7" s="1">
        <f>AVERAGE(A7:C7)</f>
        <v>54404</v>
      </c>
      <c r="E7" s="1">
        <f t="shared" ref="E7:E8" si="2">27000/D7</f>
        <v>0.49628703771781485</v>
      </c>
      <c r="F7" s="5">
        <f>E7/$P$8</f>
        <v>5.8338541283729128</v>
      </c>
      <c r="G7" s="7">
        <f t="shared" si="0"/>
        <v>5.8338541283729128</v>
      </c>
      <c r="H7" s="2"/>
      <c r="I7" s="2"/>
      <c r="J7" s="2"/>
      <c r="K7" s="2">
        <v>20</v>
      </c>
      <c r="L7" s="2">
        <v>948.6</v>
      </c>
      <c r="M7" s="2">
        <v>948.6</v>
      </c>
      <c r="N7" s="1">
        <f t="shared" si="1"/>
        <v>948.6</v>
      </c>
      <c r="O7" s="2">
        <v>200</v>
      </c>
      <c r="P7" s="2">
        <f>O7/L7</f>
        <v>0.21083702298123549</v>
      </c>
      <c r="Q7" s="1">
        <f>L7/K7</f>
        <v>47.43</v>
      </c>
    </row>
    <row r="8" spans="1:17">
      <c r="A8" s="1">
        <v>-57471</v>
      </c>
      <c r="B8" s="1">
        <v>-56165</v>
      </c>
      <c r="C8" s="1">
        <v>-55811</v>
      </c>
      <c r="D8" s="1">
        <f>AVERAGE(A8:C8)</f>
        <v>-56482.333333333336</v>
      </c>
      <c r="E8" s="1">
        <f t="shared" si="2"/>
        <v>-0.47802557731916173</v>
      </c>
      <c r="F8" s="5">
        <f>E8/$P$8</f>
        <v>-5.6191906613867459</v>
      </c>
      <c r="G8" s="7">
        <f t="shared" si="0"/>
        <v>-5.6191906613867459</v>
      </c>
      <c r="H8" s="2"/>
      <c r="I8" s="2"/>
      <c r="J8" s="2"/>
      <c r="K8" s="2">
        <v>50</v>
      </c>
      <c r="L8" s="2">
        <v>2351</v>
      </c>
      <c r="M8" s="1">
        <v>2351</v>
      </c>
      <c r="N8" s="1">
        <f t="shared" si="1"/>
        <v>2351</v>
      </c>
      <c r="O8" s="2">
        <v>200</v>
      </c>
      <c r="P8" s="3">
        <f>O8/L8</f>
        <v>8.5070182900893243E-2</v>
      </c>
      <c r="Q8" s="1">
        <f>L8/K8</f>
        <v>47.02</v>
      </c>
    </row>
    <row r="9" spans="1:17">
      <c r="A9" s="2"/>
      <c r="B9" s="2"/>
      <c r="C9" s="2"/>
      <c r="D9" s="2"/>
      <c r="E9" s="2"/>
      <c r="F9" s="2"/>
      <c r="G9" s="8"/>
      <c r="H9" s="2"/>
      <c r="I9" s="2"/>
      <c r="J9" s="2"/>
    </row>
    <row r="10" spans="1:17">
      <c r="A10" s="2"/>
      <c r="B10" s="2"/>
      <c r="C10" s="2"/>
      <c r="D10" s="2"/>
      <c r="E10" s="2"/>
      <c r="F10" s="2"/>
      <c r="G10" s="8"/>
      <c r="H10" s="2"/>
      <c r="I10" s="2"/>
      <c r="J10" s="2"/>
      <c r="K10" s="2"/>
      <c r="L10" s="2"/>
      <c r="M10" s="2"/>
      <c r="N10" s="2"/>
    </row>
    <row r="11" spans="1:17">
      <c r="A11" s="2"/>
      <c r="B11" s="2"/>
      <c r="C11" s="2"/>
      <c r="D11" s="2"/>
      <c r="E11" s="2"/>
      <c r="F11" s="2"/>
      <c r="G11" s="8"/>
      <c r="H11" s="2"/>
      <c r="I11" s="2"/>
      <c r="J11" s="2"/>
      <c r="K11" s="2"/>
      <c r="L11" s="2"/>
      <c r="M11" s="2"/>
      <c r="N11" s="2"/>
    </row>
    <row r="12" spans="1:17">
      <c r="A12" s="10" t="s">
        <v>0</v>
      </c>
      <c r="B12" s="10"/>
      <c r="C12" s="10"/>
      <c r="D12" s="10"/>
      <c r="E12" s="9" t="s">
        <v>23</v>
      </c>
      <c r="H12" s="2"/>
      <c r="I12" s="2"/>
      <c r="J12" s="2"/>
      <c r="K12" s="2" t="s">
        <v>24</v>
      </c>
      <c r="L12" s="2"/>
      <c r="M12" s="2"/>
      <c r="N12" s="2"/>
      <c r="O12" s="2"/>
    </row>
    <row r="13" spans="1:17">
      <c r="A13" s="1">
        <v>1</v>
      </c>
      <c r="B13" s="1">
        <v>2</v>
      </c>
      <c r="C13" s="1">
        <v>3</v>
      </c>
      <c r="D13" s="1" t="s">
        <v>2</v>
      </c>
      <c r="E13" s="1" t="s">
        <v>17</v>
      </c>
      <c r="F13" s="4" t="s">
        <v>18</v>
      </c>
      <c r="G13" s="2" t="s">
        <v>34</v>
      </c>
      <c r="I13" s="2"/>
      <c r="J13" s="2"/>
    </row>
    <row r="14" spans="1:17">
      <c r="A14" s="1">
        <v>52274</v>
      </c>
      <c r="B14" s="1">
        <v>51457</v>
      </c>
      <c r="C14" s="1">
        <v>51397</v>
      </c>
      <c r="D14" s="1">
        <f>AVERAGE(A14:C14)</f>
        <v>51709.333333333336</v>
      </c>
      <c r="E14" s="1">
        <f>27000/D14</f>
        <v>0.52214945077613328</v>
      </c>
      <c r="F14" s="5">
        <f>E14/$P$8</f>
        <v>6.1378667938734459</v>
      </c>
      <c r="G14" s="5">
        <f>E14/$P$7</f>
        <v>2.4765548450312003</v>
      </c>
      <c r="H14" s="2"/>
      <c r="I14" s="2"/>
      <c r="J14" s="2"/>
      <c r="K14" s="2" t="s">
        <v>10</v>
      </c>
      <c r="L14" s="2"/>
      <c r="M14" s="2"/>
      <c r="N14" s="2"/>
      <c r="O14" s="2"/>
    </row>
    <row r="15" spans="1:17">
      <c r="A15" s="1">
        <v>54411</v>
      </c>
      <c r="B15" s="1">
        <v>53078</v>
      </c>
      <c r="C15" s="1">
        <v>52932</v>
      </c>
      <c r="D15" s="1">
        <f>AVERAGE(A15:C15)</f>
        <v>53473.666666666664</v>
      </c>
      <c r="E15" s="1">
        <f>27000/D15</f>
        <v>0.50492142549915542</v>
      </c>
      <c r="F15" s="5">
        <f>E15/$P$8</f>
        <v>5.9353513567425713</v>
      </c>
      <c r="G15" s="5">
        <f t="shared" ref="G15:G19" si="3">E15/$P$7</f>
        <v>2.3948423211424941</v>
      </c>
      <c r="H15" s="2"/>
      <c r="I15" s="2"/>
      <c r="J15" s="2"/>
      <c r="K15" s="2"/>
      <c r="L15" s="2"/>
      <c r="M15" s="2"/>
      <c r="N15" s="2"/>
      <c r="O15" s="2"/>
    </row>
    <row r="16" spans="1:17">
      <c r="A16" s="10" t="s">
        <v>1</v>
      </c>
      <c r="B16" s="10"/>
      <c r="C16" s="10"/>
      <c r="D16" s="10"/>
      <c r="F16" s="5"/>
      <c r="G16" s="5"/>
      <c r="H16" s="2"/>
      <c r="I16" s="2"/>
      <c r="J16" s="2"/>
      <c r="K16" s="2" t="s">
        <v>3</v>
      </c>
      <c r="L16" s="2"/>
      <c r="M16" s="2"/>
      <c r="N16" s="2"/>
      <c r="O16" s="2"/>
    </row>
    <row r="17" spans="1:15">
      <c r="A17" s="1">
        <v>1</v>
      </c>
      <c r="B17" s="1">
        <v>2</v>
      </c>
      <c r="C17" s="1">
        <v>3</v>
      </c>
      <c r="D17" s="1" t="s">
        <v>2</v>
      </c>
      <c r="F17" s="5"/>
      <c r="G17" s="5"/>
      <c r="H17" s="2"/>
      <c r="I17" s="2"/>
      <c r="J17" s="2"/>
      <c r="K17" s="2"/>
      <c r="L17" s="2" t="s">
        <v>4</v>
      </c>
      <c r="M17" s="2"/>
      <c r="N17" s="2"/>
      <c r="O17" s="2"/>
    </row>
    <row r="18" spans="1:15">
      <c r="A18" s="1">
        <v>53151</v>
      </c>
      <c r="B18" s="1">
        <v>53099</v>
      </c>
      <c r="D18" s="1">
        <f>AVERAGE(A18:C18)</f>
        <v>53125</v>
      </c>
      <c r="E18" s="1">
        <f t="shared" ref="E18:E19" si="4">27000/D18</f>
        <v>0.50823529411764701</v>
      </c>
      <c r="F18" s="5">
        <f>E18/$P$8</f>
        <v>5.9743058823529402</v>
      </c>
      <c r="G18" s="5">
        <f t="shared" si="3"/>
        <v>2.4105599999999998</v>
      </c>
      <c r="H18" s="2"/>
      <c r="I18" s="2"/>
      <c r="J18" s="2"/>
      <c r="K18" s="6" t="s">
        <v>5</v>
      </c>
      <c r="L18" s="2"/>
      <c r="M18" s="2"/>
      <c r="N18" s="2"/>
      <c r="O18" s="2"/>
    </row>
    <row r="19" spans="1:15">
      <c r="A19" s="1">
        <v>51564</v>
      </c>
      <c r="B19" s="1">
        <v>51232</v>
      </c>
      <c r="D19" s="1">
        <f>AVERAGE(A19:C19)</f>
        <v>51398</v>
      </c>
      <c r="E19" s="1">
        <f t="shared" si="4"/>
        <v>0.5253122689598817</v>
      </c>
      <c r="F19" s="5">
        <f>E19/$P$8</f>
        <v>6.1750457216234089</v>
      </c>
      <c r="G19" s="5">
        <f t="shared" si="3"/>
        <v>2.4915560916767192</v>
      </c>
      <c r="H19" s="2"/>
      <c r="I19" s="2"/>
      <c r="J19" s="2"/>
      <c r="K19" s="2"/>
      <c r="L19" s="2" t="s">
        <v>6</v>
      </c>
      <c r="M19" s="2"/>
      <c r="N19" s="2"/>
      <c r="O19" s="2"/>
    </row>
    <row r="20" spans="1:15">
      <c r="F20" s="2"/>
      <c r="G20" s="8"/>
      <c r="H20" s="2"/>
      <c r="I20" s="2"/>
      <c r="J20" s="2"/>
      <c r="K20" s="2" t="s">
        <v>7</v>
      </c>
      <c r="L20" s="2"/>
      <c r="M20" s="2"/>
      <c r="N20" s="2"/>
      <c r="O20" s="2"/>
    </row>
    <row r="21" spans="1:15">
      <c r="F21" s="2"/>
      <c r="G21" s="8"/>
      <c r="H21" s="2"/>
      <c r="I21" s="2"/>
      <c r="J21" s="2"/>
      <c r="K21" s="2"/>
      <c r="L21" s="2" t="s">
        <v>8</v>
      </c>
      <c r="M21" s="2"/>
      <c r="N21" s="2"/>
      <c r="O21" s="2"/>
    </row>
    <row r="22" spans="1:15">
      <c r="F22" s="2"/>
      <c r="G22" s="8"/>
      <c r="H22" s="2"/>
      <c r="I22" s="2"/>
      <c r="J22" s="2"/>
      <c r="K22" s="2" t="s">
        <v>9</v>
      </c>
      <c r="L22" s="2"/>
      <c r="M22" s="2"/>
      <c r="N22" s="2"/>
      <c r="O22" s="2"/>
    </row>
    <row r="23" spans="1:15">
      <c r="A23" s="2"/>
      <c r="B23" s="2"/>
      <c r="C23" s="2"/>
      <c r="D23" s="2"/>
      <c r="E23" s="2"/>
      <c r="F23" s="2"/>
      <c r="G23" s="8"/>
      <c r="H23" s="2"/>
      <c r="I23" s="2"/>
      <c r="J23" s="2"/>
      <c r="K23" s="2"/>
      <c r="L23" s="2"/>
      <c r="M23" s="2"/>
      <c r="N23" s="2"/>
    </row>
    <row r="24" spans="1:15">
      <c r="A24" s="2"/>
      <c r="B24" s="2"/>
      <c r="C24" s="2"/>
      <c r="D24" s="2"/>
      <c r="E24" s="2"/>
      <c r="F24" s="2"/>
      <c r="G24" s="8"/>
      <c r="H24" s="2"/>
      <c r="I24" s="2"/>
      <c r="J24" s="2"/>
      <c r="K24" s="2"/>
      <c r="L24" s="2"/>
      <c r="M24" s="2"/>
      <c r="N24" s="2"/>
    </row>
    <row r="25" spans="1:15">
      <c r="A25" s="2"/>
      <c r="B25" s="2"/>
      <c r="C25" s="2"/>
      <c r="D25" s="2"/>
      <c r="E25" s="2"/>
      <c r="F25" s="2"/>
      <c r="G25" s="8"/>
      <c r="H25" s="2"/>
      <c r="I25" s="2"/>
      <c r="J25" s="2"/>
      <c r="K25" s="2"/>
      <c r="L25" s="2"/>
      <c r="M25" s="2"/>
      <c r="N25" s="2"/>
    </row>
    <row r="27" spans="1:15">
      <c r="J27" s="1" t="s">
        <v>25</v>
      </c>
      <c r="M27" s="1" t="s">
        <v>33</v>
      </c>
    </row>
    <row r="28" spans="1:15">
      <c r="K28" s="1" t="s">
        <v>30</v>
      </c>
      <c r="L28" s="1" t="s">
        <v>31</v>
      </c>
      <c r="N28" s="1" t="s">
        <v>32</v>
      </c>
    </row>
    <row r="29" spans="1:15">
      <c r="A29" s="2"/>
      <c r="B29" s="2"/>
      <c r="C29" s="2"/>
      <c r="D29" s="2"/>
      <c r="J29" s="1" t="s">
        <v>26</v>
      </c>
      <c r="L29" s="1">
        <v>1931.92</v>
      </c>
    </row>
    <row r="30" spans="1:15">
      <c r="A30" s="2"/>
      <c r="C30" s="2"/>
      <c r="D30" s="2"/>
      <c r="J30" s="1" t="s">
        <v>27</v>
      </c>
      <c r="K30" s="1">
        <v>300</v>
      </c>
      <c r="L30" s="1">
        <v>1784.64</v>
      </c>
    </row>
    <row r="31" spans="1:15">
      <c r="A31" s="2"/>
      <c r="B31" s="2"/>
      <c r="C31" s="2"/>
      <c r="D31" s="2"/>
      <c r="J31" s="1" t="s">
        <v>28</v>
      </c>
    </row>
    <row r="32" spans="1:15">
      <c r="A32" s="2"/>
      <c r="B32" s="11" t="s">
        <v>36</v>
      </c>
      <c r="C32" s="2"/>
      <c r="D32" s="2"/>
      <c r="J32" s="1" t="s">
        <v>29</v>
      </c>
    </row>
    <row r="33" spans="1:4">
      <c r="A33" s="2"/>
      <c r="B33" s="2" t="s">
        <v>35</v>
      </c>
      <c r="C33" s="2"/>
      <c r="D33" s="2"/>
    </row>
    <row r="34" spans="1:4">
      <c r="A34" s="2"/>
      <c r="B34" s="2" t="s">
        <v>37</v>
      </c>
      <c r="C34" s="2"/>
      <c r="D34" s="2"/>
    </row>
    <row r="35" spans="1:4">
      <c r="A35" s="2"/>
      <c r="B35" s="2" t="s">
        <v>38</v>
      </c>
      <c r="C35" s="2"/>
      <c r="D35" s="2"/>
    </row>
    <row r="36" spans="1:4">
      <c r="A36" s="2"/>
      <c r="B36" s="2"/>
      <c r="C36" s="2"/>
      <c r="D36" s="2"/>
    </row>
    <row r="37" spans="1:4">
      <c r="A37" s="2"/>
      <c r="B37" s="2" t="s">
        <v>39</v>
      </c>
      <c r="C37" s="2"/>
      <c r="D37" s="2"/>
    </row>
    <row r="38" spans="1:4">
      <c r="A38" s="2"/>
      <c r="B38" s="2" t="s">
        <v>40</v>
      </c>
      <c r="C38" s="2"/>
      <c r="D38" s="2"/>
    </row>
    <row r="40" spans="1:4">
      <c r="B40" s="1" t="s">
        <v>41</v>
      </c>
    </row>
    <row r="41" spans="1:4">
      <c r="B41" s="1" t="s">
        <v>42</v>
      </c>
    </row>
  </sheetData>
  <mergeCells count="4">
    <mergeCell ref="A1:D1"/>
    <mergeCell ref="A5:D5"/>
    <mergeCell ref="A12:D12"/>
    <mergeCell ref="A16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L.H. Peng</dc:creator>
  <cp:lastModifiedBy>L.H. Peng</cp:lastModifiedBy>
  <dcterms:created xsi:type="dcterms:W3CDTF">2018-08-07T23:33:56Z</dcterms:created>
  <dcterms:modified xsi:type="dcterms:W3CDTF">2018-08-21T17:48:21Z</dcterms:modified>
</cp:coreProperties>
</file>