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gramming\GitHub\microscope_automation\"/>
    </mc:Choice>
  </mc:AlternateContent>
  <xr:revisionPtr revIDLastSave="0" documentId="13_ncr:1_{6C2AAFBE-DA2C-495B-AD72-3DBBDA6E95FF}" xr6:coauthVersionLast="34" xr6:coauthVersionMax="34" xr10:uidLastSave="{00000000-0000-0000-0000-000000000000}"/>
  <bookViews>
    <workbookView xWindow="0" yWindow="0" windowWidth="20644" windowHeight="8307" activeTab="2" xr2:uid="{00000000-000D-0000-FFFF-FFFF00000000}"/>
  </bookViews>
  <sheets>
    <sheet name="Sheet1" sheetId="1" r:id="rId1"/>
    <sheet name=" timed jog Y" sheetId="2" r:id="rId2"/>
    <sheet name="timed jog X" sheetId="3" r:id="rId3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6" i="1" l="1"/>
  <c r="P7" i="1"/>
  <c r="P8" i="1"/>
  <c r="P5" i="1"/>
  <c r="F15" i="1"/>
  <c r="F14" i="1"/>
  <c r="E14" i="1"/>
  <c r="E15" i="1"/>
  <c r="Q14" i="1"/>
  <c r="Q13" i="1"/>
  <c r="E19" i="1" l="1"/>
  <c r="F19" i="1" s="1"/>
  <c r="E18" i="1"/>
  <c r="F18" i="1" s="1"/>
  <c r="G19" i="1" l="1"/>
  <c r="H14" i="1"/>
  <c r="G15" i="1"/>
  <c r="H18" i="1"/>
  <c r="N6" i="1"/>
  <c r="N7" i="1"/>
  <c r="N8" i="1"/>
  <c r="N5" i="1"/>
  <c r="Q6" i="1"/>
  <c r="Q7" i="1"/>
  <c r="Q8" i="1"/>
  <c r="Q5" i="1"/>
  <c r="G18" i="1" l="1"/>
  <c r="G14" i="1"/>
  <c r="H15" i="1"/>
  <c r="H19" i="1"/>
  <c r="D8" i="1"/>
  <c r="E8" i="1" s="1"/>
  <c r="F8" i="1" s="1"/>
  <c r="G8" i="1" s="1"/>
  <c r="D7" i="1"/>
  <c r="E7" i="1" s="1"/>
  <c r="F7" i="1" s="1"/>
  <c r="G7" i="1" s="1"/>
  <c r="D4" i="1"/>
  <c r="E4" i="1" s="1"/>
  <c r="F4" i="1" s="1"/>
  <c r="G4" i="1" s="1"/>
  <c r="D3" i="1"/>
  <c r="E3" i="1" s="1"/>
  <c r="F3" i="1" s="1"/>
  <c r="G3" i="1" s="1"/>
</calcChain>
</file>

<file path=xl/sharedStrings.xml><?xml version="1.0" encoding="utf-8"?>
<sst xmlns="http://schemas.openxmlformats.org/spreadsheetml/2006/main" count="65" uniqueCount="51">
  <si>
    <t>X</t>
  </si>
  <si>
    <t>Y</t>
  </si>
  <si>
    <t>AVG</t>
  </si>
  <si>
    <t>Specs:</t>
  </si>
  <si>
    <t xml:space="preserve">• Travel Range </t>
  </si>
  <si>
    <t>27 mm  </t>
  </si>
  <si>
    <t xml:space="preserve">• Maximum Speed </t>
  </si>
  <si>
    <t>0.5 mm/s  </t>
  </si>
  <si>
    <t xml:space="preserve">• Minimum Incremental Motion </t>
  </si>
  <si>
    <t>0.1 µm</t>
  </si>
  <si>
    <t>StepAmplitude: 50</t>
  </si>
  <si>
    <t>cross</t>
  </si>
  <si>
    <t>micron</t>
  </si>
  <si>
    <t>length</t>
  </si>
  <si>
    <t>length/px</t>
  </si>
  <si>
    <t>px/maginification</t>
  </si>
  <si>
    <t>magni</t>
  </si>
  <si>
    <t>length(micron)/step</t>
  </si>
  <si>
    <t>px/step (50x)</t>
  </si>
  <si>
    <t>pxHori</t>
  </si>
  <si>
    <t>pxVert</t>
  </si>
  <si>
    <t>pxAvg</t>
  </si>
  <si>
    <t>Without load</t>
  </si>
  <si>
    <t>Specs</t>
  </si>
  <si>
    <t>directly relate step to pixel</t>
  </si>
  <si>
    <t>X+</t>
  </si>
  <si>
    <t>X-</t>
  </si>
  <si>
    <t>Y+</t>
  </si>
  <si>
    <t>Y-</t>
  </si>
  <si>
    <t>steps</t>
  </si>
  <si>
    <t>px</t>
  </si>
  <si>
    <t>avg</t>
  </si>
  <si>
    <t>#not recommended</t>
  </si>
  <si>
    <t>assume lens movement</t>
  </si>
  <si>
    <t>backlash</t>
  </si>
  <si>
    <t>common problem: go back too much</t>
  </si>
  <si>
    <t>already considered different stride</t>
  </si>
  <si>
    <t>right left ~10micron</t>
  </si>
  <si>
    <t xml:space="preserve">left right  </t>
  </si>
  <si>
    <t>up down: ~10micron</t>
  </si>
  <si>
    <t>down up: less</t>
  </si>
  <si>
    <t>L</t>
  </si>
  <si>
    <t>S2</t>
  </si>
  <si>
    <t>↓ 5184</t>
  </si>
  <si>
    <t>+</t>
  </si>
  <si>
    <t>-</t>
  </si>
  <si>
    <t>um/step</t>
  </si>
  <si>
    <t>px/step 20x</t>
  </si>
  <si>
    <t>Current Resolution</t>
  </si>
  <si>
    <t>expected steps</t>
  </si>
  <si>
    <t>real steps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</si>
</sst>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charset val="134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3" borderId="0" xfId="0" applyFill="1" applyAlignment="1">
      <alignment horizontal="left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left"/>
    </xf>
    <xf numFmtId="2" fontId="0" fillId="0" borderId="0" xfId="0" applyNumberFormat="1" applyAlignment="1">
      <alignment horizontal="center"/>
    </xf>
    <xf numFmtId="2" fontId="0" fillId="0" borderId="0" xfId="0" applyNumberFormat="1" applyAlignment="1">
      <alignment horizontal="left"/>
    </xf>
    <xf numFmtId="2" fontId="1" fillId="0" borderId="0" xfId="0" applyNumberFormat="1" applyFont="1" applyAlignment="1">
      <alignment horizontal="center"/>
    </xf>
    <xf numFmtId="0" fontId="1" fillId="0" borderId="0" xfId="0" applyFont="1" applyAlignment="1">
      <alignment horizontal="left"/>
    </xf>
    <xf numFmtId="0" fontId="0" fillId="2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ill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Y-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 timed jog Y'!$B$2</c:f>
              <c:strCache>
                <c:ptCount val="1"/>
                <c:pt idx="0">
                  <c:v>real steps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1058617672790901E-2"/>
                  <c:y val="-0.157824074074074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 timed jog Y'!$A$3:$A$112</c:f>
              <c:numCache>
                <c:formatCode>General</c:formatCode>
                <c:ptCount val="110"/>
                <c:pt idx="0">
                  <c:v>-2000</c:v>
                </c:pt>
                <c:pt idx="1">
                  <c:v>-1900</c:v>
                </c:pt>
                <c:pt idx="2">
                  <c:v>-1800</c:v>
                </c:pt>
                <c:pt idx="3">
                  <c:v>-1700</c:v>
                </c:pt>
                <c:pt idx="4">
                  <c:v>-1600</c:v>
                </c:pt>
                <c:pt idx="5">
                  <c:v>-1500</c:v>
                </c:pt>
                <c:pt idx="6">
                  <c:v>-1400</c:v>
                </c:pt>
                <c:pt idx="7">
                  <c:v>-1300</c:v>
                </c:pt>
                <c:pt idx="8">
                  <c:v>-1200</c:v>
                </c:pt>
                <c:pt idx="9">
                  <c:v>-1100</c:v>
                </c:pt>
                <c:pt idx="10">
                  <c:v>-1000</c:v>
                </c:pt>
                <c:pt idx="11">
                  <c:v>-900</c:v>
                </c:pt>
                <c:pt idx="12">
                  <c:v>-800</c:v>
                </c:pt>
                <c:pt idx="13">
                  <c:v>-700</c:v>
                </c:pt>
                <c:pt idx="14">
                  <c:v>-600</c:v>
                </c:pt>
                <c:pt idx="15">
                  <c:v>-500</c:v>
                </c:pt>
                <c:pt idx="16">
                  <c:v>-400</c:v>
                </c:pt>
                <c:pt idx="17">
                  <c:v>-300</c:v>
                </c:pt>
                <c:pt idx="18">
                  <c:v>-200</c:v>
                </c:pt>
                <c:pt idx="19">
                  <c:v>-100</c:v>
                </c:pt>
              </c:numCache>
            </c:numRef>
          </c:xVal>
          <c:yVal>
            <c:numRef>
              <c:f>' timed jog Y'!$B$3:$B$112</c:f>
              <c:numCache>
                <c:formatCode>General</c:formatCode>
                <c:ptCount val="110"/>
                <c:pt idx="0">
                  <c:v>-2139</c:v>
                </c:pt>
                <c:pt idx="1">
                  <c:v>-2038</c:v>
                </c:pt>
                <c:pt idx="2">
                  <c:v>-1940</c:v>
                </c:pt>
                <c:pt idx="3">
                  <c:v>-1833</c:v>
                </c:pt>
                <c:pt idx="4">
                  <c:v>-1755</c:v>
                </c:pt>
                <c:pt idx="5">
                  <c:v>-1630</c:v>
                </c:pt>
                <c:pt idx="6">
                  <c:v>-1549</c:v>
                </c:pt>
                <c:pt idx="7">
                  <c:v>-1442</c:v>
                </c:pt>
                <c:pt idx="8">
                  <c:v>-1333</c:v>
                </c:pt>
                <c:pt idx="9">
                  <c:v>-1232</c:v>
                </c:pt>
                <c:pt idx="10">
                  <c:v>-1122</c:v>
                </c:pt>
                <c:pt idx="11">
                  <c:v>-1036</c:v>
                </c:pt>
                <c:pt idx="12">
                  <c:v>-942</c:v>
                </c:pt>
                <c:pt idx="13">
                  <c:v>-797</c:v>
                </c:pt>
                <c:pt idx="14">
                  <c:v>-741</c:v>
                </c:pt>
                <c:pt idx="15">
                  <c:v>-619</c:v>
                </c:pt>
                <c:pt idx="16">
                  <c:v>-526</c:v>
                </c:pt>
                <c:pt idx="17">
                  <c:v>-431</c:v>
                </c:pt>
                <c:pt idx="18">
                  <c:v>-323</c:v>
                </c:pt>
                <c:pt idx="19">
                  <c:v>-215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A7-44E7-B753-7BEFDF6917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7959216"/>
        <c:axId val="447960200"/>
      </c:scatterChart>
      <c:valAx>
        <c:axId val="447959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960200"/>
        <c:crosses val="autoZero"/>
        <c:crossBetween val="midCat"/>
      </c:valAx>
      <c:valAx>
        <c:axId val="447960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959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6703652668416447"/>
                  <c:y val="-0.1520217264508603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 timed jog Y'!$D$3:$D$22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numCache>
            </c:numRef>
          </c:xVal>
          <c:yVal>
            <c:numRef>
              <c:f>' timed jog Y'!$E$3:$E$22</c:f>
              <c:numCache>
                <c:formatCode>General</c:formatCode>
                <c:ptCount val="20"/>
                <c:pt idx="0">
                  <c:v>216</c:v>
                </c:pt>
                <c:pt idx="1">
                  <c:v>337</c:v>
                </c:pt>
                <c:pt idx="2">
                  <c:v>435</c:v>
                </c:pt>
                <c:pt idx="3">
                  <c:v>505</c:v>
                </c:pt>
                <c:pt idx="4">
                  <c:v>619</c:v>
                </c:pt>
                <c:pt idx="5">
                  <c:v>742</c:v>
                </c:pt>
                <c:pt idx="6">
                  <c:v>834</c:v>
                </c:pt>
                <c:pt idx="7">
                  <c:v>930</c:v>
                </c:pt>
                <c:pt idx="8">
                  <c:v>1036</c:v>
                </c:pt>
                <c:pt idx="9">
                  <c:v>1141</c:v>
                </c:pt>
                <c:pt idx="10">
                  <c:v>1227</c:v>
                </c:pt>
                <c:pt idx="11">
                  <c:v>1333</c:v>
                </c:pt>
                <c:pt idx="12">
                  <c:v>1443</c:v>
                </c:pt>
                <c:pt idx="13">
                  <c:v>1550</c:v>
                </c:pt>
                <c:pt idx="14">
                  <c:v>1631</c:v>
                </c:pt>
                <c:pt idx="15">
                  <c:v>1742</c:v>
                </c:pt>
                <c:pt idx="16">
                  <c:v>1844</c:v>
                </c:pt>
                <c:pt idx="17">
                  <c:v>1925</c:v>
                </c:pt>
                <c:pt idx="18">
                  <c:v>2038</c:v>
                </c:pt>
                <c:pt idx="19">
                  <c:v>2157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1D-4F31-94D0-AAC3FA0A75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1007928"/>
        <c:axId val="447956920"/>
      </c:scatterChart>
      <c:valAx>
        <c:axId val="441007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956920"/>
        <c:crosses val="autoZero"/>
        <c:crossBetween val="midCat"/>
      </c:valAx>
      <c:valAx>
        <c:axId val="447956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007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X-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1697287839020124E-3"/>
                  <c:y val="-0.157824074074074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'timed jog X'!$A$2:$A$42</c:f>
              <c:numCache>
                <c:formatCode>General</c:formatCode>
                <c:ptCount val="41"/>
                <c:pt idx="0">
                  <c:v>-2000</c:v>
                </c:pt>
                <c:pt idx="1">
                  <c:v>-1900</c:v>
                </c:pt>
                <c:pt idx="2">
                  <c:v>-1800</c:v>
                </c:pt>
                <c:pt idx="3">
                  <c:v>-1700</c:v>
                </c:pt>
                <c:pt idx="4">
                  <c:v>-1600</c:v>
                </c:pt>
                <c:pt idx="5">
                  <c:v>-1500</c:v>
                </c:pt>
                <c:pt idx="6">
                  <c:v>-1400</c:v>
                </c:pt>
                <c:pt idx="7">
                  <c:v>-1300</c:v>
                </c:pt>
                <c:pt idx="8">
                  <c:v>-1200</c:v>
                </c:pt>
                <c:pt idx="9">
                  <c:v>-1100</c:v>
                </c:pt>
                <c:pt idx="10">
                  <c:v>-1000</c:v>
                </c:pt>
                <c:pt idx="11">
                  <c:v>-900</c:v>
                </c:pt>
                <c:pt idx="12">
                  <c:v>-800</c:v>
                </c:pt>
                <c:pt idx="13">
                  <c:v>-700</c:v>
                </c:pt>
                <c:pt idx="14">
                  <c:v>-600</c:v>
                </c:pt>
                <c:pt idx="15">
                  <c:v>-500</c:v>
                </c:pt>
                <c:pt idx="16">
                  <c:v>-400</c:v>
                </c:pt>
                <c:pt idx="17">
                  <c:v>-300</c:v>
                </c:pt>
                <c:pt idx="18">
                  <c:v>-200</c:v>
                </c:pt>
                <c:pt idx="19">
                  <c:v>-100</c:v>
                </c:pt>
              </c:numCache>
            </c:numRef>
          </c:xVal>
          <c:yVal>
            <c:numRef>
              <c:f>'timed jog X'!$B$2:$B$42</c:f>
              <c:numCache>
                <c:formatCode>General</c:formatCode>
                <c:ptCount val="41"/>
                <c:pt idx="0">
                  <c:v>-2120</c:v>
                </c:pt>
                <c:pt idx="1">
                  <c:v>-2012</c:v>
                </c:pt>
                <c:pt idx="2">
                  <c:v>-1915</c:v>
                </c:pt>
                <c:pt idx="3">
                  <c:v>-1815</c:v>
                </c:pt>
                <c:pt idx="4">
                  <c:v>-1712</c:v>
                </c:pt>
                <c:pt idx="5">
                  <c:v>-1613</c:v>
                </c:pt>
                <c:pt idx="6">
                  <c:v>-1513</c:v>
                </c:pt>
                <c:pt idx="7">
                  <c:v>-1407</c:v>
                </c:pt>
                <c:pt idx="8">
                  <c:v>-1310</c:v>
                </c:pt>
                <c:pt idx="9">
                  <c:v>-1209</c:v>
                </c:pt>
                <c:pt idx="10">
                  <c:v>-1109</c:v>
                </c:pt>
                <c:pt idx="11">
                  <c:v>-1005</c:v>
                </c:pt>
                <c:pt idx="12">
                  <c:v>-900</c:v>
                </c:pt>
                <c:pt idx="13">
                  <c:v>-803</c:v>
                </c:pt>
                <c:pt idx="14">
                  <c:v>-698</c:v>
                </c:pt>
                <c:pt idx="15">
                  <c:v>-599</c:v>
                </c:pt>
                <c:pt idx="16">
                  <c:v>-503</c:v>
                </c:pt>
                <c:pt idx="17">
                  <c:v>-398</c:v>
                </c:pt>
                <c:pt idx="18">
                  <c:v>-296</c:v>
                </c:pt>
                <c:pt idx="19">
                  <c:v>-193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F6-4E27-A51C-F5401E4C4E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032440"/>
        <c:axId val="585034080"/>
      </c:scatterChart>
      <c:valAx>
        <c:axId val="585032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034080"/>
        <c:crosses val="autoZero"/>
        <c:crossBetween val="midCat"/>
      </c:valAx>
      <c:valAx>
        <c:axId val="58503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032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545910</xdr:colOff>
      <xdr:row>6</xdr:row>
      <xdr:rowOff>6824</xdr:rowOff>
    </xdr:from>
    <xdr:to>
      <xdr:col>13</xdr:col>
      <xdr:colOff>313898</xdr:colOff>
      <xdr:row>21</xdr:row>
      <xdr:rowOff>88710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117D015D-EFAE-48AE-97E6-3419931415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13648</xdr:colOff>
      <xdr:row>22</xdr:row>
      <xdr:rowOff>81886</xdr:rowOff>
    </xdr:from>
    <xdr:to>
      <xdr:col>13</xdr:col>
      <xdr:colOff>382137</xdr:colOff>
      <xdr:row>37</xdr:row>
      <xdr:rowOff>163773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FA1063F3-89B2-4CAE-A8A4-811032C639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361665</xdr:colOff>
      <xdr:row>1</xdr:row>
      <xdr:rowOff>75062</xdr:rowOff>
    </xdr:from>
    <xdr:to>
      <xdr:col>14</xdr:col>
      <xdr:colOff>129653</xdr:colOff>
      <xdr:row>16</xdr:row>
      <xdr:rowOff>156949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4F6B248-2564-4768-BADA-0BE7739AC7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1"/>
  <sheetViews>
    <sheetView topLeftCell="A31" workbookViewId="0">
      <selection activeCell="I16" sqref="I16"/>
    </sheetView>
  </sheetViews>
  <sheetFormatPr defaultColWidth="8.8984375" defaultRowHeight="14"/>
  <cols>
    <col min="1" max="4" width="8.8984375" style="1"/>
    <col min="5" max="5" width="20.09765625" style="1" customWidth="1"/>
    <col min="6" max="6" width="12.8984375" style="1" customWidth="1"/>
    <col min="7" max="7" width="11.5" style="7" customWidth="1"/>
    <col min="8" max="14" width="8.8984375" style="1"/>
    <col min="15" max="15" width="17.3984375" style="1" customWidth="1"/>
    <col min="16" max="16" width="8.8984375" style="1"/>
    <col min="17" max="17" width="15.8984375" style="1" customWidth="1"/>
    <col min="18" max="16384" width="8.8984375" style="1"/>
  </cols>
  <sheetData>
    <row r="1" spans="1:17">
      <c r="A1" s="11" t="s">
        <v>0</v>
      </c>
      <c r="B1" s="11"/>
      <c r="C1" s="11"/>
      <c r="D1" s="11"/>
      <c r="E1" s="9" t="s">
        <v>22</v>
      </c>
      <c r="L1" s="1" t="s">
        <v>11</v>
      </c>
      <c r="M1" s="1" t="s">
        <v>13</v>
      </c>
    </row>
    <row r="2" spans="1:17">
      <c r="A2" s="1">
        <v>1</v>
      </c>
      <c r="B2" s="1">
        <v>2</v>
      </c>
      <c r="C2" s="1">
        <v>3</v>
      </c>
      <c r="D2" s="1" t="s">
        <v>2</v>
      </c>
      <c r="E2" s="1" t="s">
        <v>17</v>
      </c>
      <c r="F2" s="4" t="s">
        <v>18</v>
      </c>
      <c r="K2" s="1" t="s">
        <v>12</v>
      </c>
      <c r="L2" s="1">
        <v>18</v>
      </c>
      <c r="M2" s="1">
        <v>200</v>
      </c>
    </row>
    <row r="3" spans="1:17">
      <c r="A3" s="1">
        <v>49338</v>
      </c>
      <c r="B3" s="1">
        <v>49397</v>
      </c>
      <c r="C3" s="1">
        <v>50443</v>
      </c>
      <c r="D3" s="1">
        <f>AVERAGE(A3:C3)</f>
        <v>49726</v>
      </c>
      <c r="E3" s="1">
        <f>27000/D3</f>
        <v>0.54297550577162856</v>
      </c>
      <c r="F3" s="5">
        <f>E3/$P$8</f>
        <v>2.3639544704983306</v>
      </c>
      <c r="G3" s="7">
        <f>F3</f>
        <v>2.3639544704983306</v>
      </c>
      <c r="N3" s="1" t="s">
        <v>43</v>
      </c>
      <c r="O3" s="1" t="s">
        <v>12</v>
      </c>
    </row>
    <row r="4" spans="1:17">
      <c r="A4" s="1">
        <v>-53895</v>
      </c>
      <c r="B4" s="1">
        <v>-54727</v>
      </c>
      <c r="C4" s="1">
        <v>-53497</v>
      </c>
      <c r="D4" s="1">
        <f>AVERAGE(A4:C4)</f>
        <v>-54039.666666666664</v>
      </c>
      <c r="E4" s="1">
        <f>27000/D4</f>
        <v>-0.49963298564634623</v>
      </c>
      <c r="F4" s="5">
        <f>E4/$P$8</f>
        <v>-2.1752539801010369</v>
      </c>
      <c r="G4" s="7">
        <f t="shared" ref="G4:G8" si="0">F4</f>
        <v>-2.1752539801010369</v>
      </c>
      <c r="K4" s="2" t="s">
        <v>16</v>
      </c>
      <c r="L4" s="2" t="s">
        <v>19</v>
      </c>
      <c r="M4" s="1" t="s">
        <v>20</v>
      </c>
      <c r="N4" s="1" t="s">
        <v>21</v>
      </c>
      <c r="O4" s="2" t="s">
        <v>13</v>
      </c>
      <c r="P4" s="2" t="s">
        <v>14</v>
      </c>
      <c r="Q4" s="1" t="s">
        <v>15</v>
      </c>
    </row>
    <row r="5" spans="1:17">
      <c r="A5" s="11" t="s">
        <v>1</v>
      </c>
      <c r="B5" s="11"/>
      <c r="C5" s="11"/>
      <c r="D5" s="11"/>
      <c r="F5" s="5"/>
      <c r="H5" s="2"/>
      <c r="I5" s="2"/>
      <c r="J5" s="2"/>
      <c r="K5" s="2">
        <v>5</v>
      </c>
      <c r="L5" s="1">
        <v>235.4</v>
      </c>
      <c r="M5" s="1">
        <v>235.4</v>
      </c>
      <c r="N5" s="1">
        <f>0.5*(L5+M5)</f>
        <v>235.4</v>
      </c>
      <c r="O5" s="2">
        <v>200</v>
      </c>
      <c r="P5" s="2">
        <f>(O5/L5)*5184/$P$12</f>
        <v>2.293967714528462</v>
      </c>
      <c r="Q5" s="1">
        <f>L5/K5</f>
        <v>47.08</v>
      </c>
    </row>
    <row r="6" spans="1:17">
      <c r="A6" s="1">
        <v>1</v>
      </c>
      <c r="B6" s="1">
        <v>2</v>
      </c>
      <c r="C6" s="1">
        <v>3</v>
      </c>
      <c r="D6" s="1" t="s">
        <v>2</v>
      </c>
      <c r="F6" s="5"/>
      <c r="H6" s="2"/>
      <c r="I6" s="2"/>
      <c r="J6" s="2"/>
      <c r="K6" s="2">
        <v>10</v>
      </c>
      <c r="L6" s="2">
        <v>469.6</v>
      </c>
      <c r="M6" s="1">
        <v>469.7</v>
      </c>
      <c r="N6" s="1">
        <f t="shared" ref="N6:N8" si="1">0.5*(L6+M6)</f>
        <v>469.65</v>
      </c>
      <c r="O6" s="2">
        <v>200</v>
      </c>
      <c r="P6" s="2">
        <f t="shared" ref="P6:P8" si="2">(O6/L6)*5184/$P$12</f>
        <v>1.1499148211243613</v>
      </c>
      <c r="Q6" s="1">
        <f>L6/K6</f>
        <v>46.96</v>
      </c>
    </row>
    <row r="7" spans="1:17">
      <c r="A7" s="1">
        <v>53553</v>
      </c>
      <c r="B7" s="1">
        <v>54969</v>
      </c>
      <c r="C7" s="1">
        <v>54690</v>
      </c>
      <c r="D7" s="1">
        <f>AVERAGE(A7:C7)</f>
        <v>54404</v>
      </c>
      <c r="E7" s="1">
        <f t="shared" ref="E7:E8" si="3">27000/D7</f>
        <v>0.49628703771781485</v>
      </c>
      <c r="F7" s="5">
        <f>E7/$P$8</f>
        <v>2.1606867142121899</v>
      </c>
      <c r="G7" s="7">
        <f t="shared" si="0"/>
        <v>2.1606867142121899</v>
      </c>
      <c r="H7" s="2"/>
      <c r="I7" s="2"/>
      <c r="J7" s="2"/>
      <c r="K7" s="2">
        <v>20</v>
      </c>
      <c r="L7" s="2">
        <v>948.6</v>
      </c>
      <c r="M7" s="2">
        <v>948.6</v>
      </c>
      <c r="N7" s="1">
        <f t="shared" si="1"/>
        <v>948.6</v>
      </c>
      <c r="O7" s="2">
        <v>200</v>
      </c>
      <c r="P7" s="3">
        <f t="shared" si="2"/>
        <v>0.56925996204933582</v>
      </c>
      <c r="Q7" s="1">
        <f>L7/K7</f>
        <v>47.43</v>
      </c>
    </row>
    <row r="8" spans="1:17">
      <c r="A8" s="1">
        <v>-57471</v>
      </c>
      <c r="B8" s="1">
        <v>-56165</v>
      </c>
      <c r="C8" s="1">
        <v>-55811</v>
      </c>
      <c r="D8" s="1">
        <f>AVERAGE(A8:C8)</f>
        <v>-56482.333333333336</v>
      </c>
      <c r="E8" s="1">
        <f t="shared" si="3"/>
        <v>-0.47802557731916173</v>
      </c>
      <c r="F8" s="5">
        <f>E8/$P$8</f>
        <v>-2.0811817264395351</v>
      </c>
      <c r="G8" s="7">
        <f t="shared" si="0"/>
        <v>-2.0811817264395351</v>
      </c>
      <c r="H8" s="2"/>
      <c r="I8" s="2"/>
      <c r="J8" s="2"/>
      <c r="K8" s="2">
        <v>50</v>
      </c>
      <c r="L8" s="2">
        <v>2351</v>
      </c>
      <c r="M8" s="1">
        <v>2351</v>
      </c>
      <c r="N8" s="1">
        <f t="shared" si="1"/>
        <v>2351</v>
      </c>
      <c r="O8" s="2">
        <v>200</v>
      </c>
      <c r="P8" s="2">
        <f t="shared" si="2"/>
        <v>0.22968949383241177</v>
      </c>
      <c r="Q8" s="1">
        <f>L8/K8</f>
        <v>47.02</v>
      </c>
    </row>
    <row r="9" spans="1:17">
      <c r="A9" s="2"/>
      <c r="B9" s="2"/>
      <c r="C9" s="2"/>
      <c r="D9" s="2"/>
      <c r="E9" s="2"/>
      <c r="F9" s="2"/>
      <c r="G9" s="8"/>
      <c r="H9" s="2"/>
      <c r="I9" s="2"/>
      <c r="J9" s="2"/>
    </row>
    <row r="10" spans="1:17">
      <c r="A10" s="2"/>
      <c r="B10" s="2"/>
      <c r="C10" s="2"/>
      <c r="D10" s="2"/>
      <c r="E10" s="2"/>
      <c r="F10" s="2"/>
      <c r="G10" s="8"/>
      <c r="H10" s="2"/>
      <c r="I10" s="2"/>
      <c r="J10" s="2"/>
      <c r="K10" s="2"/>
      <c r="L10" s="2"/>
      <c r="M10" s="2"/>
      <c r="N10" s="2"/>
    </row>
    <row r="11" spans="1:17">
      <c r="A11" s="2"/>
      <c r="B11" s="2"/>
      <c r="C11" s="2"/>
      <c r="D11" s="2"/>
      <c r="E11" s="2"/>
      <c r="F11" s="2"/>
      <c r="G11" s="8"/>
      <c r="H11" s="2"/>
      <c r="I11" s="2"/>
      <c r="J11" s="2"/>
      <c r="K11" s="2"/>
      <c r="L11" s="2"/>
      <c r="M11" s="2"/>
      <c r="N11" s="2"/>
    </row>
    <row r="12" spans="1:17">
      <c r="A12" s="11" t="s">
        <v>0</v>
      </c>
      <c r="B12" s="11"/>
      <c r="C12" s="11"/>
      <c r="D12" s="11"/>
      <c r="E12" s="11"/>
      <c r="F12" s="9"/>
      <c r="G12" s="1"/>
      <c r="H12" s="7"/>
      <c r="I12" s="2"/>
      <c r="J12" s="2"/>
      <c r="K12" s="2" t="s">
        <v>23</v>
      </c>
      <c r="L12" s="2"/>
      <c r="M12" s="2"/>
      <c r="N12" s="2"/>
      <c r="O12" s="2" t="s">
        <v>48</v>
      </c>
      <c r="P12" s="13">
        <v>1920</v>
      </c>
    </row>
    <row r="13" spans="1:17">
      <c r="B13" s="1">
        <v>1</v>
      </c>
      <c r="C13" s="1">
        <v>2</v>
      </c>
      <c r="D13" s="1">
        <v>3</v>
      </c>
      <c r="E13" s="1" t="s">
        <v>2</v>
      </c>
      <c r="F13" s="1" t="s">
        <v>46</v>
      </c>
      <c r="G13" s="4" t="s">
        <v>18</v>
      </c>
      <c r="H13" s="2" t="s">
        <v>47</v>
      </c>
      <c r="I13" s="2"/>
      <c r="J13" s="2"/>
      <c r="O13" s="1" t="s">
        <v>41</v>
      </c>
      <c r="P13" s="1">
        <v>5184</v>
      </c>
      <c r="Q13" s="1">
        <f>P13*2/3</f>
        <v>3456</v>
      </c>
    </row>
    <row r="14" spans="1:17">
      <c r="A14" s="14" t="s">
        <v>44</v>
      </c>
      <c r="B14" s="2">
        <v>51570</v>
      </c>
      <c r="E14" s="1">
        <f>AVERAGE(B14:C14)</f>
        <v>51570</v>
      </c>
      <c r="F14" s="1">
        <f>27000/E14</f>
        <v>0.52356020942408377</v>
      </c>
      <c r="G14" s="5">
        <f>F14/$P$8</f>
        <v>2.2794260228815197</v>
      </c>
      <c r="H14" s="5">
        <f>F14/$P$7</f>
        <v>0.91972076788830726</v>
      </c>
      <c r="I14" s="2"/>
      <c r="J14" s="2"/>
      <c r="K14" s="2" t="s">
        <v>10</v>
      </c>
      <c r="L14" s="2"/>
      <c r="M14" s="2"/>
      <c r="N14" s="2"/>
      <c r="O14" s="1" t="s">
        <v>42</v>
      </c>
      <c r="P14" s="15">
        <v>1920</v>
      </c>
      <c r="Q14" s="1">
        <f>P14*2/3</f>
        <v>1280</v>
      </c>
    </row>
    <row r="15" spans="1:17">
      <c r="A15" s="14" t="s">
        <v>45</v>
      </c>
      <c r="B15" s="2">
        <v>52079</v>
      </c>
      <c r="E15" s="1">
        <f>AVERAGE(B15:C15)</f>
        <v>52079</v>
      </c>
      <c r="F15" s="1">
        <f>27000/E15</f>
        <v>0.51844313446878776</v>
      </c>
      <c r="G15" s="5">
        <f>F15/$P$8</f>
        <v>2.2571477946965182</v>
      </c>
      <c r="H15" s="5">
        <f t="shared" ref="H15:H27" si="4">F15/$P$7</f>
        <v>0.91073177288350393</v>
      </c>
      <c r="I15" s="2"/>
      <c r="J15" s="2"/>
      <c r="K15" s="2"/>
      <c r="L15" s="2"/>
      <c r="M15" s="2"/>
      <c r="N15" s="2"/>
      <c r="O15" s="2"/>
    </row>
    <row r="16" spans="1:17">
      <c r="A16" s="11" t="s">
        <v>1</v>
      </c>
      <c r="B16" s="11"/>
      <c r="C16" s="11"/>
      <c r="D16" s="11"/>
      <c r="E16" s="11"/>
      <c r="G16" s="5"/>
      <c r="H16" s="5"/>
      <c r="I16" s="2"/>
      <c r="J16" s="2"/>
      <c r="K16" s="2" t="s">
        <v>3</v>
      </c>
      <c r="L16" s="2"/>
      <c r="M16" s="2"/>
      <c r="N16" s="2"/>
      <c r="O16" s="2"/>
    </row>
    <row r="17" spans="1:15">
      <c r="B17" s="1">
        <v>1</v>
      </c>
      <c r="C17" s="1">
        <v>2</v>
      </c>
      <c r="D17" s="1">
        <v>3</v>
      </c>
      <c r="E17" s="1" t="s">
        <v>2</v>
      </c>
      <c r="G17" s="5"/>
      <c r="H17" s="5"/>
      <c r="I17" s="2"/>
      <c r="J17" s="2"/>
      <c r="K17" s="2"/>
      <c r="L17" s="2" t="s">
        <v>4</v>
      </c>
      <c r="M17" s="2"/>
      <c r="N17" s="2"/>
      <c r="O17" s="2"/>
    </row>
    <row r="18" spans="1:15">
      <c r="A18" s="14" t="s">
        <v>44</v>
      </c>
      <c r="B18" s="2">
        <v>54304</v>
      </c>
      <c r="E18" s="1">
        <f>AVERAGE(B18:D18)</f>
        <v>54304</v>
      </c>
      <c r="F18" s="1">
        <f t="shared" ref="F18:F23" si="5">27000/E18</f>
        <v>0.49720094284030641</v>
      </c>
      <c r="G18" s="5">
        <f>F18/$P$8</f>
        <v>2.1646655863288151</v>
      </c>
      <c r="H18" s="5">
        <f t="shared" si="4"/>
        <v>0.87341632292280502</v>
      </c>
      <c r="I18" s="2"/>
      <c r="J18" s="2"/>
      <c r="K18" s="6" t="s">
        <v>5</v>
      </c>
      <c r="L18" s="2"/>
      <c r="M18" s="2"/>
      <c r="N18" s="2"/>
      <c r="O18" s="2"/>
    </row>
    <row r="19" spans="1:15">
      <c r="A19" s="14" t="s">
        <v>45</v>
      </c>
      <c r="B19" s="1">
        <v>51144</v>
      </c>
      <c r="E19" s="1">
        <f>AVERAGE(B19:D19)</f>
        <v>51144</v>
      </c>
      <c r="F19" s="1">
        <f t="shared" si="5"/>
        <v>0.52792116377287657</v>
      </c>
      <c r="G19" s="5">
        <f>F19/$P$8</f>
        <v>2.2984123259815421</v>
      </c>
      <c r="H19" s="5">
        <f t="shared" si="4"/>
        <v>0.92738151102768662</v>
      </c>
      <c r="I19" s="2"/>
      <c r="J19" s="2"/>
      <c r="K19" s="2"/>
      <c r="L19" s="2" t="s">
        <v>6</v>
      </c>
      <c r="M19" s="2"/>
      <c r="N19" s="2"/>
      <c r="O19" s="2"/>
    </row>
    <row r="20" spans="1:15">
      <c r="G20" s="5"/>
      <c r="H20" s="5"/>
      <c r="I20" s="2"/>
      <c r="J20" s="2"/>
      <c r="K20" s="2" t="s">
        <v>7</v>
      </c>
      <c r="L20" s="2"/>
      <c r="M20" s="2"/>
      <c r="N20" s="2"/>
      <c r="O20" s="2"/>
    </row>
    <row r="21" spans="1:15">
      <c r="G21" s="5"/>
      <c r="H21" s="5"/>
      <c r="I21" s="2"/>
      <c r="J21" s="2"/>
      <c r="K21" s="2"/>
      <c r="L21" s="2" t="s">
        <v>8</v>
      </c>
      <c r="M21" s="2"/>
      <c r="N21" s="2"/>
      <c r="O21" s="2"/>
    </row>
    <row r="22" spans="1:15">
      <c r="G22" s="5"/>
      <c r="H22" s="5"/>
      <c r="I22" s="2"/>
      <c r="J22" s="2"/>
      <c r="K22" s="2" t="s">
        <v>9</v>
      </c>
      <c r="L22" s="2"/>
      <c r="M22" s="2"/>
      <c r="N22" s="2"/>
      <c r="O22" s="2"/>
    </row>
    <row r="23" spans="1:15">
      <c r="B23" s="2"/>
      <c r="C23" s="2"/>
      <c r="D23" s="2"/>
      <c r="G23" s="5"/>
      <c r="H23" s="5"/>
      <c r="I23" s="2"/>
      <c r="J23" s="2"/>
      <c r="K23" s="2"/>
      <c r="L23" s="2"/>
      <c r="M23" s="2"/>
      <c r="N23" s="2"/>
    </row>
    <row r="24" spans="1:15">
      <c r="B24" s="2"/>
      <c r="C24" s="2"/>
      <c r="D24" s="2"/>
      <c r="G24" s="5"/>
      <c r="H24" s="5"/>
      <c r="I24" s="2"/>
      <c r="J24" s="2"/>
      <c r="K24" s="2"/>
      <c r="L24" s="2"/>
      <c r="M24" s="2"/>
      <c r="N24" s="2"/>
    </row>
    <row r="25" spans="1:15">
      <c r="B25" s="2"/>
      <c r="C25" s="2"/>
      <c r="D25" s="2"/>
      <c r="G25" s="5"/>
      <c r="H25" s="5"/>
      <c r="I25" s="2"/>
      <c r="J25" s="2"/>
      <c r="K25" s="2"/>
      <c r="L25" s="2"/>
      <c r="M25" s="2"/>
      <c r="N25" s="2"/>
    </row>
    <row r="26" spans="1:15">
      <c r="G26" s="5"/>
      <c r="H26" s="5"/>
    </row>
    <row r="27" spans="1:15">
      <c r="G27" s="5"/>
      <c r="H27" s="5"/>
    </row>
    <row r="29" spans="1:15">
      <c r="A29" s="2"/>
      <c r="B29" s="2"/>
      <c r="C29" s="2"/>
      <c r="D29" s="2"/>
    </row>
    <row r="30" spans="1:15">
      <c r="A30" s="2"/>
      <c r="C30" s="2"/>
      <c r="D30" s="2"/>
      <c r="J30" s="12"/>
      <c r="K30" s="12" t="s">
        <v>24</v>
      </c>
      <c r="L30" s="12"/>
      <c r="M30" s="12"/>
      <c r="N30" s="12" t="s">
        <v>32</v>
      </c>
      <c r="O30" s="12"/>
    </row>
    <row r="31" spans="1:15">
      <c r="A31" s="2"/>
      <c r="B31" s="2"/>
      <c r="C31" s="2"/>
      <c r="D31" s="2"/>
      <c r="J31" s="12"/>
      <c r="K31" s="12"/>
      <c r="L31" s="12" t="s">
        <v>29</v>
      </c>
      <c r="M31" s="12" t="s">
        <v>30</v>
      </c>
      <c r="N31" s="12"/>
      <c r="O31" s="12" t="s">
        <v>31</v>
      </c>
    </row>
    <row r="32" spans="1:15">
      <c r="A32" s="2"/>
      <c r="B32" s="10" t="s">
        <v>34</v>
      </c>
      <c r="C32" s="2"/>
      <c r="D32" s="2"/>
      <c r="J32" s="12"/>
      <c r="K32" s="12" t="s">
        <v>25</v>
      </c>
      <c r="L32" s="12"/>
      <c r="M32" s="12">
        <v>1931.92</v>
      </c>
      <c r="N32" s="12"/>
      <c r="O32" s="12"/>
    </row>
    <row r="33" spans="1:15">
      <c r="A33" s="2"/>
      <c r="B33" s="2" t="s">
        <v>33</v>
      </c>
      <c r="C33" s="2"/>
      <c r="D33" s="2"/>
      <c r="J33" s="12"/>
      <c r="K33" s="12" t="s">
        <v>26</v>
      </c>
      <c r="L33" s="12">
        <v>300</v>
      </c>
      <c r="M33" s="12">
        <v>1784.64</v>
      </c>
      <c r="N33" s="12"/>
      <c r="O33" s="12"/>
    </row>
    <row r="34" spans="1:15">
      <c r="A34" s="2"/>
      <c r="B34" s="2" t="s">
        <v>35</v>
      </c>
      <c r="C34" s="2"/>
      <c r="D34" s="2"/>
      <c r="J34" s="12"/>
      <c r="K34" s="12" t="s">
        <v>27</v>
      </c>
      <c r="L34" s="12"/>
      <c r="M34" s="12"/>
      <c r="N34" s="12"/>
      <c r="O34" s="12"/>
    </row>
    <row r="35" spans="1:15">
      <c r="A35" s="2"/>
      <c r="B35" s="2" t="s">
        <v>36</v>
      </c>
      <c r="C35" s="2"/>
      <c r="D35" s="2"/>
      <c r="J35" s="12"/>
      <c r="K35" s="12" t="s">
        <v>28</v>
      </c>
      <c r="L35" s="12"/>
      <c r="M35" s="12"/>
      <c r="N35" s="12"/>
      <c r="O35" s="12"/>
    </row>
    <row r="36" spans="1:15">
      <c r="A36" s="2"/>
      <c r="B36" s="2"/>
      <c r="C36" s="2"/>
      <c r="D36" s="2"/>
    </row>
    <row r="37" spans="1:15">
      <c r="A37" s="2"/>
      <c r="B37" s="2" t="s">
        <v>37</v>
      </c>
      <c r="C37" s="2"/>
      <c r="D37" s="2"/>
    </row>
    <row r="38" spans="1:15">
      <c r="A38" s="2"/>
      <c r="B38" s="2" t="s">
        <v>38</v>
      </c>
      <c r="C38" s="2"/>
      <c r="D38" s="2"/>
    </row>
    <row r="40" spans="1:15">
      <c r="B40" s="1" t="s">
        <v>39</v>
      </c>
    </row>
    <row r="41" spans="1:15">
      <c r="B41" s="1" t="s">
        <v>40</v>
      </c>
    </row>
  </sheetData>
  <mergeCells count="4">
    <mergeCell ref="A16:E16"/>
    <mergeCell ref="A1:D1"/>
    <mergeCell ref="A5:D5"/>
    <mergeCell ref="A12:E1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78751B-6F5F-4DB6-ADDE-4812DF192A56}">
  <dimension ref="A1:E22"/>
  <sheetViews>
    <sheetView topLeftCell="A2" workbookViewId="0">
      <selection activeCell="A26" sqref="A26"/>
    </sheetView>
  </sheetViews>
  <sheetFormatPr defaultRowHeight="14"/>
  <cols>
    <col min="1" max="1" width="16" customWidth="1"/>
  </cols>
  <sheetData>
    <row r="1" spans="1:5">
      <c r="A1" t="s">
        <v>28</v>
      </c>
      <c r="D1" t="s">
        <v>27</v>
      </c>
    </row>
    <row r="2" spans="1:5">
      <c r="A2" t="s">
        <v>49</v>
      </c>
      <c r="B2" t="s">
        <v>50</v>
      </c>
    </row>
    <row r="3" spans="1:5">
      <c r="A3">
        <v>-2000</v>
      </c>
      <c r="B3">
        <v>-2139</v>
      </c>
      <c r="D3">
        <v>100</v>
      </c>
      <c r="E3">
        <v>216</v>
      </c>
    </row>
    <row r="4" spans="1:5">
      <c r="A4">
        <v>-1900</v>
      </c>
      <c r="B4">
        <v>-2038</v>
      </c>
      <c r="D4">
        <v>200</v>
      </c>
      <c r="E4">
        <v>337</v>
      </c>
    </row>
    <row r="5" spans="1:5">
      <c r="A5">
        <v>-1800</v>
      </c>
      <c r="B5">
        <v>-1940</v>
      </c>
      <c r="D5">
        <v>300</v>
      </c>
      <c r="E5">
        <v>435</v>
      </c>
    </row>
    <row r="6" spans="1:5">
      <c r="A6">
        <v>-1700</v>
      </c>
      <c r="B6">
        <v>-1833</v>
      </c>
      <c r="D6">
        <v>400</v>
      </c>
      <c r="E6">
        <v>505</v>
      </c>
    </row>
    <row r="7" spans="1:5">
      <c r="A7">
        <v>-1600</v>
      </c>
      <c r="B7">
        <v>-1755</v>
      </c>
      <c r="D7">
        <v>500</v>
      </c>
      <c r="E7">
        <v>619</v>
      </c>
    </row>
    <row r="8" spans="1:5">
      <c r="A8">
        <v>-1500</v>
      </c>
      <c r="B8">
        <v>-1630</v>
      </c>
      <c r="D8">
        <v>600</v>
      </c>
      <c r="E8">
        <v>742</v>
      </c>
    </row>
    <row r="9" spans="1:5">
      <c r="A9">
        <v>-1400</v>
      </c>
      <c r="B9">
        <v>-1549</v>
      </c>
      <c r="D9">
        <v>700</v>
      </c>
      <c r="E9">
        <v>834</v>
      </c>
    </row>
    <row r="10" spans="1:5">
      <c r="A10">
        <v>-1300</v>
      </c>
      <c r="B10">
        <v>-1442</v>
      </c>
      <c r="D10">
        <v>800</v>
      </c>
      <c r="E10">
        <v>930</v>
      </c>
    </row>
    <row r="11" spans="1:5">
      <c r="A11">
        <v>-1200</v>
      </c>
      <c r="B11">
        <v>-1333</v>
      </c>
      <c r="D11">
        <v>900</v>
      </c>
      <c r="E11">
        <v>1036</v>
      </c>
    </row>
    <row r="12" spans="1:5">
      <c r="A12">
        <v>-1100</v>
      </c>
      <c r="B12">
        <v>-1232</v>
      </c>
      <c r="D12">
        <v>1000</v>
      </c>
      <c r="E12">
        <v>1141</v>
      </c>
    </row>
    <row r="13" spans="1:5">
      <c r="A13">
        <v>-1000</v>
      </c>
      <c r="B13">
        <v>-1122</v>
      </c>
      <c r="D13">
        <v>1100</v>
      </c>
      <c r="E13">
        <v>1227</v>
      </c>
    </row>
    <row r="14" spans="1:5">
      <c r="A14">
        <v>-900</v>
      </c>
      <c r="B14">
        <v>-1036</v>
      </c>
      <c r="D14">
        <v>1200</v>
      </c>
      <c r="E14">
        <v>1333</v>
      </c>
    </row>
    <row r="15" spans="1:5">
      <c r="A15">
        <v>-800</v>
      </c>
      <c r="B15">
        <v>-942</v>
      </c>
      <c r="D15">
        <v>1300</v>
      </c>
      <c r="E15">
        <v>1443</v>
      </c>
    </row>
    <row r="16" spans="1:5">
      <c r="A16">
        <v>-700</v>
      </c>
      <c r="B16">
        <v>-797</v>
      </c>
      <c r="D16">
        <v>1400</v>
      </c>
      <c r="E16">
        <v>1550</v>
      </c>
    </row>
    <row r="17" spans="1:5">
      <c r="A17">
        <v>-600</v>
      </c>
      <c r="B17">
        <v>-741</v>
      </c>
      <c r="D17">
        <v>1500</v>
      </c>
      <c r="E17">
        <v>1631</v>
      </c>
    </row>
    <row r="18" spans="1:5">
      <c r="A18">
        <v>-500</v>
      </c>
      <c r="B18">
        <v>-619</v>
      </c>
      <c r="D18">
        <v>1600</v>
      </c>
      <c r="E18">
        <v>1742</v>
      </c>
    </row>
    <row r="19" spans="1:5">
      <c r="A19">
        <v>-400</v>
      </c>
      <c r="B19">
        <v>-526</v>
      </c>
      <c r="D19">
        <v>1700</v>
      </c>
      <c r="E19">
        <v>1844</v>
      </c>
    </row>
    <row r="20" spans="1:5">
      <c r="A20">
        <v>-300</v>
      </c>
      <c r="B20">
        <v>-431</v>
      </c>
      <c r="D20">
        <v>1800</v>
      </c>
      <c r="E20">
        <v>1925</v>
      </c>
    </row>
    <row r="21" spans="1:5">
      <c r="A21">
        <v>-200</v>
      </c>
      <c r="B21">
        <v>-323</v>
      </c>
      <c r="D21">
        <v>1900</v>
      </c>
      <c r="E21">
        <v>2038</v>
      </c>
    </row>
    <row r="22" spans="1:5">
      <c r="A22">
        <v>-100</v>
      </c>
      <c r="B22">
        <v>-215</v>
      </c>
      <c r="D22">
        <v>2000</v>
      </c>
      <c r="E22">
        <v>2157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FAE3A-29B3-484F-A09F-C7E87B15861E}">
  <dimension ref="A1:E21"/>
  <sheetViews>
    <sheetView tabSelected="1" workbookViewId="0">
      <selection activeCell="H20" sqref="H20"/>
    </sheetView>
  </sheetViews>
  <sheetFormatPr defaultRowHeight="14"/>
  <sheetData>
    <row r="1" spans="1:5">
      <c r="B1" t="s">
        <v>26</v>
      </c>
      <c r="D1" t="s">
        <v>25</v>
      </c>
    </row>
    <row r="2" spans="1:5">
      <c r="A2">
        <v>-2000</v>
      </c>
      <c r="B2">
        <v>-2120</v>
      </c>
      <c r="D2">
        <v>100</v>
      </c>
      <c r="E2">
        <v>192</v>
      </c>
    </row>
    <row r="3" spans="1:5">
      <c r="A3">
        <v>-1900</v>
      </c>
      <c r="B3">
        <v>-2012</v>
      </c>
      <c r="D3">
        <v>200</v>
      </c>
      <c r="E3">
        <v>294</v>
      </c>
    </row>
    <row r="4" spans="1:5">
      <c r="A4">
        <v>-1800</v>
      </c>
      <c r="B4">
        <v>-1915</v>
      </c>
      <c r="D4">
        <v>300</v>
      </c>
      <c r="E4">
        <v>400</v>
      </c>
    </row>
    <row r="5" spans="1:5">
      <c r="A5">
        <v>-1700</v>
      </c>
      <c r="B5">
        <v>-1815</v>
      </c>
      <c r="D5">
        <v>400</v>
      </c>
      <c r="E5">
        <v>500</v>
      </c>
    </row>
    <row r="6" spans="1:5">
      <c r="A6">
        <v>-1600</v>
      </c>
      <c r="B6">
        <v>-1712</v>
      </c>
      <c r="D6">
        <v>500</v>
      </c>
      <c r="E6">
        <v>595</v>
      </c>
    </row>
    <row r="7" spans="1:5">
      <c r="A7">
        <v>-1500</v>
      </c>
      <c r="B7">
        <v>-1613</v>
      </c>
      <c r="D7">
        <v>600</v>
      </c>
      <c r="E7">
        <v>699</v>
      </c>
    </row>
    <row r="8" spans="1:5">
      <c r="A8">
        <v>-1400</v>
      </c>
      <c r="B8">
        <v>-1513</v>
      </c>
      <c r="D8">
        <v>700</v>
      </c>
      <c r="E8">
        <v>806</v>
      </c>
    </row>
    <row r="9" spans="1:5">
      <c r="A9">
        <v>-1300</v>
      </c>
      <c r="B9">
        <v>-1407</v>
      </c>
      <c r="D9">
        <v>800</v>
      </c>
      <c r="E9">
        <v>904</v>
      </c>
    </row>
    <row r="10" spans="1:5">
      <c r="A10">
        <v>-1200</v>
      </c>
      <c r="B10">
        <v>-1310</v>
      </c>
      <c r="D10">
        <v>900</v>
      </c>
      <c r="E10">
        <v>1006</v>
      </c>
    </row>
    <row r="11" spans="1:5">
      <c r="A11">
        <v>-1100</v>
      </c>
      <c r="B11">
        <v>-1209</v>
      </c>
      <c r="D11">
        <v>1000</v>
      </c>
      <c r="E11">
        <v>1109</v>
      </c>
    </row>
    <row r="12" spans="1:5">
      <c r="A12">
        <v>-1000</v>
      </c>
      <c r="B12">
        <v>-1109</v>
      </c>
      <c r="D12">
        <v>1100</v>
      </c>
      <c r="E12">
        <v>1206</v>
      </c>
    </row>
    <row r="13" spans="1:5">
      <c r="A13">
        <v>-900</v>
      </c>
      <c r="B13">
        <v>-1005</v>
      </c>
      <c r="D13">
        <v>1200</v>
      </c>
      <c r="E13">
        <v>1307</v>
      </c>
    </row>
    <row r="14" spans="1:5">
      <c r="A14">
        <v>-800</v>
      </c>
      <c r="B14">
        <v>-900</v>
      </c>
      <c r="D14">
        <v>1300</v>
      </c>
      <c r="E14">
        <v>1413</v>
      </c>
    </row>
    <row r="15" spans="1:5">
      <c r="A15">
        <v>-700</v>
      </c>
      <c r="B15">
        <v>-803</v>
      </c>
      <c r="D15">
        <v>1400</v>
      </c>
      <c r="E15">
        <v>1509</v>
      </c>
    </row>
    <row r="16" spans="1:5">
      <c r="A16">
        <v>-600</v>
      </c>
      <c r="B16">
        <v>-698</v>
      </c>
      <c r="D16">
        <v>1500</v>
      </c>
      <c r="E16">
        <v>1612</v>
      </c>
    </row>
    <row r="17" spans="1:5">
      <c r="A17">
        <v>-500</v>
      </c>
      <c r="B17">
        <v>-599</v>
      </c>
      <c r="D17">
        <v>1600</v>
      </c>
      <c r="E17">
        <v>1716</v>
      </c>
    </row>
    <row r="18" spans="1:5">
      <c r="A18">
        <v>-400</v>
      </c>
      <c r="B18">
        <v>-503</v>
      </c>
      <c r="D18">
        <v>1700</v>
      </c>
      <c r="E18">
        <v>1818</v>
      </c>
    </row>
    <row r="19" spans="1:5">
      <c r="A19">
        <v>-300</v>
      </c>
      <c r="B19">
        <v>-398</v>
      </c>
      <c r="D19">
        <v>1800</v>
      </c>
      <c r="E19">
        <v>1914</v>
      </c>
    </row>
    <row r="20" spans="1:5">
      <c r="A20">
        <v>-200</v>
      </c>
      <c r="B20">
        <v>-296</v>
      </c>
      <c r="D20">
        <v>1900</v>
      </c>
      <c r="E20">
        <v>2020</v>
      </c>
    </row>
    <row r="21" spans="1:5">
      <c r="A21">
        <v>-100</v>
      </c>
      <c r="B21">
        <v>-193</v>
      </c>
      <c r="D21">
        <v>2000</v>
      </c>
      <c r="E21">
        <v>2114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 timed jog Y</vt:lpstr>
      <vt:lpstr>timed jog 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L.H. Peng</dc:creator>
  <cp:lastModifiedBy>L.H. Peng</cp:lastModifiedBy>
  <dcterms:created xsi:type="dcterms:W3CDTF">2018-08-07T23:33:56Z</dcterms:created>
  <dcterms:modified xsi:type="dcterms:W3CDTF">2018-08-24T20:58:54Z</dcterms:modified>
</cp:coreProperties>
</file>