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2B7CC285-9C09-4E4E-BB13-FCA79C1CBFE7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3" sheetId="10" r:id="rId7"/>
    <sheet name="Preseason 2" sheetId="9" r:id="rId8"/>
    <sheet name="Preseason 1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" i="3" l="1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7" i="3"/>
  <c r="B6" i="3"/>
  <c r="B45" i="10"/>
  <c r="Y22" i="10" s="1"/>
  <c r="T44" i="10"/>
  <c r="Z39" i="10"/>
  <c r="Y39" i="10"/>
  <c r="X39" i="10"/>
  <c r="Z38" i="10"/>
  <c r="Y38" i="10"/>
  <c r="X38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Z33" i="10"/>
  <c r="Y33" i="10"/>
  <c r="X33" i="10"/>
  <c r="Z32" i="10"/>
  <c r="Y32" i="10"/>
  <c r="X32" i="10"/>
  <c r="Z31" i="10"/>
  <c r="Y31" i="10"/>
  <c r="X31" i="10"/>
  <c r="Z30" i="10"/>
  <c r="Y30" i="10"/>
  <c r="X30" i="10"/>
  <c r="Z29" i="10"/>
  <c r="Y29" i="10"/>
  <c r="X29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Z21" i="10"/>
  <c r="Y21" i="10"/>
  <c r="X21" i="10"/>
  <c r="Z20" i="10"/>
  <c r="Y20" i="10"/>
  <c r="X20" i="10"/>
  <c r="Z19" i="10"/>
  <c r="Y19" i="10"/>
  <c r="X19" i="10"/>
  <c r="U19" i="10"/>
  <c r="U39" i="10" s="1"/>
  <c r="T19" i="10"/>
  <c r="T39" i="10" s="1"/>
  <c r="S19" i="10"/>
  <c r="S39" i="10" s="1"/>
  <c r="R19" i="10"/>
  <c r="R39" i="10" s="1"/>
  <c r="Z18" i="10"/>
  <c r="Y18" i="10"/>
  <c r="X18" i="10"/>
  <c r="U18" i="10"/>
  <c r="R18" i="10" s="1"/>
  <c r="R38" i="10" s="1"/>
  <c r="T18" i="10"/>
  <c r="T38" i="10" s="1"/>
  <c r="S18" i="10"/>
  <c r="S38" i="10" s="1"/>
  <c r="Z17" i="10"/>
  <c r="Y17" i="10"/>
  <c r="X17" i="10"/>
  <c r="U17" i="10"/>
  <c r="U37" i="10" s="1"/>
  <c r="T17" i="10"/>
  <c r="T37" i="10" s="1"/>
  <c r="S17" i="10"/>
  <c r="S37" i="10" s="1"/>
  <c r="R17" i="10"/>
  <c r="R37" i="10" s="1"/>
  <c r="Z16" i="10"/>
  <c r="Y16" i="10"/>
  <c r="X16" i="10"/>
  <c r="U16" i="10"/>
  <c r="U36" i="10" s="1"/>
  <c r="T16" i="10"/>
  <c r="T36" i="10" s="1"/>
  <c r="S16" i="10"/>
  <c r="S36" i="10" s="1"/>
  <c r="R16" i="10"/>
  <c r="R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R12" i="10"/>
  <c r="R32" i="10" s="1"/>
  <c r="Z11" i="10"/>
  <c r="Y11" i="10"/>
  <c r="X11" i="10"/>
  <c r="U11" i="10"/>
  <c r="U31" i="10" s="1"/>
  <c r="T11" i="10"/>
  <c r="T31" i="10" s="1"/>
  <c r="S11" i="10"/>
  <c r="S31" i="10" s="1"/>
  <c r="R11" i="10"/>
  <c r="R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R9" i="10"/>
  <c r="R29" i="10" s="1"/>
  <c r="Z8" i="10"/>
  <c r="Y8" i="10"/>
  <c r="X8" i="10"/>
  <c r="U8" i="10"/>
  <c r="U28" i="10" s="1"/>
  <c r="T8" i="10"/>
  <c r="T28" i="10" s="1"/>
  <c r="S8" i="10"/>
  <c r="S28" i="10" s="1"/>
  <c r="R8" i="10"/>
  <c r="R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N5" i="10"/>
  <c r="M5" i="10"/>
  <c r="L5" i="10"/>
  <c r="I45" i="10" s="1"/>
  <c r="Z4" i="10"/>
  <c r="K45" i="10" s="1"/>
  <c r="Y4" i="10"/>
  <c r="G45" i="10" s="1"/>
  <c r="X4" i="10"/>
  <c r="U4" i="10"/>
  <c r="U24" i="10" s="1"/>
  <c r="T4" i="10"/>
  <c r="T24" i="10" s="1"/>
  <c r="S4" i="10"/>
  <c r="S24" i="10" s="1"/>
  <c r="R4" i="10"/>
  <c r="R24" i="10" s="1"/>
  <c r="M4" i="10"/>
  <c r="L4" i="10"/>
  <c r="L45" i="10" s="1"/>
  <c r="U3" i="10"/>
  <c r="U23" i="10" s="1"/>
  <c r="T3" i="10"/>
  <c r="T23" i="10" s="1"/>
  <c r="S3" i="10"/>
  <c r="S23" i="10" s="1"/>
  <c r="R3" i="10"/>
  <c r="R23" i="10" s="1"/>
  <c r="M3" i="10"/>
  <c r="L3" i="10"/>
  <c r="E45" i="10" s="1"/>
  <c r="B45" i="7"/>
  <c r="Z22" i="7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U26" i="7"/>
  <c r="T26" i="7"/>
  <c r="S26" i="7"/>
  <c r="R26" i="7"/>
  <c r="Z25" i="7"/>
  <c r="Y25" i="7"/>
  <c r="X25" i="7"/>
  <c r="Z24" i="7"/>
  <c r="Y24" i="7"/>
  <c r="X24" i="7"/>
  <c r="Z23" i="7"/>
  <c r="Y23" i="7"/>
  <c r="X23" i="7"/>
  <c r="Y22" i="7"/>
  <c r="X22" i="7"/>
  <c r="Z21" i="7"/>
  <c r="Y21" i="7"/>
  <c r="X21" i="7"/>
  <c r="Z20" i="7"/>
  <c r="Y20" i="7"/>
  <c r="X20" i="7"/>
  <c r="Z19" i="7"/>
  <c r="Y19" i="7"/>
  <c r="X19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4" i="2"/>
  <c r="B43" i="2"/>
  <c r="B42" i="2"/>
  <c r="B41" i="2"/>
  <c r="B40" i="2"/>
  <c r="B39" i="2"/>
  <c r="B38" i="2"/>
  <c r="B37" i="2"/>
  <c r="B25" i="2"/>
  <c r="B26" i="2"/>
  <c r="B61" i="2"/>
  <c r="C61" i="2"/>
  <c r="L61" i="2"/>
  <c r="M61" i="2"/>
  <c r="N61" i="2"/>
  <c r="O61" i="2"/>
  <c r="P61" i="2"/>
  <c r="Q61" i="2"/>
  <c r="R61" i="2"/>
  <c r="S61" i="2"/>
  <c r="T61" i="2"/>
  <c r="U61" i="2"/>
  <c r="V61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1" i="9"/>
  <c r="Y21" i="9"/>
  <c r="X21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G5" i="3"/>
  <c r="H5" i="3"/>
  <c r="L45" i="8"/>
  <c r="I45" i="8"/>
  <c r="F45" i="8"/>
  <c r="D45" i="8"/>
  <c r="C5" i="3"/>
  <c r="D5" i="3"/>
  <c r="E5" i="3"/>
  <c r="I5" i="3"/>
  <c r="J5" i="3"/>
  <c r="K5" i="3"/>
  <c r="L5" i="3"/>
  <c r="M5" i="3"/>
  <c r="N5" i="3"/>
  <c r="P5" i="3"/>
  <c r="Q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T46" i="10" l="1"/>
  <c r="T47" i="10"/>
  <c r="M45" i="10"/>
  <c r="R7" i="10"/>
  <c r="R27" i="10" s="1"/>
  <c r="U38" i="10"/>
  <c r="N45" i="10"/>
  <c r="R6" i="10"/>
  <c r="R26" i="10" s="1"/>
  <c r="R14" i="10"/>
  <c r="R34" i="10" s="1"/>
  <c r="X22" i="10"/>
  <c r="J45" i="10" s="1"/>
  <c r="R15" i="10"/>
  <c r="R35" i="10" s="1"/>
  <c r="U30" i="10"/>
  <c r="T48" i="10" s="1"/>
  <c r="F45" i="10"/>
  <c r="R5" i="10"/>
  <c r="R25" i="10" s="1"/>
  <c r="T45" i="10" s="1"/>
  <c r="R13" i="10"/>
  <c r="R33" i="10" s="1"/>
  <c r="H45" i="10"/>
  <c r="N3" i="10"/>
  <c r="N4" i="10"/>
  <c r="O4" i="10" s="1"/>
  <c r="Q45" i="10" s="1"/>
  <c r="C45" i="10"/>
  <c r="D45" i="10" s="1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V6" i="3" s="1"/>
  <c r="X22" i="9"/>
  <c r="Y22" i="9"/>
  <c r="Z22" i="9"/>
  <c r="R8" i="9"/>
  <c r="O4" i="9"/>
  <c r="Q6" i="3" s="1"/>
  <c r="D5" i="6" s="1"/>
  <c r="R7" i="9"/>
  <c r="AG19" i="3"/>
  <c r="AE19" i="3"/>
  <c r="I14" i="2" s="1"/>
  <c r="I61" i="2" s="1"/>
  <c r="N3" i="9"/>
  <c r="O3" i="9" s="1"/>
  <c r="O6" i="3" s="1"/>
  <c r="D5" i="4" s="1"/>
  <c r="AC19" i="3"/>
  <c r="AC13" i="3"/>
  <c r="AA19" i="3"/>
  <c r="E14" i="2" s="1"/>
  <c r="E61" i="2" s="1"/>
  <c r="R15" i="9"/>
  <c r="O5" i="9"/>
  <c r="P6" i="3" s="1"/>
  <c r="T46" i="9"/>
  <c r="T47" i="9"/>
  <c r="U38" i="9"/>
  <c r="T48" i="9" s="1"/>
  <c r="R5" i="9"/>
  <c r="R13" i="9"/>
  <c r="R12" i="9"/>
  <c r="R11" i="9"/>
  <c r="R19" i="9"/>
  <c r="P10" i="5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11" i="3"/>
  <c r="AJ15" i="3"/>
  <c r="X9" i="5" s="1"/>
  <c r="AJ19" i="3"/>
  <c r="X10" i="5" s="1"/>
  <c r="AE13" i="3"/>
  <c r="AE14" i="3"/>
  <c r="AF40" i="3"/>
  <c r="AG40" i="3"/>
  <c r="AF41" i="3"/>
  <c r="AG41" i="3"/>
  <c r="AJ20" i="3"/>
  <c r="U7" i="6" s="1"/>
  <c r="AH42" i="3"/>
  <c r="AJ21" i="3"/>
  <c r="AA6" i="4" s="1"/>
  <c r="AJ22" i="3"/>
  <c r="AA4" i="4" s="1"/>
  <c r="AE44" i="3"/>
  <c r="AJ23" i="3"/>
  <c r="X8" i="5" s="1"/>
  <c r="AE24" i="3"/>
  <c r="I19" i="2" s="1"/>
  <c r="AJ24" i="3"/>
  <c r="U9" i="6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H29" i="3"/>
  <c r="AF30" i="3"/>
  <c r="AG30" i="3"/>
  <c r="AE30" i="3"/>
  <c r="AF31" i="3"/>
  <c r="AE10" i="3"/>
  <c r="AF32" i="3"/>
  <c r="AE12" i="3"/>
  <c r="AF34" i="3"/>
  <c r="AG34" i="3"/>
  <c r="AF35" i="3"/>
  <c r="AG35" i="3"/>
  <c r="AG36" i="3"/>
  <c r="AF37" i="3"/>
  <c r="AG37" i="3"/>
  <c r="AF38" i="3"/>
  <c r="AE17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J9" i="3"/>
  <c r="AA8" i="4" s="1"/>
  <c r="AJ10" i="3"/>
  <c r="U6" i="6" s="1"/>
  <c r="AJ12" i="3"/>
  <c r="X5" i="5" s="1"/>
  <c r="AJ13" i="3"/>
  <c r="X6" i="5" s="1"/>
  <c r="AJ14" i="3"/>
  <c r="U8" i="6" s="1"/>
  <c r="AJ16" i="3"/>
  <c r="AA5" i="4" s="1"/>
  <c r="AJ17" i="3"/>
  <c r="U5" i="6" s="1"/>
  <c r="AJ18" i="3"/>
  <c r="X7" i="5" s="1"/>
  <c r="AJ8" i="3"/>
  <c r="AA7" i="4" s="1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S90" i="3"/>
  <c r="S86" i="3"/>
  <c r="S84" i="3"/>
  <c r="V10" i="5" l="1"/>
  <c r="K14" i="2"/>
  <c r="K61" i="2" s="1"/>
  <c r="T10" i="5"/>
  <c r="R10" i="5"/>
  <c r="G14" i="2"/>
  <c r="G61" i="2" s="1"/>
  <c r="O3" i="10"/>
  <c r="O45" i="10" s="1"/>
  <c r="O5" i="10"/>
  <c r="P45" i="10" s="1"/>
  <c r="T45" i="7"/>
  <c r="O3" i="7"/>
  <c r="O45" i="7" s="1"/>
  <c r="O5" i="7"/>
  <c r="P45" i="7" s="1"/>
  <c r="AD13" i="3"/>
  <c r="H45" i="9"/>
  <c r="K45" i="9"/>
  <c r="K6" i="3" s="1"/>
  <c r="M5" i="5" s="1"/>
  <c r="M41" i="5" s="1"/>
  <c r="G45" i="9"/>
  <c r="N45" i="9"/>
  <c r="J45" i="9"/>
  <c r="M45" i="9"/>
  <c r="L6" i="3"/>
  <c r="B5" i="6" s="1"/>
  <c r="H6" i="3"/>
  <c r="P5" i="4" s="1"/>
  <c r="P41" i="4" s="1"/>
  <c r="N6" i="3"/>
  <c r="L5" i="5" s="1"/>
  <c r="L41" i="5" s="1"/>
  <c r="G6" i="3"/>
  <c r="M5" i="4" s="1"/>
  <c r="M41" i="4" s="1"/>
  <c r="I6" i="3"/>
  <c r="B5" i="5" s="1"/>
  <c r="H4" i="5" s="1"/>
  <c r="P47" i="5" s="1"/>
  <c r="F6" i="3"/>
  <c r="B5" i="4" s="1"/>
  <c r="J6" i="3"/>
  <c r="M6" i="3"/>
  <c r="R39" i="9"/>
  <c r="R31" i="9"/>
  <c r="AA16" i="3"/>
  <c r="R32" i="9"/>
  <c r="R27" i="9"/>
  <c r="AA12" i="3"/>
  <c r="AB12" i="3" s="1"/>
  <c r="R33" i="9"/>
  <c r="AE31" i="3"/>
  <c r="R25" i="9"/>
  <c r="AA10" i="3"/>
  <c r="D6" i="3"/>
  <c r="U6" i="3" s="1"/>
  <c r="C6" i="3"/>
  <c r="R28" i="9"/>
  <c r="AE34" i="3"/>
  <c r="R35" i="9"/>
  <c r="AH19" i="3"/>
  <c r="AD19" i="3"/>
  <c r="AF19" i="3"/>
  <c r="AB19" i="3"/>
  <c r="AF13" i="3"/>
  <c r="X4" i="5"/>
  <c r="AF11" i="3"/>
  <c r="AB11" i="3"/>
  <c r="AH11" i="3"/>
  <c r="AD11" i="3"/>
  <c r="Q6" i="6"/>
  <c r="AF10" i="3"/>
  <c r="Q8" i="6"/>
  <c r="AF14" i="3"/>
  <c r="T5" i="5"/>
  <c r="AF12" i="3"/>
  <c r="Q9" i="6"/>
  <c r="AF24" i="3"/>
  <c r="H19" i="2" s="1"/>
  <c r="Q5" i="6"/>
  <c r="AF17" i="3"/>
  <c r="U7" i="4"/>
  <c r="AD8" i="3"/>
  <c r="M6" i="6"/>
  <c r="AB10" i="3"/>
  <c r="P5" i="5"/>
  <c r="T6" i="5"/>
  <c r="R6" i="5"/>
  <c r="O5" i="8"/>
  <c r="P45" i="8" s="1"/>
  <c r="T45" i="8"/>
  <c r="AA20" i="3"/>
  <c r="E15" i="2" s="1"/>
  <c r="AE41" i="3"/>
  <c r="AE45" i="3"/>
  <c r="AA24" i="3"/>
  <c r="E19" i="2" s="1"/>
  <c r="AF43" i="3"/>
  <c r="AC22" i="3"/>
  <c r="G17" i="2" s="1"/>
  <c r="AE43" i="3"/>
  <c r="AA22" i="3"/>
  <c r="E17" i="2" s="1"/>
  <c r="AF44" i="3"/>
  <c r="AC23" i="3"/>
  <c r="G18" i="2" s="1"/>
  <c r="AG43" i="3"/>
  <c r="AE22" i="3"/>
  <c r="I17" i="2" s="1"/>
  <c r="AG42" i="3"/>
  <c r="AE21" i="3"/>
  <c r="I16" i="2" s="1"/>
  <c r="AF42" i="3"/>
  <c r="AC21" i="3"/>
  <c r="G16" i="2" s="1"/>
  <c r="AA9" i="3"/>
  <c r="AC11" i="3"/>
  <c r="AE20" i="3"/>
  <c r="I15" i="2" s="1"/>
  <c r="AG21" i="3"/>
  <c r="K16" i="2" s="1"/>
  <c r="AC10" i="3"/>
  <c r="AC20" i="3"/>
  <c r="G15" i="2" s="1"/>
  <c r="AA23" i="3"/>
  <c r="E18" i="2" s="1"/>
  <c r="AC17" i="3"/>
  <c r="AC9" i="3"/>
  <c r="O44" i="4" s="1"/>
  <c r="AC16" i="3"/>
  <c r="AE9" i="3"/>
  <c r="AG10" i="3"/>
  <c r="AG45" i="3"/>
  <c r="AE16" i="3"/>
  <c r="AG8" i="3"/>
  <c r="AC14" i="3"/>
  <c r="AE15" i="3"/>
  <c r="J3" i="4"/>
  <c r="T41" i="3" s="1"/>
  <c r="J4" i="6"/>
  <c r="AG12" i="3"/>
  <c r="H3" i="4"/>
  <c r="O47" i="4" s="1"/>
  <c r="J4" i="5"/>
  <c r="T42" i="3" s="1"/>
  <c r="H4" i="6"/>
  <c r="Q36" i="6" s="1"/>
  <c r="AG16" i="3"/>
  <c r="AA8" i="3"/>
  <c r="AG13" i="3"/>
  <c r="AH13" i="3" s="1"/>
  <c r="AG18" i="3"/>
  <c r="AF29" i="3"/>
  <c r="AA15" i="3"/>
  <c r="AG33" i="3"/>
  <c r="AG38" i="3"/>
  <c r="AA11" i="3"/>
  <c r="AE18" i="3"/>
  <c r="AG31" i="3"/>
  <c r="AE37" i="3"/>
  <c r="AE33" i="3"/>
  <c r="W10" i="5" l="1"/>
  <c r="J14" i="2"/>
  <c r="J61" i="2" s="1"/>
  <c r="U10" i="5"/>
  <c r="H14" i="2"/>
  <c r="H61" i="2" s="1"/>
  <c r="Q34" i="6"/>
  <c r="Q33" i="6"/>
  <c r="S10" i="5"/>
  <c r="F14" i="2"/>
  <c r="F61" i="2" s="1"/>
  <c r="Q10" i="5"/>
  <c r="D14" i="2"/>
  <c r="D61" i="2" s="1"/>
  <c r="L5" i="4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O7" i="6"/>
  <c r="T6" i="3"/>
  <c r="S6" i="3"/>
  <c r="AA13" i="3"/>
  <c r="AF20" i="3"/>
  <c r="Q7" i="6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O35" i="6"/>
  <c r="P35" i="6" s="1"/>
  <c r="Y7" i="4"/>
  <c r="AH8" i="3"/>
  <c r="P9" i="5"/>
  <c r="AB15" i="3"/>
  <c r="S7" i="4"/>
  <c r="AB8" i="3"/>
  <c r="S4" i="4"/>
  <c r="AB22" i="3"/>
  <c r="D17" i="2" s="1"/>
  <c r="M9" i="6"/>
  <c r="AB24" i="3"/>
  <c r="D19" i="2" s="1"/>
  <c r="P4" i="5"/>
  <c r="S8" i="4"/>
  <c r="AB9" i="3"/>
  <c r="P8" i="5"/>
  <c r="AB23" i="3"/>
  <c r="D18" i="2" s="1"/>
  <c r="V6" i="5"/>
  <c r="AG44" i="3"/>
  <c r="AE23" i="3"/>
  <c r="I18" i="2" s="1"/>
  <c r="AE35" i="3"/>
  <c r="AA14" i="3"/>
  <c r="Q32" i="6" s="1"/>
  <c r="AG32" i="3"/>
  <c r="AE11" i="3"/>
  <c r="P45" i="5" s="1"/>
  <c r="AF33" i="3"/>
  <c r="AC12" i="3"/>
  <c r="P44" i="5" s="1"/>
  <c r="AH40" i="3"/>
  <c r="AG29" i="3"/>
  <c r="AE8" i="3"/>
  <c r="O45" i="4" s="1"/>
  <c r="AH41" i="3"/>
  <c r="AG20" i="3"/>
  <c r="K15" i="2" s="1"/>
  <c r="AH32" i="3"/>
  <c r="AG11" i="3"/>
  <c r="P46" i="5" s="1"/>
  <c r="AG24" i="3"/>
  <c r="K19" i="2" s="1"/>
  <c r="AH45" i="3"/>
  <c r="AE38" i="3"/>
  <c r="AA17" i="3"/>
  <c r="AH38" i="3"/>
  <c r="AG17" i="3"/>
  <c r="Q35" i="6" s="1"/>
  <c r="AF36" i="3"/>
  <c r="AC15" i="3"/>
  <c r="AE40" i="3"/>
  <c r="AH36" i="3"/>
  <c r="AG15" i="3"/>
  <c r="AH35" i="3"/>
  <c r="AG14" i="3"/>
  <c r="AH44" i="3"/>
  <c r="AG23" i="3"/>
  <c r="K18" i="2" s="1"/>
  <c r="AH43" i="3"/>
  <c r="AG22" i="3"/>
  <c r="K17" i="2" s="1"/>
  <c r="AE42" i="3"/>
  <c r="AA21" i="3"/>
  <c r="E16" i="2" s="1"/>
  <c r="AF45" i="3"/>
  <c r="AC24" i="3"/>
  <c r="G19" i="2" s="1"/>
  <c r="AE39" i="3"/>
  <c r="AA18" i="3"/>
  <c r="P43" i="5" s="1"/>
  <c r="AH30" i="3"/>
  <c r="AG9" i="3"/>
  <c r="O46" i="4" s="1"/>
  <c r="AF39" i="3"/>
  <c r="AC18" i="3"/>
  <c r="AH33" i="3"/>
  <c r="AH34" i="3"/>
  <c r="AE29" i="3"/>
  <c r="AH37" i="3"/>
  <c r="AH39" i="3"/>
  <c r="AE32" i="3"/>
  <c r="AG39" i="3"/>
  <c r="AE36" i="3"/>
  <c r="O43" i="4" l="1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S9" i="6"/>
  <c r="AH24" i="3"/>
  <c r="J19" i="2" s="1"/>
  <c r="R5" i="5"/>
  <c r="AD12" i="3"/>
  <c r="O9" i="6"/>
  <c r="O34" i="6" s="1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O33" i="6" s="1"/>
  <c r="P33" i="6" s="1"/>
  <c r="AB17" i="3"/>
  <c r="S6" i="4"/>
  <c r="M44" i="4" s="1"/>
  <c r="N44" i="4" s="1"/>
  <c r="AB21" i="3"/>
  <c r="D16" i="2" s="1"/>
  <c r="P7" i="5"/>
  <c r="N44" i="5" s="1"/>
  <c r="O44" i="5" s="1"/>
  <c r="AB18" i="3"/>
  <c r="N46" i="5"/>
  <c r="O46" i="5" s="1"/>
  <c r="S82" i="3"/>
  <c r="S81" i="3"/>
  <c r="S80" i="3"/>
  <c r="S79" i="3"/>
  <c r="N47" i="5" l="1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B28" i="2" s="1"/>
  <c r="E63" i="2"/>
  <c r="E56" i="2"/>
  <c r="E59" i="2"/>
  <c r="E51" i="2"/>
  <c r="B31" i="2" l="1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<sst xmlns="http://schemas.openxmlformats.org/spreadsheetml/2006/main" count="1024" uniqueCount="215">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</sst>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24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0.62790697674418605</c:v>
                </c:pt>
                <c:pt idx="1">
                  <c:v>0.32558139534883723</c:v>
                </c:pt>
                <c:pt idx="2">
                  <c:v>4.6511627906976737E-2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0" dataDxfId="39">
  <autoFilter ref="R3:AA8" xr:uid="{744FF78C-74B5-4798-AD3D-741E3ACB43CF}"/>
  <tableColumns count="10">
    <tableColumn id="1" xr3:uid="{B3B5C08C-655A-460A-A171-B3B0C826FF04}" name="Name" dataDxfId="38"/>
    <tableColumn id="2" xr3:uid="{427944B0-44CA-4325-A406-29F83026BA5E}" name="Points" dataDxfId="37">
      <calculatedColumnFormula>'Stats Global'!AA22</calculatedColumnFormula>
    </tableColumn>
    <tableColumn id="3" xr3:uid="{5E06D173-4DBE-4045-9072-0A0A77D19C84}" name="Average" dataDxfId="36"/>
    <tableColumn id="4" xr3:uid="{E74131A4-1DCA-4A89-8989-A4CF80175582}" name="Finishes" dataDxfId="35"/>
    <tableColumn id="5" xr3:uid="{FC3336D4-2CB5-4673-A345-7C9CCED7ADEE}" name="Averages" dataDxfId="34"/>
    <tableColumn id="6" xr3:uid="{BD6313A7-5D92-4B66-9B85-7ABC12DE9691}" name="Midranges" dataDxfId="33"/>
    <tableColumn id="7" xr3:uid="{6D0293BC-7E06-45CE-9D4B-FE4769DF9D9F}" name="Averages2" dataDxfId="32"/>
    <tableColumn id="8" xr3:uid="{89C1C64B-DD66-482C-BCDE-8B912D2676EF}" name="Threes" dataDxfId="31"/>
    <tableColumn id="9" xr3:uid="{7748B87C-1833-4BD6-9162-76373407E655}" name="Averages3" dataDxfId="30"/>
    <tableColumn id="10" xr3:uid="{D870E191-A52F-442E-AA52-A42CFAD05573}" name="Missed Games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8" dataDxfId="27">
  <autoFilter ref="O3:X10" xr:uid="{54759C84-3153-4DC9-9240-E2749AA0D92B}"/>
  <tableColumns count="10">
    <tableColumn id="1" xr3:uid="{7790729E-C8E5-45C1-8784-25212A2654AA}" name="Name" dataDxfId="26"/>
    <tableColumn id="2" xr3:uid="{52A67B2B-967C-4970-8D83-8F8E9CC61522}" name="Points" dataDxfId="25"/>
    <tableColumn id="3" xr3:uid="{BA1FA2C8-AEC0-4644-83DB-5097750D7188}" name="Average" dataDxfId="24"/>
    <tableColumn id="4" xr3:uid="{4CF66F5D-BF10-4CBD-88FF-CCD38730E1CD}" name="Finishes" dataDxfId="23"/>
    <tableColumn id="5" xr3:uid="{BC246D5B-7E78-41A6-B796-C93ED8E53DF9}" name="Averages" dataDxfId="22"/>
    <tableColumn id="6" xr3:uid="{AB819419-CC06-4A40-8DED-E231125129C0}" name="Midranges" dataDxfId="21"/>
    <tableColumn id="7" xr3:uid="{064AA562-C451-4362-805E-D12DC76C3530}" name="Averages2" dataDxfId="20"/>
    <tableColumn id="8" xr3:uid="{BD0D8BAE-15E4-4B38-87FE-B682D7BAEE75}" name="Threes" dataDxfId="19"/>
    <tableColumn id="9" xr3:uid="{541E391B-4B08-4E98-A63F-753C11193269}" name="Averages3" dataDxfId="18"/>
    <tableColumn id="10" xr3:uid="{999BB5D2-D6FB-4EB9-A268-D62EA72F939D}" name="Missed Games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6" dataDxfId="15">
  <autoFilter ref="L4:U9" xr:uid="{C12CFC3F-7D59-4C0F-8D43-3F8ACD58C2BD}"/>
  <tableColumns count="10">
    <tableColumn id="1" xr3:uid="{CE15C23D-9493-4B21-9D40-1A25D210C18E}" name="Name" dataDxfId="14"/>
    <tableColumn id="2" xr3:uid="{6BB170B1-AA38-4699-9B96-400D2947EE9C}" name="Points" dataDxfId="13"/>
    <tableColumn id="3" xr3:uid="{EC8B6CBB-FCC9-416C-AEA6-738419DFE531}" name="Average" dataDxfId="12"/>
    <tableColumn id="4" xr3:uid="{315DA055-9A43-468A-A501-1092626F523F}" name="Finishes" dataDxfId="11"/>
    <tableColumn id="5" xr3:uid="{56B6FF4D-95D4-4550-88E4-C781ABDA83A6}" name="Averages" dataDxfId="10"/>
    <tableColumn id="6" xr3:uid="{F7B5C0B8-FBE2-44B0-A372-112C7776FCCF}" name="Midranges" dataDxfId="9"/>
    <tableColumn id="7" xr3:uid="{1A1C2126-FEB1-408F-8523-049E53028B4E}" name="Averages2" dataDxfId="8"/>
    <tableColumn id="8" xr3:uid="{AE94036B-3777-4C1B-97D5-7BFA1037C0BF}" name="Threes" dataDxfId="7"/>
    <tableColumn id="9" xr3:uid="{448B0903-7F66-40BA-809F-74ADBF397B45}" name="Averages3" dataDxfId="6"/>
    <tableColumn id="10" xr3:uid="{E0CAC55D-8398-4928-A219-C01706996D48}" name="Missed Game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4">
      <calculatedColumnFormula>'Preseason 1'!R3+'Preseason 2'!R3+'Preseason 3'!R3</calculatedColumnFormula>
    </tableColumn>
    <tableColumn id="3" xr3:uid="{C2C49EF0-4D8C-4F8C-8D19-CDD1481D9568}" name="Finishes" dataDxfId="3">
      <calculatedColumnFormula>'Preseason 1'!S3+'Preseason 2'!S3+'Preseason 3'!S3</calculatedColumnFormula>
    </tableColumn>
    <tableColumn id="4" xr3:uid="{7E789F8C-B8F3-4D6E-AB6C-C9454835B062}" name="Midranges" dataDxfId="2">
      <calculatedColumnFormula>'Preseason 1'!T3+'Preseason 2'!T3+'Preseason 3'!T3</calculatedColumnFormula>
    </tableColumn>
    <tableColumn id="5" xr3:uid="{18C990F2-A6D0-4F57-B96A-D00066DCC8D8}" name="Threes" dataDxfId="1">
      <calculatedColumnFormula>'Preseason 1'!U3+'Preseason 2'!U3+'Preseason 3'!U3</calculatedColumnFormula>
    </tableColumn>
    <tableColumn id="6" xr3:uid="{40526534-76CA-42BA-A8B6-AB092D9CE18F}" name="Avg P" dataDxfId="128">
      <calculatedColumnFormula>AA29/$AA$27</calculatedColumnFormula>
    </tableColumn>
    <tableColumn id="7" xr3:uid="{693AF117-21F6-4887-B78D-D59235BABA44}" name="Avg F" dataDxfId="127">
      <calculatedColumnFormula>AB29/$AA$27</calculatedColumnFormula>
    </tableColumn>
    <tableColumn id="8" xr3:uid="{02AC8FBF-EBB3-4AFC-BAC5-B773E33B7279}" name="Avg M" dataDxfId="126">
      <calculatedColumnFormula>AC29/$AA$27</calculatedColumnFormula>
    </tableColumn>
    <tableColumn id="9" xr3:uid="{CCF75EB4-34C4-4D47-9D51-E8D85C07E38B}" name="Avg T" dataDxfId="125">
      <calculatedColumnFormula>AD29/$AA$27</calculatedColumnFormula>
    </tableColumn>
    <tableColumn id="10" xr3:uid="{1A786A5C-D0C2-4ABC-904C-983180542D5F}" name="Missed Games" dataDxfId="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4" dataDxfId="123">
  <autoFilter ref="AK28:AT45" xr:uid="{46F39EBA-1E74-46F4-A6E5-473672128124}"/>
  <tableColumns count="10">
    <tableColumn id="1" xr3:uid="{5D003608-C1C2-4694-9447-8632FB8D7348}" name="Scoring" dataDxfId="122"/>
    <tableColumn id="2" xr3:uid="{D15F4085-CED5-4CDD-B43B-BF7EB59B45A3}" name="Points" dataDxfId="121">
      <calculatedColumnFormula>Template!AC3</calculatedColumnFormula>
    </tableColumn>
    <tableColumn id="3" xr3:uid="{2D436F37-54B6-4820-9145-F48B4EF9B294}" name="Finishes" dataDxfId="120">
      <calculatedColumnFormula>Template!AD3</calculatedColumnFormula>
    </tableColumn>
    <tableColumn id="4" xr3:uid="{1D9B6A22-B682-47F3-B738-7C138F317A41}" name="Midranges" dataDxfId="119">
      <calculatedColumnFormula>Template!AE3</calculatedColumnFormula>
    </tableColumn>
    <tableColumn id="5" xr3:uid="{9966C9A0-3872-44E9-BB39-05DE197EAA68}" name="Threes" dataDxfId="118">
      <calculatedColumnFormula>Template!AF3</calculatedColumnFormula>
    </tableColumn>
    <tableColumn id="6" xr3:uid="{CC4AB646-735F-425F-8528-C5EFE7FE11DC}" name="Avg P" dataDxfId="117">
      <calculatedColumnFormula>AL29/$AA$27</calculatedColumnFormula>
    </tableColumn>
    <tableColumn id="7" xr3:uid="{F8D0247E-C6F7-467A-9F38-46084D44F8AB}" name="Avg F" dataDxfId="116">
      <calculatedColumnFormula>AM29/$AA$27</calculatedColumnFormula>
    </tableColumn>
    <tableColumn id="8" xr3:uid="{7CCF1C77-9DB0-4EB2-B7D0-FD0BDBEBFA0E}" name="Avg M" dataDxfId="115">
      <calculatedColumnFormula>AN29/$AA$27</calculatedColumnFormula>
    </tableColumn>
    <tableColumn id="9" xr3:uid="{582A1A4E-5383-4383-A480-735408867046}" name="Avg T" dataDxfId="114">
      <calculatedColumnFormula>AO29/$AA$27</calculatedColumnFormula>
    </tableColumn>
    <tableColumn id="10" xr3:uid="{E547AEB5-F9BA-4C5F-8DCE-34B6A8FF303A}" name="Missed Games" dataDxfId="113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2" dataDxfId="111">
  <autoFilter ref="Z48:AI65" xr:uid="{D27C125F-71B2-44D9-9F7A-9BED67755DD3}"/>
  <tableColumns count="10">
    <tableColumn id="1" xr3:uid="{0B0344E8-2677-4FAB-9B03-4745991FB5AE}" name="Scoring" dataDxfId="110"/>
    <tableColumn id="2" xr3:uid="{58CA1107-8BB4-4A5D-BA00-31619C8D3973}" name="Points" dataDxfId="109">
      <calculatedColumnFormula>Template!R23</calculatedColumnFormula>
    </tableColumn>
    <tableColumn id="3" xr3:uid="{8090861E-1FDF-44F4-9DB6-BB814E32C754}" name="Finishes" dataDxfId="108">
      <calculatedColumnFormula>Template!S23</calculatedColumnFormula>
    </tableColumn>
    <tableColumn id="4" xr3:uid="{972D0347-DAB3-4985-A738-E5D78740D498}" name="Midranges" dataDxfId="107">
      <calculatedColumnFormula>Template!T23</calculatedColumnFormula>
    </tableColumn>
    <tableColumn id="5" xr3:uid="{48F5F884-1753-4988-9056-632B5EB6BBCB}" name="Threes" dataDxfId="106">
      <calculatedColumnFormula>Template!U23</calculatedColumnFormula>
    </tableColumn>
    <tableColumn id="6" xr3:uid="{6953B627-EA05-418F-A758-FD59263EA60D}" name="Avg P" dataDxfId="105">
      <calculatedColumnFormula>AA49/$AA$27</calculatedColumnFormula>
    </tableColumn>
    <tableColumn id="7" xr3:uid="{BE057C9C-5ECD-4AC2-A9C0-18C89CFB52BC}" name="Avg F" dataDxfId="104">
      <calculatedColumnFormula>AB49/$AA$27</calculatedColumnFormula>
    </tableColumn>
    <tableColumn id="8" xr3:uid="{0FDEBEE7-CD5E-4A44-A0AE-74F044F1FF46}" name="Avg M" dataDxfId="103">
      <calculatedColumnFormula>AC49/$AA$27</calculatedColumnFormula>
    </tableColumn>
    <tableColumn id="9" xr3:uid="{76975BB6-3677-41A8-BC24-7536B1D876D3}" name="Avg T" dataDxfId="102">
      <calculatedColumnFormula>AD49/$AA$27</calculatedColumnFormula>
    </tableColumn>
    <tableColumn id="10" xr3:uid="{E5ADB69B-3BA2-4019-8C83-8B02221F187E}" name="Missed Games" dataDxfId="101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0" dataDxfId="99">
  <autoFilter ref="AK48:AT65" xr:uid="{22B89D2C-1B74-4036-A4ED-A5E61F1B3AAC}"/>
  <tableColumns count="10">
    <tableColumn id="1" xr3:uid="{3D35891E-3654-497A-8DB2-BF0BD916CA29}" name="Scoring" dataDxfId="98"/>
    <tableColumn id="2" xr3:uid="{54B5B6AF-372A-4E07-B4D6-DFC66F7E20C5}" name="Points" dataDxfId="97">
      <calculatedColumnFormula>Template!AC23</calculatedColumnFormula>
    </tableColumn>
    <tableColumn id="3" xr3:uid="{6CA15B41-F560-4B43-8836-163F5BB5689C}" name="Finishes" dataDxfId="96">
      <calculatedColumnFormula>Template!AD23</calculatedColumnFormula>
    </tableColumn>
    <tableColumn id="4" xr3:uid="{8FF05262-0051-44F7-966E-8D405318BA69}" name="Midranges" dataDxfId="95">
      <calculatedColumnFormula>Template!AE23</calculatedColumnFormula>
    </tableColumn>
    <tableColumn id="5" xr3:uid="{F0D843FC-7A93-4C9A-BCCF-E789F7811B3B}" name="Threes" dataDxfId="94">
      <calculatedColumnFormula>Template!AF23</calculatedColumnFormula>
    </tableColumn>
    <tableColumn id="6" xr3:uid="{F0498F8A-F646-4C1F-A3CF-E89E73750FC1}" name="Avg P" dataDxfId="93">
      <calculatedColumnFormula>AL49/$AA$27</calculatedColumnFormula>
    </tableColumn>
    <tableColumn id="7" xr3:uid="{A387BC88-F45C-4386-8503-EFEA33BDAC38}" name="Avg F" dataDxfId="92">
      <calculatedColumnFormula>AM49/$AA$27</calculatedColumnFormula>
    </tableColumn>
    <tableColumn id="8" xr3:uid="{BEA82919-0828-4351-A01A-D72E13E63FAB}" name="Avg M" dataDxfId="91">
      <calculatedColumnFormula>AN49/$AA$27</calculatedColumnFormula>
    </tableColumn>
    <tableColumn id="9" xr3:uid="{ABEBCE01-BCA4-4342-966C-27301889B607}" name="Avg T" dataDxfId="90">
      <calculatedColumnFormula>AO49/$AA$27</calculatedColumnFormula>
    </tableColumn>
    <tableColumn id="10" xr3:uid="{65E7A8E7-4C51-42E4-AB0F-B7FF6099D70A}" name="Missed Games" dataDxfId="89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8" dataDxfId="87">
  <autoFilter ref="AK68:AT85" xr:uid="{18C7D514-96DE-4BA6-B019-3E860ED143EC}"/>
  <tableColumns count="10">
    <tableColumn id="1" xr3:uid="{D144EF14-69FD-4E71-90C7-56F49F45FAE5}" name="Scoring" dataDxfId="86"/>
    <tableColumn id="2" xr3:uid="{34D1D392-F3E0-4C36-9EED-849D5B1149E6}" name="Points" dataDxfId="85">
      <calculatedColumnFormula>Template!AC43</calculatedColumnFormula>
    </tableColumn>
    <tableColumn id="3" xr3:uid="{E91D98A2-80BD-4E5C-9036-2FCC8185369F}" name="Finishes" dataDxfId="84">
      <calculatedColumnFormula>Template!AD43</calculatedColumnFormula>
    </tableColumn>
    <tableColumn id="4" xr3:uid="{D2E5029E-4811-4E9B-9A2D-5F5F8F322B0D}" name="Midranges" dataDxfId="83">
      <calculatedColumnFormula>Template!AE43</calculatedColumnFormula>
    </tableColumn>
    <tableColumn id="5" xr3:uid="{B3E76CEE-33DA-4B18-8DCE-8EBC7EE592D7}" name="Threes" dataDxfId="82">
      <calculatedColumnFormula>Template!AF43</calculatedColumnFormula>
    </tableColumn>
    <tableColumn id="6" xr3:uid="{6ABE1879-8018-4498-A9A1-22CF831F0364}" name="Avg P" dataDxfId="81">
      <calculatedColumnFormula>AL69/$AA$27</calculatedColumnFormula>
    </tableColumn>
    <tableColumn id="7" xr3:uid="{8DA4DD79-8A2A-49E4-996F-C1ACCED3C565}" name="Avg F" dataDxfId="80">
      <calculatedColumnFormula>AM69/$AA$27</calculatedColumnFormula>
    </tableColumn>
    <tableColumn id="8" xr3:uid="{256EA4BC-BA61-49E2-969F-0786AA9AA6EA}" name="Avg M" dataDxfId="79">
      <calculatedColumnFormula>AN69/$AA$27</calculatedColumnFormula>
    </tableColumn>
    <tableColumn id="9" xr3:uid="{0E5566B2-99EC-4B03-A074-8705C4EDA484}" name="Avg T" dataDxfId="78">
      <calculatedColumnFormula>AO69/$AA$27</calculatedColumnFormula>
    </tableColumn>
    <tableColumn id="10" xr3:uid="{3E2357F0-493E-401D-AC75-9AAB260F684E}" name="Missed Games" dataDxfId="77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6" dataDxfId="75">
  <autoFilter ref="Z68:AI85" xr:uid="{F118BED8-7AAF-4E55-A61F-C75C69A64AAE}"/>
  <tableColumns count="10">
    <tableColumn id="1" xr3:uid="{7723929D-65B3-40BB-8FDD-C4533243706C}" name="Scoring" dataDxfId="74"/>
    <tableColumn id="2" xr3:uid="{EC28DE3D-619E-4930-A3AF-7AD1BE1D4843}" name="Points" dataDxfId="73">
      <calculatedColumnFormula>Template!R43</calculatedColumnFormula>
    </tableColumn>
    <tableColumn id="3" xr3:uid="{9537269D-8C1D-42B5-866F-D03CE61A8512}" name="Finishes" dataDxfId="72">
      <calculatedColumnFormula>Template!S43</calculatedColumnFormula>
    </tableColumn>
    <tableColumn id="4" xr3:uid="{AC590DDB-BE19-4A14-8B98-1E5E2430AA45}" name="Midranges" dataDxfId="71">
      <calculatedColumnFormula>Template!T43</calculatedColumnFormula>
    </tableColumn>
    <tableColumn id="5" xr3:uid="{C96D3ACD-F34D-477E-86DE-4650EE56BC94}" name="Threes" dataDxfId="70">
      <calculatedColumnFormula>Template!U43</calculatedColumnFormula>
    </tableColumn>
    <tableColumn id="6" xr3:uid="{A43DE5E9-BB01-49FA-A204-66EE7BAA2E9F}" name="Avg P" dataDxfId="69">
      <calculatedColumnFormula>AA69/$AA$27</calculatedColumnFormula>
    </tableColumn>
    <tableColumn id="7" xr3:uid="{C75A19FF-6041-45C2-BACB-E347F06B6329}" name="Avg F" dataDxfId="68">
      <calculatedColumnFormula>AB69/$AA$27</calculatedColumnFormula>
    </tableColumn>
    <tableColumn id="8" xr3:uid="{00D3FCFC-C9C5-4C96-BE0E-8E1FDC95D07C}" name="Avg M" dataDxfId="67">
      <calculatedColumnFormula>AC69/$AA$27</calculatedColumnFormula>
    </tableColumn>
    <tableColumn id="9" xr3:uid="{0448FF4E-9D2D-47F6-89B7-F17D36B05E8A}" name="Avg T" dataDxfId="66">
      <calculatedColumnFormula>AD69/$AA$27</calculatedColumnFormula>
    </tableColumn>
    <tableColumn id="10" xr3:uid="{D5BDFA2D-095B-44F8-8567-15B3B1520E5A}" name="Missed Games" dataDxfId="65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4" dataDxfId="63">
  <autoFilter ref="Z88:AI105" xr:uid="{BDD2E472-3925-41A7-BECD-3315E6E71ECC}"/>
  <tableColumns count="10">
    <tableColumn id="1" xr3:uid="{9DBD966D-620C-4B97-A502-29D00ABE150B}" name="Scoring" dataDxfId="62"/>
    <tableColumn id="2" xr3:uid="{F8F81F0E-16B3-4472-9D90-A92149C763E4}" name="Points" dataDxfId="61">
      <calculatedColumnFormula>Template!R63</calculatedColumnFormula>
    </tableColumn>
    <tableColumn id="3" xr3:uid="{09859CE1-290D-4977-B02C-46F4E5A6FDC2}" name="Finishes" dataDxfId="60">
      <calculatedColumnFormula>Template!S63</calculatedColumnFormula>
    </tableColumn>
    <tableColumn id="4" xr3:uid="{7D751A0E-2895-46DF-B5E2-5A8AA5531CD2}" name="Midranges" dataDxfId="59">
      <calculatedColumnFormula>Template!T63</calculatedColumnFormula>
    </tableColumn>
    <tableColumn id="5" xr3:uid="{591CDC71-B0EA-413B-B6C1-77884E7E50D4}" name="Threes" dataDxfId="58">
      <calculatedColumnFormula>Template!U63</calculatedColumnFormula>
    </tableColumn>
    <tableColumn id="6" xr3:uid="{52ED768C-5557-42DC-9824-7A4D9B547153}" name="Avg P" dataDxfId="57">
      <calculatedColumnFormula>AA89/$AA$27</calculatedColumnFormula>
    </tableColumn>
    <tableColumn id="7" xr3:uid="{FC79BE87-72E2-4F5E-83D6-CDCE645EB943}" name="Avg F" dataDxfId="56">
      <calculatedColumnFormula>AB89/$AA$27</calculatedColumnFormula>
    </tableColumn>
    <tableColumn id="8" xr3:uid="{BA012C22-0D65-4C11-98A7-4F958703D04B}" name="Avg M" dataDxfId="55">
      <calculatedColumnFormula>AC89/$AA$27</calculatedColumnFormula>
    </tableColumn>
    <tableColumn id="9" xr3:uid="{63344F2B-5D94-417D-85E2-C2BFBACE3E7E}" name="Avg T" dataDxfId="54">
      <calculatedColumnFormula>AD89/$AA$27</calculatedColumnFormula>
    </tableColumn>
    <tableColumn id="10" xr3:uid="{1AD5A604-8909-45B3-8E43-11D407451CEA}" name="Missed Games" dataDxfId="53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2" dataDxfId="51">
  <autoFilter ref="AK88:AT105" xr:uid="{F9183685-60DE-4163-AA62-BE4F563EE570}"/>
  <tableColumns count="10">
    <tableColumn id="1" xr3:uid="{E62FBAA0-D6F6-4997-96C9-B6B13FAA9B6E}" name="Scoring" dataDxfId="50"/>
    <tableColumn id="2" xr3:uid="{0A655F6F-9A21-4167-85B6-B9F7DC2070CA}" name="Points" dataDxfId="49">
      <calculatedColumnFormula>Template!AC63</calculatedColumnFormula>
    </tableColumn>
    <tableColumn id="3" xr3:uid="{460771D3-3BD8-4DA3-AF1B-1A0F98EF1499}" name="Finishes" dataDxfId="48">
      <calculatedColumnFormula>Template!AD63</calculatedColumnFormula>
    </tableColumn>
    <tableColumn id="4" xr3:uid="{3C08B2D7-823D-49C3-A627-A5848E664B2F}" name="Midranges" dataDxfId="47">
      <calculatedColumnFormula>Template!AE63</calculatedColumnFormula>
    </tableColumn>
    <tableColumn id="5" xr3:uid="{E88F45FB-4C46-4674-86D5-74808E7E5368}" name="Threes" dataDxfId="46">
      <calculatedColumnFormula>Template!AF63</calculatedColumnFormula>
    </tableColumn>
    <tableColumn id="6" xr3:uid="{0C0E8016-1E6E-4F25-9675-4EE061FFD0F7}" name="Avg P" dataDxfId="45">
      <calculatedColumnFormula>AL89/$AA$27</calculatedColumnFormula>
    </tableColumn>
    <tableColumn id="7" xr3:uid="{F7AC350B-AE4B-4912-B21D-16D99E2AE8BF}" name="Avg F" dataDxfId="44">
      <calculatedColumnFormula>AM89/$AA$27</calculatedColumnFormula>
    </tableColumn>
    <tableColumn id="8" xr3:uid="{F451E5CA-B9C4-4EFA-A647-CEDB2FB39550}" name="Avg M" dataDxfId="43">
      <calculatedColumnFormula>AN89/$AA$27</calculatedColumnFormula>
    </tableColumn>
    <tableColumn id="9" xr3:uid="{ED1D92B5-05F1-40CE-A89F-E6627FAB4A59}" name="Avg T" dataDxfId="42">
      <calculatedColumnFormula>AO89/$AA$27</calculatedColumnFormula>
    </tableColumn>
    <tableColumn id="10" xr3:uid="{48A4808A-3DE6-4644-83F5-C2AEDDFC3E5E}" name="Missed Games" dataDxfId="41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X17" sqref="X17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0.66666666666666663</v>
      </c>
      <c r="E4" s="12">
        <f>'Stats Global'!AA9</f>
        <v>2</v>
      </c>
      <c r="F4" s="8">
        <f>'Stats Global'!AD9</f>
        <v>0.33333333333333331</v>
      </c>
      <c r="G4" s="12">
        <f>'Stats Global'!AC9</f>
        <v>1</v>
      </c>
      <c r="H4" s="8">
        <f>'Stats Global'!AF9</f>
        <v>0.33333333333333331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0.33333333333333331</v>
      </c>
      <c r="E8" s="12">
        <f>'Stats Global'!AA13</f>
        <v>1</v>
      </c>
      <c r="F8" s="8">
        <f>'Stats Global'!AD13</f>
        <v>0.33333333333333331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0.66666666666666663</v>
      </c>
      <c r="E9" s="12">
        <f>'Stats Global'!AA14</f>
        <v>2</v>
      </c>
      <c r="F9" s="8">
        <f>'Stats Global'!AD14</f>
        <v>0.33333333333333331</v>
      </c>
      <c r="G9" s="12">
        <f>'Stats Global'!AC14</f>
        <v>1</v>
      </c>
      <c r="H9" s="8">
        <f>'Stats Global'!AF14</f>
        <v>0.33333333333333331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20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</v>
      </c>
      <c r="E11" s="12">
        <f>'Stats Global'!AA16</f>
        <v>3</v>
      </c>
      <c r="F11" s="8">
        <f>'Stats Global'!AD16</f>
        <v>0.33333333333333331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0.33333333333333331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4</v>
      </c>
      <c r="E12" s="12">
        <f>'Stats Global'!AA17</f>
        <v>12</v>
      </c>
      <c r="F12" s="8">
        <f>'Stats Global'!AD17</f>
        <v>0.33333333333333331</v>
      </c>
      <c r="G12" s="12">
        <f>'Stats Global'!AC17</f>
        <v>1</v>
      </c>
      <c r="H12" s="8">
        <f>'Stats Global'!AF17</f>
        <v>3</v>
      </c>
      <c r="I12" s="12">
        <f>'Stats Global'!AE17</f>
        <v>9</v>
      </c>
      <c r="J12" s="8">
        <f>'Stats Global'!AH17</f>
        <v>0.33333333333333331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0.66666666666666663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0.33333333333333331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30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31" t="s">
        <v>198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1.3333333333333333</v>
      </c>
      <c r="E15" s="12">
        <f>'Stats Global'!AA20</f>
        <v>4</v>
      </c>
      <c r="F15" s="8">
        <f>'Stats Global'!AD20</f>
        <v>0.66666666666666663</v>
      </c>
      <c r="G15" s="12">
        <f>'Stats Global'!AC20</f>
        <v>2</v>
      </c>
      <c r="H15" s="8">
        <f>'Stats Global'!AF20</f>
        <v>0</v>
      </c>
      <c r="I15" s="12">
        <f>'Stats Global'!AE20</f>
        <v>0</v>
      </c>
      <c r="J15" s="8">
        <f>'Stats Global'!AH20</f>
        <v>0.33333333333333331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2</v>
      </c>
      <c r="E16" s="12">
        <f>'Stats Global'!AA21</f>
        <v>6</v>
      </c>
      <c r="F16" s="8">
        <f>'Stats Global'!AD21</f>
        <v>0.66666666666666663</v>
      </c>
      <c r="G16" s="12">
        <f>'Stats Global'!AC21</f>
        <v>2</v>
      </c>
      <c r="H16" s="8">
        <f>'Stats Global'!AF21</f>
        <v>0.66666666666666663</v>
      </c>
      <c r="I16" s="12">
        <f>'Stats Global'!AE21</f>
        <v>2</v>
      </c>
      <c r="J16" s="8">
        <f>'Stats Global'!AH21</f>
        <v>0.33333333333333331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2</v>
      </c>
      <c r="E17" s="12">
        <f>'Stats Global'!AA22</f>
        <v>6</v>
      </c>
      <c r="F17" s="8">
        <f>'Stats Global'!AD22</f>
        <v>1</v>
      </c>
      <c r="G17" s="12">
        <f>'Stats Global'!AC22</f>
        <v>3</v>
      </c>
      <c r="H17" s="8">
        <f>'Stats Global'!AF22</f>
        <v>0.33333333333333331</v>
      </c>
      <c r="I17" s="12">
        <f>'Stats Global'!AE22</f>
        <v>1</v>
      </c>
      <c r="J17" s="8">
        <f>'Stats Global'!AH22</f>
        <v>0.33333333333333331</v>
      </c>
      <c r="K17" s="12">
        <f>'Stats Global'!AG22</f>
        <v>1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200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32" t="s">
        <v>119</v>
      </c>
      <c r="C22" s="132"/>
      <c r="D22" s="104"/>
      <c r="X22" s="2" t="s">
        <v>70</v>
      </c>
    </row>
    <row r="23" spans="2:24" ht="14.25" customHeight="1" x14ac:dyDescent="0.9">
      <c r="B23" s="132"/>
      <c r="C23" s="13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"PPG":[0,0.67,4,0,0,0.33,0.67,0,1,4,0.67,0,1.33,2,2,0,0],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"TP":[0,2,12,0,0,1,2,0,3,12,2,0,4,6,6,0,0],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"FPG":[0,0.33,3.33,0,0,0.33,0.33,0,0.33,0.33,0,0,0.67,0.67,1,0,0],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"TF":[0,1,10,0,0,1,1,0,1,1,0,0,2,2,3,0,0],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"MPG":[0,0.33,0,0,0,0,0.33,0,0,3,0,0,0,0.67,0.33,0,0],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"TM":[0,1,0,0,0,0,1,0,0,9,0,0,0,2,1,0,0],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"TPG":[0,0,0.33,0,0,0,0,0,0.33,0.33,0.33,0,0.33,0.33,0.33,0,0],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"TT":[0,0,1,0,0,0,0,0,1,1,1,0,1,1,1,0,0],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0.67,</v>
      </c>
      <c r="E51" s="18" t="str">
        <f t="shared" si="7"/>
        <v>2,</v>
      </c>
      <c r="F51" s="18" t="str">
        <f t="shared" si="8"/>
        <v>0.33,</v>
      </c>
      <c r="G51" s="18" t="str">
        <f t="shared" si="9"/>
        <v>1,</v>
      </c>
      <c r="H51" s="18" t="str">
        <f t="shared" si="10"/>
        <v>0.33,</v>
      </c>
      <c r="I51" s="18" t="str">
        <f t="shared" si="11"/>
        <v>1,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0.33,</v>
      </c>
      <c r="E55" s="18" t="str">
        <f t="shared" si="7"/>
        <v>1,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0.67,</v>
      </c>
      <c r="E56" s="18" t="str">
        <f t="shared" si="7"/>
        <v>2,</v>
      </c>
      <c r="F56" s="18" t="str">
        <f t="shared" si="8"/>
        <v>0.33,</v>
      </c>
      <c r="G56" s="18" t="str">
        <f t="shared" si="9"/>
        <v>1,</v>
      </c>
      <c r="H56" s="18" t="str">
        <f t="shared" si="10"/>
        <v>0.33,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1,</v>
      </c>
      <c r="E58" s="18" t="str">
        <f t="shared" si="7"/>
        <v>3,</v>
      </c>
      <c r="F58" s="18" t="str">
        <f t="shared" si="8"/>
        <v>0.33,</v>
      </c>
      <c r="G58" s="18" t="str">
        <f t="shared" si="9"/>
        <v>1,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0.33,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4,</v>
      </c>
      <c r="E59" s="18" t="str">
        <f t="shared" si="7"/>
        <v>12,</v>
      </c>
      <c r="F59" s="18" t="str">
        <f t="shared" si="8"/>
        <v>0.33,</v>
      </c>
      <c r="G59" s="18" t="str">
        <f t="shared" si="9"/>
        <v>1,</v>
      </c>
      <c r="H59" s="18" t="str">
        <f t="shared" si="10"/>
        <v>3,</v>
      </c>
      <c r="I59" s="18" t="str">
        <f t="shared" si="11"/>
        <v>9,</v>
      </c>
      <c r="J59" s="18" t="str">
        <f t="shared" si="12"/>
        <v>0.33,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0.67,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0.33,</v>
      </c>
      <c r="K60" s="18" t="str">
        <f t="shared" si="13"/>
        <v>1,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1.33,</v>
      </c>
      <c r="E62" s="18" t="str">
        <f t="shared" si="7"/>
        <v>4,</v>
      </c>
      <c r="F62" s="18" t="str">
        <f t="shared" si="8"/>
        <v>0.67,</v>
      </c>
      <c r="G62" s="18" t="str">
        <f t="shared" si="9"/>
        <v>2,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0.33,</v>
      </c>
      <c r="K62" s="18" t="str">
        <f t="shared" si="13"/>
        <v>1,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6,</v>
      </c>
      <c r="F63" s="18" t="str">
        <f t="shared" si="8"/>
        <v>0.67,</v>
      </c>
      <c r="G63" s="18" t="str">
        <f t="shared" si="9"/>
        <v>2,</v>
      </c>
      <c r="H63" s="18" t="str">
        <f t="shared" si="10"/>
        <v>0.67,</v>
      </c>
      <c r="I63" s="18" t="str">
        <f t="shared" si="11"/>
        <v>2,</v>
      </c>
      <c r="J63" s="18" t="str">
        <f t="shared" si="12"/>
        <v>0.33,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2,</v>
      </c>
      <c r="E64" s="18" t="str">
        <f t="shared" si="7"/>
        <v>6,</v>
      </c>
      <c r="F64" s="18" t="str">
        <f t="shared" si="8"/>
        <v>1,</v>
      </c>
      <c r="G64" s="18" t="str">
        <f t="shared" si="9"/>
        <v>3,</v>
      </c>
      <c r="H64" s="18" t="str">
        <f t="shared" si="10"/>
        <v>0.33,</v>
      </c>
      <c r="I64" s="18" t="str">
        <f t="shared" si="11"/>
        <v>1,</v>
      </c>
      <c r="J64" s="18" t="str">
        <f t="shared" si="12"/>
        <v>0.33,</v>
      </c>
      <c r="K64" s="18" t="str">
        <f t="shared" si="13"/>
        <v>1,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S1" zoomScale="70" zoomScaleNormal="70" workbookViewId="0">
      <selection activeCell="AA28" sqref="AA2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171</v>
      </c>
      <c r="G4" s="114" t="s">
        <v>177</v>
      </c>
      <c r="H4" s="114" t="s">
        <v>178</v>
      </c>
      <c r="I4" s="114" t="s">
        <v>172</v>
      </c>
      <c r="J4" s="114" t="s">
        <v>179</v>
      </c>
      <c r="K4" s="114" t="s">
        <v>180</v>
      </c>
      <c r="L4" s="114" t="s">
        <v>173</v>
      </c>
      <c r="M4" s="114" t="s">
        <v>181</v>
      </c>
      <c r="N4" s="114" t="s">
        <v>182</v>
      </c>
      <c r="O4" s="114" t="s">
        <v>174</v>
      </c>
      <c r="P4" s="114" t="s">
        <v>175</v>
      </c>
      <c r="Q4" s="114" t="s">
        <v>176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0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14.333333333333334</v>
      </c>
      <c r="T6" s="129">
        <f>AVERAGE(C5:C30)</f>
        <v>9</v>
      </c>
      <c r="U6" s="129">
        <f>AVERAGE(D5:D30)</f>
        <v>4.666666666666667</v>
      </c>
      <c r="V6" s="129">
        <f>AVERAGE(E5:E30)</f>
        <v>0.66666666666666663</v>
      </c>
      <c r="Z6" s="74" t="s">
        <v>167</v>
      </c>
      <c r="AA6" s="1">
        <f>AA27+AA46+AA65+AL27+AL46+AL65+AA84+AL84</f>
        <v>3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28" t="str">
        <f>'Preseason 3'!B45</f>
        <v>13-July</v>
      </c>
      <c r="C7" s="128">
        <f>'Preseason 3'!C45</f>
        <v>0</v>
      </c>
      <c r="D7" s="128">
        <f>'Preseason 3'!D45</f>
        <v>0</v>
      </c>
      <c r="E7" s="128">
        <f>'Preseason 3'!E45</f>
        <v>0</v>
      </c>
      <c r="F7" s="128">
        <f>'Preseason 3'!F45</f>
        <v>0</v>
      </c>
      <c r="G7" s="128">
        <f>'Preseason 3'!G45</f>
        <v>0</v>
      </c>
      <c r="H7" s="128">
        <f>'Preseason 3'!H45</f>
        <v>0</v>
      </c>
      <c r="I7" s="128">
        <f>'Preseason 3'!I45</f>
        <v>0</v>
      </c>
      <c r="J7" s="128">
        <f>'Preseason 3'!J45</f>
        <v>0</v>
      </c>
      <c r="K7" s="128">
        <f>'Preseason 3'!K45</f>
        <v>0</v>
      </c>
      <c r="L7" s="128">
        <f>'Preseason 3'!L45</f>
        <v>0</v>
      </c>
      <c r="M7" s="128">
        <f>'Preseason 3'!M45</f>
        <v>0</v>
      </c>
      <c r="N7" s="128">
        <f>'Preseason 3'!N45</f>
        <v>0</v>
      </c>
      <c r="O7" s="128" t="e">
        <f>'Preseason 3'!O45</f>
        <v>#DIV/0!</v>
      </c>
      <c r="P7" s="128" t="e">
        <f>'Preseason 3'!P45</f>
        <v>#DIV/0!</v>
      </c>
      <c r="Q7" s="128" t="e">
        <f>'Preseason 3'!Q45</f>
        <v>#DIV/0!</v>
      </c>
      <c r="S7" s="3" t="s">
        <v>83</v>
      </c>
      <c r="T7" s="6">
        <f>T6/$S$6</f>
        <v>0.62790697674418605</v>
      </c>
      <c r="U7" s="6">
        <f>U6/$S$6</f>
        <v>0.32558139534883723</v>
      </c>
      <c r="V7" s="6">
        <f>V6/$S$6</f>
        <v>4.6511627906976737E-2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0.66666666666666663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0.33333333333333331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0.33333333333333331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4</v>
      </c>
      <c r="AC10" s="71">
        <f t="shared" si="1"/>
        <v>10</v>
      </c>
      <c r="AD10" s="72">
        <f>IF($AA$6-Table1[[#This Row],[Missed Games]]=0, 0,Table1[[#This Row],[Finishes]]/($AA$6-Table1[[#This Row],[Missed Games]]))</f>
        <v>3.3333333333333335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0.33333333333333331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2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>
        <f>IF($AA$6-Table1[[#This Row],[Missed Games]]=0, 0,Table1[[#This Row],[Points]]/($AA$6-Table1[[#This Row],[Missed Games]]))</f>
        <v>0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0</v>
      </c>
      <c r="AF12" s="72">
        <f>IF($AA$6-Table1[[#This Row],[Missed Games]]=0, 0,Table1[[#This Row],[Midranges]]/($AA$6-Table1[[#This Row],[Missed Games]]))</f>
        <v>0</v>
      </c>
      <c r="AG12" s="71">
        <f t="shared" si="3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0.33333333333333331</v>
      </c>
      <c r="AC13" s="71">
        <f t="shared" si="1"/>
        <v>1</v>
      </c>
      <c r="AD13" s="72">
        <f>IF($AA$6-Table1[[#This Row],[Missed Games]]=0, 0,Table1[[#This Row],[Finishes]]/($AA$6-Table1[[#This Row],[Missed Games]]))</f>
        <v>0.33333333333333331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0.66666666666666663</v>
      </c>
      <c r="AC14" s="71">
        <f t="shared" si="1"/>
        <v>1</v>
      </c>
      <c r="AD14" s="72">
        <f>IF($AA$6-Table1[[#This Row],[Missed Games]]=0, 0,Table1[[#This Row],[Finishes]]/($AA$6-Table1[[#This Row],[Missed Games]]))</f>
        <v>0.33333333333333331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0.33333333333333331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IF($AA$6-Table1[[#This Row],[Missed Games]]=0, 0,Table1[[#This Row],[Points]]/($AA$6-Table1[[#This Row],[Missed Games]]))</f>
        <v>0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3</v>
      </c>
      <c r="AB16" s="70">
        <f>IF($AA$6-Table1[[#This Row],[Missed Games]]=0, 0,Table1[[#This Row],[Points]]/($AA$6-Table1[[#This Row],[Missed Games]]))</f>
        <v>1</v>
      </c>
      <c r="AC16" s="71">
        <f t="shared" si="1"/>
        <v>1</v>
      </c>
      <c r="AD16" s="72">
        <f>IF($AA$6-Table1[[#This Row],[Missed Games]]=0, 0,Table1[[#This Row],[Finishes]]/($AA$6-Table1[[#This Row],[Missed Games]]))</f>
        <v>0.33333333333333331</v>
      </c>
      <c r="AE16" s="71">
        <f t="shared" si="2"/>
        <v>0</v>
      </c>
      <c r="AF16" s="72">
        <f>IF($AA$6-Table1[[#This Row],[Missed Games]]=0, 0,Table1[[#This Row],[Midranges]]/($AA$6-Table1[[#This Row],[Missed Games]]))</f>
        <v>0</v>
      </c>
      <c r="AG16" s="71">
        <f t="shared" si="3"/>
        <v>1</v>
      </c>
      <c r="AH16" s="72">
        <f>IF($AA$6-Table1[[#This Row],[Missed Games]]=0, 0,Table1[[#This Row],[Threes]]/($AA$6-Table1[[#This Row],[Missed Games]]))</f>
        <v>0.33333333333333331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4</v>
      </c>
      <c r="AC17" s="71">
        <f t="shared" si="1"/>
        <v>1</v>
      </c>
      <c r="AD17" s="72">
        <f>IF($AA$6-Table1[[#This Row],[Missed Games]]=0, 0,Table1[[#This Row],[Finishes]]/($AA$6-Table1[[#This Row],[Missed Games]]))</f>
        <v>0.33333333333333331</v>
      </c>
      <c r="AE17" s="71">
        <f t="shared" si="2"/>
        <v>9</v>
      </c>
      <c r="AF17" s="72">
        <f>IF($AA$6-Table1[[#This Row],[Missed Games]]=0, 0,Table1[[#This Row],[Midranges]]/($AA$6-Table1[[#This Row],[Missed Games]]))</f>
        <v>3</v>
      </c>
      <c r="AG17" s="71">
        <f t="shared" si="3"/>
        <v>1</v>
      </c>
      <c r="AH17" s="72">
        <f>IF($AA$6-Table1[[#This Row],[Missed Games]]=0, 0,Table1[[#This Row],[Threes]]/($AA$6-Table1[[#This Row],[Missed Games]]))</f>
        <v>0.33333333333333331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0.66666666666666663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0.33333333333333331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201</v>
      </c>
      <c r="AA19" s="69">
        <f t="shared" ref="AA19" si="5">SUM(AA40,AL40,AA60,AL60,AA80,AL80,AA100,AL100)</f>
        <v>0</v>
      </c>
      <c r="AB19" s="70">
        <f>IF($AA$6-Table1[[#This Row],[Missed Games]]=0, 0,Table1[[#This Row],[Points]]/($AA$6-Table1[[#This Row],[Missed Games]]))</f>
        <v>0</v>
      </c>
      <c r="AC19" s="71">
        <f t="shared" ref="AC19" si="6">SUM(AB40,AM40,AB60,AM60,AB80,AM80,AB100,AM100)</f>
        <v>0</v>
      </c>
      <c r="AD19" s="72">
        <f>IF($AA$6-Table1[[#This Row],[Missed Games]]=0, 0,Table1[[#This Row],[Finishes]]/($AA$6-Table1[[#This Row],[Missed Games]]))</f>
        <v>0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4</v>
      </c>
      <c r="AB20" s="70">
        <f>IF($AA$6-Table1[[#This Row],[Missed Games]]=0, 0,Table1[[#This Row],[Points]]/($AA$6-Table1[[#This Row],[Missed Games]]))</f>
        <v>1.3333333333333333</v>
      </c>
      <c r="AC20" s="71">
        <f t="shared" si="1"/>
        <v>2</v>
      </c>
      <c r="AD20" s="125">
        <f>IF($AA$6-Table1[[#This Row],[Missed Games]]=0, 0,Table1[[#This Row],[Finishes]]/($AA$6-Table1[[#This Row],[Missed Games]]))</f>
        <v>0.66666666666666663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0.33333333333333331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6</v>
      </c>
      <c r="AB21" s="70">
        <f>IF($AA$6-Table1[[#This Row],[Missed Games]]=0, 0,Table1[[#This Row],[Points]]/($AA$6-Table1[[#This Row],[Missed Games]]))</f>
        <v>2</v>
      </c>
      <c r="AC21" s="71">
        <f t="shared" si="1"/>
        <v>2</v>
      </c>
      <c r="AD21" s="125">
        <f>IF($AA$6-Table1[[#This Row],[Missed Games]]=0, 0,Table1[[#This Row],[Finishes]]/($AA$6-Table1[[#This Row],[Missed Games]]))</f>
        <v>0.66666666666666663</v>
      </c>
      <c r="AE21" s="71">
        <f t="shared" si="2"/>
        <v>2</v>
      </c>
      <c r="AF21" s="125">
        <f>IF($AA$6-Table1[[#This Row],[Missed Games]]=0, 0,Table1[[#This Row],[Midranges]]/($AA$6-Table1[[#This Row],[Missed Games]]))</f>
        <v>0.66666666666666663</v>
      </c>
      <c r="AG21" s="71">
        <f t="shared" si="3"/>
        <v>1</v>
      </c>
      <c r="AH21" s="125">
        <f>IF($AA$6-Table1[[#This Row],[Missed Games]]=0, 0,Table1[[#This Row],[Threes]]/($AA$6-Table1[[#This Row],[Missed Games]]))</f>
        <v>0.33333333333333331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6</v>
      </c>
      <c r="AB22" s="70">
        <f>IF($AA$6-Table1[[#This Row],[Missed Games]]=0, 0,Table1[[#This Row],[Points]]/($AA$6-Table1[[#This Row],[Missed Games]]))</f>
        <v>2</v>
      </c>
      <c r="AC22" s="71">
        <f t="shared" si="1"/>
        <v>3</v>
      </c>
      <c r="AD22" s="125">
        <f>IF($AA$6-Table1[[#This Row],[Missed Games]]=0, 0,Table1[[#This Row],[Finishes]]/($AA$6-Table1[[#This Row],[Missed Games]]))</f>
        <v>1</v>
      </c>
      <c r="AE22" s="71">
        <f t="shared" si="2"/>
        <v>1</v>
      </c>
      <c r="AF22" s="125">
        <f>IF($AA$6-Table1[[#This Row],[Missed Games]]=0, 0,Table1[[#This Row],[Midranges]]/($AA$6-Table1[[#This Row],[Missed Games]]))</f>
        <v>0.33333333333333331</v>
      </c>
      <c r="AG22" s="71">
        <f t="shared" si="3"/>
        <v>1</v>
      </c>
      <c r="AH22" s="125">
        <f>IF($AA$6-Table1[[#This Row],[Missed Games]]=0, 0,Table1[[#This Row],[Threes]]/($AA$6-Table1[[#This Row],[Missed Games]]))</f>
        <v>0.33333333333333331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165</v>
      </c>
      <c r="AA27" s="1">
        <v>3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COUNTIF('Preseason 1'!V3, "TRUE")+COUNTIF('Preseason 2'!V3, "TRUE")+COUNTIF('Preseason 3'!V3,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 t="shared" si="9"/>
        <v>0.66666666666666663</v>
      </c>
      <c r="AF30" s="35">
        <f t="shared" si="10"/>
        <v>0.33333333333333331</v>
      </c>
      <c r="AG30" s="34">
        <f t="shared" si="11"/>
        <v>0.33333333333333331</v>
      </c>
      <c r="AH30" s="35">
        <f t="shared" si="12"/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 t="shared" si="9"/>
        <v>4</v>
      </c>
      <c r="AF31" s="35">
        <f t="shared" si="10"/>
        <v>3.3333333333333335</v>
      </c>
      <c r="AG31" s="34">
        <f t="shared" si="11"/>
        <v>0</v>
      </c>
      <c r="AH31" s="35">
        <f t="shared" si="12"/>
        <v>0.33333333333333331</v>
      </c>
      <c r="AI31" s="36">
        <f>COUNTIF('Preseason 1'!V5, "TRUE")+COUNTIF('Preseason 2'!V5, "TRUE")+COUNTIF('Preseason 3'!V5,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f>COUNTIF('Preseason 1'!V6, "TRUE")+COUNTIF('Preseason 2'!V6, "TRUE")+COUNTIF('Preseason 3'!V6, "TRUE")</f>
        <v>2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186</v>
      </c>
      <c r="Z33" s="49" t="s">
        <v>57</v>
      </c>
      <c r="AA33" s="32">
        <f>'Preseason 1'!R7+'Preseason 2'!R7+'Preseason 3'!R7</f>
        <v>0</v>
      </c>
      <c r="AB33" s="32">
        <f>'Preseason 1'!S7+'Preseason 2'!S7+'Preseason 3'!S7</f>
        <v>0</v>
      </c>
      <c r="AC33" s="32">
        <f>'Preseason 1'!T7+'Preseason 2'!T7+'Preseason 3'!T7</f>
        <v>0</v>
      </c>
      <c r="AD33" s="32">
        <f>'Preseason 1'!U7+'Preseason 2'!U7+'Preseason 3'!U7</f>
        <v>0</v>
      </c>
      <c r="AE33" s="34">
        <f t="shared" si="9"/>
        <v>0</v>
      </c>
      <c r="AF33" s="35">
        <f t="shared" si="10"/>
        <v>0</v>
      </c>
      <c r="AG33" s="34">
        <f t="shared" si="11"/>
        <v>0</v>
      </c>
      <c r="AH33" s="35">
        <f t="shared" si="12"/>
        <v>0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 t="shared" si="9"/>
        <v>0.33333333333333331</v>
      </c>
      <c r="AF34" s="35">
        <f t="shared" si="10"/>
        <v>0.33333333333333331</v>
      </c>
      <c r="AG34" s="34">
        <f t="shared" si="11"/>
        <v>0</v>
      </c>
      <c r="AH34" s="35">
        <f t="shared" si="12"/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 t="shared" si="9"/>
        <v>0.66666666666666663</v>
      </c>
      <c r="AF35" s="35">
        <f t="shared" si="10"/>
        <v>0.33333333333333331</v>
      </c>
      <c r="AG35" s="34">
        <f t="shared" si="11"/>
        <v>0.33333333333333331</v>
      </c>
      <c r="AH35" s="35">
        <f t="shared" si="12"/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189</v>
      </c>
      <c r="Z36" s="49" t="s">
        <v>63</v>
      </c>
      <c r="AA36" s="32">
        <f>'Preseason 1'!R10+'Preseason 2'!R10+'Preseason 3'!R10</f>
        <v>0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0</v>
      </c>
      <c r="AE36" s="34">
        <f t="shared" si="9"/>
        <v>0</v>
      </c>
      <c r="AF36" s="35">
        <f t="shared" si="10"/>
        <v>0</v>
      </c>
      <c r="AG36" s="34">
        <f t="shared" si="11"/>
        <v>0</v>
      </c>
      <c r="AH36" s="35">
        <f t="shared" si="12"/>
        <v>0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2'!R11+'Preseason 3'!R11</f>
        <v>3</v>
      </c>
      <c r="AB37" s="32">
        <f>'Preseason 1'!S11+'Preseason 2'!S11+'Preseason 3'!S11</f>
        <v>1</v>
      </c>
      <c r="AC37" s="32">
        <f>'Preseason 1'!T11+'Preseason 2'!T11+'Preseason 3'!T11</f>
        <v>0</v>
      </c>
      <c r="AD37" s="32">
        <f>'Preseason 1'!U11+'Preseason 2'!U11+'Preseason 3'!U11</f>
        <v>1</v>
      </c>
      <c r="AE37" s="34">
        <f t="shared" si="9"/>
        <v>1</v>
      </c>
      <c r="AF37" s="35">
        <f t="shared" si="10"/>
        <v>0.33333333333333331</v>
      </c>
      <c r="AG37" s="34">
        <f t="shared" si="11"/>
        <v>0</v>
      </c>
      <c r="AH37" s="35">
        <f t="shared" si="12"/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 t="shared" si="9"/>
        <v>4</v>
      </c>
      <c r="AF38" s="35">
        <f t="shared" si="10"/>
        <v>0.33333333333333331</v>
      </c>
      <c r="AG38" s="34">
        <f t="shared" si="11"/>
        <v>3</v>
      </c>
      <c r="AH38" s="35">
        <f t="shared" si="12"/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 t="shared" si="9"/>
        <v>0.66666666666666663</v>
      </c>
      <c r="AF39" s="35">
        <f t="shared" si="10"/>
        <v>0</v>
      </c>
      <c r="AG39" s="34">
        <f t="shared" si="11"/>
        <v>0</v>
      </c>
      <c r="AH39" s="35">
        <f t="shared" si="12"/>
        <v>0.33333333333333331</v>
      </c>
      <c r="AI39" s="36">
        <f>COUNTIF('Preseason 1'!V13, "TRUE")+COUNTIF('Preseason 2'!V13, "TRUE")+COUNTIF('Preseason 3'!V13,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201</v>
      </c>
      <c r="AA40" s="32">
        <f>'Preseason 1'!R14+'Preseason 2'!R14+'Preseason 3'!R14</f>
        <v>0</v>
      </c>
      <c r="AB40" s="32">
        <f>'Preseason 1'!S14+'Preseason 2'!S14+'Preseason 3'!S14</f>
        <v>0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 t="shared" ref="AE40:AE45" si="13">AA40/$AA$27</f>
        <v>0</v>
      </c>
      <c r="AF40" s="35">
        <f t="shared" ref="AF40:AF45" si="14">AB40/$AA$27</f>
        <v>0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 t="e">
        <f>'Statistics LG'!J3</f>
        <v>#DIV/0!</v>
      </c>
      <c r="V41" s="28"/>
      <c r="Z41" s="36" t="s">
        <v>128</v>
      </c>
      <c r="AA41" s="32">
        <f>'Preseason 1'!R15+'Preseason 2'!R15+'Preseason 3'!R15</f>
        <v>4</v>
      </c>
      <c r="AB41" s="32">
        <f>'Preseason 1'!S15+'Preseason 2'!S15+'Preseason 3'!S15</f>
        <v>2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 t="shared" si="13"/>
        <v>1.3333333333333333</v>
      </c>
      <c r="AF41" s="35">
        <f t="shared" si="14"/>
        <v>0.66666666666666663</v>
      </c>
      <c r="AG41" s="34">
        <f t="shared" si="15"/>
        <v>0</v>
      </c>
      <c r="AH41" s="35">
        <f t="shared" si="16"/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 t="e">
        <f>'Statistics WW'!J4</f>
        <v>#DIV/0!</v>
      </c>
      <c r="V42" s="28"/>
      <c r="Z42" s="36" t="s">
        <v>127</v>
      </c>
      <c r="AA42" s="32">
        <f>'Preseason 1'!R16+'Preseason 2'!R16+'Preseason 3'!R16</f>
        <v>6</v>
      </c>
      <c r="AB42" s="32">
        <f>'Preseason 1'!S16+'Preseason 2'!S16+'Preseason 3'!S16</f>
        <v>2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 t="shared" si="13"/>
        <v>2</v>
      </c>
      <c r="AF42" s="35">
        <f t="shared" si="14"/>
        <v>0.66666666666666663</v>
      </c>
      <c r="AG42" s="34">
        <f t="shared" si="15"/>
        <v>0.66666666666666663</v>
      </c>
      <c r="AH42" s="35">
        <f t="shared" si="16"/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 t="e">
        <f>'Statistics 5M'!J4</f>
        <v>#DIV/0!</v>
      </c>
      <c r="V43" s="28"/>
      <c r="Z43" s="36" t="s">
        <v>73</v>
      </c>
      <c r="AA43" s="32">
        <f>'Preseason 1'!R17+'Preseason 2'!R17+'Preseason 3'!R17</f>
        <v>6</v>
      </c>
      <c r="AB43" s="32">
        <f>'Preseason 1'!S17+'Preseason 2'!S17+'Preseason 3'!S17</f>
        <v>3</v>
      </c>
      <c r="AC43" s="32">
        <f>'Preseason 1'!T17+'Preseason 2'!T17+'Preseason 3'!T17</f>
        <v>1</v>
      </c>
      <c r="AD43" s="32">
        <f>'Preseason 1'!U17+'Preseason 2'!U17+'Preseason 3'!U17</f>
        <v>1</v>
      </c>
      <c r="AE43" s="34">
        <f t="shared" si="13"/>
        <v>2</v>
      </c>
      <c r="AF43" s="35">
        <f t="shared" si="14"/>
        <v>1</v>
      </c>
      <c r="AG43" s="34">
        <f t="shared" si="15"/>
        <v>0.33333333333333331</v>
      </c>
      <c r="AH43" s="35">
        <f t="shared" si="16"/>
        <v>0.33333333333333331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22</v>
      </c>
      <c r="V46" s="18">
        <f>U46/AA6</f>
        <v>7.333333333333333</v>
      </c>
      <c r="W46" s="28">
        <f>U46/SUM($U$46:$U$48)</f>
        <v>0.51162790697674421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14</v>
      </c>
      <c r="V47" s="18">
        <f>U47/AA6</f>
        <v>4.666666666666667</v>
      </c>
      <c r="W47" s="28">
        <f>U47/SUM($U$46:$U$48)</f>
        <v>0.32558139534883723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7</v>
      </c>
      <c r="V48" s="18">
        <f>U48/AA6</f>
        <v>2.3333333333333335</v>
      </c>
      <c r="W48" s="28">
        <f>U48/SUM($U$46:$U$48)</f>
        <v>0.16279069767441862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0.8571428571428571</v>
      </c>
      <c r="V53" s="39">
        <f>'Statistics LG'!O42</f>
        <v>0.38095238095238093</v>
      </c>
      <c r="W53" s="39">
        <f>AVERAGE(U53:V53)</f>
        <v>0.61904761904761907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0.1428571428571429</v>
      </c>
      <c r="U54" s="42" t="s">
        <v>131</v>
      </c>
      <c r="V54" s="39">
        <f>'Statistics WW'!L42</f>
        <v>0</v>
      </c>
      <c r="W54" s="39">
        <f>AVERAGE(T54:V54)</f>
        <v>7.1428571428571452E-2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0.61904761904761907</v>
      </c>
      <c r="U55" s="39">
        <f>1-V54</f>
        <v>1</v>
      </c>
      <c r="V55" s="42" t="s">
        <v>131</v>
      </c>
      <c r="W55" s="39">
        <f>AVERAGE(T55:V55)</f>
        <v>0.80952380952380953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 t="str">
        <f>'Statistics LG'!A6</f>
        <v>13-July</v>
      </c>
      <c r="T78" s="17" t="e">
        <f>T77+'Statistics LG'!D6</f>
        <v>#DIV/0!</v>
      </c>
      <c r="U78" s="17" t="e">
        <f>U77+'Statistics WW'!D6</f>
        <v>#DIV/0!</v>
      </c>
      <c r="V78" s="17" t="e">
        <f>V77+'Statistics 5M'!D6</f>
        <v>#DIV/0!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 t="e">
        <f>T78+'Statistics LG'!D7</f>
        <v>#DIV/0!</v>
      </c>
      <c r="U79" s="17" t="e">
        <f>U78+'Statistics WW'!D7</f>
        <v>#DIV/0!</v>
      </c>
      <c r="V79" s="17" t="e">
        <f>V78+'Statistics 5M'!D7</f>
        <v>#DIV/0!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 t="e">
        <f>T79+'Statistics LG'!D8</f>
        <v>#DIV/0!</v>
      </c>
      <c r="U80" s="17" t="e">
        <f>U79+'Statistics WW'!D8</f>
        <v>#DIV/0!</v>
      </c>
      <c r="V80" s="17" t="e">
        <f>V79+'Statistics 5M'!D8</f>
        <v>#DIV/0!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 t="e">
        <f>T80+'Statistics LG'!D9</f>
        <v>#DIV/0!</v>
      </c>
      <c r="U81" s="17" t="e">
        <f>U80+'Statistics WW'!D9</f>
        <v>#DIV/0!</v>
      </c>
      <c r="V81" s="17" t="e">
        <f>V80+'Statistics 5M'!D9</f>
        <v>#DIV/0!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 t="e">
        <f>T81+'Statistics LG'!D10</f>
        <v>#DIV/0!</v>
      </c>
      <c r="U82" s="17" t="e">
        <f>U81+'Statistics WW'!D10</f>
        <v>#DIV/0!</v>
      </c>
      <c r="V82" s="17" t="e">
        <f>V81+'Statistics 5M'!D10</f>
        <v>#DIV/0!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 t="e">
        <f>T82+'Statistics LG'!D11</f>
        <v>#DIV/0!</v>
      </c>
      <c r="U83" s="17" t="e">
        <f>U82+'Statistics WW'!D11</f>
        <v>#DIV/0!</v>
      </c>
      <c r="V83" s="17" t="e">
        <f>V82+'Statistics 5M'!D11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 t="e">
        <f>T83+'Statistics LG'!D12</f>
        <v>#DIV/0!</v>
      </c>
      <c r="U84" s="17" t="e">
        <f>U83+'Statistics WW'!D12</f>
        <v>#DIV/0!</v>
      </c>
      <c r="V84" s="17" t="e">
        <f>V83+'Statistics 5M'!D12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 t="e">
        <f>T84+'Statistics LG'!D13</f>
        <v>#DIV/0!</v>
      </c>
      <c r="U85" s="17" t="e">
        <f>U84+'Statistics WW'!D13</f>
        <v>#DIV/0!</v>
      </c>
      <c r="V85" s="17" t="e">
        <f>V84+'Statistics 5M'!D13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 t="e">
        <f>T85+'Statistics LG'!D14</f>
        <v>#DIV/0!</v>
      </c>
      <c r="U86" s="17" t="e">
        <f>U85+'Statistics WW'!D14</f>
        <v>#DIV/0!</v>
      </c>
      <c r="V86" s="17" t="e">
        <f>V85+'Statistics 5M'!D14</f>
        <v>#DIV/0!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 t="e">
        <f>T86+'Statistics LG'!D15</f>
        <v>#DIV/0!</v>
      </c>
      <c r="U87" s="17" t="e">
        <f>U86+'Statistics WW'!D15</f>
        <v>#DIV/0!</v>
      </c>
      <c r="V87" s="17" t="e">
        <f>V86+'Statistics 5M'!D15</f>
        <v>#DIV/0!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 t="e">
        <f>T87+'Statistics LG'!D16</f>
        <v>#DIV/0!</v>
      </c>
      <c r="U88" s="17" t="e">
        <f>U87+'Statistics WW'!D16</f>
        <v>#DIV/0!</v>
      </c>
      <c r="V88" s="17" t="e">
        <f>V87+'Statistics 5M'!D16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 t="e">
        <f>T88+'Statistics LG'!D17</f>
        <v>#DIV/0!</v>
      </c>
      <c r="U89" s="17" t="e">
        <f>U88+'Statistics WW'!D17</f>
        <v>#DIV/0!</v>
      </c>
      <c r="V89" s="17" t="e">
        <f>V88+'Statistics 5M'!D17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 t="e">
        <f>T89+'Statistics LG'!D18</f>
        <v>#DIV/0!</v>
      </c>
      <c r="U90" s="17" t="e">
        <f>U89+'Statistics WW'!D18</f>
        <v>#DIV/0!</v>
      </c>
      <c r="V90" s="17" t="e">
        <f>V89+'Statistics 5M'!D18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193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14</v>
      </c>
      <c r="I3" s="86">
        <f>SUM(C4:C40)</f>
        <v>14</v>
      </c>
      <c r="J3" s="83" t="e">
        <f>SUM(D4:D40)</f>
        <v>#DIV/0!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207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6</v>
      </c>
      <c r="T4" s="103">
        <f>'Stats Global'!AB22</f>
        <v>2</v>
      </c>
      <c r="U4" s="103">
        <f>'Stats Global'!AC22</f>
        <v>3</v>
      </c>
      <c r="V4" s="103">
        <f>'Stats Global'!AD22</f>
        <v>1</v>
      </c>
      <c r="W4" s="103">
        <f>'Stats Global'!AE22</f>
        <v>1</v>
      </c>
      <c r="X4" s="103">
        <f>'Stats Global'!AF22</f>
        <v>0.33333333333333331</v>
      </c>
      <c r="Y4" s="103">
        <f>'Stats Global'!AG22</f>
        <v>1</v>
      </c>
      <c r="Z4" s="103">
        <f>'Stats Global'!AH22</f>
        <v>0.33333333333333331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210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3</v>
      </c>
      <c r="T5" s="103">
        <f>'Stats Global'!AB16</f>
        <v>1</v>
      </c>
      <c r="U5" s="103">
        <f>'Stats Global'!AC16</f>
        <v>1</v>
      </c>
      <c r="V5" s="103">
        <f>'Stats Global'!AD16</f>
        <v>0.33333333333333331</v>
      </c>
      <c r="W5" s="103">
        <f>'Stats Global'!AE16</f>
        <v>0</v>
      </c>
      <c r="X5" s="103">
        <f>'Stats Global'!AF16</f>
        <v>0</v>
      </c>
      <c r="Y5" s="103">
        <f>'Stats Global'!AG16</f>
        <v>1</v>
      </c>
      <c r="Z5" s="103">
        <f>'Stats Global'!AH16</f>
        <v>0.33333333333333331</v>
      </c>
      <c r="AA5" s="103">
        <f>'Stats Global'!AJ16</f>
        <v>0</v>
      </c>
    </row>
    <row r="6" spans="1:30" ht="14.35" customHeight="1" x14ac:dyDescent="0.45">
      <c r="A6" s="80" t="str">
        <f>'Stats Global'!B7</f>
        <v>13-July</v>
      </c>
      <c r="B6" s="88">
        <f>'Stats Global'!F7</f>
        <v>0</v>
      </c>
      <c r="C6" s="88">
        <f>'Stats Global'!G7+'Stats Global'!H7</f>
        <v>0</v>
      </c>
      <c r="D6" s="88" t="e">
        <f>'Stats Global'!O7</f>
        <v>#DIV/0!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6</v>
      </c>
      <c r="T6" s="103">
        <f>'Stats Global'!AB21</f>
        <v>2</v>
      </c>
      <c r="U6" s="103">
        <f>'Stats Global'!AC21</f>
        <v>2</v>
      </c>
      <c r="V6" s="103">
        <f>'Stats Global'!AD21</f>
        <v>0.66666666666666663</v>
      </c>
      <c r="W6" s="103">
        <f>'Stats Global'!AE21</f>
        <v>2</v>
      </c>
      <c r="X6" s="103">
        <f>'Stats Global'!AF21</f>
        <v>0.66666666666666663</v>
      </c>
      <c r="Y6" s="103">
        <f>'Stats Global'!AG21</f>
        <v>1</v>
      </c>
      <c r="Z6" s="103">
        <f>'Stats Global'!AH21</f>
        <v>0.33333333333333331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0.66666666666666663</v>
      </c>
      <c r="U8" s="103">
        <f>'Stats Global'!AC9</f>
        <v>1</v>
      </c>
      <c r="V8" s="103">
        <f>'Stats Global'!AD9</f>
        <v>0.33333333333333331</v>
      </c>
      <c r="W8" s="103">
        <f>'Stats Global'!AE9</f>
        <v>1</v>
      </c>
      <c r="X8" s="103">
        <f>'Stats Global'!AF9</f>
        <v>0.33333333333333331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6</v>
      </c>
      <c r="M41" s="107">
        <f>SUM(M4:M40)</f>
        <v>1</v>
      </c>
      <c r="N41" s="89"/>
      <c r="O41" s="107">
        <f>SUM(O4:O40)</f>
        <v>8</v>
      </c>
      <c r="P41" s="107">
        <f>SUM(P4:P40)</f>
        <v>13</v>
      </c>
    </row>
    <row r="42" spans="1:16" ht="14.25" customHeight="1" x14ac:dyDescent="0.45">
      <c r="L42" s="98">
        <f>L41/(M41+L41)</f>
        <v>0.8571428571428571</v>
      </c>
      <c r="O42" s="98">
        <f>O41/(P41+O41)</f>
        <v>0.38095238095238093</v>
      </c>
    </row>
    <row r="43" spans="1:16" ht="14.25" customHeight="1" x14ac:dyDescent="0.45">
      <c r="I43" s="99" t="str">
        <f>K43&amp;H3&amp;","&amp;I3&amp;"],"</f>
        <v>"PartA":[14,14],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5.7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"PartB":[6,"Angus Walker",3,"Angus Walker",2,"Christopher Tomkinson",1,"Angus Walker"],</v>
      </c>
      <c r="K44" s="81" t="s">
        <v>136</v>
      </c>
      <c r="M44" s="101">
        <f>MAX(Table1114[Points])</f>
        <v>6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2.2999999999999998</v>
      </c>
    </row>
    <row r="45" spans="1:16" ht="14.25" customHeight="1" x14ac:dyDescent="0.45">
      <c r="I45" s="81" t="str">
        <f>K45&amp;O43&amp;","&amp;O44&amp;","&amp;O45&amp;","&amp;O46&amp;","&amp;O47&amp;","&amp;O48&amp;"],"</f>
        <v>"PartC":[5.7,2.3,1.3,1,4.7,4.7],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1.3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"PartD":[6,1,85.7,8,13,38.1],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4.7</v>
      </c>
    </row>
    <row r="48" spans="1:16" ht="14.25" customHeight="1" x14ac:dyDescent="0.45">
      <c r="O48" s="81">
        <f>ROUND(I3/'Stats Global'!AA6,1)</f>
        <v>4.7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193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208</v>
      </c>
      <c r="F4" s="85" t="s">
        <v>208</v>
      </c>
      <c r="H4" s="86">
        <f>SUM(B4:B40)</f>
        <v>2</v>
      </c>
      <c r="I4" s="86">
        <f>SUM(C4:C40)</f>
        <v>20</v>
      </c>
      <c r="J4" s="83" t="e">
        <f>SUM(D4:D40)</f>
        <v>#DIV/0!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0</v>
      </c>
      <c r="M5" s="90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80" t="str">
        <f>'Stats Global'!B7</f>
        <v>13-July</v>
      </c>
      <c r="B6" s="88">
        <f>'Stats Global'!I7</f>
        <v>0</v>
      </c>
      <c r="C6" s="88">
        <f>'Stats Global'!J7+'Stats Global'!K7</f>
        <v>0</v>
      </c>
      <c r="D6" s="88" t="e">
        <f>'Stats Global'!P7</f>
        <v>#DIV/0!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1</v>
      </c>
      <c r="Q6" s="103">
        <f>'Stats Global'!AB13</f>
        <v>0.33333333333333331</v>
      </c>
      <c r="R6" s="103">
        <f>'Stats Global'!AC13</f>
        <v>1</v>
      </c>
      <c r="S6" s="103">
        <f>'Stats Global'!AD13</f>
        <v>0.33333333333333331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0.66666666666666663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0.33333333333333331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203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201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14</v>
      </c>
      <c r="N41" s="89"/>
      <c r="O41" s="89"/>
      <c r="P41" s="58"/>
    </row>
    <row r="42" spans="1:16" ht="14.25" customHeight="1" x14ac:dyDescent="0.45">
      <c r="L42" s="98">
        <f>L41/(M41+L41)</f>
        <v>0</v>
      </c>
      <c r="P42" s="58"/>
    </row>
    <row r="43" spans="1:16" ht="14.25" customHeight="1" x14ac:dyDescent="0.45">
      <c r="J43" s="99" t="str">
        <f>L43&amp;H4&amp;","&amp;I4&amp;"],"</f>
        <v>"PartA":[2,20],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Pattemore",1,"Lukas Johnston",0,"N/A",1,"Ryan Pattemore"],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0.3</v>
      </c>
    </row>
    <row r="45" spans="1:16" ht="14.25" customHeight="1" x14ac:dyDescent="0.45">
      <c r="J45" s="81" t="str">
        <f>L45&amp;P43&amp;","&amp;P44&amp;","&amp;P45&amp;","&amp;P46&amp;","&amp;P47&amp;","&amp;P48&amp;"],"</f>
        <v>"PartC":[1,0.3,0,0.3,0.7,6.7],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"PartD":[1,6,14.3,0,14,0],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Global'!AG23)/'Stats Global'!AA6,1)</f>
        <v>0.3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Ryan Pattemore</v>
      </c>
      <c r="P47" s="81">
        <f>ROUND(H4/'Stats Global'!AA6,1)</f>
        <v>0.7</v>
      </c>
    </row>
    <row r="48" spans="1:16" ht="14.25" customHeight="1" x14ac:dyDescent="0.45">
      <c r="P48" s="81">
        <f>ROUND(I4/'Stats Global'!AA6,1)</f>
        <v>6.7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193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27</v>
      </c>
      <c r="I4" s="86">
        <f>SUM(C4:C40)</f>
        <v>8</v>
      </c>
      <c r="J4" s="83" t="e">
        <f>SUM(D4:D40)</f>
        <v>#DIV/0!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5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4</v>
      </c>
      <c r="O5" s="103">
        <f>'Stats Global'!AC17</f>
        <v>1</v>
      </c>
      <c r="P5" s="103">
        <f>'Stats Global'!AD17</f>
        <v>0.33333333333333331</v>
      </c>
      <c r="Q5" s="103">
        <f>'Stats Global'!AE17</f>
        <v>9</v>
      </c>
      <c r="R5" s="103">
        <f>'Stats Global'!AF17</f>
        <v>3</v>
      </c>
      <c r="S5" s="103">
        <f>'Stats Global'!AG17</f>
        <v>1</v>
      </c>
      <c r="T5" s="103">
        <f>'Stats Global'!AH17</f>
        <v>0.33333333333333331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 t="str">
        <f>'Stats Global'!B7</f>
        <v>13-July</v>
      </c>
      <c r="B6" s="88">
        <f>'Stats Global'!L7</f>
        <v>0</v>
      </c>
      <c r="C6" s="88">
        <f>'Stats Global'!M7+'Stats Global'!N7</f>
        <v>0</v>
      </c>
      <c r="D6" s="88" t="e">
        <f>'Stats Global'!Q7</f>
        <v>#DIV/0!</v>
      </c>
      <c r="E6" s="85"/>
      <c r="F6" s="85"/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4</v>
      </c>
      <c r="O6" s="103">
        <f>'Stats Global'!AC10</f>
        <v>10</v>
      </c>
      <c r="P6" s="103">
        <f>'Stats Global'!AD10</f>
        <v>3.3333333333333335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0.33333333333333331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4</v>
      </c>
      <c r="N7" s="103">
        <f>'Stats Global'!AB20</f>
        <v>1.3333333333333333</v>
      </c>
      <c r="O7" s="103">
        <f>'Stats Global'!AC20</f>
        <v>2</v>
      </c>
      <c r="P7" s="103">
        <f>'Stats Global'!AD20</f>
        <v>0.66666666666666663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0.33333333333333331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0.66666666666666663</v>
      </c>
      <c r="O8" s="103">
        <f>'Stats Global'!AC14</f>
        <v>1</v>
      </c>
      <c r="P8" s="103">
        <f>'Stats Global'!AD14</f>
        <v>0.33333333333333331</v>
      </c>
      <c r="Q8" s="103">
        <f>'Stats Global'!AE14</f>
        <v>1</v>
      </c>
      <c r="R8" s="103">
        <f>'Stats Global'!AF14</f>
        <v>0.33333333333333331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"PartA":[27,8],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10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4.7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"PartC":[10,4.7,3.3,1,9,2.7],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3.3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"PartD":[13,8,61.9,14,0,100],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9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2.7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s="17" customFormat="1" ht="14.25" customHeight="1" x14ac:dyDescent="0.45"/>
    <row r="66" s="17" customFormat="1" ht="14.25" customHeight="1" x14ac:dyDescent="0.45"/>
    <row r="67" s="17" customFormat="1" ht="14.25" customHeight="1" x14ac:dyDescent="0.45"/>
    <row r="68" s="17" customFormat="1" ht="14.25" customHeight="1" x14ac:dyDescent="0.45"/>
    <row r="69" s="17" customFormat="1" ht="14.25" customHeight="1" x14ac:dyDescent="0.45"/>
    <row r="70" s="17" customFormat="1" ht="14.25" customHeight="1" x14ac:dyDescent="0.45"/>
    <row r="71" s="17" customFormat="1" ht="14.25" customHeight="1" x14ac:dyDescent="0.45"/>
    <row r="72" s="17" customFormat="1" ht="14.25" customHeight="1" x14ac:dyDescent="0.45"/>
    <row r="73" s="17" customFormat="1" ht="14.25" customHeight="1" x14ac:dyDescent="0.45"/>
    <row r="74" s="17" customFormat="1" ht="14.25" customHeight="1" x14ac:dyDescent="0.45"/>
    <row r="75" s="17" customFormat="1" ht="14.25" customHeight="1" x14ac:dyDescent="0.45"/>
    <row r="76" s="17" customFormat="1" ht="14.25" customHeight="1" x14ac:dyDescent="0.45"/>
    <row r="77" s="17" customFormat="1" ht="14.25" customHeight="1" x14ac:dyDescent="0.45"/>
    <row r="78" s="17" customFormat="1" ht="14.25" customHeight="1" x14ac:dyDescent="0.45"/>
    <row r="79" s="17" customFormat="1" ht="14.25" customHeight="1" x14ac:dyDescent="0.45"/>
    <row r="80" s="17" customFormat="1" ht="14.25" customHeight="1" x14ac:dyDescent="0.45"/>
    <row r="81" s="17" customFormat="1" ht="14.25" customHeight="1" x14ac:dyDescent="0.45"/>
    <row r="82" s="17" customFormat="1" ht="14.25" customHeight="1" x14ac:dyDescent="0.45"/>
    <row r="83" s="17" customFormat="1" ht="14.25" customHeight="1" x14ac:dyDescent="0.45"/>
    <row r="84" s="17" customFormat="1" ht="14.25" customHeight="1" x14ac:dyDescent="0.45"/>
    <row r="85" s="17" customFormat="1" ht="14.25" customHeight="1" x14ac:dyDescent="0.45"/>
    <row r="86" s="17" customFormat="1" ht="14.25" customHeight="1" x14ac:dyDescent="0.45"/>
    <row r="87" s="17" customFormat="1" ht="14.25" customHeight="1" x14ac:dyDescent="0.45"/>
    <row r="88" s="17" customFormat="1" ht="14.25" customHeight="1" x14ac:dyDescent="0.45"/>
    <row r="89" s="17" customFormat="1" ht="14.25" customHeight="1" x14ac:dyDescent="0.45"/>
    <row r="90" s="17" customFormat="1" ht="14.25" customHeight="1" x14ac:dyDescent="0.45"/>
    <row r="91" s="17" customFormat="1" ht="14.25" customHeight="1" x14ac:dyDescent="0.45"/>
    <row r="92" s="17" customFormat="1" ht="14.25" customHeight="1" x14ac:dyDescent="0.45"/>
    <row r="93" s="17" customFormat="1" ht="14.25" customHeight="1" x14ac:dyDescent="0.45"/>
    <row r="94" s="17" customFormat="1" ht="14.25" customHeight="1" x14ac:dyDescent="0.45"/>
    <row r="95" s="17" customFormat="1" ht="14.25" customHeight="1" x14ac:dyDescent="0.45"/>
    <row r="96" s="17" customFormat="1" ht="14.25" customHeight="1" x14ac:dyDescent="0.45"/>
    <row r="97" s="17" customFormat="1" ht="14.25" customHeight="1" x14ac:dyDescent="0.45"/>
    <row r="98" s="17" customFormat="1" ht="14.25" customHeight="1" x14ac:dyDescent="0.45"/>
    <row r="99" s="17" customFormat="1" ht="14.25" customHeight="1" x14ac:dyDescent="0.45"/>
    <row r="100" s="17" customFormat="1" ht="14.25" customHeight="1" x14ac:dyDescent="0.45"/>
    <row r="101" s="17" customFormat="1" ht="14.25" customHeight="1" x14ac:dyDescent="0.45"/>
    <row r="102" s="17" customFormat="1" ht="14.25" customHeight="1" x14ac:dyDescent="0.45"/>
    <row r="103" s="17" customFormat="1" ht="14.25" customHeight="1" x14ac:dyDescent="0.45"/>
    <row r="104" s="17" customFormat="1" ht="14.25" customHeight="1" x14ac:dyDescent="0.45"/>
    <row r="105" s="17" customFormat="1" ht="14.25" customHeight="1" x14ac:dyDescent="0.45"/>
    <row r="106" s="17" customFormat="1" ht="14.25" customHeight="1" x14ac:dyDescent="0.45"/>
    <row r="107" s="17" customFormat="1" ht="14.25" customHeight="1" x14ac:dyDescent="0.45"/>
    <row r="108" s="17" customFormat="1" ht="14.25" customHeight="1" x14ac:dyDescent="0.45"/>
    <row r="109" s="17" customFormat="1" ht="14.25" customHeight="1" x14ac:dyDescent="0.45"/>
    <row r="110" s="17" customFormat="1" ht="14.25" customHeight="1" x14ac:dyDescent="0.45"/>
    <row r="111" s="17" customFormat="1" ht="14.25" customHeight="1" x14ac:dyDescent="0.45"/>
    <row r="112" s="17" customFormat="1" ht="14.25" customHeight="1" x14ac:dyDescent="0.45"/>
    <row r="113" s="17" customFormat="1" ht="14.25" customHeight="1" x14ac:dyDescent="0.45"/>
    <row r="114" s="17" customFormat="1" ht="14.25" customHeight="1" x14ac:dyDescent="0.45"/>
    <row r="115" s="17" customFormat="1" ht="14.25" customHeight="1" x14ac:dyDescent="0.45"/>
    <row r="116" s="17" customFormat="1" ht="14.25" customHeight="1" x14ac:dyDescent="0.45"/>
    <row r="117" s="17" customFormat="1" ht="14.25" customHeight="1" x14ac:dyDescent="0.45"/>
    <row r="118" s="17" customFormat="1" ht="14.25" customHeight="1" x14ac:dyDescent="0.45"/>
    <row r="119" s="17" customFormat="1" ht="14.25" customHeight="1" x14ac:dyDescent="0.45"/>
    <row r="120" s="17" customFormat="1" ht="14.25" customHeight="1" x14ac:dyDescent="0.45"/>
    <row r="121" s="17" customFormat="1" ht="14.25" customHeight="1" x14ac:dyDescent="0.45"/>
    <row r="122" s="17" customFormat="1" ht="14.25" customHeight="1" x14ac:dyDescent="0.45"/>
    <row r="123" s="17" customFormat="1" ht="14.25" customHeight="1" x14ac:dyDescent="0.45"/>
    <row r="124" s="17" customFormat="1" ht="14.25" customHeight="1" x14ac:dyDescent="0.45"/>
    <row r="125" s="17" customFormat="1" ht="14.25" customHeight="1" x14ac:dyDescent="0.45"/>
    <row r="126" s="17" customFormat="1" ht="14.25" customHeight="1" x14ac:dyDescent="0.45"/>
    <row r="127" s="17" customFormat="1" ht="14.25" customHeight="1" x14ac:dyDescent="0.45"/>
    <row r="128" s="17" customFormat="1" ht="14.25" customHeight="1" x14ac:dyDescent="0.45"/>
    <row r="129" s="17" customFormat="1" ht="14.25" customHeight="1" x14ac:dyDescent="0.45"/>
    <row r="130" s="17" customFormat="1" ht="14.25" customHeight="1" x14ac:dyDescent="0.45"/>
    <row r="131" s="17" customFormat="1" ht="14.25" customHeight="1" x14ac:dyDescent="0.45"/>
    <row r="132" s="17" customFormat="1" ht="14.25" customHeight="1" x14ac:dyDescent="0.45"/>
    <row r="133" s="17" customFormat="1" ht="14.25" customHeight="1" x14ac:dyDescent="0.45"/>
    <row r="134" s="17" customFormat="1" ht="14.25" customHeight="1" x14ac:dyDescent="0.45"/>
    <row r="135" s="17" customFormat="1" ht="14.25" customHeight="1" x14ac:dyDescent="0.45"/>
    <row r="136" s="17" customFormat="1" ht="14.25" customHeight="1" x14ac:dyDescent="0.45"/>
    <row r="137" s="17" customFormat="1" ht="14.25" customHeight="1" x14ac:dyDescent="0.45"/>
    <row r="138" s="17" customFormat="1" ht="14.25" customHeight="1" x14ac:dyDescent="0.45"/>
    <row r="139" s="17" customFormat="1" ht="14.25" customHeight="1" x14ac:dyDescent="0.45"/>
    <row r="140" s="17" customFormat="1" ht="14.25" customHeight="1" x14ac:dyDescent="0.45"/>
    <row r="141" s="17" customFormat="1" ht="14.25" customHeight="1" x14ac:dyDescent="0.45"/>
    <row r="142" s="17" customFormat="1" ht="14.25" customHeight="1" x14ac:dyDescent="0.45"/>
    <row r="143" s="17" customFormat="1" ht="14.25" customHeight="1" x14ac:dyDescent="0.45"/>
    <row r="144" s="17" customFormat="1" ht="14.25" customHeight="1" x14ac:dyDescent="0.45"/>
    <row r="145" s="17" customFormat="1" ht="14.25" customHeight="1" x14ac:dyDescent="0.45"/>
    <row r="146" s="17" customFormat="1" ht="14.25" customHeight="1" x14ac:dyDescent="0.45"/>
    <row r="147" s="17" customFormat="1" ht="14.25" customHeight="1" x14ac:dyDescent="0.45"/>
    <row r="148" s="17" customFormat="1" ht="14.25" customHeight="1" x14ac:dyDescent="0.45"/>
    <row r="149" s="17" customFormat="1" ht="14.25" customHeight="1" x14ac:dyDescent="0.45"/>
    <row r="150" s="17" customFormat="1" ht="14.25" customHeight="1" x14ac:dyDescent="0.45"/>
    <row r="151" s="17" customFormat="1" ht="14.25" customHeight="1" x14ac:dyDescent="0.45"/>
    <row r="152" s="17" customFormat="1" ht="14.25" customHeight="1" x14ac:dyDescent="0.45"/>
    <row r="153" s="17" customFormat="1" ht="14.25" customHeight="1" x14ac:dyDescent="0.45"/>
    <row r="154" s="17" customFormat="1" ht="14.25" customHeight="1" x14ac:dyDescent="0.45"/>
    <row r="155" s="17" customFormat="1" ht="14.25" customHeight="1" x14ac:dyDescent="0.45"/>
    <row r="156" s="17" customFormat="1" ht="14.25" customHeight="1" x14ac:dyDescent="0.45"/>
    <row r="157" s="17" customFormat="1" ht="14.25" customHeight="1" x14ac:dyDescent="0.45"/>
    <row r="158" s="17" customFormat="1" ht="14.25" customHeight="1" x14ac:dyDescent="0.45"/>
    <row r="159" s="17" customFormat="1" ht="14.25" customHeight="1" x14ac:dyDescent="0.45"/>
    <row r="160" s="17" customFormat="1" ht="14.25" customHeight="1" x14ac:dyDescent="0.45"/>
    <row r="161" s="17" customFormat="1" ht="14.25" customHeight="1" x14ac:dyDescent="0.45"/>
    <row r="162" s="17" customFormat="1" ht="14.25" customHeight="1" x14ac:dyDescent="0.45"/>
    <row r="163" s="17" customFormat="1" ht="14.25" customHeight="1" x14ac:dyDescent="0.45"/>
    <row r="164" s="17" customFormat="1" ht="14.25" customHeight="1" x14ac:dyDescent="0.45"/>
    <row r="165" s="17" customFormat="1" ht="14.25" customHeight="1" x14ac:dyDescent="0.45"/>
    <row r="166" s="17" customFormat="1" ht="14.25" customHeight="1" x14ac:dyDescent="0.45"/>
    <row r="167" s="17" customFormat="1" ht="14.25" customHeight="1" x14ac:dyDescent="0.45"/>
    <row r="168" s="17" customFormat="1" ht="14.25" customHeight="1" x14ac:dyDescent="0.45"/>
    <row r="169" s="17" customFormat="1" ht="14.25" customHeight="1" x14ac:dyDescent="0.45"/>
    <row r="170" s="17" customFormat="1" ht="14.25" customHeight="1" x14ac:dyDescent="0.45"/>
    <row r="171" s="17" customFormat="1" ht="14.25" customHeight="1" x14ac:dyDescent="0.45"/>
    <row r="172" s="17" customFormat="1" ht="14.25" customHeight="1" x14ac:dyDescent="0.45"/>
    <row r="173" s="17" customFormat="1" ht="14.25" customHeight="1" x14ac:dyDescent="0.45"/>
    <row r="174" s="17" customFormat="1" ht="14.25" customHeight="1" x14ac:dyDescent="0.45"/>
    <row r="175" s="17" customFormat="1" ht="14.25" customHeight="1" x14ac:dyDescent="0.45"/>
    <row r="176" s="17" customFormat="1" ht="14.25" customHeight="1" x14ac:dyDescent="0.45"/>
    <row r="177" s="17" customFormat="1" ht="14.25" customHeight="1" x14ac:dyDescent="0.45"/>
    <row r="178" s="17" customFormat="1" ht="14.25" customHeight="1" x14ac:dyDescent="0.45"/>
    <row r="179" s="17" customFormat="1" ht="14.25" customHeight="1" x14ac:dyDescent="0.45"/>
    <row r="180" s="17" customFormat="1" ht="14.25" customHeight="1" x14ac:dyDescent="0.45"/>
    <row r="181" s="17" customFormat="1" ht="14.25" customHeight="1" x14ac:dyDescent="0.45"/>
    <row r="182" s="17" customFormat="1" ht="14.25" customHeight="1" x14ac:dyDescent="0.45"/>
    <row r="183" s="17" customFormat="1" ht="14.25" customHeight="1" x14ac:dyDescent="0.45"/>
    <row r="184" s="17" customFormat="1" ht="14.25" customHeight="1" x14ac:dyDescent="0.45"/>
    <row r="185" s="17" customFormat="1" ht="14.25" customHeight="1" x14ac:dyDescent="0.45"/>
    <row r="186" s="17" customFormat="1" ht="14.25" customHeight="1" x14ac:dyDescent="0.45"/>
    <row r="187" s="17" customFormat="1" ht="14.25" customHeight="1" x14ac:dyDescent="0.45"/>
    <row r="188" s="17" customFormat="1" ht="14.25" customHeight="1" x14ac:dyDescent="0.45"/>
    <row r="189" s="17" customFormat="1" ht="14.25" customHeight="1" x14ac:dyDescent="0.45"/>
    <row r="190" s="17" customFormat="1" ht="14.25" customHeight="1" x14ac:dyDescent="0.45"/>
    <row r="191" s="17" customFormat="1" ht="14.25" customHeight="1" x14ac:dyDescent="0.45"/>
    <row r="192" s="17" customFormat="1" ht="14.25" customHeight="1" x14ac:dyDescent="0.45"/>
    <row r="193" s="17" customFormat="1" ht="14.25" customHeight="1" x14ac:dyDescent="0.45"/>
    <row r="194" s="17" customFormat="1" ht="14.25" customHeight="1" x14ac:dyDescent="0.45"/>
    <row r="195" s="17" customFormat="1" ht="14.25" customHeight="1" x14ac:dyDescent="0.45"/>
    <row r="196" s="17" customFormat="1" ht="14.25" customHeight="1" x14ac:dyDescent="0.45"/>
    <row r="197" s="17" customFormat="1" ht="14.25" customHeight="1" x14ac:dyDescent="0.45"/>
    <row r="198" s="17" customFormat="1" ht="14.25" customHeight="1" x14ac:dyDescent="0.45"/>
    <row r="199" s="17" customFormat="1" ht="14.25" customHeight="1" x14ac:dyDescent="0.45"/>
    <row r="200" s="17" customFormat="1" ht="14.25" customHeight="1" x14ac:dyDescent="0.45"/>
    <row r="201" s="17" customFormat="1" ht="14.25" customHeight="1" x14ac:dyDescent="0.45"/>
    <row r="202" s="17" customFormat="1" ht="14.25" customHeight="1" x14ac:dyDescent="0.45"/>
    <row r="203" s="17" customFormat="1" ht="14.25" customHeight="1" x14ac:dyDescent="0.45"/>
    <row r="204" s="17" customFormat="1" ht="14.25" customHeight="1" x14ac:dyDescent="0.45"/>
    <row r="205" s="17" customFormat="1" ht="14.25" customHeight="1" x14ac:dyDescent="0.45"/>
    <row r="206" s="17" customFormat="1" ht="14.25" customHeight="1" x14ac:dyDescent="0.45"/>
    <row r="207" s="17" customFormat="1" ht="14.25" customHeight="1" x14ac:dyDescent="0.45"/>
    <row r="208" s="17" customFormat="1" ht="14.25" customHeight="1" x14ac:dyDescent="0.45"/>
    <row r="209" s="17" customFormat="1" ht="14.25" customHeight="1" x14ac:dyDescent="0.45"/>
    <row r="210" s="17" customFormat="1" ht="14.25" customHeight="1" x14ac:dyDescent="0.45"/>
    <row r="211" s="17" customFormat="1" ht="14.25" customHeight="1" x14ac:dyDescent="0.45"/>
    <row r="212" s="17" customFormat="1" ht="14.25" customHeight="1" x14ac:dyDescent="0.45"/>
    <row r="213" s="17" customFormat="1" ht="14.25" customHeight="1" x14ac:dyDescent="0.45"/>
    <row r="214" s="17" customFormat="1" ht="14.25" customHeight="1" x14ac:dyDescent="0.45"/>
    <row r="215" s="17" customFormat="1" ht="14.25" customHeight="1" x14ac:dyDescent="0.45"/>
    <row r="216" s="17" customFormat="1" ht="14.25" customHeight="1" x14ac:dyDescent="0.45"/>
    <row r="217" s="17" customFormat="1" ht="14.25" customHeight="1" x14ac:dyDescent="0.45"/>
    <row r="218" s="17" customFormat="1" ht="14.25" customHeight="1" x14ac:dyDescent="0.45"/>
    <row r="219" s="17" customFormat="1" ht="14.25" customHeight="1" x14ac:dyDescent="0.45"/>
    <row r="220" s="17" customFormat="1" ht="14.25" customHeight="1" x14ac:dyDescent="0.45"/>
    <row r="221" s="17" customFormat="1" ht="14.25" customHeight="1" x14ac:dyDescent="0.45"/>
    <row r="222" s="17" customFormat="1" ht="14.25" customHeight="1" x14ac:dyDescent="0.45"/>
    <row r="223" s="17" customFormat="1" ht="14.25" customHeight="1" x14ac:dyDescent="0.45"/>
    <row r="224" s="17" customFormat="1" ht="14.25" customHeight="1" x14ac:dyDescent="0.45"/>
    <row r="225" s="17" customFormat="1" ht="14.25" customHeight="1" x14ac:dyDescent="0.45"/>
    <row r="226" s="17" customFormat="1" ht="14.25" customHeight="1" x14ac:dyDescent="0.45"/>
    <row r="227" s="17" customFormat="1" ht="14.25" customHeight="1" x14ac:dyDescent="0.45"/>
    <row r="228" s="17" customFormat="1" ht="14.25" customHeight="1" x14ac:dyDescent="0.45"/>
    <row r="229" s="17" customFormat="1" ht="14.25" customHeight="1" x14ac:dyDescent="0.45"/>
    <row r="230" s="17" customFormat="1" ht="14.25" customHeight="1" x14ac:dyDescent="0.45"/>
    <row r="231" s="17" customFormat="1" ht="14.25" customHeight="1" x14ac:dyDescent="0.45"/>
    <row r="232" s="17" customFormat="1" ht="14.25" customHeight="1" x14ac:dyDescent="0.45"/>
    <row r="233" s="17" customFormat="1" ht="14.25" customHeight="1" x14ac:dyDescent="0.45"/>
    <row r="234" s="17" customFormat="1" ht="14.25" customHeight="1" x14ac:dyDescent="0.45"/>
    <row r="235" s="17" customFormat="1" ht="14.25" customHeight="1" x14ac:dyDescent="0.45"/>
    <row r="236" s="17" customFormat="1" ht="14.25" customHeight="1" x14ac:dyDescent="0.45"/>
    <row r="237" s="17" customFormat="1" ht="14.25" customHeight="1" x14ac:dyDescent="0.45"/>
    <row r="238" s="17" customFormat="1" ht="14.25" customHeight="1" x14ac:dyDescent="0.45"/>
    <row r="239" s="17" customFormat="1" ht="14.25" customHeight="1" x14ac:dyDescent="0.45"/>
    <row r="240" s="17" customFormat="1" ht="14.25" customHeight="1" x14ac:dyDescent="0.45"/>
    <row r="241" s="17" customFormat="1" ht="14.25" customHeight="1" x14ac:dyDescent="0.45"/>
    <row r="242" s="17" customFormat="1" ht="14.25" customHeight="1" x14ac:dyDescent="0.45"/>
    <row r="243" s="17" customFormat="1" ht="14.25" customHeight="1" x14ac:dyDescent="0.45"/>
    <row r="244" s="17" customFormat="1" ht="14.25" customHeight="1" x14ac:dyDescent="0.45"/>
    <row r="245" s="17" customFormat="1" ht="14.25" customHeight="1" x14ac:dyDescent="0.45"/>
    <row r="246" s="17" customFormat="1" ht="14.25" customHeight="1" x14ac:dyDescent="0.45"/>
    <row r="247" s="17" customFormat="1" ht="14.25" customHeight="1" x14ac:dyDescent="0.45"/>
    <row r="248" s="17" customFormat="1" ht="14.25" customHeight="1" x14ac:dyDescent="0.45"/>
    <row r="249" s="17" customFormat="1" ht="14.25" customHeight="1" x14ac:dyDescent="0.45"/>
    <row r="250" s="17" customFormat="1" ht="14.25" customHeight="1" x14ac:dyDescent="0.45"/>
    <row r="251" s="17" customFormat="1" ht="14.25" customHeight="1" x14ac:dyDescent="0.45"/>
    <row r="252" s="17" customFormat="1" ht="14.25" customHeight="1" x14ac:dyDescent="0.45"/>
    <row r="253" s="17" customFormat="1" ht="14.25" customHeight="1" x14ac:dyDescent="0.45"/>
    <row r="254" s="17" customFormat="1" ht="14.25" customHeight="1" x14ac:dyDescent="0.45"/>
    <row r="255" s="17" customFormat="1" ht="14.25" customHeight="1" x14ac:dyDescent="0.45"/>
    <row r="256" s="17" customFormat="1" ht="14.25" customHeight="1" x14ac:dyDescent="0.45"/>
    <row r="257" s="17" customFormat="1" ht="14.25" customHeight="1" x14ac:dyDescent="0.45"/>
    <row r="258" s="17" customFormat="1" ht="14.25" customHeight="1" x14ac:dyDescent="0.45"/>
    <row r="259" s="17" customFormat="1" ht="14.25" customHeight="1" x14ac:dyDescent="0.45"/>
    <row r="260" s="17" customFormat="1" ht="14.25" customHeight="1" x14ac:dyDescent="0.45"/>
    <row r="261" s="17" customFormat="1" ht="14.25" customHeight="1" x14ac:dyDescent="0.45"/>
    <row r="262" s="17" customFormat="1" ht="14.25" customHeight="1" x14ac:dyDescent="0.45"/>
    <row r="263" s="17" customFormat="1" ht="14.25" customHeight="1" x14ac:dyDescent="0.45"/>
    <row r="264" s="17" customFormat="1" ht="14.25" customHeight="1" x14ac:dyDescent="0.45"/>
    <row r="265" s="17" customFormat="1" ht="14.25" customHeight="1" x14ac:dyDescent="0.45"/>
    <row r="266" s="17" customFormat="1" ht="14.25" customHeight="1" x14ac:dyDescent="0.45"/>
    <row r="267" s="17" customFormat="1" ht="14.25" customHeight="1" x14ac:dyDescent="0.45"/>
    <row r="268" s="17" customFormat="1" ht="14.25" customHeight="1" x14ac:dyDescent="0.45"/>
    <row r="269" s="17" customFormat="1" ht="14.25" customHeight="1" x14ac:dyDescent="0.45"/>
    <row r="270" s="17" customFormat="1" ht="14.25" customHeight="1" x14ac:dyDescent="0.45"/>
    <row r="271" s="17" customFormat="1" ht="14.25" customHeight="1" x14ac:dyDescent="0.45"/>
    <row r="272" s="17" customFormat="1" ht="14.25" customHeight="1" x14ac:dyDescent="0.45"/>
    <row r="273" s="17" customFormat="1" ht="14.25" customHeight="1" x14ac:dyDescent="0.45"/>
    <row r="274" s="17" customFormat="1" ht="14.25" customHeight="1" x14ac:dyDescent="0.45"/>
    <row r="275" s="17" customFormat="1" ht="14.25" customHeight="1" x14ac:dyDescent="0.45"/>
    <row r="276" s="17" customFormat="1" ht="14.25" customHeight="1" x14ac:dyDescent="0.45"/>
    <row r="277" s="17" customFormat="1" ht="14.25" customHeight="1" x14ac:dyDescent="0.45"/>
    <row r="278" s="17" customFormat="1" ht="14.25" customHeight="1" x14ac:dyDescent="0.45"/>
    <row r="279" s="17" customFormat="1" ht="14.25" customHeight="1" x14ac:dyDescent="0.45"/>
    <row r="280" s="17" customFormat="1" ht="14.25" customHeight="1" x14ac:dyDescent="0.45"/>
    <row r="281" s="17" customFormat="1" ht="14.25" customHeight="1" x14ac:dyDescent="0.45"/>
    <row r="282" s="17" customFormat="1" ht="14.25" customHeight="1" x14ac:dyDescent="0.45"/>
    <row r="283" s="17" customFormat="1" ht="14.25" customHeight="1" x14ac:dyDescent="0.45"/>
    <row r="284" s="17" customFormat="1" ht="14.25" customHeight="1" x14ac:dyDescent="0.45"/>
    <row r="285" s="17" customFormat="1" ht="14.25" customHeight="1" x14ac:dyDescent="0.45"/>
    <row r="286" s="17" customFormat="1" ht="14.25" customHeight="1" x14ac:dyDescent="0.45"/>
    <row r="287" s="17" customFormat="1" ht="14.25" customHeight="1" x14ac:dyDescent="0.45"/>
    <row r="288" s="17" customFormat="1" ht="14.25" customHeight="1" x14ac:dyDescent="0.45"/>
    <row r="289" s="17" customFormat="1" ht="14.25" customHeight="1" x14ac:dyDescent="0.45"/>
    <row r="290" s="17" customFormat="1" ht="14.25" customHeight="1" x14ac:dyDescent="0.45"/>
    <row r="291" s="17" customFormat="1" ht="14.25" customHeight="1" x14ac:dyDescent="0.45"/>
    <row r="292" s="17" customFormat="1" ht="14.25" customHeight="1" x14ac:dyDescent="0.45"/>
    <row r="293" s="17" customFormat="1" ht="14.25" customHeight="1" x14ac:dyDescent="0.45"/>
    <row r="294" s="17" customFormat="1" ht="14.25" customHeight="1" x14ac:dyDescent="0.45"/>
    <row r="295" s="17" customFormat="1" ht="14.25" customHeight="1" x14ac:dyDescent="0.45"/>
    <row r="296" s="17" customFormat="1" ht="14.25" customHeight="1" x14ac:dyDescent="0.45"/>
    <row r="297" s="17" customFormat="1" ht="14.25" customHeight="1" x14ac:dyDescent="0.45"/>
    <row r="298" s="17" customFormat="1" ht="14.25" customHeight="1" x14ac:dyDescent="0.45"/>
    <row r="299" s="17" customFormat="1" ht="14.25" customHeight="1" x14ac:dyDescent="0.45"/>
    <row r="300" s="17" customFormat="1" ht="14.25" customHeight="1" x14ac:dyDescent="0.45"/>
    <row r="301" s="17" customFormat="1" ht="14.25" customHeight="1" x14ac:dyDescent="0.45"/>
    <row r="302" s="17" customFormat="1" ht="14.25" customHeight="1" x14ac:dyDescent="0.45"/>
    <row r="303" s="17" customFormat="1" ht="14.25" customHeight="1" x14ac:dyDescent="0.45"/>
    <row r="304" s="17" customFormat="1" ht="14.25" customHeight="1" x14ac:dyDescent="0.45"/>
    <row r="305" s="17" customFormat="1" ht="14.25" customHeight="1" x14ac:dyDescent="0.45"/>
    <row r="306" s="17" customFormat="1" ht="14.25" customHeight="1" x14ac:dyDescent="0.45"/>
    <row r="307" s="17" customFormat="1" ht="14.25" customHeight="1" x14ac:dyDescent="0.45"/>
    <row r="308" s="17" customFormat="1" ht="14.25" customHeight="1" x14ac:dyDescent="0.45"/>
    <row r="309" s="17" customFormat="1" ht="14.25" customHeight="1" x14ac:dyDescent="0.45"/>
    <row r="310" s="17" customFormat="1" ht="14.25" customHeight="1" x14ac:dyDescent="0.45"/>
    <row r="311" s="17" customFormat="1" ht="14.25" customHeight="1" x14ac:dyDescent="0.45"/>
    <row r="312" s="17" customFormat="1" ht="14.25" customHeight="1" x14ac:dyDescent="0.45"/>
    <row r="313" s="17" customFormat="1" ht="14.25" customHeight="1" x14ac:dyDescent="0.45"/>
    <row r="314" s="17" customFormat="1" ht="14.25" customHeight="1" x14ac:dyDescent="0.45"/>
    <row r="315" s="17" customFormat="1" ht="14.25" customHeight="1" x14ac:dyDescent="0.45"/>
    <row r="316" s="17" customFormat="1" ht="14.25" customHeight="1" x14ac:dyDescent="0.45"/>
    <row r="317" s="17" customFormat="1" ht="14.25" customHeight="1" x14ac:dyDescent="0.45"/>
    <row r="318" s="17" customFormat="1" ht="14.25" customHeight="1" x14ac:dyDescent="0.45"/>
    <row r="319" s="17" customFormat="1" ht="14.25" customHeight="1" x14ac:dyDescent="0.45"/>
    <row r="320" s="17" customFormat="1" ht="14.25" customHeight="1" x14ac:dyDescent="0.45"/>
    <row r="321" s="17" customFormat="1" ht="14.25" customHeight="1" x14ac:dyDescent="0.45"/>
    <row r="322" s="17" customFormat="1" ht="14.25" customHeight="1" x14ac:dyDescent="0.45"/>
    <row r="323" s="17" customFormat="1" ht="14.25" customHeight="1" x14ac:dyDescent="0.45"/>
    <row r="324" s="17" customFormat="1" ht="14.25" customHeight="1" x14ac:dyDescent="0.45"/>
    <row r="325" s="17" customFormat="1" ht="14.25" customHeight="1" x14ac:dyDescent="0.45"/>
    <row r="326" s="17" customFormat="1" ht="14.25" customHeight="1" x14ac:dyDescent="0.45"/>
    <row r="327" s="17" customFormat="1" ht="14.25" customHeight="1" x14ac:dyDescent="0.45"/>
    <row r="328" s="17" customFormat="1" ht="14.25" customHeight="1" x14ac:dyDescent="0.45"/>
    <row r="329" s="17" customFormat="1" ht="14.25" customHeight="1" x14ac:dyDescent="0.45"/>
    <row r="330" s="17" customFormat="1" ht="14.25" customHeight="1" x14ac:dyDescent="0.45"/>
    <row r="331" s="17" customFormat="1" ht="14.25" customHeight="1" x14ac:dyDescent="0.45"/>
    <row r="332" s="17" customFormat="1" ht="14.25" customHeight="1" x14ac:dyDescent="0.45"/>
    <row r="333" s="17" customFormat="1" ht="14.25" customHeight="1" x14ac:dyDescent="0.45"/>
    <row r="334" s="17" customFormat="1" ht="14.25" customHeight="1" x14ac:dyDescent="0.45"/>
    <row r="335" s="17" customFormat="1" ht="14.25" customHeight="1" x14ac:dyDescent="0.45"/>
    <row r="336" s="17" customFormat="1" ht="14.25" customHeight="1" x14ac:dyDescent="0.45"/>
    <row r="337" s="17" customFormat="1" ht="14.25" customHeight="1" x14ac:dyDescent="0.45"/>
    <row r="338" s="17" customFormat="1" ht="14.25" customHeight="1" x14ac:dyDescent="0.45"/>
    <row r="339" s="17" customFormat="1" ht="14.25" customHeight="1" x14ac:dyDescent="0.45"/>
    <row r="340" s="17" customFormat="1" ht="14.25" customHeight="1" x14ac:dyDescent="0.45"/>
    <row r="341" s="17" customFormat="1" ht="14.25" customHeight="1" x14ac:dyDescent="0.45"/>
    <row r="342" s="17" customFormat="1" ht="14.25" customHeight="1" x14ac:dyDescent="0.45"/>
    <row r="343" s="17" customFormat="1" ht="14.25" customHeight="1" x14ac:dyDescent="0.45"/>
    <row r="344" s="17" customFormat="1" ht="14.25" customHeight="1" x14ac:dyDescent="0.45"/>
    <row r="345" s="17" customFormat="1" ht="14.25" customHeight="1" x14ac:dyDescent="0.45"/>
    <row r="346" s="17" customFormat="1" ht="14.25" customHeight="1" x14ac:dyDescent="0.45"/>
    <row r="347" s="17" customFormat="1" ht="14.25" customHeight="1" x14ac:dyDescent="0.45"/>
    <row r="348" s="17" customFormat="1" ht="14.25" customHeight="1" x14ac:dyDescent="0.45"/>
    <row r="349" s="17" customFormat="1" ht="14.25" customHeight="1" x14ac:dyDescent="0.45"/>
    <row r="350" s="17" customFormat="1" ht="14.25" customHeight="1" x14ac:dyDescent="0.45"/>
    <row r="351" s="17" customFormat="1" ht="14.25" customHeight="1" x14ac:dyDescent="0.45"/>
    <row r="352" s="17" customFormat="1" ht="14.25" customHeight="1" x14ac:dyDescent="0.45"/>
    <row r="353" s="17" customFormat="1" ht="14.25" customHeight="1" x14ac:dyDescent="0.45"/>
    <row r="354" s="17" customFormat="1" ht="14.25" customHeight="1" x14ac:dyDescent="0.45"/>
    <row r="355" s="17" customFormat="1" ht="14.25" customHeight="1" x14ac:dyDescent="0.45"/>
    <row r="356" s="17" customFormat="1" ht="14.25" customHeight="1" x14ac:dyDescent="0.45"/>
    <row r="357" s="17" customFormat="1" ht="14.25" customHeight="1" x14ac:dyDescent="0.45"/>
    <row r="358" s="17" customFormat="1" ht="14.25" customHeight="1" x14ac:dyDescent="0.45"/>
    <row r="359" s="17" customFormat="1" ht="14.25" customHeight="1" x14ac:dyDescent="0.45"/>
    <row r="360" s="17" customFormat="1" ht="14.25" customHeight="1" x14ac:dyDescent="0.45"/>
    <row r="361" s="17" customFormat="1" ht="14.25" customHeight="1" x14ac:dyDescent="0.45"/>
    <row r="362" s="17" customFormat="1" ht="14.25" customHeight="1" x14ac:dyDescent="0.45"/>
    <row r="363" s="17" customFormat="1" ht="14.25" customHeight="1" x14ac:dyDescent="0.45"/>
    <row r="364" s="17" customFormat="1" ht="14.25" customHeight="1" x14ac:dyDescent="0.45"/>
    <row r="365" s="17" customFormat="1" ht="14.25" customHeight="1" x14ac:dyDescent="0.45"/>
    <row r="366" s="17" customFormat="1" ht="14.25" customHeight="1" x14ac:dyDescent="0.45"/>
    <row r="367" s="17" customFormat="1" ht="14.25" customHeight="1" x14ac:dyDescent="0.45"/>
    <row r="368" s="17" customFormat="1" ht="14.25" customHeight="1" x14ac:dyDescent="0.45"/>
    <row r="369" s="17" customFormat="1" ht="14.25" customHeight="1" x14ac:dyDescent="0.45"/>
    <row r="370" s="17" customFormat="1" ht="14.25" customHeight="1" x14ac:dyDescent="0.45"/>
    <row r="371" s="17" customFormat="1" ht="14.25" customHeight="1" x14ac:dyDescent="0.45"/>
    <row r="372" s="17" customFormat="1" ht="14.25" customHeight="1" x14ac:dyDescent="0.45"/>
    <row r="373" s="17" customFormat="1" ht="14.25" customHeight="1" x14ac:dyDescent="0.45"/>
    <row r="374" s="17" customFormat="1" ht="14.25" customHeight="1" x14ac:dyDescent="0.45"/>
    <row r="375" s="17" customFormat="1" ht="14.25" customHeight="1" x14ac:dyDescent="0.45"/>
    <row r="376" s="17" customFormat="1" ht="14.25" customHeight="1" x14ac:dyDescent="0.45"/>
    <row r="377" s="17" customFormat="1" ht="14.25" customHeight="1" x14ac:dyDescent="0.45"/>
    <row r="378" s="17" customFormat="1" ht="14.25" customHeight="1" x14ac:dyDescent="0.45"/>
    <row r="379" s="17" customFormat="1" ht="14.25" customHeight="1" x14ac:dyDescent="0.45"/>
    <row r="380" s="17" customFormat="1" ht="14.25" customHeight="1" x14ac:dyDescent="0.45"/>
    <row r="381" s="17" customFormat="1" ht="14.25" customHeight="1" x14ac:dyDescent="0.45"/>
    <row r="382" s="17" customFormat="1" ht="14.25" customHeight="1" x14ac:dyDescent="0.45"/>
    <row r="383" s="17" customFormat="1" ht="14.25" customHeight="1" x14ac:dyDescent="0.45"/>
    <row r="384" s="17" customFormat="1" ht="14.25" customHeight="1" x14ac:dyDescent="0.45"/>
    <row r="385" s="17" customFormat="1" ht="14.25" customHeight="1" x14ac:dyDescent="0.45"/>
    <row r="386" s="17" customFormat="1" ht="14.25" customHeight="1" x14ac:dyDescent="0.45"/>
    <row r="387" s="17" customFormat="1" ht="14.25" customHeight="1" x14ac:dyDescent="0.45"/>
    <row r="388" s="17" customFormat="1" ht="14.25" customHeight="1" x14ac:dyDescent="0.45"/>
    <row r="389" s="17" customFormat="1" ht="14.25" customHeight="1" x14ac:dyDescent="0.45"/>
    <row r="390" s="17" customFormat="1" ht="14.25" customHeight="1" x14ac:dyDescent="0.45"/>
    <row r="391" s="17" customFormat="1" ht="14.25" customHeight="1" x14ac:dyDescent="0.45"/>
    <row r="392" s="17" customFormat="1" ht="14.25" customHeight="1" x14ac:dyDescent="0.45"/>
    <row r="393" s="17" customFormat="1" ht="14.25" customHeight="1" x14ac:dyDescent="0.45"/>
    <row r="394" s="17" customFormat="1" ht="14.25" customHeight="1" x14ac:dyDescent="0.45"/>
    <row r="395" s="17" customFormat="1" ht="14.25" customHeight="1" x14ac:dyDescent="0.45"/>
    <row r="396" s="17" customFormat="1" ht="14.25" customHeight="1" x14ac:dyDescent="0.45"/>
    <row r="397" s="17" customFormat="1" ht="14.25" customHeight="1" x14ac:dyDescent="0.45"/>
    <row r="398" s="17" customFormat="1" ht="14.25" customHeight="1" x14ac:dyDescent="0.45"/>
    <row r="399" s="17" customFormat="1" ht="14.25" customHeight="1" x14ac:dyDescent="0.45"/>
    <row r="400" s="17" customFormat="1" ht="14.25" customHeight="1" x14ac:dyDescent="0.45"/>
    <row r="401" s="17" customFormat="1" ht="14.25" customHeight="1" x14ac:dyDescent="0.45"/>
    <row r="402" s="17" customFormat="1" ht="14.25" customHeight="1" x14ac:dyDescent="0.45"/>
    <row r="403" s="17" customFormat="1" ht="14.25" customHeight="1" x14ac:dyDescent="0.45"/>
    <row r="404" s="17" customFormat="1" ht="14.25" customHeight="1" x14ac:dyDescent="0.45"/>
    <row r="405" s="17" customFormat="1" ht="14.25" customHeight="1" x14ac:dyDescent="0.45"/>
    <row r="406" s="17" customFormat="1" ht="14.25" customHeight="1" x14ac:dyDescent="0.45"/>
    <row r="407" s="17" customFormat="1" ht="14.25" customHeight="1" x14ac:dyDescent="0.45"/>
    <row r="408" s="17" customFormat="1" ht="14.25" customHeight="1" x14ac:dyDescent="0.45"/>
    <row r="409" s="17" customFormat="1" ht="14.25" customHeight="1" x14ac:dyDescent="0.45"/>
    <row r="410" s="17" customFormat="1" ht="14.25" customHeight="1" x14ac:dyDescent="0.45"/>
    <row r="411" s="17" customFormat="1" ht="14.25" customHeight="1" x14ac:dyDescent="0.45"/>
    <row r="412" s="17" customFormat="1" ht="14.25" customHeight="1" x14ac:dyDescent="0.45"/>
    <row r="413" s="17" customFormat="1" ht="14.25" customHeight="1" x14ac:dyDescent="0.45"/>
    <row r="414" s="17" customFormat="1" ht="14.25" customHeight="1" x14ac:dyDescent="0.45"/>
    <row r="415" s="17" customFormat="1" ht="14.25" customHeight="1" x14ac:dyDescent="0.45"/>
    <row r="416" s="17" customFormat="1" ht="14.25" customHeight="1" x14ac:dyDescent="0.45"/>
    <row r="417" s="17" customFormat="1" ht="14.25" customHeight="1" x14ac:dyDescent="0.45"/>
    <row r="418" s="17" customFormat="1" ht="14.25" customHeight="1" x14ac:dyDescent="0.45"/>
    <row r="419" s="17" customFormat="1" ht="14.25" customHeight="1" x14ac:dyDescent="0.45"/>
    <row r="420" s="17" customFormat="1" ht="14.25" customHeight="1" x14ac:dyDescent="0.45"/>
    <row r="421" s="17" customFormat="1" ht="14.25" customHeight="1" x14ac:dyDescent="0.45"/>
    <row r="422" s="17" customFormat="1" ht="14.25" customHeight="1" x14ac:dyDescent="0.45"/>
    <row r="423" s="17" customFormat="1" ht="14.25" customHeight="1" x14ac:dyDescent="0.45"/>
    <row r="424" s="17" customFormat="1" ht="14.25" customHeight="1" x14ac:dyDescent="0.45"/>
    <row r="425" s="17" customFormat="1" ht="14.25" customHeight="1" x14ac:dyDescent="0.45"/>
    <row r="426" s="17" customFormat="1" ht="14.25" customHeight="1" x14ac:dyDescent="0.45"/>
    <row r="427" s="17" customFormat="1" ht="14.25" customHeight="1" x14ac:dyDescent="0.45"/>
    <row r="428" s="17" customFormat="1" ht="14.25" customHeight="1" x14ac:dyDescent="0.45"/>
    <row r="429" s="17" customFormat="1" ht="14.25" customHeight="1" x14ac:dyDescent="0.45"/>
    <row r="430" s="17" customFormat="1" ht="14.25" customHeight="1" x14ac:dyDescent="0.45"/>
    <row r="431" s="17" customFormat="1" ht="14.25" customHeight="1" x14ac:dyDescent="0.45"/>
    <row r="432" s="17" customFormat="1" ht="14.25" customHeight="1" x14ac:dyDescent="0.45"/>
    <row r="433" s="17" customFormat="1" ht="14.25" customHeight="1" x14ac:dyDescent="0.45"/>
    <row r="434" s="17" customFormat="1" ht="14.25" customHeight="1" x14ac:dyDescent="0.45"/>
    <row r="435" s="17" customFormat="1" ht="14.25" customHeight="1" x14ac:dyDescent="0.45"/>
    <row r="436" s="17" customFormat="1" ht="14.25" customHeight="1" x14ac:dyDescent="0.45"/>
    <row r="437" s="17" customFormat="1" ht="14.25" customHeight="1" x14ac:dyDescent="0.45"/>
    <row r="438" s="17" customFormat="1" ht="14.25" customHeight="1" x14ac:dyDescent="0.45"/>
    <row r="439" s="17" customFormat="1" ht="14.25" customHeight="1" x14ac:dyDescent="0.45"/>
    <row r="440" s="17" customFormat="1" ht="14.25" customHeight="1" x14ac:dyDescent="0.45"/>
    <row r="441" s="17" customFormat="1" ht="14.25" customHeight="1" x14ac:dyDescent="0.45"/>
    <row r="442" s="17" customFormat="1" ht="14.25" customHeight="1" x14ac:dyDescent="0.45"/>
    <row r="443" s="17" customFormat="1" ht="14.25" customHeight="1" x14ac:dyDescent="0.45"/>
    <row r="444" s="17" customFormat="1" ht="14.25" customHeight="1" x14ac:dyDescent="0.45"/>
    <row r="445" s="17" customFormat="1" ht="14.25" customHeight="1" x14ac:dyDescent="0.45"/>
    <row r="446" s="17" customFormat="1" ht="14.25" customHeight="1" x14ac:dyDescent="0.45"/>
    <row r="447" s="17" customFormat="1" ht="14.25" customHeight="1" x14ac:dyDescent="0.45"/>
    <row r="448" s="17" customFormat="1" ht="14.25" customHeight="1" x14ac:dyDescent="0.45"/>
    <row r="449" s="17" customFormat="1" ht="14.25" customHeight="1" x14ac:dyDescent="0.45"/>
    <row r="450" s="17" customFormat="1" ht="14.25" customHeight="1" x14ac:dyDescent="0.45"/>
    <row r="451" s="17" customFormat="1" ht="14.25" customHeight="1" x14ac:dyDescent="0.45"/>
    <row r="452" s="17" customFormat="1" ht="14.25" customHeight="1" x14ac:dyDescent="0.45"/>
    <row r="453" s="17" customFormat="1" ht="14.25" customHeight="1" x14ac:dyDescent="0.45"/>
    <row r="454" s="17" customFormat="1" ht="14.25" customHeight="1" x14ac:dyDescent="0.45"/>
    <row r="455" s="17" customFormat="1" ht="14.25" customHeight="1" x14ac:dyDescent="0.45"/>
    <row r="456" s="17" customFormat="1" ht="14.25" customHeight="1" x14ac:dyDescent="0.45"/>
    <row r="457" s="17" customFormat="1" ht="14.25" customHeight="1" x14ac:dyDescent="0.45"/>
    <row r="458" s="17" customFormat="1" ht="14.25" customHeight="1" x14ac:dyDescent="0.45"/>
    <row r="459" s="17" customFormat="1" ht="14.25" customHeight="1" x14ac:dyDescent="0.45"/>
    <row r="460" s="17" customFormat="1" ht="14.25" customHeight="1" x14ac:dyDescent="0.45"/>
    <row r="461" s="17" customFormat="1" ht="14.25" customHeight="1" x14ac:dyDescent="0.45"/>
    <row r="462" s="17" customFormat="1" ht="14.25" customHeight="1" x14ac:dyDescent="0.45"/>
    <row r="463" s="17" customFormat="1" ht="14.25" customHeight="1" x14ac:dyDescent="0.45"/>
    <row r="464" s="17" customFormat="1" ht="14.25" customHeight="1" x14ac:dyDescent="0.45"/>
    <row r="465" s="17" customFormat="1" ht="14.25" customHeight="1" x14ac:dyDescent="0.45"/>
    <row r="466" s="17" customFormat="1" ht="14.25" customHeight="1" x14ac:dyDescent="0.45"/>
    <row r="467" s="17" customFormat="1" ht="14.25" customHeight="1" x14ac:dyDescent="0.45"/>
    <row r="468" s="17" customFormat="1" ht="14.25" customHeight="1" x14ac:dyDescent="0.45"/>
    <row r="469" s="17" customFormat="1" ht="14.25" customHeight="1" x14ac:dyDescent="0.45"/>
    <row r="470" s="17" customFormat="1" ht="14.25" customHeight="1" x14ac:dyDescent="0.45"/>
    <row r="471" s="17" customFormat="1" ht="14.25" customHeight="1" x14ac:dyDescent="0.45"/>
    <row r="472" s="17" customFormat="1" ht="14.25" customHeight="1" x14ac:dyDescent="0.45"/>
    <row r="473" s="17" customFormat="1" ht="14.25" customHeight="1" x14ac:dyDescent="0.45"/>
    <row r="474" s="17" customFormat="1" ht="14.25" customHeight="1" x14ac:dyDescent="0.45"/>
    <row r="475" s="17" customFormat="1" ht="14.25" customHeight="1" x14ac:dyDescent="0.45"/>
    <row r="476" s="17" customFormat="1" ht="14.25" customHeight="1" x14ac:dyDescent="0.45"/>
    <row r="477" s="17" customFormat="1" ht="14.25" customHeight="1" x14ac:dyDescent="0.45"/>
    <row r="478" s="17" customFormat="1" ht="14.25" customHeight="1" x14ac:dyDescent="0.45"/>
    <row r="479" s="17" customFormat="1" ht="14.25" customHeight="1" x14ac:dyDescent="0.45"/>
    <row r="480" s="17" customFormat="1" ht="14.25" customHeight="1" x14ac:dyDescent="0.45"/>
    <row r="481" s="17" customFormat="1" ht="14.25" customHeight="1" x14ac:dyDescent="0.45"/>
    <row r="482" s="17" customFormat="1" ht="14.25" customHeight="1" x14ac:dyDescent="0.45"/>
    <row r="483" s="17" customFormat="1" ht="14.25" customHeight="1" x14ac:dyDescent="0.45"/>
    <row r="484" s="17" customFormat="1" ht="14.25" customHeight="1" x14ac:dyDescent="0.45"/>
    <row r="485" s="17" customFormat="1" ht="14.25" customHeight="1" x14ac:dyDescent="0.45"/>
    <row r="486" s="17" customFormat="1" ht="14.25" customHeight="1" x14ac:dyDescent="0.45"/>
    <row r="487" s="17" customFormat="1" ht="14.25" customHeight="1" x14ac:dyDescent="0.45"/>
    <row r="488" s="17" customFormat="1" ht="14.25" customHeight="1" x14ac:dyDescent="0.45"/>
    <row r="489" s="17" customFormat="1" ht="14.25" customHeight="1" x14ac:dyDescent="0.45"/>
    <row r="490" s="17" customFormat="1" ht="14.25" customHeight="1" x14ac:dyDescent="0.45"/>
    <row r="491" s="17" customFormat="1" ht="14.25" customHeight="1" x14ac:dyDescent="0.45"/>
    <row r="492" s="17" customFormat="1" ht="14.25" customHeight="1" x14ac:dyDescent="0.45"/>
    <row r="493" s="17" customFormat="1" ht="14.25" customHeight="1" x14ac:dyDescent="0.45"/>
    <row r="494" s="17" customFormat="1" ht="14.25" customHeight="1" x14ac:dyDescent="0.45"/>
    <row r="495" s="17" customFormat="1" ht="14.25" customHeight="1" x14ac:dyDescent="0.45"/>
    <row r="496" s="17" customFormat="1" ht="14.25" customHeight="1" x14ac:dyDescent="0.45"/>
    <row r="497" s="17" customFormat="1" ht="14.25" customHeight="1" x14ac:dyDescent="0.45"/>
    <row r="498" s="17" customFormat="1" ht="14.25" customHeight="1" x14ac:dyDescent="0.45"/>
    <row r="499" s="17" customFormat="1" ht="14.25" customHeight="1" x14ac:dyDescent="0.45"/>
    <row r="500" s="17" customFormat="1" ht="14.25" customHeight="1" x14ac:dyDescent="0.45"/>
    <row r="501" s="17" customFormat="1" ht="14.25" customHeight="1" x14ac:dyDescent="0.45"/>
    <row r="502" s="17" customFormat="1" ht="14.25" customHeight="1" x14ac:dyDescent="0.45"/>
    <row r="503" s="17" customFormat="1" ht="14.25" customHeight="1" x14ac:dyDescent="0.45"/>
    <row r="504" s="17" customFormat="1" ht="14.25" customHeight="1" x14ac:dyDescent="0.45"/>
    <row r="505" s="17" customFormat="1" ht="14.25" customHeight="1" x14ac:dyDescent="0.45"/>
    <row r="506" s="17" customFormat="1" ht="14.25" customHeight="1" x14ac:dyDescent="0.45"/>
    <row r="507" s="17" customFormat="1" ht="14.25" customHeight="1" x14ac:dyDescent="0.45"/>
    <row r="508" s="17" customFormat="1" ht="14.25" customHeight="1" x14ac:dyDescent="0.45"/>
    <row r="509" s="17" customFormat="1" ht="14.25" customHeight="1" x14ac:dyDescent="0.45"/>
    <row r="510" s="17" customFormat="1" ht="14.25" customHeight="1" x14ac:dyDescent="0.45"/>
    <row r="511" s="17" customFormat="1" ht="14.25" customHeight="1" x14ac:dyDescent="0.45"/>
    <row r="512" s="17" customFormat="1" ht="14.25" customHeight="1" x14ac:dyDescent="0.45"/>
    <row r="513" s="17" customFormat="1" ht="14.25" customHeight="1" x14ac:dyDescent="0.45"/>
    <row r="514" s="17" customFormat="1" ht="14.25" customHeight="1" x14ac:dyDescent="0.45"/>
    <row r="515" s="17" customFormat="1" ht="14.25" customHeight="1" x14ac:dyDescent="0.45"/>
    <row r="516" s="17" customFormat="1" ht="14.25" customHeight="1" x14ac:dyDescent="0.45"/>
    <row r="517" s="17" customFormat="1" ht="14.25" customHeight="1" x14ac:dyDescent="0.45"/>
    <row r="518" s="17" customFormat="1" ht="14.25" customHeight="1" x14ac:dyDescent="0.45"/>
    <row r="519" s="17" customFormat="1" ht="14.25" customHeight="1" x14ac:dyDescent="0.45"/>
    <row r="520" s="17" customFormat="1" ht="14.25" customHeight="1" x14ac:dyDescent="0.45"/>
    <row r="521" s="17" customFormat="1" ht="14.25" customHeight="1" x14ac:dyDescent="0.45"/>
    <row r="522" s="17" customFormat="1" ht="14.25" customHeight="1" x14ac:dyDescent="0.45"/>
    <row r="523" s="17" customFormat="1" ht="14.25" customHeight="1" x14ac:dyDescent="0.45"/>
    <row r="524" s="17" customFormat="1" ht="14.25" customHeight="1" x14ac:dyDescent="0.45"/>
    <row r="525" s="17" customFormat="1" ht="14.25" customHeight="1" x14ac:dyDescent="0.45"/>
    <row r="526" s="17" customFormat="1" ht="14.25" customHeight="1" x14ac:dyDescent="0.45"/>
    <row r="527" s="17" customFormat="1" ht="14.25" customHeight="1" x14ac:dyDescent="0.45"/>
    <row r="528" s="17" customFormat="1" ht="14.25" customHeight="1" x14ac:dyDescent="0.45"/>
    <row r="529" s="17" customFormat="1" ht="14.25" customHeight="1" x14ac:dyDescent="0.45"/>
    <row r="530" s="17" customFormat="1" ht="14.25" customHeight="1" x14ac:dyDescent="0.45"/>
    <row r="531" s="17" customFormat="1" ht="14.25" customHeight="1" x14ac:dyDescent="0.45"/>
    <row r="532" s="17" customFormat="1" ht="14.25" customHeight="1" x14ac:dyDescent="0.45"/>
    <row r="533" s="17" customFormat="1" ht="14.25" customHeight="1" x14ac:dyDescent="0.45"/>
    <row r="534" s="17" customFormat="1" ht="14.25" customHeight="1" x14ac:dyDescent="0.45"/>
    <row r="535" s="17" customFormat="1" ht="14.25" customHeight="1" x14ac:dyDescent="0.45"/>
    <row r="536" s="17" customFormat="1" ht="14.25" customHeight="1" x14ac:dyDescent="0.45"/>
    <row r="537" s="17" customFormat="1" ht="14.25" customHeight="1" x14ac:dyDescent="0.45"/>
    <row r="538" s="17" customFormat="1" ht="14.25" customHeight="1" x14ac:dyDescent="0.45"/>
    <row r="539" s="17" customFormat="1" ht="14.25" customHeight="1" x14ac:dyDescent="0.45"/>
    <row r="540" s="17" customFormat="1" ht="14.25" customHeight="1" x14ac:dyDescent="0.45"/>
    <row r="541" s="17" customFormat="1" ht="14.25" customHeight="1" x14ac:dyDescent="0.45"/>
    <row r="542" s="17" customFormat="1" ht="14.25" customHeight="1" x14ac:dyDescent="0.45"/>
    <row r="543" s="17" customFormat="1" ht="14.25" customHeight="1" x14ac:dyDescent="0.45"/>
    <row r="544" s="17" customFormat="1" ht="14.25" customHeight="1" x14ac:dyDescent="0.45"/>
    <row r="545" s="17" customFormat="1" ht="14.25" customHeight="1" x14ac:dyDescent="0.45"/>
    <row r="546" s="17" customFormat="1" ht="14.25" customHeight="1" x14ac:dyDescent="0.45"/>
    <row r="547" s="17" customFormat="1" ht="14.25" customHeight="1" x14ac:dyDescent="0.45"/>
    <row r="548" s="17" customFormat="1" ht="14.25" customHeight="1" x14ac:dyDescent="0.45"/>
    <row r="549" s="17" customFormat="1" ht="14.25" customHeight="1" x14ac:dyDescent="0.45"/>
    <row r="550" s="17" customFormat="1" ht="14.25" customHeight="1" x14ac:dyDescent="0.45"/>
    <row r="551" s="17" customFormat="1" ht="14.25" customHeight="1" x14ac:dyDescent="0.45"/>
    <row r="552" s="17" customFormat="1" ht="14.25" customHeight="1" x14ac:dyDescent="0.45"/>
    <row r="553" s="17" customFormat="1" ht="14.25" customHeight="1" x14ac:dyDescent="0.45"/>
    <row r="554" s="17" customFormat="1" ht="14.25" customHeight="1" x14ac:dyDescent="0.45"/>
    <row r="555" s="17" customFormat="1" ht="14.25" customHeight="1" x14ac:dyDescent="0.45"/>
    <row r="556" s="17" customFormat="1" ht="14.25" customHeight="1" x14ac:dyDescent="0.45"/>
    <row r="557" s="17" customFormat="1" ht="14.25" customHeight="1" x14ac:dyDescent="0.45"/>
    <row r="558" s="17" customFormat="1" ht="14.25" customHeight="1" x14ac:dyDescent="0.45"/>
    <row r="559" s="17" customFormat="1" ht="14.25" customHeight="1" x14ac:dyDescent="0.45"/>
    <row r="560" s="17" customFormat="1" ht="14.25" customHeight="1" x14ac:dyDescent="0.45"/>
    <row r="561" s="17" customFormat="1" ht="14.25" customHeight="1" x14ac:dyDescent="0.45"/>
    <row r="562" s="17" customFormat="1" ht="14.25" customHeight="1" x14ac:dyDescent="0.45"/>
    <row r="563" s="17" customFormat="1" ht="14.25" customHeight="1" x14ac:dyDescent="0.45"/>
    <row r="564" s="17" customFormat="1" ht="14.25" customHeight="1" x14ac:dyDescent="0.45"/>
    <row r="565" s="17" customFormat="1" ht="14.25" customHeight="1" x14ac:dyDescent="0.45"/>
    <row r="566" s="17" customFormat="1" ht="14.25" customHeight="1" x14ac:dyDescent="0.45"/>
    <row r="567" s="17" customFormat="1" ht="14.25" customHeight="1" x14ac:dyDescent="0.45"/>
    <row r="568" s="17" customFormat="1" ht="14.25" customHeight="1" x14ac:dyDescent="0.45"/>
    <row r="569" s="17" customFormat="1" ht="14.25" customHeight="1" x14ac:dyDescent="0.45"/>
    <row r="570" s="17" customFormat="1" ht="14.25" customHeight="1" x14ac:dyDescent="0.45"/>
    <row r="571" s="17" customFormat="1" ht="14.25" customHeight="1" x14ac:dyDescent="0.45"/>
    <row r="572" s="17" customFormat="1" ht="14.25" customHeight="1" x14ac:dyDescent="0.45"/>
    <row r="573" s="17" customFormat="1" ht="14.25" customHeight="1" x14ac:dyDescent="0.45"/>
    <row r="574" s="17" customFormat="1" ht="14.25" customHeight="1" x14ac:dyDescent="0.45"/>
    <row r="575" s="17" customFormat="1" ht="14.25" customHeight="1" x14ac:dyDescent="0.45"/>
    <row r="576" s="17" customFormat="1" ht="14.25" customHeight="1" x14ac:dyDescent="0.45"/>
    <row r="577" s="17" customFormat="1" ht="14.25" customHeight="1" x14ac:dyDescent="0.45"/>
    <row r="578" s="17" customFormat="1" ht="14.25" customHeight="1" x14ac:dyDescent="0.45"/>
    <row r="579" s="17" customFormat="1" ht="14.25" customHeight="1" x14ac:dyDescent="0.45"/>
    <row r="580" s="17" customFormat="1" ht="14.25" customHeight="1" x14ac:dyDescent="0.45"/>
    <row r="581" s="17" customFormat="1" ht="14.25" customHeight="1" x14ac:dyDescent="0.45"/>
    <row r="582" s="17" customFormat="1" ht="14.25" customHeight="1" x14ac:dyDescent="0.45"/>
    <row r="583" s="17" customFormat="1" ht="14.25" customHeight="1" x14ac:dyDescent="0.45"/>
    <row r="584" s="17" customFormat="1" ht="14.25" customHeight="1" x14ac:dyDescent="0.45"/>
    <row r="585" s="17" customFormat="1" ht="14.25" customHeight="1" x14ac:dyDescent="0.45"/>
    <row r="586" s="17" customFormat="1" ht="14.25" customHeight="1" x14ac:dyDescent="0.45"/>
    <row r="587" s="17" customFormat="1" ht="14.25" customHeight="1" x14ac:dyDescent="0.45"/>
    <row r="588" s="17" customFormat="1" ht="14.25" customHeight="1" x14ac:dyDescent="0.45"/>
    <row r="589" s="17" customFormat="1" ht="14.25" customHeight="1" x14ac:dyDescent="0.45"/>
    <row r="590" s="17" customFormat="1" ht="14.25" customHeight="1" x14ac:dyDescent="0.45"/>
    <row r="591" s="17" customFormat="1" ht="14.25" customHeight="1" x14ac:dyDescent="0.45"/>
    <row r="592" s="17" customFormat="1" ht="14.25" customHeight="1" x14ac:dyDescent="0.45"/>
    <row r="593" s="17" customFormat="1" ht="14.25" customHeight="1" x14ac:dyDescent="0.45"/>
    <row r="594" s="17" customFormat="1" ht="14.25" customHeight="1" x14ac:dyDescent="0.45"/>
    <row r="595" s="17" customFormat="1" ht="14.25" customHeight="1" x14ac:dyDescent="0.45"/>
    <row r="596" s="17" customFormat="1" ht="14.25" customHeight="1" x14ac:dyDescent="0.45"/>
    <row r="597" s="17" customFormat="1" ht="14.25" customHeight="1" x14ac:dyDescent="0.45"/>
    <row r="598" s="17" customFormat="1" ht="14.25" customHeight="1" x14ac:dyDescent="0.45"/>
    <row r="599" s="17" customFormat="1" ht="14.25" customHeight="1" x14ac:dyDescent="0.45"/>
    <row r="600" s="17" customFormat="1" ht="14.25" customHeight="1" x14ac:dyDescent="0.45"/>
    <row r="601" s="17" customFormat="1" ht="14.25" customHeight="1" x14ac:dyDescent="0.45"/>
    <row r="602" s="17" customFormat="1" ht="14.25" customHeight="1" x14ac:dyDescent="0.45"/>
    <row r="603" s="17" customFormat="1" ht="14.25" customHeight="1" x14ac:dyDescent="0.45"/>
    <row r="604" s="17" customFormat="1" ht="14.25" customHeight="1" x14ac:dyDescent="0.45"/>
    <row r="605" s="17" customFormat="1" ht="14.25" customHeight="1" x14ac:dyDescent="0.45"/>
    <row r="606" s="17" customFormat="1" ht="14.25" customHeight="1" x14ac:dyDescent="0.45"/>
    <row r="607" s="17" customFormat="1" ht="14.25" customHeight="1" x14ac:dyDescent="0.45"/>
    <row r="608" s="17" customFormat="1" ht="14.25" customHeight="1" x14ac:dyDescent="0.45"/>
    <row r="609" s="17" customFormat="1" ht="14.25" customHeight="1" x14ac:dyDescent="0.45"/>
    <row r="610" s="17" customFormat="1" ht="14.25" customHeight="1" x14ac:dyDescent="0.45"/>
    <row r="611" s="17" customFormat="1" ht="14.25" customHeight="1" x14ac:dyDescent="0.45"/>
    <row r="612" s="17" customFormat="1" ht="14.25" customHeight="1" x14ac:dyDescent="0.45"/>
    <row r="613" s="17" customFormat="1" ht="14.25" customHeight="1" x14ac:dyDescent="0.45"/>
    <row r="614" s="17" customFormat="1" ht="14.25" customHeight="1" x14ac:dyDescent="0.45"/>
    <row r="615" s="17" customFormat="1" ht="14.25" customHeight="1" x14ac:dyDescent="0.45"/>
    <row r="616" s="17" customFormat="1" ht="14.25" customHeight="1" x14ac:dyDescent="0.45"/>
    <row r="617" s="17" customFormat="1" ht="14.25" customHeight="1" x14ac:dyDescent="0.45"/>
    <row r="618" s="17" customFormat="1" ht="14.25" customHeight="1" x14ac:dyDescent="0.45"/>
    <row r="619" s="17" customFormat="1" ht="14.25" customHeight="1" x14ac:dyDescent="0.45"/>
    <row r="620" s="17" customFormat="1" ht="14.25" customHeight="1" x14ac:dyDescent="0.45"/>
    <row r="621" s="17" customFormat="1" ht="14.25" customHeight="1" x14ac:dyDescent="0.45"/>
    <row r="622" s="17" customFormat="1" ht="14.25" customHeight="1" x14ac:dyDescent="0.45"/>
    <row r="623" s="17" customFormat="1" ht="14.25" customHeight="1" x14ac:dyDescent="0.45"/>
    <row r="624" s="17" customFormat="1" ht="14.25" customHeight="1" x14ac:dyDescent="0.45"/>
    <row r="625" s="17" customFormat="1" ht="14.25" customHeight="1" x14ac:dyDescent="0.45"/>
    <row r="626" s="17" customFormat="1" ht="14.25" customHeight="1" x14ac:dyDescent="0.45"/>
    <row r="627" s="17" customFormat="1" ht="14.25" customHeight="1" x14ac:dyDescent="0.45"/>
    <row r="628" s="17" customFormat="1" ht="14.25" customHeight="1" x14ac:dyDescent="0.45"/>
    <row r="629" s="17" customFormat="1" ht="14.25" customHeight="1" x14ac:dyDescent="0.45"/>
    <row r="630" s="17" customFormat="1" ht="14.25" customHeight="1" x14ac:dyDescent="0.45"/>
    <row r="631" s="17" customFormat="1" ht="14.25" customHeight="1" x14ac:dyDescent="0.45"/>
    <row r="632" s="17" customFormat="1" ht="14.25" customHeight="1" x14ac:dyDescent="0.45"/>
    <row r="633" s="17" customFormat="1" ht="14.25" customHeight="1" x14ac:dyDescent="0.45"/>
    <row r="634" s="17" customFormat="1" ht="14.25" customHeight="1" x14ac:dyDescent="0.45"/>
    <row r="635" s="17" customFormat="1" ht="14.25" customHeight="1" x14ac:dyDescent="0.45"/>
    <row r="636" s="17" customFormat="1" ht="14.25" customHeight="1" x14ac:dyDescent="0.45"/>
    <row r="637" s="17" customFormat="1" ht="14.25" customHeight="1" x14ac:dyDescent="0.45"/>
    <row r="638" s="17" customFormat="1" ht="14.25" customHeight="1" x14ac:dyDescent="0.45"/>
    <row r="639" s="17" customFormat="1" ht="14.25" customHeight="1" x14ac:dyDescent="0.45"/>
    <row r="640" s="17" customFormat="1" ht="14.25" customHeight="1" x14ac:dyDescent="0.45"/>
    <row r="641" s="17" customFormat="1" ht="14.25" customHeight="1" x14ac:dyDescent="0.45"/>
    <row r="642" s="17" customFormat="1" ht="14.25" customHeight="1" x14ac:dyDescent="0.45"/>
    <row r="643" s="17" customFormat="1" ht="14.25" customHeight="1" x14ac:dyDescent="0.45"/>
    <row r="644" s="17" customFormat="1" ht="14.25" customHeight="1" x14ac:dyDescent="0.45"/>
    <row r="645" s="17" customFormat="1" ht="14.25" customHeight="1" x14ac:dyDescent="0.45"/>
    <row r="646" s="17" customFormat="1" ht="14.25" customHeight="1" x14ac:dyDescent="0.45"/>
    <row r="647" s="17" customFormat="1" ht="14.25" customHeight="1" x14ac:dyDescent="0.45"/>
    <row r="648" s="17" customFormat="1" ht="14.25" customHeight="1" x14ac:dyDescent="0.45"/>
    <row r="649" s="17" customFormat="1" ht="14.25" customHeight="1" x14ac:dyDescent="0.45"/>
    <row r="650" s="17" customFormat="1" ht="14.25" customHeight="1" x14ac:dyDescent="0.45"/>
    <row r="651" s="17" customFormat="1" ht="14.25" customHeight="1" x14ac:dyDescent="0.45"/>
    <row r="652" s="17" customFormat="1" ht="14.25" customHeight="1" x14ac:dyDescent="0.45"/>
    <row r="653" s="17" customFormat="1" ht="14.25" customHeight="1" x14ac:dyDescent="0.45"/>
    <row r="654" s="17" customFormat="1" ht="14.25" customHeight="1" x14ac:dyDescent="0.45"/>
    <row r="655" s="17" customFormat="1" ht="14.25" customHeight="1" x14ac:dyDescent="0.45"/>
    <row r="656" s="17" customFormat="1" ht="14.25" customHeight="1" x14ac:dyDescent="0.45"/>
    <row r="657" s="17" customFormat="1" ht="14.25" customHeight="1" x14ac:dyDescent="0.45"/>
    <row r="658" s="17" customFormat="1" ht="14.25" customHeight="1" x14ac:dyDescent="0.45"/>
    <row r="659" s="17" customFormat="1" ht="14.25" customHeight="1" x14ac:dyDescent="0.45"/>
    <row r="660" s="17" customFormat="1" ht="14.25" customHeight="1" x14ac:dyDescent="0.45"/>
    <row r="661" s="17" customFormat="1" ht="14.25" customHeight="1" x14ac:dyDescent="0.45"/>
    <row r="662" s="17" customFormat="1" ht="14.25" customHeight="1" x14ac:dyDescent="0.45"/>
    <row r="663" s="17" customFormat="1" ht="14.25" customHeight="1" x14ac:dyDescent="0.45"/>
    <row r="664" s="17" customFormat="1" ht="14.25" customHeight="1" x14ac:dyDescent="0.45"/>
    <row r="665" s="17" customFormat="1" ht="14.25" customHeight="1" x14ac:dyDescent="0.45"/>
    <row r="666" s="17" customFormat="1" ht="14.25" customHeight="1" x14ac:dyDescent="0.45"/>
    <row r="667" s="17" customFormat="1" ht="14.25" customHeight="1" x14ac:dyDescent="0.45"/>
    <row r="668" s="17" customFormat="1" ht="14.25" customHeight="1" x14ac:dyDescent="0.45"/>
    <row r="669" s="17" customFormat="1" ht="14.25" customHeight="1" x14ac:dyDescent="0.45"/>
    <row r="670" s="17" customFormat="1" ht="14.25" customHeight="1" x14ac:dyDescent="0.45"/>
    <row r="671" s="17" customFormat="1" ht="14.25" customHeight="1" x14ac:dyDescent="0.45"/>
    <row r="672" s="17" customFormat="1" ht="14.25" customHeight="1" x14ac:dyDescent="0.45"/>
    <row r="673" s="17" customFormat="1" ht="14.25" customHeight="1" x14ac:dyDescent="0.45"/>
    <row r="674" s="17" customFormat="1" ht="14.25" customHeight="1" x14ac:dyDescent="0.45"/>
    <row r="675" s="17" customFormat="1" ht="14.25" customHeight="1" x14ac:dyDescent="0.45"/>
    <row r="676" s="17" customFormat="1" ht="14.25" customHeight="1" x14ac:dyDescent="0.45"/>
    <row r="677" s="17" customFormat="1" ht="14.25" customHeight="1" x14ac:dyDescent="0.45"/>
    <row r="678" s="17" customFormat="1" ht="14.25" customHeight="1" x14ac:dyDescent="0.45"/>
    <row r="679" s="17" customFormat="1" ht="14.25" customHeight="1" x14ac:dyDescent="0.45"/>
    <row r="680" s="17" customFormat="1" ht="14.25" customHeight="1" x14ac:dyDescent="0.45"/>
    <row r="681" s="17" customFormat="1" ht="14.25" customHeight="1" x14ac:dyDescent="0.45"/>
    <row r="682" s="17" customFormat="1" ht="14.25" customHeight="1" x14ac:dyDescent="0.45"/>
    <row r="683" s="17" customFormat="1" ht="14.25" customHeight="1" x14ac:dyDescent="0.45"/>
    <row r="684" s="17" customFormat="1" ht="14.25" customHeight="1" x14ac:dyDescent="0.45"/>
    <row r="685" s="17" customFormat="1" ht="14.25" customHeight="1" x14ac:dyDescent="0.45"/>
    <row r="686" s="17" customFormat="1" ht="14.25" customHeight="1" x14ac:dyDescent="0.45"/>
    <row r="687" s="17" customFormat="1" ht="14.25" customHeight="1" x14ac:dyDescent="0.45"/>
    <row r="688" s="17" customFormat="1" ht="14.25" customHeight="1" x14ac:dyDescent="0.45"/>
    <row r="689" s="17" customFormat="1" ht="14.25" customHeight="1" x14ac:dyDescent="0.45"/>
    <row r="690" s="17" customFormat="1" ht="14.25" customHeight="1" x14ac:dyDescent="0.45"/>
    <row r="691" s="17" customFormat="1" ht="14.25" customHeight="1" x14ac:dyDescent="0.45"/>
    <row r="692" s="17" customFormat="1" ht="14.25" customHeight="1" x14ac:dyDescent="0.45"/>
    <row r="693" s="17" customFormat="1" ht="14.25" customHeight="1" x14ac:dyDescent="0.45"/>
    <row r="694" s="17" customFormat="1" ht="14.25" customHeight="1" x14ac:dyDescent="0.45"/>
    <row r="695" s="17" customFormat="1" ht="14.25" customHeight="1" x14ac:dyDescent="0.45"/>
    <row r="696" s="17" customFormat="1" ht="14.25" customHeight="1" x14ac:dyDescent="0.45"/>
    <row r="697" s="17" customFormat="1" ht="14.25" customHeight="1" x14ac:dyDescent="0.45"/>
    <row r="698" s="17" customFormat="1" ht="14.25" customHeight="1" x14ac:dyDescent="0.45"/>
    <row r="699" s="17" customFormat="1" ht="14.25" customHeight="1" x14ac:dyDescent="0.45"/>
    <row r="700" s="17" customFormat="1" ht="14.25" customHeight="1" x14ac:dyDescent="0.45"/>
    <row r="701" s="17" customFormat="1" ht="14.25" customHeight="1" x14ac:dyDescent="0.45"/>
    <row r="702" s="17" customFormat="1" ht="14.25" customHeight="1" x14ac:dyDescent="0.45"/>
    <row r="703" s="17" customFormat="1" ht="14.25" customHeight="1" x14ac:dyDescent="0.45"/>
    <row r="704" s="17" customFormat="1" ht="14.25" customHeight="1" x14ac:dyDescent="0.45"/>
    <row r="705" s="17" customFormat="1" ht="14.25" customHeight="1" x14ac:dyDescent="0.45"/>
    <row r="706" s="17" customFormat="1" ht="14.25" customHeight="1" x14ac:dyDescent="0.45"/>
    <row r="707" s="17" customFormat="1" ht="14.25" customHeight="1" x14ac:dyDescent="0.45"/>
    <row r="708" s="17" customFormat="1" ht="14.25" customHeight="1" x14ac:dyDescent="0.45"/>
    <row r="709" s="17" customFormat="1" ht="14.25" customHeight="1" x14ac:dyDescent="0.45"/>
    <row r="710" s="17" customFormat="1" ht="14.25" customHeight="1" x14ac:dyDescent="0.45"/>
    <row r="711" s="17" customFormat="1" ht="14.25" customHeight="1" x14ac:dyDescent="0.45"/>
    <row r="712" s="17" customFormat="1" ht="14.25" customHeight="1" x14ac:dyDescent="0.45"/>
    <row r="713" s="17" customFormat="1" ht="14.25" customHeight="1" x14ac:dyDescent="0.45"/>
    <row r="714" s="17" customFormat="1" ht="14.25" customHeight="1" x14ac:dyDescent="0.45"/>
    <row r="715" s="17" customFormat="1" ht="14.25" customHeight="1" x14ac:dyDescent="0.45"/>
    <row r="716" s="17" customFormat="1" ht="14.25" customHeight="1" x14ac:dyDescent="0.45"/>
    <row r="717" s="17" customFormat="1" ht="14.25" customHeight="1" x14ac:dyDescent="0.45"/>
    <row r="718" s="17" customFormat="1" ht="14.25" customHeight="1" x14ac:dyDescent="0.45"/>
    <row r="719" s="17" customFormat="1" ht="14.25" customHeight="1" x14ac:dyDescent="0.45"/>
    <row r="720" s="17" customFormat="1" ht="14.25" customHeight="1" x14ac:dyDescent="0.45"/>
    <row r="721" s="17" customFormat="1" ht="14.25" customHeight="1" x14ac:dyDescent="0.45"/>
    <row r="722" s="17" customFormat="1" ht="14.25" customHeight="1" x14ac:dyDescent="0.45"/>
    <row r="723" s="17" customFormat="1" ht="14.25" customHeight="1" x14ac:dyDescent="0.45"/>
    <row r="724" s="17" customFormat="1" ht="14.25" customHeight="1" x14ac:dyDescent="0.45"/>
    <row r="725" s="17" customFormat="1" ht="14.25" customHeight="1" x14ac:dyDescent="0.45"/>
    <row r="726" s="17" customFormat="1" ht="14.25" customHeight="1" x14ac:dyDescent="0.45"/>
    <row r="727" s="17" customFormat="1" ht="14.25" customHeight="1" x14ac:dyDescent="0.45"/>
    <row r="728" s="17" customFormat="1" ht="14.25" customHeight="1" x14ac:dyDescent="0.45"/>
    <row r="729" s="17" customFormat="1" ht="14.25" customHeight="1" x14ac:dyDescent="0.45"/>
    <row r="730" s="17" customFormat="1" ht="14.25" customHeight="1" x14ac:dyDescent="0.45"/>
    <row r="731" s="17" customFormat="1" ht="14.25" customHeight="1" x14ac:dyDescent="0.45"/>
    <row r="732" s="17" customFormat="1" ht="14.25" customHeight="1" x14ac:dyDescent="0.45"/>
    <row r="733" s="17" customFormat="1" ht="14.25" customHeight="1" x14ac:dyDescent="0.45"/>
    <row r="734" s="17" customFormat="1" ht="14.25" customHeight="1" x14ac:dyDescent="0.45"/>
    <row r="735" s="17" customFormat="1" ht="14.25" customHeight="1" x14ac:dyDescent="0.45"/>
    <row r="736" s="17" customFormat="1" ht="14.25" customHeight="1" x14ac:dyDescent="0.45"/>
    <row r="737" s="17" customFormat="1" ht="14.25" customHeight="1" x14ac:dyDescent="0.45"/>
    <row r="738" s="17" customFormat="1" ht="14.25" customHeight="1" x14ac:dyDescent="0.45"/>
    <row r="739" s="17" customFormat="1" ht="14.25" customHeight="1" x14ac:dyDescent="0.45"/>
    <row r="740" s="17" customFormat="1" ht="14.25" customHeight="1" x14ac:dyDescent="0.45"/>
    <row r="741" s="17" customFormat="1" ht="14.25" customHeight="1" x14ac:dyDescent="0.45"/>
    <row r="742" s="17" customFormat="1" ht="14.25" customHeight="1" x14ac:dyDescent="0.45"/>
    <row r="743" s="17" customFormat="1" ht="14.25" customHeight="1" x14ac:dyDescent="0.45"/>
    <row r="744" s="17" customFormat="1" ht="14.25" customHeight="1" x14ac:dyDescent="0.45"/>
    <row r="745" s="17" customFormat="1" ht="14.25" customHeight="1" x14ac:dyDescent="0.45"/>
    <row r="746" s="17" customFormat="1" ht="14.25" customHeight="1" x14ac:dyDescent="0.45"/>
    <row r="747" s="17" customFormat="1" ht="14.25" customHeight="1" x14ac:dyDescent="0.45"/>
    <row r="748" s="17" customFormat="1" ht="14.25" customHeight="1" x14ac:dyDescent="0.45"/>
    <row r="749" s="17" customFormat="1" ht="14.25" customHeight="1" x14ac:dyDescent="0.45"/>
    <row r="750" s="17" customFormat="1" ht="14.25" customHeight="1" x14ac:dyDescent="0.45"/>
    <row r="751" s="17" customFormat="1" ht="14.25" customHeight="1" x14ac:dyDescent="0.45"/>
    <row r="752" s="17" customFormat="1" ht="14.25" customHeight="1" x14ac:dyDescent="0.45"/>
    <row r="753" s="17" customFormat="1" ht="14.25" customHeight="1" x14ac:dyDescent="0.45"/>
    <row r="754" s="17" customFormat="1" ht="14.25" customHeight="1" x14ac:dyDescent="0.45"/>
    <row r="755" s="17" customFormat="1" ht="14.25" customHeight="1" x14ac:dyDescent="0.45"/>
    <row r="756" s="17" customFormat="1" ht="14.25" customHeight="1" x14ac:dyDescent="0.45"/>
    <row r="757" s="17" customFormat="1" ht="14.25" customHeight="1" x14ac:dyDescent="0.45"/>
    <row r="758" s="17" customFormat="1" ht="14.25" customHeight="1" x14ac:dyDescent="0.45"/>
    <row r="759" s="17" customFormat="1" ht="14.25" customHeight="1" x14ac:dyDescent="0.45"/>
    <row r="760" s="17" customFormat="1" ht="14.25" customHeight="1" x14ac:dyDescent="0.45"/>
    <row r="761" s="17" customFormat="1" ht="14.25" customHeight="1" x14ac:dyDescent="0.45"/>
    <row r="762" s="17" customFormat="1" ht="14.25" customHeight="1" x14ac:dyDescent="0.45"/>
    <row r="763" s="17" customFormat="1" ht="14.25" customHeight="1" x14ac:dyDescent="0.45"/>
    <row r="764" s="17" customFormat="1" ht="14.25" customHeight="1" x14ac:dyDescent="0.45"/>
    <row r="765" s="17" customFormat="1" ht="14.25" customHeight="1" x14ac:dyDescent="0.45"/>
    <row r="766" s="17" customFormat="1" ht="14.25" customHeight="1" x14ac:dyDescent="0.45"/>
    <row r="767" s="17" customFormat="1" ht="14.25" customHeight="1" x14ac:dyDescent="0.45"/>
    <row r="768" s="17" customFormat="1" ht="14.25" customHeight="1" x14ac:dyDescent="0.45"/>
    <row r="769" s="17" customFormat="1" ht="14.25" customHeight="1" x14ac:dyDescent="0.45"/>
    <row r="770" s="17" customFormat="1" ht="14.25" customHeight="1" x14ac:dyDescent="0.45"/>
    <row r="771" s="17" customFormat="1" ht="14.25" customHeight="1" x14ac:dyDescent="0.45"/>
    <row r="772" s="17" customFormat="1" ht="14.25" customHeight="1" x14ac:dyDescent="0.45"/>
    <row r="773" s="17" customFormat="1" ht="14.25" customHeight="1" x14ac:dyDescent="0.45"/>
    <row r="774" s="17" customFormat="1" ht="14.25" customHeight="1" x14ac:dyDescent="0.45"/>
    <row r="775" s="17" customFormat="1" ht="14.25" customHeight="1" x14ac:dyDescent="0.45"/>
    <row r="776" s="17" customFormat="1" ht="14.25" customHeight="1" x14ac:dyDescent="0.45"/>
    <row r="777" s="17" customFormat="1" ht="14.25" customHeight="1" x14ac:dyDescent="0.45"/>
    <row r="778" s="17" customFormat="1" ht="14.25" customHeight="1" x14ac:dyDescent="0.45"/>
    <row r="779" s="17" customFormat="1" ht="14.25" customHeight="1" x14ac:dyDescent="0.45"/>
    <row r="780" s="17" customFormat="1" ht="14.25" customHeight="1" x14ac:dyDescent="0.45"/>
    <row r="781" s="17" customFormat="1" ht="14.25" customHeight="1" x14ac:dyDescent="0.45"/>
    <row r="782" s="17" customFormat="1" ht="14.25" customHeight="1" x14ac:dyDescent="0.45"/>
    <row r="783" s="17" customFormat="1" ht="14.25" customHeight="1" x14ac:dyDescent="0.45"/>
    <row r="784" s="17" customFormat="1" ht="14.25" customHeight="1" x14ac:dyDescent="0.45"/>
    <row r="785" s="17" customFormat="1" ht="14.25" customHeight="1" x14ac:dyDescent="0.45"/>
    <row r="786" s="17" customFormat="1" ht="14.25" customHeight="1" x14ac:dyDescent="0.45"/>
    <row r="787" s="17" customFormat="1" ht="14.25" customHeight="1" x14ac:dyDescent="0.45"/>
    <row r="788" s="17" customFormat="1" ht="14.25" customHeight="1" x14ac:dyDescent="0.45"/>
    <row r="789" s="17" customFormat="1" ht="14.25" customHeight="1" x14ac:dyDescent="0.45"/>
    <row r="790" s="17" customFormat="1" ht="14.25" customHeight="1" x14ac:dyDescent="0.45"/>
    <row r="791" s="17" customFormat="1" ht="14.25" customHeight="1" x14ac:dyDescent="0.45"/>
    <row r="792" s="17" customFormat="1" ht="14.25" customHeight="1" x14ac:dyDescent="0.45"/>
    <row r="793" s="17" customFormat="1" ht="14.25" customHeight="1" x14ac:dyDescent="0.45"/>
    <row r="794" s="17" customFormat="1" ht="14.25" customHeight="1" x14ac:dyDescent="0.45"/>
    <row r="795" s="17" customFormat="1" ht="14.25" customHeight="1" x14ac:dyDescent="0.45"/>
    <row r="796" s="17" customFormat="1" ht="14.25" customHeight="1" x14ac:dyDescent="0.45"/>
    <row r="797" s="17" customFormat="1" ht="14.25" customHeight="1" x14ac:dyDescent="0.45"/>
    <row r="798" s="17" customFormat="1" ht="14.25" customHeight="1" x14ac:dyDescent="0.45"/>
    <row r="799" s="17" customFormat="1" ht="14.25" customHeight="1" x14ac:dyDescent="0.45"/>
    <row r="800" s="17" customFormat="1" ht="14.25" customHeight="1" x14ac:dyDescent="0.45"/>
    <row r="801" s="17" customFormat="1" ht="14.25" customHeight="1" x14ac:dyDescent="0.45"/>
    <row r="802" s="17" customFormat="1" ht="14.25" customHeight="1" x14ac:dyDescent="0.45"/>
    <row r="803" s="17" customFormat="1" ht="14.25" customHeight="1" x14ac:dyDescent="0.45"/>
    <row r="804" s="17" customFormat="1" ht="14.25" customHeight="1" x14ac:dyDescent="0.45"/>
    <row r="805" s="17" customFormat="1" ht="14.25" customHeight="1" x14ac:dyDescent="0.45"/>
    <row r="806" s="17" customFormat="1" ht="14.25" customHeight="1" x14ac:dyDescent="0.45"/>
    <row r="807" s="17" customFormat="1" ht="14.25" customHeight="1" x14ac:dyDescent="0.45"/>
    <row r="808" s="17" customFormat="1" ht="14.25" customHeight="1" x14ac:dyDescent="0.45"/>
    <row r="809" s="17" customFormat="1" ht="14.25" customHeight="1" x14ac:dyDescent="0.45"/>
    <row r="810" s="17" customFormat="1" ht="14.25" customHeight="1" x14ac:dyDescent="0.45"/>
    <row r="811" s="17" customFormat="1" ht="14.25" customHeight="1" x14ac:dyDescent="0.45"/>
    <row r="812" s="17" customFormat="1" ht="14.25" customHeight="1" x14ac:dyDescent="0.45"/>
    <row r="813" s="17" customFormat="1" ht="14.25" customHeight="1" x14ac:dyDescent="0.45"/>
    <row r="814" s="17" customFormat="1" ht="14.25" customHeight="1" x14ac:dyDescent="0.45"/>
    <row r="815" s="17" customFormat="1" ht="14.25" customHeight="1" x14ac:dyDescent="0.45"/>
    <row r="816" s="17" customFormat="1" ht="14.25" customHeight="1" x14ac:dyDescent="0.45"/>
    <row r="817" s="17" customFormat="1" ht="14.25" customHeight="1" x14ac:dyDescent="0.45"/>
    <row r="818" s="17" customFormat="1" ht="14.25" customHeight="1" x14ac:dyDescent="0.45"/>
    <row r="819" s="17" customFormat="1" ht="14.25" customHeight="1" x14ac:dyDescent="0.45"/>
    <row r="820" s="17" customFormat="1" ht="14.25" customHeight="1" x14ac:dyDescent="0.45"/>
    <row r="821" s="17" customFormat="1" ht="14.25" customHeight="1" x14ac:dyDescent="0.45"/>
    <row r="822" s="17" customFormat="1" ht="14.25" customHeight="1" x14ac:dyDescent="0.45"/>
    <row r="823" s="17" customFormat="1" ht="14.25" customHeight="1" x14ac:dyDescent="0.45"/>
    <row r="824" s="17" customFormat="1" ht="14.25" customHeight="1" x14ac:dyDescent="0.45"/>
    <row r="825" s="17" customFormat="1" ht="14.25" customHeight="1" x14ac:dyDescent="0.45"/>
    <row r="826" s="17" customFormat="1" ht="14.25" customHeight="1" x14ac:dyDescent="0.45"/>
    <row r="827" s="17" customFormat="1" ht="14.25" customHeight="1" x14ac:dyDescent="0.45"/>
    <row r="828" s="17" customFormat="1" ht="14.25" customHeight="1" x14ac:dyDescent="0.45"/>
    <row r="829" s="17" customFormat="1" ht="14.25" customHeight="1" x14ac:dyDescent="0.45"/>
    <row r="830" s="17" customFormat="1" ht="14.25" customHeight="1" x14ac:dyDescent="0.45"/>
    <row r="831" s="17" customFormat="1" ht="14.25" customHeight="1" x14ac:dyDescent="0.45"/>
    <row r="832" s="17" customFormat="1" ht="14.25" customHeight="1" x14ac:dyDescent="0.45"/>
    <row r="833" s="17" customFormat="1" ht="14.25" customHeight="1" x14ac:dyDescent="0.45"/>
    <row r="834" s="17" customFormat="1" ht="14.25" customHeight="1" x14ac:dyDescent="0.45"/>
    <row r="835" s="17" customFormat="1" ht="14.25" customHeight="1" x14ac:dyDescent="0.45"/>
    <row r="836" s="17" customFormat="1" ht="14.25" customHeight="1" x14ac:dyDescent="0.45"/>
    <row r="837" s="17" customFormat="1" ht="14.25" customHeight="1" x14ac:dyDescent="0.45"/>
    <row r="838" s="17" customFormat="1" ht="14.25" customHeight="1" x14ac:dyDescent="0.45"/>
    <row r="839" s="17" customFormat="1" ht="14.25" customHeight="1" x14ac:dyDescent="0.45"/>
    <row r="840" s="17" customFormat="1" ht="14.25" customHeight="1" x14ac:dyDescent="0.45"/>
    <row r="841" s="17" customFormat="1" ht="14.25" customHeight="1" x14ac:dyDescent="0.45"/>
    <row r="842" s="17" customFormat="1" ht="14.25" customHeight="1" x14ac:dyDescent="0.45"/>
    <row r="843" s="17" customFormat="1" ht="14.25" customHeight="1" x14ac:dyDescent="0.45"/>
    <row r="844" s="17" customFormat="1" ht="14.25" customHeight="1" x14ac:dyDescent="0.45"/>
    <row r="845" s="17" customFormat="1" ht="14.25" customHeight="1" x14ac:dyDescent="0.45"/>
    <row r="846" s="17" customFormat="1" ht="14.25" customHeight="1" x14ac:dyDescent="0.45"/>
    <row r="847" s="17" customFormat="1" ht="14.25" customHeight="1" x14ac:dyDescent="0.45"/>
    <row r="848" s="17" customFormat="1" ht="14.25" customHeight="1" x14ac:dyDescent="0.45"/>
    <row r="849" s="17" customFormat="1" ht="14.25" customHeight="1" x14ac:dyDescent="0.45"/>
    <row r="850" s="17" customFormat="1" ht="14.25" customHeight="1" x14ac:dyDescent="0.45"/>
    <row r="851" s="17" customFormat="1" ht="14.25" customHeight="1" x14ac:dyDescent="0.45"/>
    <row r="852" s="17" customFormat="1" ht="14.25" customHeight="1" x14ac:dyDescent="0.45"/>
    <row r="853" s="17" customFormat="1" ht="14.25" customHeight="1" x14ac:dyDescent="0.45"/>
    <row r="854" s="17" customFormat="1" ht="14.25" customHeight="1" x14ac:dyDescent="0.45"/>
    <row r="855" s="17" customFormat="1" ht="14.25" customHeight="1" x14ac:dyDescent="0.45"/>
    <row r="856" s="17" customFormat="1" ht="14.25" customHeight="1" x14ac:dyDescent="0.45"/>
    <row r="857" s="17" customFormat="1" ht="14.25" customHeight="1" x14ac:dyDescent="0.45"/>
    <row r="858" s="17" customFormat="1" ht="14.25" customHeight="1" x14ac:dyDescent="0.45"/>
    <row r="859" s="17" customFormat="1" ht="14.25" customHeight="1" x14ac:dyDescent="0.45"/>
    <row r="860" s="17" customFormat="1" ht="14.25" customHeight="1" x14ac:dyDescent="0.45"/>
    <row r="861" s="17" customFormat="1" ht="14.25" customHeight="1" x14ac:dyDescent="0.45"/>
    <row r="862" s="17" customFormat="1" ht="14.25" customHeight="1" x14ac:dyDescent="0.45"/>
    <row r="863" s="17" customFormat="1" ht="14.25" customHeight="1" x14ac:dyDescent="0.45"/>
    <row r="864" s="17" customFormat="1" ht="14.25" customHeight="1" x14ac:dyDescent="0.45"/>
    <row r="865" s="17" customFormat="1" ht="14.25" customHeight="1" x14ac:dyDescent="0.45"/>
    <row r="866" s="17" customFormat="1" ht="14.25" customHeight="1" x14ac:dyDescent="0.45"/>
    <row r="867" s="17" customFormat="1" ht="14.25" customHeight="1" x14ac:dyDescent="0.45"/>
    <row r="868" s="17" customFormat="1" ht="14.25" customHeight="1" x14ac:dyDescent="0.45"/>
    <row r="869" s="17" customFormat="1" ht="14.25" customHeight="1" x14ac:dyDescent="0.45"/>
    <row r="870" s="17" customFormat="1" ht="14.25" customHeight="1" x14ac:dyDescent="0.45"/>
    <row r="871" s="17" customFormat="1" ht="14.25" customHeight="1" x14ac:dyDescent="0.45"/>
    <row r="872" s="17" customFormat="1" ht="14.25" customHeight="1" x14ac:dyDescent="0.45"/>
    <row r="873" s="17" customFormat="1" ht="14.25" customHeight="1" x14ac:dyDescent="0.45"/>
    <row r="874" s="17" customFormat="1" ht="14.25" customHeight="1" x14ac:dyDescent="0.45"/>
    <row r="875" s="17" customFormat="1" ht="14.25" customHeight="1" x14ac:dyDescent="0.45"/>
    <row r="876" s="17" customFormat="1" ht="14.25" customHeight="1" x14ac:dyDescent="0.45"/>
    <row r="877" s="17" customFormat="1" ht="14.25" customHeight="1" x14ac:dyDescent="0.45"/>
    <row r="878" s="17" customFormat="1" ht="14.25" customHeight="1" x14ac:dyDescent="0.45"/>
    <row r="879" s="17" customFormat="1" ht="14.25" customHeight="1" x14ac:dyDescent="0.45"/>
    <row r="880" s="17" customFormat="1" ht="14.25" customHeight="1" x14ac:dyDescent="0.45"/>
    <row r="881" s="17" customFormat="1" ht="14.25" customHeight="1" x14ac:dyDescent="0.45"/>
    <row r="882" s="17" customFormat="1" ht="14.25" customHeight="1" x14ac:dyDescent="0.45"/>
    <row r="883" s="17" customFormat="1" ht="14.25" customHeight="1" x14ac:dyDescent="0.45"/>
    <row r="884" s="17" customFormat="1" ht="14.25" customHeight="1" x14ac:dyDescent="0.45"/>
    <row r="885" s="17" customFormat="1" ht="14.25" customHeight="1" x14ac:dyDescent="0.45"/>
    <row r="886" s="17" customFormat="1" ht="14.25" customHeight="1" x14ac:dyDescent="0.45"/>
    <row r="887" s="17" customFormat="1" ht="14.25" customHeight="1" x14ac:dyDescent="0.45"/>
    <row r="888" s="17" customFormat="1" ht="14.25" customHeight="1" x14ac:dyDescent="0.45"/>
    <row r="889" s="17" customFormat="1" ht="14.25" customHeight="1" x14ac:dyDescent="0.45"/>
    <row r="890" s="17" customFormat="1" ht="14.25" customHeight="1" x14ac:dyDescent="0.45"/>
    <row r="891" s="17" customFormat="1" ht="14.25" customHeight="1" x14ac:dyDescent="0.45"/>
    <row r="892" s="17" customFormat="1" ht="14.25" customHeight="1" x14ac:dyDescent="0.45"/>
    <row r="893" s="17" customFormat="1" ht="14.25" customHeight="1" x14ac:dyDescent="0.45"/>
    <row r="894" s="17" customFormat="1" ht="14.25" customHeight="1" x14ac:dyDescent="0.45"/>
    <row r="895" s="17" customFormat="1" ht="14.25" customHeight="1" x14ac:dyDescent="0.45"/>
    <row r="896" s="17" customFormat="1" ht="14.25" customHeight="1" x14ac:dyDescent="0.45"/>
    <row r="897" s="17" customFormat="1" ht="14.25" customHeight="1" x14ac:dyDescent="0.45"/>
    <row r="898" s="17" customFormat="1" ht="14.25" customHeight="1" x14ac:dyDescent="0.45"/>
    <row r="899" s="17" customFormat="1" ht="14.25" customHeight="1" x14ac:dyDescent="0.45"/>
    <row r="900" s="17" customFormat="1" ht="14.25" customHeight="1" x14ac:dyDescent="0.45"/>
    <row r="901" s="17" customFormat="1" ht="14.25" customHeight="1" x14ac:dyDescent="0.45"/>
    <row r="902" s="17" customFormat="1" ht="14.25" customHeight="1" x14ac:dyDescent="0.45"/>
    <row r="903" s="17" customFormat="1" ht="14.25" customHeight="1" x14ac:dyDescent="0.45"/>
    <row r="904" s="17" customFormat="1" ht="14.25" customHeight="1" x14ac:dyDescent="0.45"/>
    <row r="905" s="17" customFormat="1" ht="14.25" customHeight="1" x14ac:dyDescent="0.45"/>
    <row r="906" s="17" customFormat="1" ht="14.25" customHeight="1" x14ac:dyDescent="0.45"/>
    <row r="907" s="17" customFormat="1" ht="14.25" customHeight="1" x14ac:dyDescent="0.45"/>
    <row r="908" s="17" customFormat="1" ht="14.25" customHeight="1" x14ac:dyDescent="0.45"/>
    <row r="909" s="17" customFormat="1" ht="14.25" customHeight="1" x14ac:dyDescent="0.45"/>
    <row r="910" s="17" customFormat="1" ht="14.25" customHeight="1" x14ac:dyDescent="0.45"/>
    <row r="911" s="17" customFormat="1" ht="14.25" customHeight="1" x14ac:dyDescent="0.45"/>
    <row r="912" s="17" customFormat="1" ht="14.25" customHeight="1" x14ac:dyDescent="0.45"/>
    <row r="913" s="17" customFormat="1" ht="14.25" customHeight="1" x14ac:dyDescent="0.45"/>
    <row r="914" s="17" customFormat="1" ht="14.25" customHeight="1" x14ac:dyDescent="0.45"/>
    <row r="915" s="17" customFormat="1" ht="14.25" customHeight="1" x14ac:dyDescent="0.45"/>
    <row r="916" s="17" customFormat="1" ht="14.25" customHeight="1" x14ac:dyDescent="0.45"/>
    <row r="917" s="17" customFormat="1" ht="14.25" customHeight="1" x14ac:dyDescent="0.45"/>
    <row r="918" s="17" customFormat="1" ht="14.25" customHeight="1" x14ac:dyDescent="0.45"/>
    <row r="919" s="17" customFormat="1" ht="14.25" customHeight="1" x14ac:dyDescent="0.45"/>
    <row r="920" s="17" customFormat="1" ht="14.25" customHeight="1" x14ac:dyDescent="0.45"/>
    <row r="921" s="17" customFormat="1" ht="14.25" customHeight="1" x14ac:dyDescent="0.45"/>
    <row r="922" s="17" customFormat="1" ht="14.25" customHeight="1" x14ac:dyDescent="0.45"/>
    <row r="923" s="17" customFormat="1" ht="14.25" customHeight="1" x14ac:dyDescent="0.45"/>
    <row r="924" s="17" customFormat="1" ht="14.25" customHeight="1" x14ac:dyDescent="0.45"/>
    <row r="925" s="17" customFormat="1" ht="14.25" customHeight="1" x14ac:dyDescent="0.45"/>
    <row r="926" s="17" customFormat="1" ht="14.25" customHeight="1" x14ac:dyDescent="0.45"/>
    <row r="927" s="17" customFormat="1" ht="14.25" customHeight="1" x14ac:dyDescent="0.45"/>
    <row r="928" s="17" customFormat="1" ht="14.25" customHeight="1" x14ac:dyDescent="0.45"/>
    <row r="929" s="17" customFormat="1" ht="14.25" customHeight="1" x14ac:dyDescent="0.45"/>
    <row r="930" s="17" customFormat="1" ht="14.25" customHeight="1" x14ac:dyDescent="0.45"/>
    <row r="931" s="17" customFormat="1" ht="14.25" customHeight="1" x14ac:dyDescent="0.45"/>
    <row r="932" s="17" customFormat="1" ht="14.25" customHeight="1" x14ac:dyDescent="0.45"/>
    <row r="933" s="17" customFormat="1" ht="14.25" customHeight="1" x14ac:dyDescent="0.45"/>
    <row r="934" s="17" customFormat="1" ht="14.25" customHeight="1" x14ac:dyDescent="0.45"/>
    <row r="935" s="17" customFormat="1" ht="14.25" customHeight="1" x14ac:dyDescent="0.45"/>
    <row r="936" s="17" customFormat="1" ht="14.25" customHeight="1" x14ac:dyDescent="0.45"/>
    <row r="937" s="17" customFormat="1" ht="14.25" customHeight="1" x14ac:dyDescent="0.45"/>
    <row r="938" s="17" customFormat="1" ht="14.25" customHeight="1" x14ac:dyDescent="0.45"/>
    <row r="939" s="17" customFormat="1" ht="14.25" customHeight="1" x14ac:dyDescent="0.45"/>
    <row r="940" s="17" customFormat="1" ht="14.25" customHeight="1" x14ac:dyDescent="0.45"/>
    <row r="941" s="17" customFormat="1" ht="14.25" customHeight="1" x14ac:dyDescent="0.45"/>
    <row r="942" s="17" customFormat="1" ht="14.25" customHeight="1" x14ac:dyDescent="0.45"/>
    <row r="943" s="17" customFormat="1" ht="14.25" customHeight="1" x14ac:dyDescent="0.45"/>
    <row r="944" s="17" customFormat="1" ht="14.25" customHeight="1" x14ac:dyDescent="0.45"/>
    <row r="945" s="17" customFormat="1" ht="14.25" customHeight="1" x14ac:dyDescent="0.45"/>
    <row r="946" s="17" customFormat="1" ht="14.25" customHeight="1" x14ac:dyDescent="0.45"/>
    <row r="947" s="17" customFormat="1" ht="14.25" customHeight="1" x14ac:dyDescent="0.45"/>
    <row r="948" s="17" customFormat="1" ht="14.25" customHeight="1" x14ac:dyDescent="0.45"/>
    <row r="949" s="17" customFormat="1" ht="14.25" customHeight="1" x14ac:dyDescent="0.45"/>
    <row r="950" s="17" customFormat="1" ht="14.25" customHeight="1" x14ac:dyDescent="0.45"/>
    <row r="951" s="17" customFormat="1" ht="14.25" customHeight="1" x14ac:dyDescent="0.45"/>
    <row r="952" s="17" customFormat="1" ht="14.25" customHeight="1" x14ac:dyDescent="0.45"/>
    <row r="953" s="17" customFormat="1" ht="14.25" customHeight="1" x14ac:dyDescent="0.45"/>
    <row r="954" s="17" customFormat="1" ht="14.25" customHeight="1" x14ac:dyDescent="0.45"/>
    <row r="955" s="17" customFormat="1" ht="14.25" customHeight="1" x14ac:dyDescent="0.45"/>
    <row r="956" s="17" customFormat="1" ht="14.25" customHeight="1" x14ac:dyDescent="0.45"/>
    <row r="957" s="17" customFormat="1" ht="14.25" customHeight="1" x14ac:dyDescent="0.45"/>
    <row r="958" s="17" customFormat="1" ht="14.25" customHeight="1" x14ac:dyDescent="0.45"/>
    <row r="959" s="17" customFormat="1" ht="14.25" customHeight="1" x14ac:dyDescent="0.45"/>
    <row r="960" s="17" customFormat="1" ht="14.25" customHeight="1" x14ac:dyDescent="0.45"/>
    <row r="961" s="17" customFormat="1" ht="14.25" customHeight="1" x14ac:dyDescent="0.45"/>
    <row r="962" s="17" customFormat="1" ht="14.25" customHeight="1" x14ac:dyDescent="0.45"/>
    <row r="963" s="17" customFormat="1" ht="14.25" customHeight="1" x14ac:dyDescent="0.45"/>
    <row r="964" s="17" customFormat="1" ht="14.25" customHeight="1" x14ac:dyDescent="0.45"/>
    <row r="965" s="17" customFormat="1" ht="14.25" customHeight="1" x14ac:dyDescent="0.45"/>
    <row r="966" s="17" customFormat="1" ht="14.25" customHeight="1" x14ac:dyDescent="0.45"/>
    <row r="967" s="17" customFormat="1" ht="14.25" customHeight="1" x14ac:dyDescent="0.45"/>
    <row r="968" s="17" customFormat="1" ht="14.25" customHeight="1" x14ac:dyDescent="0.45"/>
    <row r="969" s="17" customFormat="1" ht="14.25" customHeight="1" x14ac:dyDescent="0.45"/>
    <row r="970" s="17" customFormat="1" ht="14.25" customHeight="1" x14ac:dyDescent="0.45"/>
    <row r="971" s="17" customFormat="1" ht="14.25" customHeight="1" x14ac:dyDescent="0.45"/>
    <row r="972" s="17" customFormat="1" ht="14.25" customHeight="1" x14ac:dyDescent="0.45"/>
    <row r="973" s="17" customFormat="1" ht="14.25" customHeight="1" x14ac:dyDescent="0.45"/>
    <row r="974" s="17" customFormat="1" ht="14.25" customHeight="1" x14ac:dyDescent="0.45"/>
    <row r="975" s="17" customFormat="1" ht="14.25" customHeight="1" x14ac:dyDescent="0.45"/>
    <row r="976" s="17" customFormat="1" ht="14.25" customHeight="1" x14ac:dyDescent="0.45"/>
    <row r="977" s="17" customFormat="1" ht="14.25" customHeight="1" x14ac:dyDescent="0.45"/>
    <row r="978" s="17" customFormat="1" ht="14.25" customHeight="1" x14ac:dyDescent="0.45"/>
    <row r="979" s="17" customFormat="1" ht="14.25" customHeight="1" x14ac:dyDescent="0.45"/>
    <row r="980" s="17" customFormat="1" ht="14.25" customHeight="1" x14ac:dyDescent="0.45"/>
    <row r="981" s="17" customFormat="1" ht="14.25" customHeight="1" x14ac:dyDescent="0.45"/>
    <row r="982" s="17" customFormat="1" ht="14.25" customHeight="1" x14ac:dyDescent="0.45"/>
    <row r="983" s="17" customFormat="1" ht="14.25" customHeight="1" x14ac:dyDescent="0.45"/>
    <row r="984" s="17" customFormat="1" ht="14.25" customHeight="1" x14ac:dyDescent="0.45"/>
    <row r="985" s="17" customFormat="1" ht="14.25" customHeight="1" x14ac:dyDescent="0.45"/>
    <row r="986" s="17" customFormat="1" ht="14.25" customHeight="1" x14ac:dyDescent="0.45"/>
    <row r="987" s="17" customFormat="1" ht="14.25" customHeight="1" x14ac:dyDescent="0.45"/>
    <row r="988" s="17" customFormat="1" ht="14.25" customHeight="1" x14ac:dyDescent="0.45"/>
    <row r="989" s="17" customFormat="1" ht="14.25" customHeight="1" x14ac:dyDescent="0.45"/>
    <row r="990" s="17" customFormat="1" ht="14.25" customHeight="1" x14ac:dyDescent="0.45"/>
    <row r="991" s="17" customFormat="1" ht="14.25" customHeight="1" x14ac:dyDescent="0.45"/>
    <row r="992" s="17" customFormat="1" ht="14.25" customHeight="1" x14ac:dyDescent="0.45"/>
    <row r="993" s="17" customFormat="1" ht="14.25" customHeight="1" x14ac:dyDescent="0.45"/>
    <row r="994" s="17" customFormat="1" ht="14.25" customHeight="1" x14ac:dyDescent="0.45"/>
    <row r="995" s="17" customFormat="1" ht="14.25" customHeight="1" x14ac:dyDescent="0.45"/>
    <row r="996" s="17" customFormat="1" ht="14.25" customHeight="1" x14ac:dyDescent="0.45"/>
    <row r="997" s="17" customFormat="1" ht="14.25" customHeight="1" x14ac:dyDescent="0.45"/>
    <row r="998" s="17" customFormat="1" ht="14.25" customHeight="1" x14ac:dyDescent="0.45"/>
    <row r="999" s="17" customFormat="1" ht="14.25" customHeight="1" x14ac:dyDescent="0.45"/>
    <row r="1000" s="17" customFormat="1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tabSelected="1" zoomScale="79" workbookViewId="0">
      <selection activeCell="C3" sqref="C3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9" t="str">
        <f>C2</f>
        <v>13-July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s="17" customFormat="1" ht="14.25" customHeight="1" x14ac:dyDescent="0.45"/>
    <row r="66" s="17" customFormat="1" ht="14.25" customHeight="1" x14ac:dyDescent="0.45"/>
    <row r="67" s="17" customFormat="1" ht="14.25" customHeight="1" x14ac:dyDescent="0.45"/>
    <row r="68" s="17" customFormat="1" ht="14.25" customHeight="1" x14ac:dyDescent="0.45"/>
    <row r="69" s="17" customFormat="1" ht="14.25" customHeight="1" x14ac:dyDescent="0.45"/>
    <row r="70" s="17" customFormat="1" ht="14.25" customHeight="1" x14ac:dyDescent="0.45"/>
    <row r="71" s="17" customFormat="1" ht="14.25" customHeight="1" x14ac:dyDescent="0.45"/>
    <row r="72" s="17" customFormat="1" ht="14.25" customHeight="1" x14ac:dyDescent="0.45"/>
    <row r="73" s="17" customFormat="1" ht="14.25" customHeight="1" x14ac:dyDescent="0.45"/>
    <row r="74" s="17" customFormat="1" ht="14.25" customHeight="1" x14ac:dyDescent="0.45"/>
    <row r="75" s="17" customFormat="1" ht="14.25" customHeight="1" x14ac:dyDescent="0.45"/>
    <row r="76" s="17" customFormat="1" ht="14.25" customHeight="1" x14ac:dyDescent="0.45"/>
    <row r="77" s="17" customFormat="1" ht="14.25" customHeight="1" x14ac:dyDescent="0.45"/>
    <row r="78" s="17" customFormat="1" ht="14.25" customHeight="1" x14ac:dyDescent="0.45"/>
    <row r="79" s="17" customFormat="1" ht="14.25" customHeight="1" x14ac:dyDescent="0.45"/>
    <row r="80" s="17" customFormat="1" ht="14.25" customHeight="1" x14ac:dyDescent="0.45"/>
    <row r="81" s="17" customFormat="1" ht="14.25" customHeight="1" x14ac:dyDescent="0.45"/>
    <row r="82" s="17" customFormat="1" ht="14.25" customHeight="1" x14ac:dyDescent="0.45"/>
    <row r="83" s="17" customFormat="1" ht="14.25" customHeight="1" x14ac:dyDescent="0.45"/>
    <row r="84" s="17" customFormat="1" ht="14.25" customHeight="1" x14ac:dyDescent="0.45"/>
    <row r="85" s="17" customFormat="1" ht="14.25" customHeight="1" x14ac:dyDescent="0.45"/>
    <row r="86" s="17" customFormat="1" ht="14.25" customHeight="1" x14ac:dyDescent="0.45"/>
    <row r="87" s="17" customFormat="1" ht="14.25" customHeight="1" x14ac:dyDescent="0.45"/>
    <row r="88" s="17" customFormat="1" ht="14.25" customHeight="1" x14ac:dyDescent="0.45"/>
    <row r="89" s="17" customFormat="1" ht="14.25" customHeight="1" x14ac:dyDescent="0.45"/>
    <row r="90" s="17" customFormat="1" ht="14.25" customHeight="1" x14ac:dyDescent="0.45"/>
    <row r="91" s="17" customFormat="1" ht="14.25" customHeight="1" x14ac:dyDescent="0.45"/>
    <row r="92" s="17" customFormat="1" ht="14.25" customHeight="1" x14ac:dyDescent="0.45"/>
    <row r="93" s="17" customFormat="1" ht="14.25" customHeight="1" x14ac:dyDescent="0.45"/>
    <row r="94" s="17" customFormat="1" ht="14.25" customHeight="1" x14ac:dyDescent="0.45"/>
    <row r="95" s="17" customFormat="1" ht="14.25" customHeight="1" x14ac:dyDescent="0.45"/>
    <row r="96" s="17" customFormat="1" ht="14.25" customHeight="1" x14ac:dyDescent="0.45"/>
    <row r="97" s="17" customFormat="1" ht="14.25" customHeight="1" x14ac:dyDescent="0.45"/>
    <row r="98" s="17" customFormat="1" ht="14.25" customHeight="1" x14ac:dyDescent="0.45"/>
    <row r="99" s="17" customFormat="1" ht="14.25" customHeight="1" x14ac:dyDescent="0.45"/>
    <row r="100" s="17" customFormat="1" ht="14.25" customHeight="1" x14ac:dyDescent="0.45"/>
    <row r="101" s="17" customFormat="1" ht="14.25" customHeight="1" x14ac:dyDescent="0.45"/>
    <row r="102" s="17" customFormat="1" ht="14.25" customHeight="1" x14ac:dyDescent="0.45"/>
    <row r="103" s="17" customFormat="1" ht="14.25" customHeight="1" x14ac:dyDescent="0.45"/>
    <row r="104" s="17" customFormat="1" ht="14.25" customHeight="1" x14ac:dyDescent="0.45"/>
    <row r="105" s="17" customFormat="1" ht="14.25" customHeight="1" x14ac:dyDescent="0.45"/>
    <row r="106" s="17" customFormat="1" ht="14.25" customHeight="1" x14ac:dyDescent="0.45"/>
    <row r="107" s="17" customFormat="1" ht="14.25" customHeight="1" x14ac:dyDescent="0.45"/>
    <row r="108" s="17" customFormat="1" ht="14.25" customHeight="1" x14ac:dyDescent="0.45"/>
    <row r="109" s="17" customFormat="1" ht="14.25" customHeight="1" x14ac:dyDescent="0.45"/>
    <row r="110" s="17" customFormat="1" ht="14.25" customHeight="1" x14ac:dyDescent="0.45"/>
    <row r="111" s="17" customFormat="1" ht="14.25" customHeight="1" x14ac:dyDescent="0.45"/>
    <row r="112" s="17" customFormat="1" ht="14.25" customHeight="1" x14ac:dyDescent="0.45"/>
    <row r="113" s="17" customFormat="1" ht="14.25" customHeight="1" x14ac:dyDescent="0.45"/>
    <row r="114" s="17" customFormat="1" ht="14.25" customHeight="1" x14ac:dyDescent="0.45"/>
    <row r="115" s="17" customFormat="1" ht="14.25" customHeight="1" x14ac:dyDescent="0.45"/>
    <row r="116" s="17" customFormat="1" ht="14.25" customHeight="1" x14ac:dyDescent="0.45"/>
    <row r="117" s="17" customFormat="1" ht="14.25" customHeight="1" x14ac:dyDescent="0.45"/>
    <row r="118" s="17" customFormat="1" ht="14.25" customHeight="1" x14ac:dyDescent="0.45"/>
    <row r="119" s="17" customFormat="1" ht="14.25" customHeight="1" x14ac:dyDescent="0.45"/>
    <row r="120" s="17" customFormat="1" ht="14.25" customHeight="1" x14ac:dyDescent="0.45"/>
    <row r="121" s="17" customFormat="1" ht="14.25" customHeight="1" x14ac:dyDescent="0.45"/>
    <row r="122" s="17" customFormat="1" ht="14.25" customHeight="1" x14ac:dyDescent="0.45"/>
    <row r="123" s="17" customFormat="1" ht="14.25" customHeight="1" x14ac:dyDescent="0.45"/>
    <row r="124" s="17" customFormat="1" ht="14.25" customHeight="1" x14ac:dyDescent="0.45"/>
    <row r="125" s="17" customFormat="1" ht="14.25" customHeight="1" x14ac:dyDescent="0.45"/>
    <row r="126" s="17" customFormat="1" ht="14.25" customHeight="1" x14ac:dyDescent="0.45"/>
    <row r="127" s="17" customFormat="1" ht="14.25" customHeight="1" x14ac:dyDescent="0.45"/>
    <row r="128" s="17" customFormat="1" ht="14.25" customHeight="1" x14ac:dyDescent="0.45"/>
    <row r="129" s="17" customFormat="1" ht="14.25" customHeight="1" x14ac:dyDescent="0.45"/>
    <row r="130" s="17" customFormat="1" ht="14.25" customHeight="1" x14ac:dyDescent="0.45"/>
    <row r="131" s="17" customFormat="1" ht="14.25" customHeight="1" x14ac:dyDescent="0.45"/>
    <row r="132" s="17" customFormat="1" ht="14.25" customHeight="1" x14ac:dyDescent="0.45"/>
    <row r="133" s="17" customFormat="1" ht="14.25" customHeight="1" x14ac:dyDescent="0.45"/>
    <row r="134" s="17" customFormat="1" ht="14.25" customHeight="1" x14ac:dyDescent="0.45"/>
    <row r="135" s="17" customFormat="1" ht="14.25" customHeight="1" x14ac:dyDescent="0.45"/>
    <row r="136" s="17" customFormat="1" ht="14.25" customHeight="1" x14ac:dyDescent="0.45"/>
    <row r="137" s="17" customFormat="1" ht="14.25" customHeight="1" x14ac:dyDescent="0.45"/>
    <row r="138" s="17" customFormat="1" ht="14.25" customHeight="1" x14ac:dyDescent="0.45"/>
    <row r="139" s="17" customFormat="1" ht="14.25" customHeight="1" x14ac:dyDescent="0.45"/>
    <row r="140" s="17" customFormat="1" ht="14.25" customHeight="1" x14ac:dyDescent="0.45"/>
    <row r="141" s="17" customFormat="1" ht="14.25" customHeight="1" x14ac:dyDescent="0.45"/>
    <row r="142" s="17" customFormat="1" ht="14.25" customHeight="1" x14ac:dyDescent="0.45"/>
    <row r="143" s="17" customFormat="1" ht="14.25" customHeight="1" x14ac:dyDescent="0.45"/>
    <row r="144" s="17" customFormat="1" ht="14.25" customHeight="1" x14ac:dyDescent="0.45"/>
    <row r="145" s="17" customFormat="1" ht="14.25" customHeight="1" x14ac:dyDescent="0.45"/>
    <row r="146" s="17" customFormat="1" ht="14.25" customHeight="1" x14ac:dyDescent="0.45"/>
    <row r="147" s="17" customFormat="1" ht="14.25" customHeight="1" x14ac:dyDescent="0.45"/>
    <row r="148" s="17" customFormat="1" ht="14.25" customHeight="1" x14ac:dyDescent="0.45"/>
    <row r="149" s="17" customFormat="1" ht="14.25" customHeight="1" x14ac:dyDescent="0.45"/>
    <row r="150" s="17" customFormat="1" ht="14.25" customHeight="1" x14ac:dyDescent="0.45"/>
    <row r="151" s="17" customFormat="1" ht="14.25" customHeight="1" x14ac:dyDescent="0.45"/>
    <row r="152" s="17" customFormat="1" ht="14.25" customHeight="1" x14ac:dyDescent="0.45"/>
    <row r="153" s="17" customFormat="1" ht="14.25" customHeight="1" x14ac:dyDescent="0.45"/>
    <row r="154" s="17" customFormat="1" ht="14.25" customHeight="1" x14ac:dyDescent="0.45"/>
    <row r="155" s="17" customFormat="1" ht="14.25" customHeight="1" x14ac:dyDescent="0.45"/>
    <row r="156" s="17" customFormat="1" ht="14.25" customHeight="1" x14ac:dyDescent="0.45"/>
    <row r="157" s="17" customFormat="1" ht="14.25" customHeight="1" x14ac:dyDescent="0.45"/>
    <row r="158" s="17" customFormat="1" ht="14.25" customHeight="1" x14ac:dyDescent="0.45"/>
    <row r="159" s="17" customFormat="1" ht="14.25" customHeight="1" x14ac:dyDescent="0.45"/>
    <row r="160" s="17" customFormat="1" ht="14.25" customHeight="1" x14ac:dyDescent="0.45"/>
    <row r="161" s="17" customFormat="1" ht="14.25" customHeight="1" x14ac:dyDescent="0.45"/>
    <row r="162" s="17" customFormat="1" ht="14.25" customHeight="1" x14ac:dyDescent="0.45"/>
    <row r="163" s="17" customFormat="1" ht="14.25" customHeight="1" x14ac:dyDescent="0.45"/>
    <row r="164" s="17" customFormat="1" ht="14.25" customHeight="1" x14ac:dyDescent="0.45"/>
    <row r="165" s="17" customFormat="1" ht="14.25" customHeight="1" x14ac:dyDescent="0.45"/>
    <row r="166" s="17" customFormat="1" ht="14.25" customHeight="1" x14ac:dyDescent="0.45"/>
    <row r="167" s="17" customFormat="1" ht="14.25" customHeight="1" x14ac:dyDescent="0.45"/>
    <row r="168" s="17" customFormat="1" ht="14.25" customHeight="1" x14ac:dyDescent="0.45"/>
    <row r="169" s="17" customFormat="1" ht="14.25" customHeight="1" x14ac:dyDescent="0.45"/>
    <row r="170" s="17" customFormat="1" ht="14.25" customHeight="1" x14ac:dyDescent="0.45"/>
    <row r="171" s="17" customFormat="1" ht="14.25" customHeight="1" x14ac:dyDescent="0.45"/>
    <row r="172" s="17" customFormat="1" ht="14.25" customHeight="1" x14ac:dyDescent="0.45"/>
    <row r="173" s="17" customFormat="1" ht="14.25" customHeight="1" x14ac:dyDescent="0.45"/>
    <row r="174" s="17" customFormat="1" ht="14.25" customHeight="1" x14ac:dyDescent="0.45"/>
    <row r="175" s="17" customFormat="1" ht="14.25" customHeight="1" x14ac:dyDescent="0.45"/>
    <row r="176" s="17" customFormat="1" ht="14.25" customHeight="1" x14ac:dyDescent="0.45"/>
    <row r="177" s="17" customFormat="1" ht="14.25" customHeight="1" x14ac:dyDescent="0.45"/>
    <row r="178" s="17" customFormat="1" ht="14.25" customHeight="1" x14ac:dyDescent="0.45"/>
    <row r="179" s="17" customFormat="1" ht="14.25" customHeight="1" x14ac:dyDescent="0.45"/>
    <row r="180" s="17" customFormat="1" ht="14.25" customHeight="1" x14ac:dyDescent="0.45"/>
    <row r="181" s="17" customFormat="1" ht="14.25" customHeight="1" x14ac:dyDescent="0.45"/>
    <row r="182" s="17" customFormat="1" ht="14.25" customHeight="1" x14ac:dyDescent="0.45"/>
    <row r="183" s="17" customFormat="1" ht="14.25" customHeight="1" x14ac:dyDescent="0.45"/>
    <row r="184" s="17" customFormat="1" ht="14.25" customHeight="1" x14ac:dyDescent="0.45"/>
    <row r="185" s="17" customFormat="1" ht="14.25" customHeight="1" x14ac:dyDescent="0.45"/>
    <row r="186" s="17" customFormat="1" ht="14.25" customHeight="1" x14ac:dyDescent="0.45"/>
    <row r="187" s="17" customFormat="1" ht="14.25" customHeight="1" x14ac:dyDescent="0.45"/>
    <row r="188" s="17" customFormat="1" ht="14.25" customHeight="1" x14ac:dyDescent="0.45"/>
    <row r="189" s="17" customFormat="1" ht="14.25" customHeight="1" x14ac:dyDescent="0.45"/>
    <row r="190" s="17" customFormat="1" ht="14.25" customHeight="1" x14ac:dyDescent="0.45"/>
    <row r="191" s="17" customFormat="1" ht="14.25" customHeight="1" x14ac:dyDescent="0.45"/>
    <row r="192" s="17" customFormat="1" ht="14.25" customHeight="1" x14ac:dyDescent="0.45"/>
    <row r="193" s="17" customFormat="1" ht="14.25" customHeight="1" x14ac:dyDescent="0.45"/>
    <row r="194" s="17" customFormat="1" ht="14.25" customHeight="1" x14ac:dyDescent="0.45"/>
    <row r="195" s="17" customFormat="1" ht="14.25" customHeight="1" x14ac:dyDescent="0.45"/>
    <row r="196" s="17" customFormat="1" ht="14.25" customHeight="1" x14ac:dyDescent="0.45"/>
    <row r="197" s="17" customFormat="1" ht="14.25" customHeight="1" x14ac:dyDescent="0.45"/>
    <row r="198" s="17" customFormat="1" ht="14.25" customHeight="1" x14ac:dyDescent="0.45"/>
    <row r="199" s="17" customFormat="1" ht="14.25" customHeight="1" x14ac:dyDescent="0.45"/>
    <row r="200" s="17" customFormat="1" ht="14.25" customHeight="1" x14ac:dyDescent="0.45"/>
    <row r="201" s="17" customFormat="1" ht="14.25" customHeight="1" x14ac:dyDescent="0.45"/>
    <row r="202" s="17" customFormat="1" ht="14.25" customHeight="1" x14ac:dyDescent="0.45"/>
    <row r="203" s="17" customFormat="1" ht="14.25" customHeight="1" x14ac:dyDescent="0.45"/>
    <row r="204" s="17" customFormat="1" ht="14.25" customHeight="1" x14ac:dyDescent="0.45"/>
    <row r="205" s="17" customFormat="1" ht="14.25" customHeight="1" x14ac:dyDescent="0.45"/>
    <row r="206" s="17" customFormat="1" ht="14.25" customHeight="1" x14ac:dyDescent="0.45"/>
    <row r="207" s="17" customFormat="1" ht="14.25" customHeight="1" x14ac:dyDescent="0.45"/>
    <row r="208" s="17" customFormat="1" ht="14.25" customHeight="1" x14ac:dyDescent="0.45"/>
    <row r="209" s="17" customFormat="1" ht="14.25" customHeight="1" x14ac:dyDescent="0.45"/>
    <row r="210" s="17" customFormat="1" ht="14.25" customHeight="1" x14ac:dyDescent="0.45"/>
    <row r="211" s="17" customFormat="1" ht="14.25" customHeight="1" x14ac:dyDescent="0.45"/>
    <row r="212" s="17" customFormat="1" ht="14.25" customHeight="1" x14ac:dyDescent="0.45"/>
    <row r="213" s="17" customFormat="1" ht="14.25" customHeight="1" x14ac:dyDescent="0.45"/>
    <row r="214" s="17" customFormat="1" ht="14.25" customHeight="1" x14ac:dyDescent="0.45"/>
    <row r="215" s="17" customFormat="1" ht="14.25" customHeight="1" x14ac:dyDescent="0.45"/>
    <row r="216" s="17" customFormat="1" ht="14.25" customHeight="1" x14ac:dyDescent="0.45"/>
    <row r="217" s="17" customFormat="1" ht="14.25" customHeight="1" x14ac:dyDescent="0.45"/>
    <row r="218" s="17" customFormat="1" ht="14.25" customHeight="1" x14ac:dyDescent="0.45"/>
    <row r="219" s="17" customFormat="1" ht="14.25" customHeight="1" x14ac:dyDescent="0.45"/>
    <row r="220" s="17" customFormat="1" ht="14.25" customHeight="1" x14ac:dyDescent="0.45"/>
    <row r="221" s="17" customFormat="1" ht="14.25" customHeight="1" x14ac:dyDescent="0.45"/>
    <row r="222" s="17" customFormat="1" ht="14.25" customHeight="1" x14ac:dyDescent="0.45"/>
    <row r="223" s="17" customFormat="1" ht="14.25" customHeight="1" x14ac:dyDescent="0.45"/>
    <row r="224" s="17" customFormat="1" ht="14.25" customHeight="1" x14ac:dyDescent="0.45"/>
    <row r="225" s="17" customFormat="1" ht="14.25" customHeight="1" x14ac:dyDescent="0.45"/>
    <row r="226" s="17" customFormat="1" ht="14.25" customHeight="1" x14ac:dyDescent="0.45"/>
    <row r="227" s="17" customFormat="1" ht="14.25" customHeight="1" x14ac:dyDescent="0.45"/>
    <row r="228" s="17" customFormat="1" ht="14.25" customHeight="1" x14ac:dyDescent="0.45"/>
    <row r="229" s="17" customFormat="1" ht="14.25" customHeight="1" x14ac:dyDescent="0.45"/>
    <row r="230" s="17" customFormat="1" ht="14.25" customHeight="1" x14ac:dyDescent="0.45"/>
    <row r="231" s="17" customFormat="1" ht="14.25" customHeight="1" x14ac:dyDescent="0.45"/>
    <row r="232" s="17" customFormat="1" ht="14.25" customHeight="1" x14ac:dyDescent="0.45"/>
    <row r="233" s="17" customFormat="1" ht="14.25" customHeight="1" x14ac:dyDescent="0.45"/>
    <row r="234" s="17" customFormat="1" ht="14.25" customHeight="1" x14ac:dyDescent="0.45"/>
    <row r="235" s="17" customFormat="1" ht="14.25" customHeight="1" x14ac:dyDescent="0.45"/>
    <row r="236" s="17" customFormat="1" ht="14.25" customHeight="1" x14ac:dyDescent="0.45"/>
    <row r="237" s="17" customFormat="1" ht="14.25" customHeight="1" x14ac:dyDescent="0.45"/>
    <row r="238" s="17" customFormat="1" ht="14.25" customHeight="1" x14ac:dyDescent="0.45"/>
    <row r="239" s="17" customFormat="1" ht="14.25" customHeight="1" x14ac:dyDescent="0.45"/>
    <row r="240" s="17" customFormat="1" ht="14.25" customHeight="1" x14ac:dyDescent="0.45"/>
    <row r="241" s="17" customFormat="1" ht="14.25" customHeight="1" x14ac:dyDescent="0.45"/>
    <row r="242" s="17" customFormat="1" ht="14.25" customHeight="1" x14ac:dyDescent="0.45"/>
    <row r="243" s="17" customFormat="1" ht="14.25" customHeight="1" x14ac:dyDescent="0.45"/>
    <row r="244" s="17" customFormat="1" ht="14.25" customHeight="1" x14ac:dyDescent="0.45"/>
    <row r="245" s="17" customFormat="1" ht="14.25" customHeight="1" x14ac:dyDescent="0.45"/>
    <row r="246" s="17" customFormat="1" ht="14.25" customHeight="1" x14ac:dyDescent="0.45"/>
    <row r="247" s="17" customFormat="1" ht="14.25" customHeight="1" x14ac:dyDescent="0.45"/>
    <row r="248" s="17" customFormat="1" ht="14.25" customHeight="1" x14ac:dyDescent="0.45"/>
    <row r="249" s="17" customFormat="1" ht="14.25" customHeight="1" x14ac:dyDescent="0.45"/>
    <row r="250" s="17" customFormat="1" ht="14.25" customHeight="1" x14ac:dyDescent="0.45"/>
    <row r="251" s="17" customFormat="1" ht="14.25" customHeight="1" x14ac:dyDescent="0.45"/>
    <row r="252" s="17" customFormat="1" ht="14.25" customHeight="1" x14ac:dyDescent="0.45"/>
    <row r="253" s="17" customFormat="1" ht="14.25" customHeight="1" x14ac:dyDescent="0.45"/>
    <row r="254" s="17" customFormat="1" ht="14.25" customHeight="1" x14ac:dyDescent="0.45"/>
    <row r="255" s="17" customFormat="1" ht="14.25" customHeight="1" x14ac:dyDescent="0.45"/>
    <row r="256" s="17" customFormat="1" ht="14.25" customHeight="1" x14ac:dyDescent="0.45"/>
    <row r="257" s="17" customFormat="1" ht="14.25" customHeight="1" x14ac:dyDescent="0.45"/>
    <row r="258" s="17" customFormat="1" ht="14.25" customHeight="1" x14ac:dyDescent="0.45"/>
    <row r="259" s="17" customFormat="1" ht="14.25" customHeight="1" x14ac:dyDescent="0.45"/>
    <row r="260" s="17" customFormat="1" ht="14.25" customHeight="1" x14ac:dyDescent="0.45"/>
    <row r="261" s="17" customFormat="1" ht="14.25" customHeight="1" x14ac:dyDescent="0.45"/>
    <row r="262" s="17" customFormat="1" ht="14.25" customHeight="1" x14ac:dyDescent="0.45"/>
    <row r="263" s="17" customFormat="1" ht="14.25" customHeight="1" x14ac:dyDescent="0.45"/>
    <row r="264" s="17" customFormat="1" ht="14.25" customHeight="1" x14ac:dyDescent="0.45"/>
    <row r="265" s="17" customFormat="1" ht="14.25" customHeight="1" x14ac:dyDescent="0.45"/>
    <row r="266" s="17" customFormat="1" ht="14.25" customHeight="1" x14ac:dyDescent="0.45"/>
    <row r="267" s="17" customFormat="1" ht="14.25" customHeight="1" x14ac:dyDescent="0.45"/>
    <row r="268" s="17" customFormat="1" ht="14.25" customHeight="1" x14ac:dyDescent="0.45"/>
    <row r="269" s="17" customFormat="1" ht="14.25" customHeight="1" x14ac:dyDescent="0.45"/>
    <row r="270" s="17" customFormat="1" ht="14.25" customHeight="1" x14ac:dyDescent="0.45"/>
    <row r="271" s="17" customFormat="1" ht="14.25" customHeight="1" x14ac:dyDescent="0.45"/>
    <row r="272" s="17" customFormat="1" ht="14.25" customHeight="1" x14ac:dyDescent="0.45"/>
    <row r="273" s="17" customFormat="1" ht="14.25" customHeight="1" x14ac:dyDescent="0.45"/>
    <row r="274" s="17" customFormat="1" ht="14.25" customHeight="1" x14ac:dyDescent="0.45"/>
    <row r="275" s="17" customFormat="1" ht="14.25" customHeight="1" x14ac:dyDescent="0.45"/>
    <row r="276" s="17" customFormat="1" ht="14.25" customHeight="1" x14ac:dyDescent="0.45"/>
    <row r="277" s="17" customFormat="1" ht="14.25" customHeight="1" x14ac:dyDescent="0.45"/>
    <row r="278" s="17" customFormat="1" ht="14.25" customHeight="1" x14ac:dyDescent="0.45"/>
    <row r="279" s="17" customFormat="1" ht="14.25" customHeight="1" x14ac:dyDescent="0.45"/>
    <row r="280" s="17" customFormat="1" ht="14.25" customHeight="1" x14ac:dyDescent="0.45"/>
    <row r="281" s="17" customFormat="1" ht="14.25" customHeight="1" x14ac:dyDescent="0.45"/>
    <row r="282" s="17" customFormat="1" ht="14.25" customHeight="1" x14ac:dyDescent="0.45"/>
    <row r="283" s="17" customFormat="1" ht="14.25" customHeight="1" x14ac:dyDescent="0.45"/>
    <row r="284" s="17" customFormat="1" ht="14.25" customHeight="1" x14ac:dyDescent="0.45"/>
    <row r="285" s="17" customFormat="1" ht="14.25" customHeight="1" x14ac:dyDescent="0.45"/>
    <row r="286" s="17" customFormat="1" ht="14.25" customHeight="1" x14ac:dyDescent="0.45"/>
    <row r="287" s="17" customFormat="1" ht="14.25" customHeight="1" x14ac:dyDescent="0.45"/>
    <row r="288" s="17" customFormat="1" ht="14.25" customHeight="1" x14ac:dyDescent="0.45"/>
    <row r="289" s="17" customFormat="1" ht="14.25" customHeight="1" x14ac:dyDescent="0.45"/>
    <row r="290" s="17" customFormat="1" ht="14.25" customHeight="1" x14ac:dyDescent="0.45"/>
    <row r="291" s="17" customFormat="1" ht="14.25" customHeight="1" x14ac:dyDescent="0.45"/>
    <row r="292" s="17" customFormat="1" ht="14.25" customHeight="1" x14ac:dyDescent="0.45"/>
    <row r="293" s="17" customFormat="1" ht="14.25" customHeight="1" x14ac:dyDescent="0.45"/>
    <row r="294" s="17" customFormat="1" ht="14.25" customHeight="1" x14ac:dyDescent="0.45"/>
    <row r="295" s="17" customFormat="1" ht="14.25" customHeight="1" x14ac:dyDescent="0.45"/>
    <row r="296" s="17" customFormat="1" ht="14.25" customHeight="1" x14ac:dyDescent="0.45"/>
    <row r="297" s="17" customFormat="1" ht="14.25" customHeight="1" x14ac:dyDescent="0.45"/>
    <row r="298" s="17" customFormat="1" ht="14.25" customHeight="1" x14ac:dyDescent="0.45"/>
    <row r="299" s="17" customFormat="1" ht="14.25" customHeight="1" x14ac:dyDescent="0.45"/>
    <row r="300" s="17" customFormat="1" ht="14.25" customHeight="1" x14ac:dyDescent="0.45"/>
    <row r="301" s="17" customFormat="1" ht="14.25" customHeight="1" x14ac:dyDescent="0.45"/>
    <row r="302" s="17" customFormat="1" ht="14.25" customHeight="1" x14ac:dyDescent="0.45"/>
    <row r="303" s="17" customFormat="1" ht="14.25" customHeight="1" x14ac:dyDescent="0.45"/>
    <row r="304" s="17" customFormat="1" ht="14.25" customHeight="1" x14ac:dyDescent="0.45"/>
    <row r="305" s="17" customFormat="1" ht="14.25" customHeight="1" x14ac:dyDescent="0.45"/>
    <row r="306" s="17" customFormat="1" ht="14.25" customHeight="1" x14ac:dyDescent="0.45"/>
    <row r="307" s="17" customFormat="1" ht="14.25" customHeight="1" x14ac:dyDescent="0.45"/>
    <row r="308" s="17" customFormat="1" ht="14.25" customHeight="1" x14ac:dyDescent="0.45"/>
    <row r="309" s="17" customFormat="1" ht="14.25" customHeight="1" x14ac:dyDescent="0.45"/>
    <row r="310" s="17" customFormat="1" ht="14.25" customHeight="1" x14ac:dyDescent="0.45"/>
    <row r="311" s="17" customFormat="1" ht="14.25" customHeight="1" x14ac:dyDescent="0.45"/>
    <row r="312" s="17" customFormat="1" ht="14.25" customHeight="1" x14ac:dyDescent="0.45"/>
    <row r="313" s="17" customFormat="1" ht="14.25" customHeight="1" x14ac:dyDescent="0.45"/>
    <row r="314" s="17" customFormat="1" ht="14.25" customHeight="1" x14ac:dyDescent="0.45"/>
    <row r="315" s="17" customFormat="1" ht="14.25" customHeight="1" x14ac:dyDescent="0.45"/>
    <row r="316" s="17" customFormat="1" ht="14.25" customHeight="1" x14ac:dyDescent="0.45"/>
    <row r="317" s="17" customFormat="1" ht="14.25" customHeight="1" x14ac:dyDescent="0.45"/>
    <row r="318" s="17" customFormat="1" ht="14.25" customHeight="1" x14ac:dyDescent="0.45"/>
    <row r="319" s="17" customFormat="1" ht="14.25" customHeight="1" x14ac:dyDescent="0.45"/>
    <row r="320" s="17" customFormat="1" ht="14.25" customHeight="1" x14ac:dyDescent="0.45"/>
    <row r="321" s="17" customFormat="1" ht="14.25" customHeight="1" x14ac:dyDescent="0.45"/>
    <row r="322" s="17" customFormat="1" ht="14.25" customHeight="1" x14ac:dyDescent="0.45"/>
    <row r="323" s="17" customFormat="1" ht="14.25" customHeight="1" x14ac:dyDescent="0.45"/>
    <row r="324" s="17" customFormat="1" ht="14.25" customHeight="1" x14ac:dyDescent="0.45"/>
    <row r="325" s="17" customFormat="1" ht="14.25" customHeight="1" x14ac:dyDescent="0.45"/>
    <row r="326" s="17" customFormat="1" ht="14.25" customHeight="1" x14ac:dyDescent="0.45"/>
    <row r="327" s="17" customFormat="1" ht="14.25" customHeight="1" x14ac:dyDescent="0.45"/>
    <row r="328" s="17" customFormat="1" ht="14.25" customHeight="1" x14ac:dyDescent="0.45"/>
    <row r="329" s="17" customFormat="1" ht="14.25" customHeight="1" x14ac:dyDescent="0.45"/>
    <row r="330" s="17" customFormat="1" ht="14.25" customHeight="1" x14ac:dyDescent="0.45"/>
    <row r="331" s="17" customFormat="1" ht="14.25" customHeight="1" x14ac:dyDescent="0.45"/>
    <row r="332" s="17" customFormat="1" ht="14.25" customHeight="1" x14ac:dyDescent="0.45"/>
    <row r="333" s="17" customFormat="1" ht="14.25" customHeight="1" x14ac:dyDescent="0.45"/>
    <row r="334" s="17" customFormat="1" ht="14.25" customHeight="1" x14ac:dyDescent="0.45"/>
    <row r="335" s="17" customFormat="1" ht="14.25" customHeight="1" x14ac:dyDescent="0.45"/>
    <row r="336" s="17" customFormat="1" ht="14.25" customHeight="1" x14ac:dyDescent="0.45"/>
    <row r="337" s="17" customFormat="1" ht="14.25" customHeight="1" x14ac:dyDescent="0.45"/>
    <row r="338" s="17" customFormat="1" ht="14.25" customHeight="1" x14ac:dyDescent="0.45"/>
    <row r="339" s="17" customFormat="1" ht="14.25" customHeight="1" x14ac:dyDescent="0.45"/>
    <row r="340" s="17" customFormat="1" ht="14.25" customHeight="1" x14ac:dyDescent="0.45"/>
    <row r="341" s="17" customFormat="1" ht="14.25" customHeight="1" x14ac:dyDescent="0.45"/>
    <row r="342" s="17" customFormat="1" ht="14.25" customHeight="1" x14ac:dyDescent="0.45"/>
    <row r="343" s="17" customFormat="1" ht="14.25" customHeight="1" x14ac:dyDescent="0.45"/>
    <row r="344" s="17" customFormat="1" ht="14.25" customHeight="1" x14ac:dyDescent="0.45"/>
    <row r="345" s="17" customFormat="1" ht="14.25" customHeight="1" x14ac:dyDescent="0.45"/>
    <row r="346" s="17" customFormat="1" ht="14.25" customHeight="1" x14ac:dyDescent="0.45"/>
    <row r="347" s="17" customFormat="1" ht="14.25" customHeight="1" x14ac:dyDescent="0.45"/>
    <row r="348" s="17" customFormat="1" ht="14.25" customHeight="1" x14ac:dyDescent="0.45"/>
    <row r="349" s="17" customFormat="1" ht="14.25" customHeight="1" x14ac:dyDescent="0.45"/>
    <row r="350" s="17" customFormat="1" ht="14.25" customHeight="1" x14ac:dyDescent="0.45"/>
    <row r="351" s="17" customFormat="1" ht="14.25" customHeight="1" x14ac:dyDescent="0.45"/>
    <row r="352" s="17" customFormat="1" ht="14.25" customHeight="1" x14ac:dyDescent="0.45"/>
    <row r="353" s="17" customFormat="1" ht="14.25" customHeight="1" x14ac:dyDescent="0.45"/>
    <row r="354" s="17" customFormat="1" ht="14.25" customHeight="1" x14ac:dyDescent="0.45"/>
    <row r="355" s="17" customFormat="1" ht="14.25" customHeight="1" x14ac:dyDescent="0.45"/>
    <row r="356" s="17" customFormat="1" ht="14.25" customHeight="1" x14ac:dyDescent="0.45"/>
    <row r="357" s="17" customFormat="1" ht="14.25" customHeight="1" x14ac:dyDescent="0.45"/>
    <row r="358" s="17" customFormat="1" ht="14.25" customHeight="1" x14ac:dyDescent="0.45"/>
    <row r="359" s="17" customFormat="1" ht="14.25" customHeight="1" x14ac:dyDescent="0.45"/>
    <row r="360" s="17" customFormat="1" ht="14.25" customHeight="1" x14ac:dyDescent="0.45"/>
    <row r="361" s="17" customFormat="1" ht="14.25" customHeight="1" x14ac:dyDescent="0.45"/>
    <row r="362" s="17" customFormat="1" ht="14.25" customHeight="1" x14ac:dyDescent="0.45"/>
    <row r="363" s="17" customFormat="1" ht="14.25" customHeight="1" x14ac:dyDescent="0.45"/>
    <row r="364" s="17" customFormat="1" ht="14.25" customHeight="1" x14ac:dyDescent="0.45"/>
    <row r="365" s="17" customFormat="1" ht="14.25" customHeight="1" x14ac:dyDescent="0.45"/>
    <row r="366" s="17" customFormat="1" ht="14.25" customHeight="1" x14ac:dyDescent="0.45"/>
    <row r="367" s="17" customFormat="1" ht="14.25" customHeight="1" x14ac:dyDescent="0.45"/>
    <row r="368" s="17" customFormat="1" ht="14.25" customHeight="1" x14ac:dyDescent="0.45"/>
    <row r="369" s="17" customFormat="1" ht="14.25" customHeight="1" x14ac:dyDescent="0.45"/>
    <row r="370" s="17" customFormat="1" ht="14.25" customHeight="1" x14ac:dyDescent="0.45"/>
    <row r="371" s="17" customFormat="1" ht="14.25" customHeight="1" x14ac:dyDescent="0.45"/>
    <row r="372" s="17" customFormat="1" ht="14.25" customHeight="1" x14ac:dyDescent="0.45"/>
    <row r="373" s="17" customFormat="1" ht="14.25" customHeight="1" x14ac:dyDescent="0.45"/>
    <row r="374" s="17" customFormat="1" ht="14.25" customHeight="1" x14ac:dyDescent="0.45"/>
    <row r="375" s="17" customFormat="1" ht="14.25" customHeight="1" x14ac:dyDescent="0.45"/>
    <row r="376" s="17" customFormat="1" ht="14.25" customHeight="1" x14ac:dyDescent="0.45"/>
    <row r="377" s="17" customFormat="1" ht="14.25" customHeight="1" x14ac:dyDescent="0.45"/>
    <row r="378" s="17" customFormat="1" ht="14.25" customHeight="1" x14ac:dyDescent="0.45"/>
    <row r="379" s="17" customFormat="1" ht="14.25" customHeight="1" x14ac:dyDescent="0.45"/>
    <row r="380" s="17" customFormat="1" ht="14.25" customHeight="1" x14ac:dyDescent="0.45"/>
    <row r="381" s="17" customFormat="1" ht="14.25" customHeight="1" x14ac:dyDescent="0.45"/>
    <row r="382" s="17" customFormat="1" ht="14.25" customHeight="1" x14ac:dyDescent="0.45"/>
    <row r="383" s="17" customFormat="1" ht="14.25" customHeight="1" x14ac:dyDescent="0.45"/>
    <row r="384" s="17" customFormat="1" ht="14.25" customHeight="1" x14ac:dyDescent="0.45"/>
    <row r="385" s="17" customFormat="1" ht="14.25" customHeight="1" x14ac:dyDescent="0.45"/>
    <row r="386" s="17" customFormat="1" ht="14.25" customHeight="1" x14ac:dyDescent="0.45"/>
    <row r="387" s="17" customFormat="1" ht="14.25" customHeight="1" x14ac:dyDescent="0.45"/>
    <row r="388" s="17" customFormat="1" ht="14.25" customHeight="1" x14ac:dyDescent="0.45"/>
    <row r="389" s="17" customFormat="1" ht="14.25" customHeight="1" x14ac:dyDescent="0.45"/>
    <row r="390" s="17" customFormat="1" ht="14.25" customHeight="1" x14ac:dyDescent="0.45"/>
    <row r="391" s="17" customFormat="1" ht="14.25" customHeight="1" x14ac:dyDescent="0.45"/>
    <row r="392" s="17" customFormat="1" ht="14.25" customHeight="1" x14ac:dyDescent="0.45"/>
    <row r="393" s="17" customFormat="1" ht="14.25" customHeight="1" x14ac:dyDescent="0.45"/>
    <row r="394" s="17" customFormat="1" ht="14.25" customHeight="1" x14ac:dyDescent="0.45"/>
    <row r="395" s="17" customFormat="1" ht="14.25" customHeight="1" x14ac:dyDescent="0.45"/>
    <row r="396" s="17" customFormat="1" ht="14.25" customHeight="1" x14ac:dyDescent="0.45"/>
    <row r="397" s="17" customFormat="1" ht="14.25" customHeight="1" x14ac:dyDescent="0.45"/>
    <row r="398" s="17" customFormat="1" ht="14.25" customHeight="1" x14ac:dyDescent="0.45"/>
    <row r="399" s="17" customFormat="1" ht="14.25" customHeight="1" x14ac:dyDescent="0.45"/>
    <row r="400" s="17" customFormat="1" ht="14.25" customHeight="1" x14ac:dyDescent="0.45"/>
    <row r="401" s="17" customFormat="1" ht="14.25" customHeight="1" x14ac:dyDescent="0.45"/>
    <row r="402" s="17" customFormat="1" ht="14.25" customHeight="1" x14ac:dyDescent="0.45"/>
    <row r="403" s="17" customFormat="1" ht="14.25" customHeight="1" x14ac:dyDescent="0.45"/>
    <row r="404" s="17" customFormat="1" ht="14.25" customHeight="1" x14ac:dyDescent="0.45"/>
    <row r="405" s="17" customFormat="1" ht="14.25" customHeight="1" x14ac:dyDescent="0.45"/>
    <row r="406" s="17" customFormat="1" ht="14.25" customHeight="1" x14ac:dyDescent="0.45"/>
    <row r="407" s="17" customFormat="1" ht="14.25" customHeight="1" x14ac:dyDescent="0.45"/>
    <row r="408" s="17" customFormat="1" ht="14.25" customHeight="1" x14ac:dyDescent="0.45"/>
    <row r="409" s="17" customFormat="1" ht="14.25" customHeight="1" x14ac:dyDescent="0.45"/>
    <row r="410" s="17" customFormat="1" ht="14.25" customHeight="1" x14ac:dyDescent="0.45"/>
    <row r="411" s="17" customFormat="1" ht="14.25" customHeight="1" x14ac:dyDescent="0.45"/>
    <row r="412" s="17" customFormat="1" ht="14.25" customHeight="1" x14ac:dyDescent="0.45"/>
    <row r="413" s="17" customFormat="1" ht="14.25" customHeight="1" x14ac:dyDescent="0.45"/>
    <row r="414" s="17" customFormat="1" ht="14.25" customHeight="1" x14ac:dyDescent="0.45"/>
    <row r="415" s="17" customFormat="1" ht="14.25" customHeight="1" x14ac:dyDescent="0.45"/>
    <row r="416" s="17" customFormat="1" ht="14.25" customHeight="1" x14ac:dyDescent="0.45"/>
    <row r="417" s="17" customFormat="1" ht="14.25" customHeight="1" x14ac:dyDescent="0.45"/>
    <row r="418" s="17" customFormat="1" ht="14.25" customHeight="1" x14ac:dyDescent="0.45"/>
    <row r="419" s="17" customFormat="1" ht="14.25" customHeight="1" x14ac:dyDescent="0.45"/>
    <row r="420" s="17" customFormat="1" ht="14.25" customHeight="1" x14ac:dyDescent="0.45"/>
    <row r="421" s="17" customFormat="1" ht="14.25" customHeight="1" x14ac:dyDescent="0.45"/>
    <row r="422" s="17" customFormat="1" ht="14.25" customHeight="1" x14ac:dyDescent="0.45"/>
    <row r="423" s="17" customFormat="1" ht="14.25" customHeight="1" x14ac:dyDescent="0.45"/>
    <row r="424" s="17" customFormat="1" ht="14.25" customHeight="1" x14ac:dyDescent="0.45"/>
    <row r="425" s="17" customFormat="1" ht="14.25" customHeight="1" x14ac:dyDescent="0.45"/>
    <row r="426" s="17" customFormat="1" ht="14.25" customHeight="1" x14ac:dyDescent="0.45"/>
    <row r="427" s="17" customFormat="1" ht="14.25" customHeight="1" x14ac:dyDescent="0.45"/>
    <row r="428" s="17" customFormat="1" ht="14.25" customHeight="1" x14ac:dyDescent="0.45"/>
    <row r="429" s="17" customFormat="1" ht="14.25" customHeight="1" x14ac:dyDescent="0.45"/>
    <row r="430" s="17" customFormat="1" ht="14.25" customHeight="1" x14ac:dyDescent="0.45"/>
    <row r="431" s="17" customFormat="1" ht="14.25" customHeight="1" x14ac:dyDescent="0.45"/>
    <row r="432" s="17" customFormat="1" ht="14.25" customHeight="1" x14ac:dyDescent="0.45"/>
    <row r="433" s="17" customFormat="1" ht="14.25" customHeight="1" x14ac:dyDescent="0.45"/>
    <row r="434" s="17" customFormat="1" ht="14.25" customHeight="1" x14ac:dyDescent="0.45"/>
    <row r="435" s="17" customFormat="1" ht="14.25" customHeight="1" x14ac:dyDescent="0.45"/>
    <row r="436" s="17" customFormat="1" ht="14.25" customHeight="1" x14ac:dyDescent="0.45"/>
    <row r="437" s="17" customFormat="1" ht="14.25" customHeight="1" x14ac:dyDescent="0.45"/>
    <row r="438" s="17" customFormat="1" ht="14.25" customHeight="1" x14ac:dyDescent="0.45"/>
    <row r="439" s="17" customFormat="1" ht="14.25" customHeight="1" x14ac:dyDescent="0.45"/>
    <row r="440" s="17" customFormat="1" ht="14.25" customHeight="1" x14ac:dyDescent="0.45"/>
    <row r="441" s="17" customFormat="1" ht="14.25" customHeight="1" x14ac:dyDescent="0.45"/>
    <row r="442" s="17" customFormat="1" ht="14.25" customHeight="1" x14ac:dyDescent="0.45"/>
    <row r="443" s="17" customFormat="1" ht="14.25" customHeight="1" x14ac:dyDescent="0.45"/>
    <row r="444" s="17" customFormat="1" ht="14.25" customHeight="1" x14ac:dyDescent="0.45"/>
    <row r="445" s="17" customFormat="1" ht="14.25" customHeight="1" x14ac:dyDescent="0.45"/>
    <row r="446" s="17" customFormat="1" ht="14.25" customHeight="1" x14ac:dyDescent="0.45"/>
    <row r="447" s="17" customFormat="1" ht="14.25" customHeight="1" x14ac:dyDescent="0.45"/>
    <row r="448" s="17" customFormat="1" ht="14.25" customHeight="1" x14ac:dyDescent="0.45"/>
    <row r="449" s="17" customFormat="1" ht="14.25" customHeight="1" x14ac:dyDescent="0.45"/>
    <row r="450" s="17" customFormat="1" ht="14.25" customHeight="1" x14ac:dyDescent="0.45"/>
    <row r="451" s="17" customFormat="1" ht="14.25" customHeight="1" x14ac:dyDescent="0.45"/>
    <row r="452" s="17" customFormat="1" ht="14.25" customHeight="1" x14ac:dyDescent="0.45"/>
    <row r="453" s="17" customFormat="1" ht="14.25" customHeight="1" x14ac:dyDescent="0.45"/>
    <row r="454" s="17" customFormat="1" ht="14.25" customHeight="1" x14ac:dyDescent="0.45"/>
    <row r="455" s="17" customFormat="1" ht="14.25" customHeight="1" x14ac:dyDescent="0.45"/>
    <row r="456" s="17" customFormat="1" ht="14.25" customHeight="1" x14ac:dyDescent="0.45"/>
    <row r="457" s="17" customFormat="1" ht="14.25" customHeight="1" x14ac:dyDescent="0.45"/>
    <row r="458" s="17" customFormat="1" ht="14.25" customHeight="1" x14ac:dyDescent="0.45"/>
    <row r="459" s="17" customFormat="1" ht="14.25" customHeight="1" x14ac:dyDescent="0.45"/>
    <row r="460" s="17" customFormat="1" ht="14.25" customHeight="1" x14ac:dyDescent="0.45"/>
    <row r="461" s="17" customFormat="1" ht="14.25" customHeight="1" x14ac:dyDescent="0.45"/>
    <row r="462" s="17" customFormat="1" ht="14.25" customHeight="1" x14ac:dyDescent="0.45"/>
    <row r="463" s="17" customFormat="1" ht="14.25" customHeight="1" x14ac:dyDescent="0.45"/>
    <row r="464" s="17" customFormat="1" ht="14.25" customHeight="1" x14ac:dyDescent="0.45"/>
    <row r="465" s="17" customFormat="1" ht="14.25" customHeight="1" x14ac:dyDescent="0.45"/>
    <row r="466" s="17" customFormat="1" ht="14.25" customHeight="1" x14ac:dyDescent="0.45"/>
    <row r="467" s="17" customFormat="1" ht="14.25" customHeight="1" x14ac:dyDescent="0.45"/>
    <row r="468" s="17" customFormat="1" ht="14.25" customHeight="1" x14ac:dyDescent="0.45"/>
    <row r="469" s="17" customFormat="1" ht="14.25" customHeight="1" x14ac:dyDescent="0.45"/>
    <row r="470" s="17" customFormat="1" ht="14.25" customHeight="1" x14ac:dyDescent="0.45"/>
    <row r="471" s="17" customFormat="1" ht="14.25" customHeight="1" x14ac:dyDescent="0.45"/>
    <row r="472" s="17" customFormat="1" ht="14.25" customHeight="1" x14ac:dyDescent="0.45"/>
    <row r="473" s="17" customFormat="1" ht="14.25" customHeight="1" x14ac:dyDescent="0.45"/>
    <row r="474" s="17" customFormat="1" ht="14.25" customHeight="1" x14ac:dyDescent="0.45"/>
    <row r="475" s="17" customFormat="1" ht="14.25" customHeight="1" x14ac:dyDescent="0.45"/>
    <row r="476" s="17" customFormat="1" ht="14.25" customHeight="1" x14ac:dyDescent="0.45"/>
    <row r="477" s="17" customFormat="1" ht="14.25" customHeight="1" x14ac:dyDescent="0.45"/>
    <row r="478" s="17" customFormat="1" ht="14.25" customHeight="1" x14ac:dyDescent="0.45"/>
    <row r="479" s="17" customFormat="1" ht="14.25" customHeight="1" x14ac:dyDescent="0.45"/>
    <row r="480" s="17" customFormat="1" ht="14.25" customHeight="1" x14ac:dyDescent="0.45"/>
    <row r="481" s="17" customFormat="1" ht="14.25" customHeight="1" x14ac:dyDescent="0.45"/>
    <row r="482" s="17" customFormat="1" ht="14.25" customHeight="1" x14ac:dyDescent="0.45"/>
    <row r="483" s="17" customFormat="1" ht="14.25" customHeight="1" x14ac:dyDescent="0.45"/>
    <row r="484" s="17" customFormat="1" ht="14.25" customHeight="1" x14ac:dyDescent="0.45"/>
    <row r="485" s="17" customFormat="1" ht="14.25" customHeight="1" x14ac:dyDescent="0.45"/>
    <row r="486" s="17" customFormat="1" ht="14.25" customHeight="1" x14ac:dyDescent="0.45"/>
    <row r="487" s="17" customFormat="1" ht="14.25" customHeight="1" x14ac:dyDescent="0.45"/>
    <row r="488" s="17" customFormat="1" ht="14.25" customHeight="1" x14ac:dyDescent="0.45"/>
    <row r="489" s="17" customFormat="1" ht="14.25" customHeight="1" x14ac:dyDescent="0.45"/>
    <row r="490" s="17" customFormat="1" ht="14.25" customHeight="1" x14ac:dyDescent="0.45"/>
    <row r="491" s="17" customFormat="1" ht="14.25" customHeight="1" x14ac:dyDescent="0.45"/>
    <row r="492" s="17" customFormat="1" ht="14.25" customHeight="1" x14ac:dyDescent="0.45"/>
    <row r="493" s="17" customFormat="1" ht="14.25" customHeight="1" x14ac:dyDescent="0.45"/>
    <row r="494" s="17" customFormat="1" ht="14.25" customHeight="1" x14ac:dyDescent="0.45"/>
    <row r="495" s="17" customFormat="1" ht="14.25" customHeight="1" x14ac:dyDescent="0.45"/>
    <row r="496" s="17" customFormat="1" ht="14.25" customHeight="1" x14ac:dyDescent="0.45"/>
    <row r="497" s="17" customFormat="1" ht="14.25" customHeight="1" x14ac:dyDescent="0.45"/>
    <row r="498" s="17" customFormat="1" ht="14.25" customHeight="1" x14ac:dyDescent="0.45"/>
    <row r="499" s="17" customFormat="1" ht="14.25" customHeight="1" x14ac:dyDescent="0.45"/>
    <row r="500" s="17" customFormat="1" ht="14.25" customHeight="1" x14ac:dyDescent="0.45"/>
    <row r="501" s="17" customFormat="1" ht="14.25" customHeight="1" x14ac:dyDescent="0.45"/>
    <row r="502" s="17" customFormat="1" ht="14.25" customHeight="1" x14ac:dyDescent="0.45"/>
    <row r="503" s="17" customFormat="1" ht="14.25" customHeight="1" x14ac:dyDescent="0.45"/>
    <row r="504" s="17" customFormat="1" ht="14.25" customHeight="1" x14ac:dyDescent="0.45"/>
    <row r="505" s="17" customFormat="1" ht="14.25" customHeight="1" x14ac:dyDescent="0.45"/>
    <row r="506" s="17" customFormat="1" ht="14.25" customHeight="1" x14ac:dyDescent="0.45"/>
    <row r="507" s="17" customFormat="1" ht="14.25" customHeight="1" x14ac:dyDescent="0.45"/>
    <row r="508" s="17" customFormat="1" ht="14.25" customHeight="1" x14ac:dyDescent="0.45"/>
    <row r="509" s="17" customFormat="1" ht="14.25" customHeight="1" x14ac:dyDescent="0.45"/>
    <row r="510" s="17" customFormat="1" ht="14.25" customHeight="1" x14ac:dyDescent="0.45"/>
    <row r="511" s="17" customFormat="1" ht="14.25" customHeight="1" x14ac:dyDescent="0.45"/>
    <row r="512" s="17" customFormat="1" ht="14.25" customHeight="1" x14ac:dyDescent="0.45"/>
    <row r="513" s="17" customFormat="1" ht="14.25" customHeight="1" x14ac:dyDescent="0.45"/>
    <row r="514" s="17" customFormat="1" ht="14.25" customHeight="1" x14ac:dyDescent="0.45"/>
    <row r="515" s="17" customFormat="1" ht="14.25" customHeight="1" x14ac:dyDescent="0.45"/>
    <row r="516" s="17" customFormat="1" ht="14.25" customHeight="1" x14ac:dyDescent="0.45"/>
    <row r="517" s="17" customFormat="1" ht="14.25" customHeight="1" x14ac:dyDescent="0.45"/>
    <row r="518" s="17" customFormat="1" ht="14.25" customHeight="1" x14ac:dyDescent="0.45"/>
    <row r="519" s="17" customFormat="1" ht="14.25" customHeight="1" x14ac:dyDescent="0.45"/>
    <row r="520" s="17" customFormat="1" ht="14.25" customHeight="1" x14ac:dyDescent="0.45"/>
    <row r="521" s="17" customFormat="1" ht="14.25" customHeight="1" x14ac:dyDescent="0.45"/>
    <row r="522" s="17" customFormat="1" ht="14.25" customHeight="1" x14ac:dyDescent="0.45"/>
    <row r="523" s="17" customFormat="1" ht="14.25" customHeight="1" x14ac:dyDescent="0.45"/>
    <row r="524" s="17" customFormat="1" ht="14.25" customHeight="1" x14ac:dyDescent="0.45"/>
    <row r="525" s="17" customFormat="1" ht="14.25" customHeight="1" x14ac:dyDescent="0.45"/>
    <row r="526" s="17" customFormat="1" ht="14.25" customHeight="1" x14ac:dyDescent="0.45"/>
    <row r="527" s="17" customFormat="1" ht="14.25" customHeight="1" x14ac:dyDescent="0.45"/>
    <row r="528" s="17" customFormat="1" ht="14.25" customHeight="1" x14ac:dyDescent="0.45"/>
    <row r="529" s="17" customFormat="1" ht="14.25" customHeight="1" x14ac:dyDescent="0.45"/>
    <row r="530" s="17" customFormat="1" ht="14.25" customHeight="1" x14ac:dyDescent="0.45"/>
    <row r="531" s="17" customFormat="1" ht="14.25" customHeight="1" x14ac:dyDescent="0.45"/>
    <row r="532" s="17" customFormat="1" ht="14.25" customHeight="1" x14ac:dyDescent="0.45"/>
    <row r="533" s="17" customFormat="1" ht="14.25" customHeight="1" x14ac:dyDescent="0.45"/>
    <row r="534" s="17" customFormat="1" ht="14.25" customHeight="1" x14ac:dyDescent="0.45"/>
    <row r="535" s="17" customFormat="1" ht="14.25" customHeight="1" x14ac:dyDescent="0.45"/>
    <row r="536" s="17" customFormat="1" ht="14.25" customHeight="1" x14ac:dyDescent="0.45"/>
    <row r="537" s="17" customFormat="1" ht="14.25" customHeight="1" x14ac:dyDescent="0.45"/>
    <row r="538" s="17" customFormat="1" ht="14.25" customHeight="1" x14ac:dyDescent="0.45"/>
    <row r="539" s="17" customFormat="1" ht="14.25" customHeight="1" x14ac:dyDescent="0.45"/>
    <row r="540" s="17" customFormat="1" ht="14.25" customHeight="1" x14ac:dyDescent="0.45"/>
    <row r="541" s="17" customFormat="1" ht="14.25" customHeight="1" x14ac:dyDescent="0.45"/>
    <row r="542" s="17" customFormat="1" ht="14.25" customHeight="1" x14ac:dyDescent="0.45"/>
    <row r="543" s="17" customFormat="1" ht="14.25" customHeight="1" x14ac:dyDescent="0.45"/>
    <row r="544" s="17" customFormat="1" ht="14.25" customHeight="1" x14ac:dyDescent="0.45"/>
    <row r="545" s="17" customFormat="1" ht="14.25" customHeight="1" x14ac:dyDescent="0.45"/>
    <row r="546" s="17" customFormat="1" ht="14.25" customHeight="1" x14ac:dyDescent="0.45"/>
    <row r="547" s="17" customFormat="1" ht="14.25" customHeight="1" x14ac:dyDescent="0.45"/>
    <row r="548" s="17" customFormat="1" ht="14.25" customHeight="1" x14ac:dyDescent="0.45"/>
    <row r="549" s="17" customFormat="1" ht="14.25" customHeight="1" x14ac:dyDescent="0.45"/>
    <row r="550" s="17" customFormat="1" ht="14.25" customHeight="1" x14ac:dyDescent="0.45"/>
    <row r="551" s="17" customFormat="1" ht="14.25" customHeight="1" x14ac:dyDescent="0.45"/>
    <row r="552" s="17" customFormat="1" ht="14.25" customHeight="1" x14ac:dyDescent="0.45"/>
    <row r="553" s="17" customFormat="1" ht="14.25" customHeight="1" x14ac:dyDescent="0.45"/>
    <row r="554" s="17" customFormat="1" ht="14.25" customHeight="1" x14ac:dyDescent="0.45"/>
    <row r="555" s="17" customFormat="1" ht="14.25" customHeight="1" x14ac:dyDescent="0.45"/>
    <row r="556" s="17" customFormat="1" ht="14.25" customHeight="1" x14ac:dyDescent="0.45"/>
    <row r="557" s="17" customFormat="1" ht="14.25" customHeight="1" x14ac:dyDescent="0.45"/>
    <row r="558" s="17" customFormat="1" ht="14.25" customHeight="1" x14ac:dyDescent="0.45"/>
    <row r="559" s="17" customFormat="1" ht="14.25" customHeight="1" x14ac:dyDescent="0.45"/>
    <row r="560" s="17" customFormat="1" ht="14.25" customHeight="1" x14ac:dyDescent="0.45"/>
    <row r="561" s="17" customFormat="1" ht="14.25" customHeight="1" x14ac:dyDescent="0.45"/>
    <row r="562" s="17" customFormat="1" ht="14.25" customHeight="1" x14ac:dyDescent="0.45"/>
    <row r="563" s="17" customFormat="1" ht="14.25" customHeight="1" x14ac:dyDescent="0.45"/>
    <row r="564" s="17" customFormat="1" ht="14.25" customHeight="1" x14ac:dyDescent="0.45"/>
    <row r="565" s="17" customFormat="1" ht="14.25" customHeight="1" x14ac:dyDescent="0.45"/>
    <row r="566" s="17" customFormat="1" ht="14.25" customHeight="1" x14ac:dyDescent="0.45"/>
    <row r="567" s="17" customFormat="1" ht="14.25" customHeight="1" x14ac:dyDescent="0.45"/>
    <row r="568" s="17" customFormat="1" ht="14.25" customHeight="1" x14ac:dyDescent="0.45"/>
    <row r="569" s="17" customFormat="1" ht="14.25" customHeight="1" x14ac:dyDescent="0.45"/>
    <row r="570" s="17" customFormat="1" ht="14.25" customHeight="1" x14ac:dyDescent="0.45"/>
    <row r="571" s="17" customFormat="1" ht="14.25" customHeight="1" x14ac:dyDescent="0.45"/>
    <row r="572" s="17" customFormat="1" ht="14.25" customHeight="1" x14ac:dyDescent="0.45"/>
    <row r="573" s="17" customFormat="1" ht="14.25" customHeight="1" x14ac:dyDescent="0.45"/>
    <row r="574" s="17" customFormat="1" ht="14.25" customHeight="1" x14ac:dyDescent="0.45"/>
    <row r="575" s="17" customFormat="1" ht="14.25" customHeight="1" x14ac:dyDescent="0.45"/>
    <row r="576" s="17" customFormat="1" ht="14.25" customHeight="1" x14ac:dyDescent="0.45"/>
    <row r="577" s="17" customFormat="1" ht="14.25" customHeight="1" x14ac:dyDescent="0.45"/>
    <row r="578" s="17" customFormat="1" ht="14.25" customHeight="1" x14ac:dyDescent="0.45"/>
    <row r="579" s="17" customFormat="1" ht="14.25" customHeight="1" x14ac:dyDescent="0.45"/>
    <row r="580" s="17" customFormat="1" ht="14.25" customHeight="1" x14ac:dyDescent="0.45"/>
    <row r="581" s="17" customFormat="1" ht="14.25" customHeight="1" x14ac:dyDescent="0.45"/>
    <row r="582" s="17" customFormat="1" ht="14.25" customHeight="1" x14ac:dyDescent="0.45"/>
    <row r="583" s="17" customFormat="1" ht="14.25" customHeight="1" x14ac:dyDescent="0.45"/>
    <row r="584" s="17" customFormat="1" ht="14.25" customHeight="1" x14ac:dyDescent="0.45"/>
    <row r="585" s="17" customFormat="1" ht="14.25" customHeight="1" x14ac:dyDescent="0.45"/>
    <row r="586" s="17" customFormat="1" ht="14.25" customHeight="1" x14ac:dyDescent="0.45"/>
    <row r="587" s="17" customFormat="1" ht="14.25" customHeight="1" x14ac:dyDescent="0.45"/>
    <row r="588" s="17" customFormat="1" ht="14.25" customHeight="1" x14ac:dyDescent="0.45"/>
    <row r="589" s="17" customFormat="1" ht="14.25" customHeight="1" x14ac:dyDescent="0.45"/>
    <row r="590" s="17" customFormat="1" ht="14.25" customHeight="1" x14ac:dyDescent="0.45"/>
    <row r="591" s="17" customFormat="1" ht="14.25" customHeight="1" x14ac:dyDescent="0.45"/>
    <row r="592" s="17" customFormat="1" ht="14.25" customHeight="1" x14ac:dyDescent="0.45"/>
    <row r="593" s="17" customFormat="1" ht="14.25" customHeight="1" x14ac:dyDescent="0.45"/>
    <row r="594" s="17" customFormat="1" ht="14.25" customHeight="1" x14ac:dyDescent="0.45"/>
    <row r="595" s="17" customFormat="1" ht="14.25" customHeight="1" x14ac:dyDescent="0.45"/>
    <row r="596" s="17" customFormat="1" ht="14.25" customHeight="1" x14ac:dyDescent="0.45"/>
    <row r="597" s="17" customFormat="1" ht="14.25" customHeight="1" x14ac:dyDescent="0.45"/>
    <row r="598" s="17" customFormat="1" ht="14.25" customHeight="1" x14ac:dyDescent="0.45"/>
    <row r="599" s="17" customFormat="1" ht="14.25" customHeight="1" x14ac:dyDescent="0.45"/>
    <row r="600" s="17" customFormat="1" ht="14.25" customHeight="1" x14ac:dyDescent="0.45"/>
    <row r="601" s="17" customFormat="1" ht="14.25" customHeight="1" x14ac:dyDescent="0.45"/>
    <row r="602" s="17" customFormat="1" ht="14.25" customHeight="1" x14ac:dyDescent="0.45"/>
    <row r="603" s="17" customFormat="1" ht="14.25" customHeight="1" x14ac:dyDescent="0.45"/>
    <row r="604" s="17" customFormat="1" ht="14.25" customHeight="1" x14ac:dyDescent="0.45"/>
    <row r="605" s="17" customFormat="1" ht="14.25" customHeight="1" x14ac:dyDescent="0.45"/>
    <row r="606" s="17" customFormat="1" ht="14.25" customHeight="1" x14ac:dyDescent="0.45"/>
    <row r="607" s="17" customFormat="1" ht="14.25" customHeight="1" x14ac:dyDescent="0.45"/>
    <row r="608" s="17" customFormat="1" ht="14.25" customHeight="1" x14ac:dyDescent="0.45"/>
    <row r="609" s="17" customFormat="1" ht="14.25" customHeight="1" x14ac:dyDescent="0.45"/>
    <row r="610" s="17" customFormat="1" ht="14.25" customHeight="1" x14ac:dyDescent="0.45"/>
    <row r="611" s="17" customFormat="1" ht="14.25" customHeight="1" x14ac:dyDescent="0.45"/>
    <row r="612" s="17" customFormat="1" ht="14.25" customHeight="1" x14ac:dyDescent="0.45"/>
    <row r="613" s="17" customFormat="1" ht="14.25" customHeight="1" x14ac:dyDescent="0.45"/>
    <row r="614" s="17" customFormat="1" ht="14.25" customHeight="1" x14ac:dyDescent="0.45"/>
    <row r="615" s="17" customFormat="1" ht="14.25" customHeight="1" x14ac:dyDescent="0.45"/>
    <row r="616" s="17" customFormat="1" ht="14.25" customHeight="1" x14ac:dyDescent="0.45"/>
    <row r="617" s="17" customFormat="1" ht="14.25" customHeight="1" x14ac:dyDescent="0.45"/>
    <row r="618" s="17" customFormat="1" ht="14.25" customHeight="1" x14ac:dyDescent="0.45"/>
    <row r="619" s="17" customFormat="1" ht="14.25" customHeight="1" x14ac:dyDescent="0.45"/>
    <row r="620" s="17" customFormat="1" ht="14.25" customHeight="1" x14ac:dyDescent="0.45"/>
    <row r="621" s="17" customFormat="1" ht="14.25" customHeight="1" x14ac:dyDescent="0.45"/>
    <row r="622" s="17" customFormat="1" ht="14.25" customHeight="1" x14ac:dyDescent="0.45"/>
    <row r="623" s="17" customFormat="1" ht="14.25" customHeight="1" x14ac:dyDescent="0.45"/>
    <row r="624" s="17" customFormat="1" ht="14.25" customHeight="1" x14ac:dyDescent="0.45"/>
    <row r="625" s="17" customFormat="1" ht="14.25" customHeight="1" x14ac:dyDescent="0.45"/>
    <row r="626" s="17" customFormat="1" ht="14.25" customHeight="1" x14ac:dyDescent="0.45"/>
    <row r="627" s="17" customFormat="1" ht="14.25" customHeight="1" x14ac:dyDescent="0.45"/>
    <row r="628" s="17" customFormat="1" ht="14.25" customHeight="1" x14ac:dyDescent="0.45"/>
    <row r="629" s="17" customFormat="1" ht="14.25" customHeight="1" x14ac:dyDescent="0.45"/>
    <row r="630" s="17" customFormat="1" ht="14.25" customHeight="1" x14ac:dyDescent="0.45"/>
    <row r="631" s="17" customFormat="1" ht="14.25" customHeight="1" x14ac:dyDescent="0.45"/>
    <row r="632" s="17" customFormat="1" ht="14.25" customHeight="1" x14ac:dyDescent="0.45"/>
    <row r="633" s="17" customFormat="1" ht="14.25" customHeight="1" x14ac:dyDescent="0.45"/>
    <row r="634" s="17" customFormat="1" ht="14.25" customHeight="1" x14ac:dyDescent="0.45"/>
    <row r="635" s="17" customFormat="1" ht="14.25" customHeight="1" x14ac:dyDescent="0.45"/>
    <row r="636" s="17" customFormat="1" ht="14.25" customHeight="1" x14ac:dyDescent="0.45"/>
    <row r="637" s="17" customFormat="1" ht="14.25" customHeight="1" x14ac:dyDescent="0.45"/>
    <row r="638" s="17" customFormat="1" ht="14.25" customHeight="1" x14ac:dyDescent="0.45"/>
    <row r="639" s="17" customFormat="1" ht="14.25" customHeight="1" x14ac:dyDescent="0.45"/>
    <row r="640" s="17" customFormat="1" ht="14.25" customHeight="1" x14ac:dyDescent="0.45"/>
    <row r="641" s="17" customFormat="1" ht="14.25" customHeight="1" x14ac:dyDescent="0.45"/>
    <row r="642" s="17" customFormat="1" ht="14.25" customHeight="1" x14ac:dyDescent="0.45"/>
    <row r="643" s="17" customFormat="1" ht="14.25" customHeight="1" x14ac:dyDescent="0.45"/>
    <row r="644" s="17" customFormat="1" ht="14.25" customHeight="1" x14ac:dyDescent="0.45"/>
    <row r="645" s="17" customFormat="1" ht="14.25" customHeight="1" x14ac:dyDescent="0.45"/>
    <row r="646" s="17" customFormat="1" ht="14.25" customHeight="1" x14ac:dyDescent="0.45"/>
    <row r="647" s="17" customFormat="1" ht="14.25" customHeight="1" x14ac:dyDescent="0.45"/>
    <row r="648" s="17" customFormat="1" ht="14.25" customHeight="1" x14ac:dyDescent="0.45"/>
    <row r="649" s="17" customFormat="1" ht="14.25" customHeight="1" x14ac:dyDescent="0.45"/>
    <row r="650" s="17" customFormat="1" ht="14.25" customHeight="1" x14ac:dyDescent="0.45"/>
    <row r="651" s="17" customFormat="1" ht="14.25" customHeight="1" x14ac:dyDescent="0.45"/>
    <row r="652" s="17" customFormat="1" ht="14.25" customHeight="1" x14ac:dyDescent="0.45"/>
    <row r="653" s="17" customFormat="1" ht="14.25" customHeight="1" x14ac:dyDescent="0.45"/>
    <row r="654" s="17" customFormat="1" ht="14.25" customHeight="1" x14ac:dyDescent="0.45"/>
    <row r="655" s="17" customFormat="1" ht="14.25" customHeight="1" x14ac:dyDescent="0.45"/>
    <row r="656" s="17" customFormat="1" ht="14.25" customHeight="1" x14ac:dyDescent="0.45"/>
    <row r="657" s="17" customFormat="1" ht="14.25" customHeight="1" x14ac:dyDescent="0.45"/>
    <row r="658" s="17" customFormat="1" ht="14.25" customHeight="1" x14ac:dyDescent="0.45"/>
    <row r="659" s="17" customFormat="1" ht="14.25" customHeight="1" x14ac:dyDescent="0.45"/>
    <row r="660" s="17" customFormat="1" ht="14.25" customHeight="1" x14ac:dyDescent="0.45"/>
    <row r="661" s="17" customFormat="1" ht="14.25" customHeight="1" x14ac:dyDescent="0.45"/>
    <row r="662" s="17" customFormat="1" ht="14.25" customHeight="1" x14ac:dyDescent="0.45"/>
    <row r="663" s="17" customFormat="1" ht="14.25" customHeight="1" x14ac:dyDescent="0.45"/>
    <row r="664" s="17" customFormat="1" ht="14.25" customHeight="1" x14ac:dyDescent="0.45"/>
    <row r="665" s="17" customFormat="1" ht="14.25" customHeight="1" x14ac:dyDescent="0.45"/>
    <row r="666" s="17" customFormat="1" ht="14.25" customHeight="1" x14ac:dyDescent="0.45"/>
    <row r="667" s="17" customFormat="1" ht="14.25" customHeight="1" x14ac:dyDescent="0.45"/>
    <row r="668" s="17" customFormat="1" ht="14.25" customHeight="1" x14ac:dyDescent="0.45"/>
    <row r="669" s="17" customFormat="1" ht="14.25" customHeight="1" x14ac:dyDescent="0.45"/>
    <row r="670" s="17" customFormat="1" ht="14.25" customHeight="1" x14ac:dyDescent="0.45"/>
    <row r="671" s="17" customFormat="1" ht="14.25" customHeight="1" x14ac:dyDescent="0.45"/>
    <row r="672" s="17" customFormat="1" ht="14.25" customHeight="1" x14ac:dyDescent="0.45"/>
    <row r="673" s="17" customFormat="1" ht="14.25" customHeight="1" x14ac:dyDescent="0.45"/>
    <row r="674" s="17" customFormat="1" ht="14.25" customHeight="1" x14ac:dyDescent="0.45"/>
    <row r="675" s="17" customFormat="1" ht="14.25" customHeight="1" x14ac:dyDescent="0.45"/>
    <row r="676" s="17" customFormat="1" ht="14.25" customHeight="1" x14ac:dyDescent="0.45"/>
    <row r="677" s="17" customFormat="1" ht="14.25" customHeight="1" x14ac:dyDescent="0.45"/>
    <row r="678" s="17" customFormat="1" ht="14.25" customHeight="1" x14ac:dyDescent="0.45"/>
    <row r="679" s="17" customFormat="1" ht="14.25" customHeight="1" x14ac:dyDescent="0.45"/>
    <row r="680" s="17" customFormat="1" ht="14.25" customHeight="1" x14ac:dyDescent="0.45"/>
    <row r="681" s="17" customFormat="1" ht="14.25" customHeight="1" x14ac:dyDescent="0.45"/>
    <row r="682" s="17" customFormat="1" ht="14.25" customHeight="1" x14ac:dyDescent="0.45"/>
    <row r="683" s="17" customFormat="1" ht="14.25" customHeight="1" x14ac:dyDescent="0.45"/>
    <row r="684" s="17" customFormat="1" ht="14.25" customHeight="1" x14ac:dyDescent="0.45"/>
    <row r="685" s="17" customFormat="1" ht="14.25" customHeight="1" x14ac:dyDescent="0.45"/>
    <row r="686" s="17" customFormat="1" ht="14.25" customHeight="1" x14ac:dyDescent="0.45"/>
    <row r="687" s="17" customFormat="1" ht="14.25" customHeight="1" x14ac:dyDescent="0.45"/>
    <row r="688" s="17" customFormat="1" ht="14.25" customHeight="1" x14ac:dyDescent="0.45"/>
    <row r="689" s="17" customFormat="1" ht="14.25" customHeight="1" x14ac:dyDescent="0.45"/>
    <row r="690" s="17" customFormat="1" ht="14.25" customHeight="1" x14ac:dyDescent="0.45"/>
    <row r="691" s="17" customFormat="1" ht="14.25" customHeight="1" x14ac:dyDescent="0.45"/>
    <row r="692" s="17" customFormat="1" ht="14.25" customHeight="1" x14ac:dyDescent="0.45"/>
    <row r="693" s="17" customFormat="1" ht="14.25" customHeight="1" x14ac:dyDescent="0.45"/>
    <row r="694" s="17" customFormat="1" ht="14.25" customHeight="1" x14ac:dyDescent="0.45"/>
    <row r="695" s="17" customFormat="1" ht="14.25" customHeight="1" x14ac:dyDescent="0.45"/>
    <row r="696" s="17" customFormat="1" ht="14.25" customHeight="1" x14ac:dyDescent="0.45"/>
    <row r="697" s="17" customFormat="1" ht="14.25" customHeight="1" x14ac:dyDescent="0.45"/>
    <row r="698" s="17" customFormat="1" ht="14.25" customHeight="1" x14ac:dyDescent="0.45"/>
    <row r="699" s="17" customFormat="1" ht="14.25" customHeight="1" x14ac:dyDescent="0.45"/>
    <row r="700" s="17" customFormat="1" ht="14.25" customHeight="1" x14ac:dyDescent="0.45"/>
    <row r="701" s="17" customFormat="1" ht="14.25" customHeight="1" x14ac:dyDescent="0.45"/>
    <row r="702" s="17" customFormat="1" ht="14.25" customHeight="1" x14ac:dyDescent="0.45"/>
    <row r="703" s="17" customFormat="1" ht="14.25" customHeight="1" x14ac:dyDescent="0.45"/>
    <row r="704" s="17" customFormat="1" ht="14.25" customHeight="1" x14ac:dyDescent="0.45"/>
    <row r="705" s="17" customFormat="1" ht="14.25" customHeight="1" x14ac:dyDescent="0.45"/>
    <row r="706" s="17" customFormat="1" ht="14.25" customHeight="1" x14ac:dyDescent="0.45"/>
    <row r="707" s="17" customFormat="1" ht="14.25" customHeight="1" x14ac:dyDescent="0.45"/>
    <row r="708" s="17" customFormat="1" ht="14.25" customHeight="1" x14ac:dyDescent="0.45"/>
    <row r="709" s="17" customFormat="1" ht="14.25" customHeight="1" x14ac:dyDescent="0.45"/>
    <row r="710" s="17" customFormat="1" ht="14.25" customHeight="1" x14ac:dyDescent="0.45"/>
    <row r="711" s="17" customFormat="1" ht="14.25" customHeight="1" x14ac:dyDescent="0.45"/>
    <row r="712" s="17" customFormat="1" ht="14.25" customHeight="1" x14ac:dyDescent="0.45"/>
    <row r="713" s="17" customFormat="1" ht="14.25" customHeight="1" x14ac:dyDescent="0.45"/>
    <row r="714" s="17" customFormat="1" ht="14.25" customHeight="1" x14ac:dyDescent="0.45"/>
    <row r="715" s="17" customFormat="1" ht="14.25" customHeight="1" x14ac:dyDescent="0.45"/>
    <row r="716" s="17" customFormat="1" ht="14.25" customHeight="1" x14ac:dyDescent="0.45"/>
    <row r="717" s="17" customFormat="1" ht="14.25" customHeight="1" x14ac:dyDescent="0.45"/>
    <row r="718" s="17" customFormat="1" ht="14.25" customHeight="1" x14ac:dyDescent="0.45"/>
    <row r="719" s="17" customFormat="1" ht="14.25" customHeight="1" x14ac:dyDescent="0.45"/>
    <row r="720" s="17" customFormat="1" ht="14.25" customHeight="1" x14ac:dyDescent="0.45"/>
    <row r="721" s="17" customFormat="1" ht="14.25" customHeight="1" x14ac:dyDescent="0.45"/>
    <row r="722" s="17" customFormat="1" ht="14.25" customHeight="1" x14ac:dyDescent="0.45"/>
    <row r="723" s="17" customFormat="1" ht="14.25" customHeight="1" x14ac:dyDescent="0.45"/>
    <row r="724" s="17" customFormat="1" ht="14.25" customHeight="1" x14ac:dyDescent="0.45"/>
    <row r="725" s="17" customFormat="1" ht="14.25" customHeight="1" x14ac:dyDescent="0.45"/>
    <row r="726" s="17" customFormat="1" ht="14.25" customHeight="1" x14ac:dyDescent="0.45"/>
    <row r="727" s="17" customFormat="1" ht="14.25" customHeight="1" x14ac:dyDescent="0.45"/>
    <row r="728" s="17" customFormat="1" ht="14.25" customHeight="1" x14ac:dyDescent="0.45"/>
    <row r="729" s="17" customFormat="1" ht="14.25" customHeight="1" x14ac:dyDescent="0.45"/>
    <row r="730" s="17" customFormat="1" ht="14.25" customHeight="1" x14ac:dyDescent="0.45"/>
    <row r="731" s="17" customFormat="1" ht="14.25" customHeight="1" x14ac:dyDescent="0.45"/>
    <row r="732" s="17" customFormat="1" ht="14.25" customHeight="1" x14ac:dyDescent="0.45"/>
    <row r="733" s="17" customFormat="1" ht="14.25" customHeight="1" x14ac:dyDescent="0.45"/>
    <row r="734" s="17" customFormat="1" ht="14.25" customHeight="1" x14ac:dyDescent="0.45"/>
    <row r="735" s="17" customFormat="1" ht="14.25" customHeight="1" x14ac:dyDescent="0.45"/>
    <row r="736" s="17" customFormat="1" ht="14.25" customHeight="1" x14ac:dyDescent="0.45"/>
    <row r="737" s="17" customFormat="1" ht="14.25" customHeight="1" x14ac:dyDescent="0.45"/>
    <row r="738" s="17" customFormat="1" ht="14.25" customHeight="1" x14ac:dyDescent="0.45"/>
    <row r="739" s="17" customFormat="1" ht="14.25" customHeight="1" x14ac:dyDescent="0.45"/>
    <row r="740" s="17" customFormat="1" ht="14.25" customHeight="1" x14ac:dyDescent="0.45"/>
    <row r="741" s="17" customFormat="1" ht="14.25" customHeight="1" x14ac:dyDescent="0.45"/>
    <row r="742" s="17" customFormat="1" ht="14.25" customHeight="1" x14ac:dyDescent="0.45"/>
    <row r="743" s="17" customFormat="1" ht="14.25" customHeight="1" x14ac:dyDescent="0.45"/>
    <row r="744" s="17" customFormat="1" ht="14.25" customHeight="1" x14ac:dyDescent="0.45"/>
    <row r="745" s="17" customFormat="1" ht="14.25" customHeight="1" x14ac:dyDescent="0.45"/>
    <row r="746" s="17" customFormat="1" ht="14.25" customHeight="1" x14ac:dyDescent="0.45"/>
    <row r="747" s="17" customFormat="1" ht="14.25" customHeight="1" x14ac:dyDescent="0.45"/>
    <row r="748" s="17" customFormat="1" ht="14.25" customHeight="1" x14ac:dyDescent="0.45"/>
    <row r="749" s="17" customFormat="1" ht="14.25" customHeight="1" x14ac:dyDescent="0.45"/>
    <row r="750" s="17" customFormat="1" ht="14.25" customHeight="1" x14ac:dyDescent="0.45"/>
    <row r="751" s="17" customFormat="1" ht="14.25" customHeight="1" x14ac:dyDescent="0.45"/>
    <row r="752" s="17" customFormat="1" ht="14.25" customHeight="1" x14ac:dyDescent="0.45"/>
    <row r="753" s="17" customFormat="1" ht="14.25" customHeight="1" x14ac:dyDescent="0.45"/>
    <row r="754" s="17" customFormat="1" ht="14.25" customHeight="1" x14ac:dyDescent="0.45"/>
    <row r="755" s="17" customFormat="1" ht="14.25" customHeight="1" x14ac:dyDescent="0.45"/>
    <row r="756" s="17" customFormat="1" ht="14.25" customHeight="1" x14ac:dyDescent="0.45"/>
    <row r="757" s="17" customFormat="1" ht="14.25" customHeight="1" x14ac:dyDescent="0.45"/>
    <row r="758" s="17" customFormat="1" ht="14.25" customHeight="1" x14ac:dyDescent="0.45"/>
    <row r="759" s="17" customFormat="1" ht="14.25" customHeight="1" x14ac:dyDescent="0.45"/>
    <row r="760" s="17" customFormat="1" ht="14.25" customHeight="1" x14ac:dyDescent="0.45"/>
    <row r="761" s="17" customFormat="1" ht="14.25" customHeight="1" x14ac:dyDescent="0.45"/>
    <row r="762" s="17" customFormat="1" ht="14.25" customHeight="1" x14ac:dyDescent="0.45"/>
    <row r="763" s="17" customFormat="1" ht="14.25" customHeight="1" x14ac:dyDescent="0.45"/>
    <row r="764" s="17" customFormat="1" ht="14.25" customHeight="1" x14ac:dyDescent="0.45"/>
    <row r="765" s="17" customFormat="1" ht="14.25" customHeight="1" x14ac:dyDescent="0.45"/>
    <row r="766" s="17" customFormat="1" ht="14.25" customHeight="1" x14ac:dyDescent="0.45"/>
    <row r="767" s="17" customFormat="1" ht="14.25" customHeight="1" x14ac:dyDescent="0.45"/>
    <row r="768" s="17" customFormat="1" ht="14.25" customHeight="1" x14ac:dyDescent="0.45"/>
    <row r="769" s="17" customFormat="1" ht="14.25" customHeight="1" x14ac:dyDescent="0.45"/>
    <row r="770" s="17" customFormat="1" ht="14.25" customHeight="1" x14ac:dyDescent="0.45"/>
    <row r="771" s="17" customFormat="1" ht="14.25" customHeight="1" x14ac:dyDescent="0.45"/>
    <row r="772" s="17" customFormat="1" ht="14.25" customHeight="1" x14ac:dyDescent="0.45"/>
    <row r="773" s="17" customFormat="1" ht="14.25" customHeight="1" x14ac:dyDescent="0.45"/>
    <row r="774" s="17" customFormat="1" ht="14.25" customHeight="1" x14ac:dyDescent="0.45"/>
    <row r="775" s="17" customFormat="1" ht="14.25" customHeight="1" x14ac:dyDescent="0.45"/>
    <row r="776" s="17" customFormat="1" ht="14.25" customHeight="1" x14ac:dyDescent="0.45"/>
    <row r="777" s="17" customFormat="1" ht="14.25" customHeight="1" x14ac:dyDescent="0.45"/>
    <row r="778" s="17" customFormat="1" ht="14.25" customHeight="1" x14ac:dyDescent="0.45"/>
    <row r="779" s="17" customFormat="1" ht="14.25" customHeight="1" x14ac:dyDescent="0.45"/>
    <row r="780" s="17" customFormat="1" ht="14.25" customHeight="1" x14ac:dyDescent="0.45"/>
    <row r="781" s="17" customFormat="1" ht="14.25" customHeight="1" x14ac:dyDescent="0.45"/>
    <row r="782" s="17" customFormat="1" ht="14.25" customHeight="1" x14ac:dyDescent="0.45"/>
    <row r="783" s="17" customFormat="1" ht="14.25" customHeight="1" x14ac:dyDescent="0.45"/>
    <row r="784" s="17" customFormat="1" ht="14.25" customHeight="1" x14ac:dyDescent="0.45"/>
    <row r="785" s="17" customFormat="1" ht="14.25" customHeight="1" x14ac:dyDescent="0.45"/>
    <row r="786" s="17" customFormat="1" ht="14.25" customHeight="1" x14ac:dyDescent="0.45"/>
    <row r="787" s="17" customFormat="1" ht="14.25" customHeight="1" x14ac:dyDescent="0.45"/>
    <row r="788" s="17" customFormat="1" ht="14.25" customHeight="1" x14ac:dyDescent="0.45"/>
    <row r="789" s="17" customFormat="1" ht="14.25" customHeight="1" x14ac:dyDescent="0.45"/>
    <row r="790" s="17" customFormat="1" ht="14.25" customHeight="1" x14ac:dyDescent="0.45"/>
    <row r="791" s="17" customFormat="1" ht="14.25" customHeight="1" x14ac:dyDescent="0.45"/>
    <row r="792" s="17" customFormat="1" ht="14.25" customHeight="1" x14ac:dyDescent="0.45"/>
    <row r="793" s="17" customFormat="1" ht="14.25" customHeight="1" x14ac:dyDescent="0.45"/>
    <row r="794" s="17" customFormat="1" ht="14.25" customHeight="1" x14ac:dyDescent="0.45"/>
    <row r="795" s="17" customFormat="1" ht="14.25" customHeight="1" x14ac:dyDescent="0.45"/>
    <row r="796" s="17" customFormat="1" ht="14.25" customHeight="1" x14ac:dyDescent="0.45"/>
    <row r="797" s="17" customFormat="1" ht="14.25" customHeight="1" x14ac:dyDescent="0.45"/>
    <row r="798" s="17" customFormat="1" ht="14.25" customHeight="1" x14ac:dyDescent="0.45"/>
    <row r="799" s="17" customFormat="1" ht="14.25" customHeight="1" x14ac:dyDescent="0.45"/>
    <row r="800" s="17" customFormat="1" ht="14.25" customHeight="1" x14ac:dyDescent="0.45"/>
    <row r="801" s="17" customFormat="1" ht="14.25" customHeight="1" x14ac:dyDescent="0.45"/>
    <row r="802" s="17" customFormat="1" ht="14.25" customHeight="1" x14ac:dyDescent="0.45"/>
    <row r="803" s="17" customFormat="1" ht="14.25" customHeight="1" x14ac:dyDescent="0.45"/>
    <row r="804" s="17" customFormat="1" ht="14.25" customHeight="1" x14ac:dyDescent="0.45"/>
    <row r="805" s="17" customFormat="1" ht="14.25" customHeight="1" x14ac:dyDescent="0.45"/>
    <row r="806" s="17" customFormat="1" ht="14.25" customHeight="1" x14ac:dyDescent="0.45"/>
    <row r="807" s="17" customFormat="1" ht="14.25" customHeight="1" x14ac:dyDescent="0.45"/>
    <row r="808" s="17" customFormat="1" ht="14.25" customHeight="1" x14ac:dyDescent="0.45"/>
    <row r="809" s="17" customFormat="1" ht="14.25" customHeight="1" x14ac:dyDescent="0.45"/>
    <row r="810" s="17" customFormat="1" ht="14.25" customHeight="1" x14ac:dyDescent="0.45"/>
    <row r="811" s="17" customFormat="1" ht="14.25" customHeight="1" x14ac:dyDescent="0.45"/>
    <row r="812" s="17" customFormat="1" ht="14.25" customHeight="1" x14ac:dyDescent="0.45"/>
    <row r="813" s="17" customFormat="1" ht="14.25" customHeight="1" x14ac:dyDescent="0.45"/>
    <row r="814" s="17" customFormat="1" ht="14.25" customHeight="1" x14ac:dyDescent="0.45"/>
    <row r="815" s="17" customFormat="1" ht="14.25" customHeight="1" x14ac:dyDescent="0.45"/>
    <row r="816" s="17" customFormat="1" ht="14.25" customHeight="1" x14ac:dyDescent="0.45"/>
    <row r="817" s="17" customFormat="1" ht="14.25" customHeight="1" x14ac:dyDescent="0.45"/>
    <row r="818" s="17" customFormat="1" ht="14.25" customHeight="1" x14ac:dyDescent="0.45"/>
    <row r="819" s="17" customFormat="1" ht="14.25" customHeight="1" x14ac:dyDescent="0.45"/>
    <row r="820" s="17" customFormat="1" ht="14.25" customHeight="1" x14ac:dyDescent="0.45"/>
    <row r="821" s="17" customFormat="1" ht="14.25" customHeight="1" x14ac:dyDescent="0.45"/>
    <row r="822" s="17" customFormat="1" ht="14.25" customHeight="1" x14ac:dyDescent="0.45"/>
    <row r="823" s="17" customFormat="1" ht="14.25" customHeight="1" x14ac:dyDescent="0.45"/>
    <row r="824" s="17" customFormat="1" ht="14.25" customHeight="1" x14ac:dyDescent="0.45"/>
    <row r="825" s="17" customFormat="1" ht="14.25" customHeight="1" x14ac:dyDescent="0.45"/>
    <row r="826" s="17" customFormat="1" ht="14.25" customHeight="1" x14ac:dyDescent="0.45"/>
    <row r="827" s="17" customFormat="1" ht="14.25" customHeight="1" x14ac:dyDescent="0.45"/>
    <row r="828" s="17" customFormat="1" ht="14.25" customHeight="1" x14ac:dyDescent="0.45"/>
    <row r="829" s="17" customFormat="1" ht="14.25" customHeight="1" x14ac:dyDescent="0.45"/>
    <row r="830" s="17" customFormat="1" ht="14.25" customHeight="1" x14ac:dyDescent="0.45"/>
    <row r="831" s="17" customFormat="1" ht="14.25" customHeight="1" x14ac:dyDescent="0.45"/>
    <row r="832" s="17" customFormat="1" ht="14.25" customHeight="1" x14ac:dyDescent="0.45"/>
    <row r="833" s="17" customFormat="1" ht="14.25" customHeight="1" x14ac:dyDescent="0.45"/>
    <row r="834" s="17" customFormat="1" ht="14.25" customHeight="1" x14ac:dyDescent="0.45"/>
    <row r="835" s="17" customFormat="1" ht="14.25" customHeight="1" x14ac:dyDescent="0.45"/>
    <row r="836" s="17" customFormat="1" ht="14.25" customHeight="1" x14ac:dyDescent="0.45"/>
    <row r="837" s="17" customFormat="1" ht="14.25" customHeight="1" x14ac:dyDescent="0.45"/>
    <row r="838" s="17" customFormat="1" ht="14.25" customHeight="1" x14ac:dyDescent="0.45"/>
    <row r="839" s="17" customFormat="1" ht="14.25" customHeight="1" x14ac:dyDescent="0.45"/>
    <row r="840" s="17" customFormat="1" ht="14.25" customHeight="1" x14ac:dyDescent="0.45"/>
    <row r="841" s="17" customFormat="1" ht="14.25" customHeight="1" x14ac:dyDescent="0.45"/>
    <row r="842" s="17" customFormat="1" ht="14.25" customHeight="1" x14ac:dyDescent="0.45"/>
    <row r="843" s="17" customFormat="1" ht="14.25" customHeight="1" x14ac:dyDescent="0.45"/>
    <row r="844" s="17" customFormat="1" ht="14.25" customHeight="1" x14ac:dyDescent="0.45"/>
    <row r="845" s="17" customFormat="1" ht="14.25" customHeight="1" x14ac:dyDescent="0.45"/>
    <row r="846" s="17" customFormat="1" ht="14.25" customHeight="1" x14ac:dyDescent="0.45"/>
    <row r="847" s="17" customFormat="1" ht="14.25" customHeight="1" x14ac:dyDescent="0.45"/>
    <row r="848" s="17" customFormat="1" ht="14.25" customHeight="1" x14ac:dyDescent="0.45"/>
    <row r="849" s="17" customFormat="1" ht="14.25" customHeight="1" x14ac:dyDescent="0.45"/>
    <row r="850" s="17" customFormat="1" ht="14.25" customHeight="1" x14ac:dyDescent="0.45"/>
    <row r="851" s="17" customFormat="1" ht="14.25" customHeight="1" x14ac:dyDescent="0.45"/>
    <row r="852" s="17" customFormat="1" ht="14.25" customHeight="1" x14ac:dyDescent="0.45"/>
    <row r="853" s="17" customFormat="1" ht="14.25" customHeight="1" x14ac:dyDescent="0.45"/>
    <row r="854" s="17" customFormat="1" ht="14.25" customHeight="1" x14ac:dyDescent="0.45"/>
    <row r="855" s="17" customFormat="1" ht="14.25" customHeight="1" x14ac:dyDescent="0.45"/>
    <row r="856" s="17" customFormat="1" ht="14.25" customHeight="1" x14ac:dyDescent="0.45"/>
    <row r="857" s="17" customFormat="1" ht="14.25" customHeight="1" x14ac:dyDescent="0.45"/>
    <row r="858" s="17" customFormat="1" ht="14.25" customHeight="1" x14ac:dyDescent="0.45"/>
    <row r="859" s="17" customFormat="1" ht="14.25" customHeight="1" x14ac:dyDescent="0.45"/>
    <row r="860" s="17" customFormat="1" ht="14.25" customHeight="1" x14ac:dyDescent="0.45"/>
    <row r="861" s="17" customFormat="1" ht="14.25" customHeight="1" x14ac:dyDescent="0.45"/>
    <row r="862" s="17" customFormat="1" ht="14.25" customHeight="1" x14ac:dyDescent="0.45"/>
    <row r="863" s="17" customFormat="1" ht="14.25" customHeight="1" x14ac:dyDescent="0.45"/>
    <row r="864" s="17" customFormat="1" ht="14.25" customHeight="1" x14ac:dyDescent="0.45"/>
    <row r="865" s="17" customFormat="1" ht="14.25" customHeight="1" x14ac:dyDescent="0.45"/>
    <row r="866" s="17" customFormat="1" ht="14.25" customHeight="1" x14ac:dyDescent="0.45"/>
    <row r="867" s="17" customFormat="1" ht="14.25" customHeight="1" x14ac:dyDescent="0.45"/>
    <row r="868" s="17" customFormat="1" ht="14.25" customHeight="1" x14ac:dyDescent="0.45"/>
    <row r="869" s="17" customFormat="1" ht="14.25" customHeight="1" x14ac:dyDescent="0.45"/>
    <row r="870" s="17" customFormat="1" ht="14.25" customHeight="1" x14ac:dyDescent="0.45"/>
    <row r="871" s="17" customFormat="1" ht="14.25" customHeight="1" x14ac:dyDescent="0.45"/>
    <row r="872" s="17" customFormat="1" ht="14.25" customHeight="1" x14ac:dyDescent="0.45"/>
    <row r="873" s="17" customFormat="1" ht="14.25" customHeight="1" x14ac:dyDescent="0.45"/>
    <row r="874" s="17" customFormat="1" ht="14.25" customHeight="1" x14ac:dyDescent="0.45"/>
    <row r="875" s="17" customFormat="1" ht="14.25" customHeight="1" x14ac:dyDescent="0.45"/>
    <row r="876" s="17" customFormat="1" ht="14.25" customHeight="1" x14ac:dyDescent="0.45"/>
    <row r="877" s="17" customFormat="1" ht="14.25" customHeight="1" x14ac:dyDescent="0.45"/>
    <row r="878" s="17" customFormat="1" ht="14.25" customHeight="1" x14ac:dyDescent="0.45"/>
    <row r="879" s="17" customFormat="1" ht="14.25" customHeight="1" x14ac:dyDescent="0.45"/>
    <row r="880" s="17" customFormat="1" ht="14.25" customHeight="1" x14ac:dyDescent="0.45"/>
    <row r="881" s="17" customFormat="1" ht="14.25" customHeight="1" x14ac:dyDescent="0.45"/>
    <row r="882" s="17" customFormat="1" ht="14.25" customHeight="1" x14ac:dyDescent="0.45"/>
    <row r="883" s="17" customFormat="1" ht="14.25" customHeight="1" x14ac:dyDescent="0.45"/>
    <row r="884" s="17" customFormat="1" ht="14.25" customHeight="1" x14ac:dyDescent="0.45"/>
    <row r="885" s="17" customFormat="1" ht="14.25" customHeight="1" x14ac:dyDescent="0.45"/>
    <row r="886" s="17" customFormat="1" ht="14.25" customHeight="1" x14ac:dyDescent="0.45"/>
    <row r="887" s="17" customFormat="1" ht="14.25" customHeight="1" x14ac:dyDescent="0.45"/>
    <row r="888" s="17" customFormat="1" ht="14.25" customHeight="1" x14ac:dyDescent="0.45"/>
    <row r="889" s="17" customFormat="1" ht="14.25" customHeight="1" x14ac:dyDescent="0.45"/>
    <row r="890" s="17" customFormat="1" ht="14.25" customHeight="1" x14ac:dyDescent="0.45"/>
    <row r="891" s="17" customFormat="1" ht="14.25" customHeight="1" x14ac:dyDescent="0.45"/>
    <row r="892" s="17" customFormat="1" ht="14.25" customHeight="1" x14ac:dyDescent="0.45"/>
    <row r="893" s="17" customFormat="1" ht="14.25" customHeight="1" x14ac:dyDescent="0.45"/>
    <row r="894" s="17" customFormat="1" ht="14.25" customHeight="1" x14ac:dyDescent="0.45"/>
    <row r="895" s="17" customFormat="1" ht="14.25" customHeight="1" x14ac:dyDescent="0.45"/>
    <row r="896" s="17" customFormat="1" ht="14.25" customHeight="1" x14ac:dyDescent="0.45"/>
    <row r="897" s="17" customFormat="1" ht="14.25" customHeight="1" x14ac:dyDescent="0.45"/>
    <row r="898" s="17" customFormat="1" ht="14.25" customHeight="1" x14ac:dyDescent="0.45"/>
    <row r="899" s="17" customFormat="1" ht="14.25" customHeight="1" x14ac:dyDescent="0.45"/>
    <row r="900" s="17" customFormat="1" ht="14.25" customHeight="1" x14ac:dyDescent="0.45"/>
    <row r="901" s="17" customFormat="1" ht="14.25" customHeight="1" x14ac:dyDescent="0.45"/>
    <row r="902" s="17" customFormat="1" ht="14.25" customHeight="1" x14ac:dyDescent="0.45"/>
    <row r="903" s="17" customFormat="1" ht="14.25" customHeight="1" x14ac:dyDescent="0.45"/>
    <row r="904" s="17" customFormat="1" ht="14.25" customHeight="1" x14ac:dyDescent="0.45"/>
    <row r="905" s="17" customFormat="1" ht="14.25" customHeight="1" x14ac:dyDescent="0.45"/>
    <row r="906" s="17" customFormat="1" ht="14.25" customHeight="1" x14ac:dyDescent="0.45"/>
    <row r="907" s="17" customFormat="1" ht="14.25" customHeight="1" x14ac:dyDescent="0.45"/>
    <row r="908" s="17" customFormat="1" ht="14.25" customHeight="1" x14ac:dyDescent="0.45"/>
    <row r="909" s="17" customFormat="1" ht="14.25" customHeight="1" x14ac:dyDescent="0.45"/>
    <row r="910" s="17" customFormat="1" ht="14.25" customHeight="1" x14ac:dyDescent="0.45"/>
    <row r="911" s="17" customFormat="1" ht="14.25" customHeight="1" x14ac:dyDescent="0.45"/>
    <row r="912" s="17" customFormat="1" ht="14.25" customHeight="1" x14ac:dyDescent="0.45"/>
    <row r="913" s="17" customFormat="1" ht="14.25" customHeight="1" x14ac:dyDescent="0.45"/>
    <row r="914" s="17" customFormat="1" ht="14.25" customHeight="1" x14ac:dyDescent="0.45"/>
    <row r="915" s="17" customFormat="1" ht="14.25" customHeight="1" x14ac:dyDescent="0.45"/>
    <row r="916" s="17" customFormat="1" ht="14.25" customHeight="1" x14ac:dyDescent="0.45"/>
    <row r="917" s="17" customFormat="1" ht="14.25" customHeight="1" x14ac:dyDescent="0.45"/>
    <row r="918" s="17" customFormat="1" ht="14.25" customHeight="1" x14ac:dyDescent="0.45"/>
    <row r="919" s="17" customFormat="1" ht="14.25" customHeight="1" x14ac:dyDescent="0.45"/>
    <row r="920" s="17" customFormat="1" ht="14.25" customHeight="1" x14ac:dyDescent="0.45"/>
    <row r="921" s="17" customFormat="1" ht="14.25" customHeight="1" x14ac:dyDescent="0.45"/>
    <row r="922" s="17" customFormat="1" ht="14.25" customHeight="1" x14ac:dyDescent="0.45"/>
    <row r="923" s="17" customFormat="1" ht="14.25" customHeight="1" x14ac:dyDescent="0.45"/>
    <row r="924" s="17" customFormat="1" ht="14.25" customHeight="1" x14ac:dyDescent="0.45"/>
    <row r="925" s="17" customFormat="1" ht="14.25" customHeight="1" x14ac:dyDescent="0.45"/>
    <row r="926" s="17" customFormat="1" ht="14.25" customHeight="1" x14ac:dyDescent="0.45"/>
    <row r="927" s="17" customFormat="1" ht="14.25" customHeight="1" x14ac:dyDescent="0.45"/>
    <row r="928" s="17" customFormat="1" ht="14.25" customHeight="1" x14ac:dyDescent="0.45"/>
    <row r="929" s="17" customFormat="1" ht="14.25" customHeight="1" x14ac:dyDescent="0.45"/>
    <row r="930" s="17" customFormat="1" ht="14.25" customHeight="1" x14ac:dyDescent="0.45"/>
    <row r="931" s="17" customFormat="1" ht="14.25" customHeight="1" x14ac:dyDescent="0.45"/>
    <row r="932" s="17" customFormat="1" ht="14.25" customHeight="1" x14ac:dyDescent="0.45"/>
    <row r="933" s="17" customFormat="1" ht="14.25" customHeight="1" x14ac:dyDescent="0.45"/>
    <row r="934" s="17" customFormat="1" ht="14.25" customHeight="1" x14ac:dyDescent="0.45"/>
    <row r="935" s="17" customFormat="1" ht="14.25" customHeight="1" x14ac:dyDescent="0.45"/>
    <row r="936" s="17" customFormat="1" ht="14.25" customHeight="1" x14ac:dyDescent="0.45"/>
    <row r="937" s="17" customFormat="1" ht="14.25" customHeight="1" x14ac:dyDescent="0.45"/>
    <row r="938" s="17" customFormat="1" ht="14.25" customHeight="1" x14ac:dyDescent="0.45"/>
    <row r="939" s="17" customFormat="1" ht="14.25" customHeight="1" x14ac:dyDescent="0.45"/>
    <row r="940" s="17" customFormat="1" ht="14.25" customHeight="1" x14ac:dyDescent="0.45"/>
    <row r="941" s="17" customFormat="1" ht="14.25" customHeight="1" x14ac:dyDescent="0.45"/>
    <row r="942" s="17" customFormat="1" ht="14.25" customHeight="1" x14ac:dyDescent="0.45"/>
    <row r="943" s="17" customFormat="1" ht="14.25" customHeight="1" x14ac:dyDescent="0.45"/>
    <row r="944" s="17" customFormat="1" ht="14.25" customHeight="1" x14ac:dyDescent="0.45"/>
    <row r="945" s="17" customFormat="1" ht="14.25" customHeight="1" x14ac:dyDescent="0.45"/>
    <row r="946" s="17" customFormat="1" ht="14.25" customHeight="1" x14ac:dyDescent="0.45"/>
    <row r="947" s="17" customFormat="1" ht="14.25" customHeight="1" x14ac:dyDescent="0.45"/>
    <row r="948" s="17" customFormat="1" ht="14.25" customHeight="1" x14ac:dyDescent="0.45"/>
    <row r="949" s="17" customFormat="1" ht="14.25" customHeight="1" x14ac:dyDescent="0.45"/>
    <row r="950" s="17" customFormat="1" ht="14.25" customHeight="1" x14ac:dyDescent="0.45"/>
    <row r="951" s="17" customFormat="1" ht="14.25" customHeight="1" x14ac:dyDescent="0.45"/>
    <row r="952" s="17" customFormat="1" ht="14.25" customHeight="1" x14ac:dyDescent="0.45"/>
    <row r="953" s="17" customFormat="1" ht="14.25" customHeight="1" x14ac:dyDescent="0.45"/>
    <row r="954" s="17" customFormat="1" ht="14.25" customHeight="1" x14ac:dyDescent="0.45"/>
    <row r="955" s="17" customFormat="1" ht="14.25" customHeight="1" x14ac:dyDescent="0.45"/>
    <row r="956" s="17" customFormat="1" ht="14.25" customHeight="1" x14ac:dyDescent="0.45"/>
    <row r="957" s="17" customFormat="1" ht="14.25" customHeight="1" x14ac:dyDescent="0.45"/>
    <row r="958" s="17" customFormat="1" ht="14.25" customHeight="1" x14ac:dyDescent="0.45"/>
    <row r="959" s="17" customFormat="1" ht="14.25" customHeight="1" x14ac:dyDescent="0.45"/>
    <row r="960" s="17" customFormat="1" ht="14.25" customHeight="1" x14ac:dyDescent="0.45"/>
    <row r="961" s="17" customFormat="1" ht="14.25" customHeight="1" x14ac:dyDescent="0.45"/>
    <row r="962" s="17" customFormat="1" ht="14.25" customHeight="1" x14ac:dyDescent="0.45"/>
    <row r="963" s="17" customFormat="1" ht="14.25" customHeight="1" x14ac:dyDescent="0.45"/>
    <row r="964" s="17" customFormat="1" ht="14.25" customHeight="1" x14ac:dyDescent="0.45"/>
    <row r="965" s="17" customFormat="1" ht="14.25" customHeight="1" x14ac:dyDescent="0.45"/>
    <row r="966" s="17" customFormat="1" ht="14.25" customHeight="1" x14ac:dyDescent="0.45"/>
    <row r="967" s="17" customFormat="1" ht="14.25" customHeight="1" x14ac:dyDescent="0.45"/>
    <row r="968" s="17" customFormat="1" ht="14.25" customHeight="1" x14ac:dyDescent="0.45"/>
    <row r="969" s="17" customFormat="1" ht="14.25" customHeight="1" x14ac:dyDescent="0.45"/>
    <row r="970" s="17" customFormat="1" ht="14.25" customHeight="1" x14ac:dyDescent="0.45"/>
    <row r="971" s="17" customFormat="1" ht="14.25" customHeight="1" x14ac:dyDescent="0.45"/>
    <row r="972" s="17" customFormat="1" ht="14.25" customHeight="1" x14ac:dyDescent="0.45"/>
    <row r="973" s="17" customFormat="1" ht="14.25" customHeight="1" x14ac:dyDescent="0.45"/>
    <row r="974" s="17" customFormat="1" ht="14.25" customHeight="1" x14ac:dyDescent="0.45"/>
    <row r="975" s="17" customFormat="1" ht="14.25" customHeight="1" x14ac:dyDescent="0.45"/>
    <row r="976" s="17" customFormat="1" ht="14.25" customHeight="1" x14ac:dyDescent="0.45"/>
    <row r="977" s="17" customFormat="1" ht="14.25" customHeight="1" x14ac:dyDescent="0.45"/>
    <row r="978" s="17" customFormat="1" ht="14.25" customHeight="1" x14ac:dyDescent="0.45"/>
    <row r="979" s="17" customFormat="1" ht="14.25" customHeight="1" x14ac:dyDescent="0.45"/>
    <row r="980" s="17" customFormat="1" ht="14.25" customHeight="1" x14ac:dyDescent="0.45"/>
    <row r="981" s="17" customFormat="1" ht="14.25" customHeight="1" x14ac:dyDescent="0.45"/>
    <row r="982" s="17" customFormat="1" ht="14.25" customHeight="1" x14ac:dyDescent="0.45"/>
    <row r="983" s="17" customFormat="1" ht="14.25" customHeight="1" x14ac:dyDescent="0.45"/>
    <row r="984" s="17" customFormat="1" ht="14.25" customHeight="1" x14ac:dyDescent="0.45"/>
    <row r="985" s="17" customFormat="1" ht="14.25" customHeight="1" x14ac:dyDescent="0.45"/>
    <row r="986" s="17" customFormat="1" ht="14.25" customHeight="1" x14ac:dyDescent="0.45"/>
    <row r="987" s="17" customFormat="1" ht="14.25" customHeight="1" x14ac:dyDescent="0.45"/>
    <row r="988" s="17" customFormat="1" ht="14.25" customHeight="1" x14ac:dyDescent="0.45"/>
    <row r="989" s="17" customFormat="1" ht="14.25" customHeight="1" x14ac:dyDescent="0.45"/>
    <row r="990" s="17" customFormat="1" ht="14.25" customHeight="1" x14ac:dyDescent="0.45"/>
    <row r="991" s="17" customFormat="1" ht="14.25" customHeight="1" x14ac:dyDescent="0.45"/>
    <row r="992" s="17" customFormat="1" ht="14.25" customHeight="1" x14ac:dyDescent="0.45"/>
    <row r="993" s="17" customFormat="1" ht="14.25" customHeight="1" x14ac:dyDescent="0.45"/>
    <row r="994" s="17" customFormat="1" ht="14.25" customHeight="1" x14ac:dyDescent="0.45"/>
    <row r="995" s="17" customFormat="1" ht="14.25" customHeight="1" x14ac:dyDescent="0.45"/>
    <row r="996" s="17" customFormat="1" ht="14.25" customHeight="1" x14ac:dyDescent="0.45"/>
    <row r="997" s="17" customFormat="1" ht="14.25" customHeight="1" x14ac:dyDescent="0.45"/>
    <row r="998" s="17" customFormat="1" ht="14.25" customHeight="1" x14ac:dyDescent="0.45"/>
    <row r="999" s="17" customFormat="1" ht="14.25" customHeight="1" x14ac:dyDescent="0.45"/>
    <row r="1000" s="17" customFormat="1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P27" sqref="A1:XFD1048576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si="5"/>
        <v/>
      </c>
      <c r="Y21" s="54" t="str">
        <f t="shared" si="6"/>
        <v/>
      </c>
      <c r="Z21" s="54" t="str">
        <f t="shared" si="7"/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9"/>
        <v>7,</v>
      </c>
      <c r="S25" s="17" t="str">
        <f t="shared" si="9"/>
        <v>7,</v>
      </c>
      <c r="T25" s="17" t="str">
        <f t="shared" si="9"/>
        <v>0,</v>
      </c>
      <c r="U25" s="17" t="str">
        <f t="shared" si="9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9"/>
        <v>1,</v>
      </c>
      <c r="S28" s="17" t="str">
        <f t="shared" si="9"/>
        <v>1,</v>
      </c>
      <c r="T28" s="17" t="str">
        <f t="shared" si="9"/>
        <v>0,</v>
      </c>
      <c r="U28" s="17" t="str">
        <f t="shared" si="9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1,</v>
      </c>
      <c r="T32" s="17" t="str">
        <f t="shared" si="9"/>
        <v>5,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0,</v>
      </c>
      <c r="U33" s="17" t="str">
        <f t="shared" si="9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2,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5,</v>
      </c>
      <c r="S36" s="17" t="str">
        <f t="shared" si="9"/>
        <v>2,</v>
      </c>
      <c r="T36" s="17" t="str">
        <f t="shared" si="9"/>
        <v>1,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3,</v>
      </c>
      <c r="T37" s="17" t="str">
        <f t="shared" si="9"/>
        <v>1,</v>
      </c>
      <c r="U37" s="17" t="str">
        <f t="shared" si="9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s="17" customFormat="1" ht="14.25" customHeight="1" x14ac:dyDescent="0.45"/>
    <row r="66" s="17" customFormat="1" ht="14.25" customHeight="1" x14ac:dyDescent="0.45"/>
    <row r="67" s="17" customFormat="1" ht="14.25" customHeight="1" x14ac:dyDescent="0.45"/>
    <row r="68" s="17" customFormat="1" ht="14.25" customHeight="1" x14ac:dyDescent="0.45"/>
    <row r="69" s="17" customFormat="1" ht="14.25" customHeight="1" x14ac:dyDescent="0.45"/>
    <row r="70" s="17" customFormat="1" ht="14.25" customHeight="1" x14ac:dyDescent="0.45"/>
    <row r="71" s="17" customFormat="1" ht="14.25" customHeight="1" x14ac:dyDescent="0.45"/>
    <row r="72" s="17" customFormat="1" ht="14.25" customHeight="1" x14ac:dyDescent="0.45"/>
    <row r="73" s="17" customFormat="1" ht="14.25" customHeight="1" x14ac:dyDescent="0.45"/>
    <row r="74" s="17" customFormat="1" ht="14.25" customHeight="1" x14ac:dyDescent="0.45"/>
    <row r="75" s="17" customFormat="1" ht="14.25" customHeight="1" x14ac:dyDescent="0.45"/>
    <row r="76" s="17" customFormat="1" ht="14.25" customHeight="1" x14ac:dyDescent="0.45"/>
    <row r="77" s="17" customFormat="1" ht="14.25" customHeight="1" x14ac:dyDescent="0.45"/>
    <row r="78" s="17" customFormat="1" ht="14.25" customHeight="1" x14ac:dyDescent="0.45"/>
    <row r="79" s="17" customFormat="1" ht="14.25" customHeight="1" x14ac:dyDescent="0.45"/>
    <row r="80" s="17" customFormat="1" ht="14.25" customHeight="1" x14ac:dyDescent="0.45"/>
    <row r="81" s="17" customFormat="1" ht="14.25" customHeight="1" x14ac:dyDescent="0.45"/>
    <row r="82" s="17" customFormat="1" ht="14.25" customHeight="1" x14ac:dyDescent="0.45"/>
    <row r="83" s="17" customFormat="1" ht="14.25" customHeight="1" x14ac:dyDescent="0.45"/>
    <row r="84" s="17" customFormat="1" ht="14.25" customHeight="1" x14ac:dyDescent="0.45"/>
    <row r="85" s="17" customFormat="1" ht="14.25" customHeight="1" x14ac:dyDescent="0.45"/>
    <row r="86" s="17" customFormat="1" ht="14.25" customHeight="1" x14ac:dyDescent="0.45"/>
    <row r="87" s="17" customFormat="1" ht="14.25" customHeight="1" x14ac:dyDescent="0.45"/>
    <row r="88" s="17" customFormat="1" ht="14.25" customHeight="1" x14ac:dyDescent="0.45"/>
    <row r="89" s="17" customFormat="1" ht="14.25" customHeight="1" x14ac:dyDescent="0.45"/>
    <row r="90" s="17" customFormat="1" ht="14.25" customHeight="1" x14ac:dyDescent="0.45"/>
    <row r="91" s="17" customFormat="1" ht="14.25" customHeight="1" x14ac:dyDescent="0.45"/>
    <row r="92" s="17" customFormat="1" ht="14.25" customHeight="1" x14ac:dyDescent="0.45"/>
    <row r="93" s="17" customFormat="1" ht="14.25" customHeight="1" x14ac:dyDescent="0.45"/>
    <row r="94" s="17" customFormat="1" ht="14.25" customHeight="1" x14ac:dyDescent="0.45"/>
    <row r="95" s="17" customFormat="1" ht="14.25" customHeight="1" x14ac:dyDescent="0.45"/>
    <row r="96" s="17" customFormat="1" ht="14.25" customHeight="1" x14ac:dyDescent="0.45"/>
    <row r="97" s="17" customFormat="1" ht="14.25" customHeight="1" x14ac:dyDescent="0.45"/>
    <row r="98" s="17" customFormat="1" ht="14.25" customHeight="1" x14ac:dyDescent="0.45"/>
    <row r="99" s="17" customFormat="1" ht="14.25" customHeight="1" x14ac:dyDescent="0.45"/>
    <row r="100" s="17" customFormat="1" ht="14.25" customHeight="1" x14ac:dyDescent="0.45"/>
    <row r="101" s="17" customFormat="1" ht="14.25" customHeight="1" x14ac:dyDescent="0.45"/>
    <row r="102" s="17" customFormat="1" ht="14.25" customHeight="1" x14ac:dyDescent="0.45"/>
    <row r="103" s="17" customFormat="1" ht="14.25" customHeight="1" x14ac:dyDescent="0.45"/>
    <row r="104" s="17" customFormat="1" ht="14.25" customHeight="1" x14ac:dyDescent="0.45"/>
    <row r="105" s="17" customFormat="1" ht="14.25" customHeight="1" x14ac:dyDescent="0.45"/>
    <row r="106" s="17" customFormat="1" ht="14.25" customHeight="1" x14ac:dyDescent="0.45"/>
    <row r="107" s="17" customFormat="1" ht="14.25" customHeight="1" x14ac:dyDescent="0.45"/>
    <row r="108" s="17" customFormat="1" ht="14.25" customHeight="1" x14ac:dyDescent="0.45"/>
    <row r="109" s="17" customFormat="1" ht="14.25" customHeight="1" x14ac:dyDescent="0.45"/>
    <row r="110" s="17" customFormat="1" ht="14.25" customHeight="1" x14ac:dyDescent="0.45"/>
    <row r="111" s="17" customFormat="1" ht="14.25" customHeight="1" x14ac:dyDescent="0.45"/>
    <row r="112" s="17" customFormat="1" ht="14.25" customHeight="1" x14ac:dyDescent="0.45"/>
    <row r="113" s="17" customFormat="1" ht="14.25" customHeight="1" x14ac:dyDescent="0.45"/>
    <row r="114" s="17" customFormat="1" ht="14.25" customHeight="1" x14ac:dyDescent="0.45"/>
    <row r="115" s="17" customFormat="1" ht="14.25" customHeight="1" x14ac:dyDescent="0.45"/>
    <row r="116" s="17" customFormat="1" ht="14.25" customHeight="1" x14ac:dyDescent="0.45"/>
    <row r="117" s="17" customFormat="1" ht="14.25" customHeight="1" x14ac:dyDescent="0.45"/>
    <row r="118" s="17" customFormat="1" ht="14.25" customHeight="1" x14ac:dyDescent="0.45"/>
    <row r="119" s="17" customFormat="1" ht="14.25" customHeight="1" x14ac:dyDescent="0.45"/>
    <row r="120" s="17" customFormat="1" ht="14.25" customHeight="1" x14ac:dyDescent="0.45"/>
    <row r="121" s="17" customFormat="1" ht="14.25" customHeight="1" x14ac:dyDescent="0.45"/>
    <row r="122" s="17" customFormat="1" ht="14.25" customHeight="1" x14ac:dyDescent="0.45"/>
    <row r="123" s="17" customFormat="1" ht="14.25" customHeight="1" x14ac:dyDescent="0.45"/>
    <row r="124" s="17" customFormat="1" ht="14.25" customHeight="1" x14ac:dyDescent="0.45"/>
    <row r="125" s="17" customFormat="1" ht="14.25" customHeight="1" x14ac:dyDescent="0.45"/>
    <row r="126" s="17" customFormat="1" ht="14.25" customHeight="1" x14ac:dyDescent="0.45"/>
    <row r="127" s="17" customFormat="1" ht="14.25" customHeight="1" x14ac:dyDescent="0.45"/>
    <row r="128" s="17" customFormat="1" ht="14.25" customHeight="1" x14ac:dyDescent="0.45"/>
    <row r="129" s="17" customFormat="1" ht="14.25" customHeight="1" x14ac:dyDescent="0.45"/>
    <row r="130" s="17" customFormat="1" ht="14.25" customHeight="1" x14ac:dyDescent="0.45"/>
    <row r="131" s="17" customFormat="1" ht="14.25" customHeight="1" x14ac:dyDescent="0.45"/>
    <row r="132" s="17" customFormat="1" ht="14.25" customHeight="1" x14ac:dyDescent="0.45"/>
    <row r="133" s="17" customFormat="1" ht="14.25" customHeight="1" x14ac:dyDescent="0.45"/>
    <row r="134" s="17" customFormat="1" ht="14.25" customHeight="1" x14ac:dyDescent="0.45"/>
    <row r="135" s="17" customFormat="1" ht="14.25" customHeight="1" x14ac:dyDescent="0.45"/>
    <row r="136" s="17" customFormat="1" ht="14.25" customHeight="1" x14ac:dyDescent="0.45"/>
    <row r="137" s="17" customFormat="1" ht="14.25" customHeight="1" x14ac:dyDescent="0.45"/>
    <row r="138" s="17" customFormat="1" ht="14.25" customHeight="1" x14ac:dyDescent="0.45"/>
    <row r="139" s="17" customFormat="1" ht="14.25" customHeight="1" x14ac:dyDescent="0.45"/>
    <row r="140" s="17" customFormat="1" ht="14.25" customHeight="1" x14ac:dyDescent="0.45"/>
    <row r="141" s="17" customFormat="1" ht="14.25" customHeight="1" x14ac:dyDescent="0.45"/>
    <row r="142" s="17" customFormat="1" ht="14.25" customHeight="1" x14ac:dyDescent="0.45"/>
    <row r="143" s="17" customFormat="1" ht="14.25" customHeight="1" x14ac:dyDescent="0.45"/>
    <row r="144" s="17" customFormat="1" ht="14.25" customHeight="1" x14ac:dyDescent="0.45"/>
    <row r="145" s="17" customFormat="1" ht="14.25" customHeight="1" x14ac:dyDescent="0.45"/>
    <row r="146" s="17" customFormat="1" ht="14.25" customHeight="1" x14ac:dyDescent="0.45"/>
    <row r="147" s="17" customFormat="1" ht="14.25" customHeight="1" x14ac:dyDescent="0.45"/>
    <row r="148" s="17" customFormat="1" ht="14.25" customHeight="1" x14ac:dyDescent="0.45"/>
    <row r="149" s="17" customFormat="1" ht="14.25" customHeight="1" x14ac:dyDescent="0.45"/>
    <row r="150" s="17" customFormat="1" ht="14.25" customHeight="1" x14ac:dyDescent="0.45"/>
    <row r="151" s="17" customFormat="1" ht="14.25" customHeight="1" x14ac:dyDescent="0.45"/>
    <row r="152" s="17" customFormat="1" ht="14.25" customHeight="1" x14ac:dyDescent="0.45"/>
    <row r="153" s="17" customFormat="1" ht="14.25" customHeight="1" x14ac:dyDescent="0.45"/>
    <row r="154" s="17" customFormat="1" ht="14.25" customHeight="1" x14ac:dyDescent="0.45"/>
    <row r="155" s="17" customFormat="1" ht="14.25" customHeight="1" x14ac:dyDescent="0.45"/>
    <row r="156" s="17" customFormat="1" ht="14.25" customHeight="1" x14ac:dyDescent="0.45"/>
    <row r="157" s="17" customFormat="1" ht="14.25" customHeight="1" x14ac:dyDescent="0.45"/>
    <row r="158" s="17" customFormat="1" ht="14.25" customHeight="1" x14ac:dyDescent="0.45"/>
    <row r="159" s="17" customFormat="1" ht="14.25" customHeight="1" x14ac:dyDescent="0.45"/>
    <row r="160" s="17" customFormat="1" ht="14.25" customHeight="1" x14ac:dyDescent="0.45"/>
    <row r="161" s="17" customFormat="1" ht="14.25" customHeight="1" x14ac:dyDescent="0.45"/>
    <row r="162" s="17" customFormat="1" ht="14.25" customHeight="1" x14ac:dyDescent="0.45"/>
    <row r="163" s="17" customFormat="1" ht="14.25" customHeight="1" x14ac:dyDescent="0.45"/>
    <row r="164" s="17" customFormat="1" ht="14.25" customHeight="1" x14ac:dyDescent="0.45"/>
    <row r="165" s="17" customFormat="1" ht="14.25" customHeight="1" x14ac:dyDescent="0.45"/>
    <row r="166" s="17" customFormat="1" ht="14.25" customHeight="1" x14ac:dyDescent="0.45"/>
    <row r="167" s="17" customFormat="1" ht="14.25" customHeight="1" x14ac:dyDescent="0.45"/>
    <row r="168" s="17" customFormat="1" ht="14.25" customHeight="1" x14ac:dyDescent="0.45"/>
    <row r="169" s="17" customFormat="1" ht="14.25" customHeight="1" x14ac:dyDescent="0.45"/>
    <row r="170" s="17" customFormat="1" ht="14.25" customHeight="1" x14ac:dyDescent="0.45"/>
    <row r="171" s="17" customFormat="1" ht="14.25" customHeight="1" x14ac:dyDescent="0.45"/>
    <row r="172" s="17" customFormat="1" ht="14.25" customHeight="1" x14ac:dyDescent="0.45"/>
    <row r="173" s="17" customFormat="1" ht="14.25" customHeight="1" x14ac:dyDescent="0.45"/>
    <row r="174" s="17" customFormat="1" ht="14.25" customHeight="1" x14ac:dyDescent="0.45"/>
    <row r="175" s="17" customFormat="1" ht="14.25" customHeight="1" x14ac:dyDescent="0.45"/>
    <row r="176" s="17" customFormat="1" ht="14.25" customHeight="1" x14ac:dyDescent="0.45"/>
    <row r="177" s="17" customFormat="1" ht="14.25" customHeight="1" x14ac:dyDescent="0.45"/>
    <row r="178" s="17" customFormat="1" ht="14.25" customHeight="1" x14ac:dyDescent="0.45"/>
    <row r="179" s="17" customFormat="1" ht="14.25" customHeight="1" x14ac:dyDescent="0.45"/>
    <row r="180" s="17" customFormat="1" ht="14.25" customHeight="1" x14ac:dyDescent="0.45"/>
    <row r="181" s="17" customFormat="1" ht="14.25" customHeight="1" x14ac:dyDescent="0.45"/>
    <row r="182" s="17" customFormat="1" ht="14.25" customHeight="1" x14ac:dyDescent="0.45"/>
    <row r="183" s="17" customFormat="1" ht="14.25" customHeight="1" x14ac:dyDescent="0.45"/>
    <row r="184" s="17" customFormat="1" ht="14.25" customHeight="1" x14ac:dyDescent="0.45"/>
    <row r="185" s="17" customFormat="1" ht="14.25" customHeight="1" x14ac:dyDescent="0.45"/>
    <row r="186" s="17" customFormat="1" ht="14.25" customHeight="1" x14ac:dyDescent="0.45"/>
    <row r="187" s="17" customFormat="1" ht="14.25" customHeight="1" x14ac:dyDescent="0.45"/>
    <row r="188" s="17" customFormat="1" ht="14.25" customHeight="1" x14ac:dyDescent="0.45"/>
    <row r="189" s="17" customFormat="1" ht="14.25" customHeight="1" x14ac:dyDescent="0.45"/>
    <row r="190" s="17" customFormat="1" ht="14.25" customHeight="1" x14ac:dyDescent="0.45"/>
    <row r="191" s="17" customFormat="1" ht="14.25" customHeight="1" x14ac:dyDescent="0.45"/>
    <row r="192" s="17" customFormat="1" ht="14.25" customHeight="1" x14ac:dyDescent="0.45"/>
    <row r="193" s="17" customFormat="1" ht="14.25" customHeight="1" x14ac:dyDescent="0.45"/>
    <row r="194" s="17" customFormat="1" ht="14.25" customHeight="1" x14ac:dyDescent="0.45"/>
    <row r="195" s="17" customFormat="1" ht="14.25" customHeight="1" x14ac:dyDescent="0.45"/>
    <row r="196" s="17" customFormat="1" ht="14.25" customHeight="1" x14ac:dyDescent="0.45"/>
    <row r="197" s="17" customFormat="1" ht="14.25" customHeight="1" x14ac:dyDescent="0.45"/>
    <row r="198" s="17" customFormat="1" ht="14.25" customHeight="1" x14ac:dyDescent="0.45"/>
    <row r="199" s="17" customFormat="1" ht="14.25" customHeight="1" x14ac:dyDescent="0.45"/>
    <row r="200" s="17" customFormat="1" ht="14.25" customHeight="1" x14ac:dyDescent="0.45"/>
    <row r="201" s="17" customFormat="1" ht="14.25" customHeight="1" x14ac:dyDescent="0.45"/>
    <row r="202" s="17" customFormat="1" ht="14.25" customHeight="1" x14ac:dyDescent="0.45"/>
    <row r="203" s="17" customFormat="1" ht="14.25" customHeight="1" x14ac:dyDescent="0.45"/>
    <row r="204" s="17" customFormat="1" ht="14.25" customHeight="1" x14ac:dyDescent="0.45"/>
    <row r="205" s="17" customFormat="1" ht="14.25" customHeight="1" x14ac:dyDescent="0.45"/>
    <row r="206" s="17" customFormat="1" ht="14.25" customHeight="1" x14ac:dyDescent="0.45"/>
    <row r="207" s="17" customFormat="1" ht="14.25" customHeight="1" x14ac:dyDescent="0.45"/>
    <row r="208" s="17" customFormat="1" ht="14.25" customHeight="1" x14ac:dyDescent="0.45"/>
    <row r="209" s="17" customFormat="1" ht="14.25" customHeight="1" x14ac:dyDescent="0.45"/>
    <row r="210" s="17" customFormat="1" ht="14.25" customHeight="1" x14ac:dyDescent="0.45"/>
    <row r="211" s="17" customFormat="1" ht="14.25" customHeight="1" x14ac:dyDescent="0.45"/>
    <row r="212" s="17" customFormat="1" ht="14.25" customHeight="1" x14ac:dyDescent="0.45"/>
    <row r="213" s="17" customFormat="1" ht="14.25" customHeight="1" x14ac:dyDescent="0.45"/>
    <row r="214" s="17" customFormat="1" ht="14.25" customHeight="1" x14ac:dyDescent="0.45"/>
    <row r="215" s="17" customFormat="1" ht="14.25" customHeight="1" x14ac:dyDescent="0.45"/>
    <row r="216" s="17" customFormat="1" ht="14.25" customHeight="1" x14ac:dyDescent="0.45"/>
    <row r="217" s="17" customFormat="1" ht="14.25" customHeight="1" x14ac:dyDescent="0.45"/>
    <row r="218" s="17" customFormat="1" ht="14.25" customHeight="1" x14ac:dyDescent="0.45"/>
    <row r="219" s="17" customFormat="1" ht="14.25" customHeight="1" x14ac:dyDescent="0.45"/>
    <row r="220" s="17" customFormat="1" ht="14.25" customHeight="1" x14ac:dyDescent="0.45"/>
    <row r="221" s="17" customFormat="1" ht="14.25" customHeight="1" x14ac:dyDescent="0.45"/>
    <row r="222" s="17" customFormat="1" ht="14.25" customHeight="1" x14ac:dyDescent="0.45"/>
    <row r="223" s="17" customFormat="1" ht="14.25" customHeight="1" x14ac:dyDescent="0.45"/>
    <row r="224" s="17" customFormat="1" ht="14.25" customHeight="1" x14ac:dyDescent="0.45"/>
    <row r="225" s="17" customFormat="1" ht="14.25" customHeight="1" x14ac:dyDescent="0.45"/>
    <row r="226" s="17" customFormat="1" ht="14.25" customHeight="1" x14ac:dyDescent="0.45"/>
    <row r="227" s="17" customFormat="1" ht="14.25" customHeight="1" x14ac:dyDescent="0.45"/>
    <row r="228" s="17" customFormat="1" ht="14.25" customHeight="1" x14ac:dyDescent="0.45"/>
    <row r="229" s="17" customFormat="1" ht="14.25" customHeight="1" x14ac:dyDescent="0.45"/>
    <row r="230" s="17" customFormat="1" ht="14.25" customHeight="1" x14ac:dyDescent="0.45"/>
    <row r="231" s="17" customFormat="1" ht="14.25" customHeight="1" x14ac:dyDescent="0.45"/>
    <row r="232" s="17" customFormat="1" ht="14.25" customHeight="1" x14ac:dyDescent="0.45"/>
    <row r="233" s="17" customFormat="1" ht="14.25" customHeight="1" x14ac:dyDescent="0.45"/>
    <row r="234" s="17" customFormat="1" ht="14.25" customHeight="1" x14ac:dyDescent="0.45"/>
    <row r="235" s="17" customFormat="1" ht="14.25" customHeight="1" x14ac:dyDescent="0.45"/>
    <row r="236" s="17" customFormat="1" ht="14.25" customHeight="1" x14ac:dyDescent="0.45"/>
    <row r="237" s="17" customFormat="1" ht="14.25" customHeight="1" x14ac:dyDescent="0.45"/>
    <row r="238" s="17" customFormat="1" ht="14.25" customHeight="1" x14ac:dyDescent="0.45"/>
    <row r="239" s="17" customFormat="1" ht="14.25" customHeight="1" x14ac:dyDescent="0.45"/>
    <row r="240" s="17" customFormat="1" ht="14.25" customHeight="1" x14ac:dyDescent="0.45"/>
    <row r="241" s="17" customFormat="1" ht="14.25" customHeight="1" x14ac:dyDescent="0.45"/>
    <row r="242" s="17" customFormat="1" ht="14.25" customHeight="1" x14ac:dyDescent="0.45"/>
    <row r="243" s="17" customFormat="1" ht="14.25" customHeight="1" x14ac:dyDescent="0.45"/>
    <row r="244" s="17" customFormat="1" ht="14.25" customHeight="1" x14ac:dyDescent="0.45"/>
    <row r="245" s="17" customFormat="1" ht="14.25" customHeight="1" x14ac:dyDescent="0.45"/>
    <row r="246" s="17" customFormat="1" ht="14.25" customHeight="1" x14ac:dyDescent="0.45"/>
    <row r="247" s="17" customFormat="1" ht="14.25" customHeight="1" x14ac:dyDescent="0.45"/>
    <row r="248" s="17" customFormat="1" ht="14.25" customHeight="1" x14ac:dyDescent="0.45"/>
    <row r="249" s="17" customFormat="1" ht="14.25" customHeight="1" x14ac:dyDescent="0.45"/>
    <row r="250" s="17" customFormat="1" ht="14.25" customHeight="1" x14ac:dyDescent="0.45"/>
    <row r="251" s="17" customFormat="1" ht="14.25" customHeight="1" x14ac:dyDescent="0.45"/>
    <row r="252" s="17" customFormat="1" ht="14.25" customHeight="1" x14ac:dyDescent="0.45"/>
    <row r="253" s="17" customFormat="1" ht="14.25" customHeight="1" x14ac:dyDescent="0.45"/>
    <row r="254" s="17" customFormat="1" ht="14.25" customHeight="1" x14ac:dyDescent="0.45"/>
    <row r="255" s="17" customFormat="1" ht="14.25" customHeight="1" x14ac:dyDescent="0.45"/>
    <row r="256" s="17" customFormat="1" ht="14.25" customHeight="1" x14ac:dyDescent="0.45"/>
    <row r="257" s="17" customFormat="1" ht="14.25" customHeight="1" x14ac:dyDescent="0.45"/>
    <row r="258" s="17" customFormat="1" ht="14.25" customHeight="1" x14ac:dyDescent="0.45"/>
    <row r="259" s="17" customFormat="1" ht="14.25" customHeight="1" x14ac:dyDescent="0.45"/>
    <row r="260" s="17" customFormat="1" ht="14.25" customHeight="1" x14ac:dyDescent="0.45"/>
    <row r="261" s="17" customFormat="1" ht="14.25" customHeight="1" x14ac:dyDescent="0.45"/>
    <row r="262" s="17" customFormat="1" ht="14.25" customHeight="1" x14ac:dyDescent="0.45"/>
    <row r="263" s="17" customFormat="1" ht="14.25" customHeight="1" x14ac:dyDescent="0.45"/>
    <row r="264" s="17" customFormat="1" ht="14.25" customHeight="1" x14ac:dyDescent="0.45"/>
    <row r="265" s="17" customFormat="1" ht="14.25" customHeight="1" x14ac:dyDescent="0.45"/>
    <row r="266" s="17" customFormat="1" ht="14.25" customHeight="1" x14ac:dyDescent="0.45"/>
    <row r="267" s="17" customFormat="1" ht="14.25" customHeight="1" x14ac:dyDescent="0.45"/>
    <row r="268" s="17" customFormat="1" ht="14.25" customHeight="1" x14ac:dyDescent="0.45"/>
    <row r="269" s="17" customFormat="1" ht="14.25" customHeight="1" x14ac:dyDescent="0.45"/>
    <row r="270" s="17" customFormat="1" ht="14.25" customHeight="1" x14ac:dyDescent="0.45"/>
    <row r="271" s="17" customFormat="1" ht="14.25" customHeight="1" x14ac:dyDescent="0.45"/>
    <row r="272" s="17" customFormat="1" ht="14.25" customHeight="1" x14ac:dyDescent="0.45"/>
    <row r="273" s="17" customFormat="1" ht="14.25" customHeight="1" x14ac:dyDescent="0.45"/>
    <row r="274" s="17" customFormat="1" ht="14.25" customHeight="1" x14ac:dyDescent="0.45"/>
    <row r="275" s="17" customFormat="1" ht="14.25" customHeight="1" x14ac:dyDescent="0.45"/>
    <row r="276" s="17" customFormat="1" ht="14.25" customHeight="1" x14ac:dyDescent="0.45"/>
    <row r="277" s="17" customFormat="1" ht="14.25" customHeight="1" x14ac:dyDescent="0.45"/>
    <row r="278" s="17" customFormat="1" ht="14.25" customHeight="1" x14ac:dyDescent="0.45"/>
    <row r="279" s="17" customFormat="1" ht="14.25" customHeight="1" x14ac:dyDescent="0.45"/>
    <row r="280" s="17" customFormat="1" ht="14.25" customHeight="1" x14ac:dyDescent="0.45"/>
    <row r="281" s="17" customFormat="1" ht="14.25" customHeight="1" x14ac:dyDescent="0.45"/>
    <row r="282" s="17" customFormat="1" ht="14.25" customHeight="1" x14ac:dyDescent="0.45"/>
    <row r="283" s="17" customFormat="1" ht="14.25" customHeight="1" x14ac:dyDescent="0.45"/>
    <row r="284" s="17" customFormat="1" ht="14.25" customHeight="1" x14ac:dyDescent="0.45"/>
    <row r="285" s="17" customFormat="1" ht="14.25" customHeight="1" x14ac:dyDescent="0.45"/>
    <row r="286" s="17" customFormat="1" ht="14.25" customHeight="1" x14ac:dyDescent="0.45"/>
    <row r="287" s="17" customFormat="1" ht="14.25" customHeight="1" x14ac:dyDescent="0.45"/>
    <row r="288" s="17" customFormat="1" ht="14.25" customHeight="1" x14ac:dyDescent="0.45"/>
    <row r="289" s="17" customFormat="1" ht="14.25" customHeight="1" x14ac:dyDescent="0.45"/>
    <row r="290" s="17" customFormat="1" ht="14.25" customHeight="1" x14ac:dyDescent="0.45"/>
    <row r="291" s="17" customFormat="1" ht="14.25" customHeight="1" x14ac:dyDescent="0.45"/>
    <row r="292" s="17" customFormat="1" ht="14.25" customHeight="1" x14ac:dyDescent="0.45"/>
    <row r="293" s="17" customFormat="1" ht="14.25" customHeight="1" x14ac:dyDescent="0.45"/>
    <row r="294" s="17" customFormat="1" ht="14.25" customHeight="1" x14ac:dyDescent="0.45"/>
    <row r="295" s="17" customFormat="1" ht="14.25" customHeight="1" x14ac:dyDescent="0.45"/>
    <row r="296" s="17" customFormat="1" ht="14.25" customHeight="1" x14ac:dyDescent="0.45"/>
    <row r="297" s="17" customFormat="1" ht="14.25" customHeight="1" x14ac:dyDescent="0.45"/>
    <row r="298" s="17" customFormat="1" ht="14.25" customHeight="1" x14ac:dyDescent="0.45"/>
    <row r="299" s="17" customFormat="1" ht="14.25" customHeight="1" x14ac:dyDescent="0.45"/>
    <row r="300" s="17" customFormat="1" ht="14.25" customHeight="1" x14ac:dyDescent="0.45"/>
    <row r="301" s="17" customFormat="1" ht="14.25" customHeight="1" x14ac:dyDescent="0.45"/>
    <row r="302" s="17" customFormat="1" ht="14.25" customHeight="1" x14ac:dyDescent="0.45"/>
    <row r="303" s="17" customFormat="1" ht="14.25" customHeight="1" x14ac:dyDescent="0.45"/>
    <row r="304" s="17" customFormat="1" ht="14.25" customHeight="1" x14ac:dyDescent="0.45"/>
    <row r="305" s="17" customFormat="1" ht="14.25" customHeight="1" x14ac:dyDescent="0.45"/>
    <row r="306" s="17" customFormat="1" ht="14.25" customHeight="1" x14ac:dyDescent="0.45"/>
    <row r="307" s="17" customFormat="1" ht="14.25" customHeight="1" x14ac:dyDescent="0.45"/>
    <row r="308" s="17" customFormat="1" ht="14.25" customHeight="1" x14ac:dyDescent="0.45"/>
    <row r="309" s="17" customFormat="1" ht="14.25" customHeight="1" x14ac:dyDescent="0.45"/>
    <row r="310" s="17" customFormat="1" ht="14.25" customHeight="1" x14ac:dyDescent="0.45"/>
    <row r="311" s="17" customFormat="1" ht="14.25" customHeight="1" x14ac:dyDescent="0.45"/>
    <row r="312" s="17" customFormat="1" ht="14.25" customHeight="1" x14ac:dyDescent="0.45"/>
    <row r="313" s="17" customFormat="1" ht="14.25" customHeight="1" x14ac:dyDescent="0.45"/>
    <row r="314" s="17" customFormat="1" ht="14.25" customHeight="1" x14ac:dyDescent="0.45"/>
    <row r="315" s="17" customFormat="1" ht="14.25" customHeight="1" x14ac:dyDescent="0.45"/>
    <row r="316" s="17" customFormat="1" ht="14.25" customHeight="1" x14ac:dyDescent="0.45"/>
    <row r="317" s="17" customFormat="1" ht="14.25" customHeight="1" x14ac:dyDescent="0.45"/>
    <row r="318" s="17" customFormat="1" ht="14.25" customHeight="1" x14ac:dyDescent="0.45"/>
    <row r="319" s="17" customFormat="1" ht="14.25" customHeight="1" x14ac:dyDescent="0.45"/>
    <row r="320" s="17" customFormat="1" ht="14.25" customHeight="1" x14ac:dyDescent="0.45"/>
    <row r="321" s="17" customFormat="1" ht="14.25" customHeight="1" x14ac:dyDescent="0.45"/>
    <row r="322" s="17" customFormat="1" ht="14.25" customHeight="1" x14ac:dyDescent="0.45"/>
    <row r="323" s="17" customFormat="1" ht="14.25" customHeight="1" x14ac:dyDescent="0.45"/>
    <row r="324" s="17" customFormat="1" ht="14.25" customHeight="1" x14ac:dyDescent="0.45"/>
    <row r="325" s="17" customFormat="1" ht="14.25" customHeight="1" x14ac:dyDescent="0.45"/>
    <row r="326" s="17" customFormat="1" ht="14.25" customHeight="1" x14ac:dyDescent="0.45"/>
    <row r="327" s="17" customFormat="1" ht="14.25" customHeight="1" x14ac:dyDescent="0.45"/>
    <row r="328" s="17" customFormat="1" ht="14.25" customHeight="1" x14ac:dyDescent="0.45"/>
    <row r="329" s="17" customFormat="1" ht="14.25" customHeight="1" x14ac:dyDescent="0.45"/>
    <row r="330" s="17" customFormat="1" ht="14.25" customHeight="1" x14ac:dyDescent="0.45"/>
    <row r="331" s="17" customFormat="1" ht="14.25" customHeight="1" x14ac:dyDescent="0.45"/>
    <row r="332" s="17" customFormat="1" ht="14.25" customHeight="1" x14ac:dyDescent="0.45"/>
    <row r="333" s="17" customFormat="1" ht="14.25" customHeight="1" x14ac:dyDescent="0.45"/>
    <row r="334" s="17" customFormat="1" ht="14.25" customHeight="1" x14ac:dyDescent="0.45"/>
    <row r="335" s="17" customFormat="1" ht="14.25" customHeight="1" x14ac:dyDescent="0.45"/>
    <row r="336" s="17" customFormat="1" ht="14.25" customHeight="1" x14ac:dyDescent="0.45"/>
    <row r="337" s="17" customFormat="1" ht="14.25" customHeight="1" x14ac:dyDescent="0.45"/>
    <row r="338" s="17" customFormat="1" ht="14.25" customHeight="1" x14ac:dyDescent="0.45"/>
    <row r="339" s="17" customFormat="1" ht="14.25" customHeight="1" x14ac:dyDescent="0.45"/>
    <row r="340" s="17" customFormat="1" ht="14.25" customHeight="1" x14ac:dyDescent="0.45"/>
    <row r="341" s="17" customFormat="1" ht="14.25" customHeight="1" x14ac:dyDescent="0.45"/>
    <row r="342" s="17" customFormat="1" ht="14.25" customHeight="1" x14ac:dyDescent="0.45"/>
    <row r="343" s="17" customFormat="1" ht="14.25" customHeight="1" x14ac:dyDescent="0.45"/>
    <row r="344" s="17" customFormat="1" ht="14.25" customHeight="1" x14ac:dyDescent="0.45"/>
    <row r="345" s="17" customFormat="1" ht="14.25" customHeight="1" x14ac:dyDescent="0.45"/>
    <row r="346" s="17" customFormat="1" ht="14.25" customHeight="1" x14ac:dyDescent="0.45"/>
    <row r="347" s="17" customFormat="1" ht="14.25" customHeight="1" x14ac:dyDescent="0.45"/>
    <row r="348" s="17" customFormat="1" ht="14.25" customHeight="1" x14ac:dyDescent="0.45"/>
    <row r="349" s="17" customFormat="1" ht="14.25" customHeight="1" x14ac:dyDescent="0.45"/>
    <row r="350" s="17" customFormat="1" ht="14.25" customHeight="1" x14ac:dyDescent="0.45"/>
    <row r="351" s="17" customFormat="1" ht="14.25" customHeight="1" x14ac:dyDescent="0.45"/>
    <row r="352" s="17" customFormat="1" ht="14.25" customHeight="1" x14ac:dyDescent="0.45"/>
    <row r="353" s="17" customFormat="1" ht="14.25" customHeight="1" x14ac:dyDescent="0.45"/>
    <row r="354" s="17" customFormat="1" ht="14.25" customHeight="1" x14ac:dyDescent="0.45"/>
    <row r="355" s="17" customFormat="1" ht="14.25" customHeight="1" x14ac:dyDescent="0.45"/>
    <row r="356" s="17" customFormat="1" ht="14.25" customHeight="1" x14ac:dyDescent="0.45"/>
    <row r="357" s="17" customFormat="1" ht="14.25" customHeight="1" x14ac:dyDescent="0.45"/>
    <row r="358" s="17" customFormat="1" ht="14.25" customHeight="1" x14ac:dyDescent="0.45"/>
    <row r="359" s="17" customFormat="1" ht="14.25" customHeight="1" x14ac:dyDescent="0.45"/>
    <row r="360" s="17" customFormat="1" ht="14.25" customHeight="1" x14ac:dyDescent="0.45"/>
    <row r="361" s="17" customFormat="1" ht="14.25" customHeight="1" x14ac:dyDescent="0.45"/>
    <row r="362" s="17" customFormat="1" ht="14.25" customHeight="1" x14ac:dyDescent="0.45"/>
    <row r="363" s="17" customFormat="1" ht="14.25" customHeight="1" x14ac:dyDescent="0.45"/>
    <row r="364" s="17" customFormat="1" ht="14.25" customHeight="1" x14ac:dyDescent="0.45"/>
    <row r="365" s="17" customFormat="1" ht="14.25" customHeight="1" x14ac:dyDescent="0.45"/>
    <row r="366" s="17" customFormat="1" ht="14.25" customHeight="1" x14ac:dyDescent="0.45"/>
    <row r="367" s="17" customFormat="1" ht="14.25" customHeight="1" x14ac:dyDescent="0.45"/>
    <row r="368" s="17" customFormat="1" ht="14.25" customHeight="1" x14ac:dyDescent="0.45"/>
    <row r="369" s="17" customFormat="1" ht="14.25" customHeight="1" x14ac:dyDescent="0.45"/>
    <row r="370" s="17" customFormat="1" ht="14.25" customHeight="1" x14ac:dyDescent="0.45"/>
    <row r="371" s="17" customFormat="1" ht="14.25" customHeight="1" x14ac:dyDescent="0.45"/>
    <row r="372" s="17" customFormat="1" ht="14.25" customHeight="1" x14ac:dyDescent="0.45"/>
    <row r="373" s="17" customFormat="1" ht="14.25" customHeight="1" x14ac:dyDescent="0.45"/>
    <row r="374" s="17" customFormat="1" ht="14.25" customHeight="1" x14ac:dyDescent="0.45"/>
    <row r="375" s="17" customFormat="1" ht="14.25" customHeight="1" x14ac:dyDescent="0.45"/>
    <row r="376" s="17" customFormat="1" ht="14.25" customHeight="1" x14ac:dyDescent="0.45"/>
    <row r="377" s="17" customFormat="1" ht="14.25" customHeight="1" x14ac:dyDescent="0.45"/>
    <row r="378" s="17" customFormat="1" ht="14.25" customHeight="1" x14ac:dyDescent="0.45"/>
    <row r="379" s="17" customFormat="1" ht="14.25" customHeight="1" x14ac:dyDescent="0.45"/>
    <row r="380" s="17" customFormat="1" ht="14.25" customHeight="1" x14ac:dyDescent="0.45"/>
    <row r="381" s="17" customFormat="1" ht="14.25" customHeight="1" x14ac:dyDescent="0.45"/>
    <row r="382" s="17" customFormat="1" ht="14.25" customHeight="1" x14ac:dyDescent="0.45"/>
    <row r="383" s="17" customFormat="1" ht="14.25" customHeight="1" x14ac:dyDescent="0.45"/>
    <row r="384" s="17" customFormat="1" ht="14.25" customHeight="1" x14ac:dyDescent="0.45"/>
    <row r="385" s="17" customFormat="1" ht="14.25" customHeight="1" x14ac:dyDescent="0.45"/>
    <row r="386" s="17" customFormat="1" ht="14.25" customHeight="1" x14ac:dyDescent="0.45"/>
    <row r="387" s="17" customFormat="1" ht="14.25" customHeight="1" x14ac:dyDescent="0.45"/>
    <row r="388" s="17" customFormat="1" ht="14.25" customHeight="1" x14ac:dyDescent="0.45"/>
    <row r="389" s="17" customFormat="1" ht="14.25" customHeight="1" x14ac:dyDescent="0.45"/>
    <row r="390" s="17" customFormat="1" ht="14.25" customHeight="1" x14ac:dyDescent="0.45"/>
    <row r="391" s="17" customFormat="1" ht="14.25" customHeight="1" x14ac:dyDescent="0.45"/>
    <row r="392" s="17" customFormat="1" ht="14.25" customHeight="1" x14ac:dyDescent="0.45"/>
    <row r="393" s="17" customFormat="1" ht="14.25" customHeight="1" x14ac:dyDescent="0.45"/>
    <row r="394" s="17" customFormat="1" ht="14.25" customHeight="1" x14ac:dyDescent="0.45"/>
    <row r="395" s="17" customFormat="1" ht="14.25" customHeight="1" x14ac:dyDescent="0.45"/>
    <row r="396" s="17" customFormat="1" ht="14.25" customHeight="1" x14ac:dyDescent="0.45"/>
    <row r="397" s="17" customFormat="1" ht="14.25" customHeight="1" x14ac:dyDescent="0.45"/>
    <row r="398" s="17" customFormat="1" ht="14.25" customHeight="1" x14ac:dyDescent="0.45"/>
    <row r="399" s="17" customFormat="1" ht="14.25" customHeight="1" x14ac:dyDescent="0.45"/>
    <row r="400" s="17" customFormat="1" ht="14.25" customHeight="1" x14ac:dyDescent="0.45"/>
    <row r="401" s="17" customFormat="1" ht="14.25" customHeight="1" x14ac:dyDescent="0.45"/>
    <row r="402" s="17" customFormat="1" ht="14.25" customHeight="1" x14ac:dyDescent="0.45"/>
    <row r="403" s="17" customFormat="1" ht="14.25" customHeight="1" x14ac:dyDescent="0.45"/>
    <row r="404" s="17" customFormat="1" ht="14.25" customHeight="1" x14ac:dyDescent="0.45"/>
    <row r="405" s="17" customFormat="1" ht="14.25" customHeight="1" x14ac:dyDescent="0.45"/>
    <row r="406" s="17" customFormat="1" ht="14.25" customHeight="1" x14ac:dyDescent="0.45"/>
    <row r="407" s="17" customFormat="1" ht="14.25" customHeight="1" x14ac:dyDescent="0.45"/>
    <row r="408" s="17" customFormat="1" ht="14.25" customHeight="1" x14ac:dyDescent="0.45"/>
    <row r="409" s="17" customFormat="1" ht="14.25" customHeight="1" x14ac:dyDescent="0.45"/>
    <row r="410" s="17" customFormat="1" ht="14.25" customHeight="1" x14ac:dyDescent="0.45"/>
    <row r="411" s="17" customFormat="1" ht="14.25" customHeight="1" x14ac:dyDescent="0.45"/>
    <row r="412" s="17" customFormat="1" ht="14.25" customHeight="1" x14ac:dyDescent="0.45"/>
    <row r="413" s="17" customFormat="1" ht="14.25" customHeight="1" x14ac:dyDescent="0.45"/>
    <row r="414" s="17" customFormat="1" ht="14.25" customHeight="1" x14ac:dyDescent="0.45"/>
    <row r="415" s="17" customFormat="1" ht="14.25" customHeight="1" x14ac:dyDescent="0.45"/>
    <row r="416" s="17" customFormat="1" ht="14.25" customHeight="1" x14ac:dyDescent="0.45"/>
    <row r="417" s="17" customFormat="1" ht="14.25" customHeight="1" x14ac:dyDescent="0.45"/>
    <row r="418" s="17" customFormat="1" ht="14.25" customHeight="1" x14ac:dyDescent="0.45"/>
    <row r="419" s="17" customFormat="1" ht="14.25" customHeight="1" x14ac:dyDescent="0.45"/>
    <row r="420" s="17" customFormat="1" ht="14.25" customHeight="1" x14ac:dyDescent="0.45"/>
    <row r="421" s="17" customFormat="1" ht="14.25" customHeight="1" x14ac:dyDescent="0.45"/>
    <row r="422" s="17" customFormat="1" ht="14.25" customHeight="1" x14ac:dyDescent="0.45"/>
    <row r="423" s="17" customFormat="1" ht="14.25" customHeight="1" x14ac:dyDescent="0.45"/>
    <row r="424" s="17" customFormat="1" ht="14.25" customHeight="1" x14ac:dyDescent="0.45"/>
    <row r="425" s="17" customFormat="1" ht="14.25" customHeight="1" x14ac:dyDescent="0.45"/>
    <row r="426" s="17" customFormat="1" ht="14.25" customHeight="1" x14ac:dyDescent="0.45"/>
    <row r="427" s="17" customFormat="1" ht="14.25" customHeight="1" x14ac:dyDescent="0.45"/>
    <row r="428" s="17" customFormat="1" ht="14.25" customHeight="1" x14ac:dyDescent="0.45"/>
    <row r="429" s="17" customFormat="1" ht="14.25" customHeight="1" x14ac:dyDescent="0.45"/>
    <row r="430" s="17" customFormat="1" ht="14.25" customHeight="1" x14ac:dyDescent="0.45"/>
    <row r="431" s="17" customFormat="1" ht="14.25" customHeight="1" x14ac:dyDescent="0.45"/>
    <row r="432" s="17" customFormat="1" ht="14.25" customHeight="1" x14ac:dyDescent="0.45"/>
    <row r="433" s="17" customFormat="1" ht="14.25" customHeight="1" x14ac:dyDescent="0.45"/>
    <row r="434" s="17" customFormat="1" ht="14.25" customHeight="1" x14ac:dyDescent="0.45"/>
    <row r="435" s="17" customFormat="1" ht="14.25" customHeight="1" x14ac:dyDescent="0.45"/>
    <row r="436" s="17" customFormat="1" ht="14.25" customHeight="1" x14ac:dyDescent="0.45"/>
    <row r="437" s="17" customFormat="1" ht="14.25" customHeight="1" x14ac:dyDescent="0.45"/>
    <row r="438" s="17" customFormat="1" ht="14.25" customHeight="1" x14ac:dyDescent="0.45"/>
    <row r="439" s="17" customFormat="1" ht="14.25" customHeight="1" x14ac:dyDescent="0.45"/>
    <row r="440" s="17" customFormat="1" ht="14.25" customHeight="1" x14ac:dyDescent="0.45"/>
    <row r="441" s="17" customFormat="1" ht="14.25" customHeight="1" x14ac:dyDescent="0.45"/>
    <row r="442" s="17" customFormat="1" ht="14.25" customHeight="1" x14ac:dyDescent="0.45"/>
    <row r="443" s="17" customFormat="1" ht="14.25" customHeight="1" x14ac:dyDescent="0.45"/>
    <row r="444" s="17" customFormat="1" ht="14.25" customHeight="1" x14ac:dyDescent="0.45"/>
    <row r="445" s="17" customFormat="1" ht="14.25" customHeight="1" x14ac:dyDescent="0.45"/>
    <row r="446" s="17" customFormat="1" ht="14.25" customHeight="1" x14ac:dyDescent="0.45"/>
    <row r="447" s="17" customFormat="1" ht="14.25" customHeight="1" x14ac:dyDescent="0.45"/>
    <row r="448" s="17" customFormat="1" ht="14.25" customHeight="1" x14ac:dyDescent="0.45"/>
    <row r="449" s="17" customFormat="1" ht="14.25" customHeight="1" x14ac:dyDescent="0.45"/>
    <row r="450" s="17" customFormat="1" ht="14.25" customHeight="1" x14ac:dyDescent="0.45"/>
    <row r="451" s="17" customFormat="1" ht="14.25" customHeight="1" x14ac:dyDescent="0.45"/>
    <row r="452" s="17" customFormat="1" ht="14.25" customHeight="1" x14ac:dyDescent="0.45"/>
    <row r="453" s="17" customFormat="1" ht="14.25" customHeight="1" x14ac:dyDescent="0.45"/>
    <row r="454" s="17" customFormat="1" ht="14.25" customHeight="1" x14ac:dyDescent="0.45"/>
    <row r="455" s="17" customFormat="1" ht="14.25" customHeight="1" x14ac:dyDescent="0.45"/>
    <row r="456" s="17" customFormat="1" ht="14.25" customHeight="1" x14ac:dyDescent="0.45"/>
    <row r="457" s="17" customFormat="1" ht="14.25" customHeight="1" x14ac:dyDescent="0.45"/>
    <row r="458" s="17" customFormat="1" ht="14.25" customHeight="1" x14ac:dyDescent="0.45"/>
    <row r="459" s="17" customFormat="1" ht="14.25" customHeight="1" x14ac:dyDescent="0.45"/>
    <row r="460" s="17" customFormat="1" ht="14.25" customHeight="1" x14ac:dyDescent="0.45"/>
    <row r="461" s="17" customFormat="1" ht="14.25" customHeight="1" x14ac:dyDescent="0.45"/>
    <row r="462" s="17" customFormat="1" ht="14.25" customHeight="1" x14ac:dyDescent="0.45"/>
    <row r="463" s="17" customFormat="1" ht="14.25" customHeight="1" x14ac:dyDescent="0.45"/>
    <row r="464" s="17" customFormat="1" ht="14.25" customHeight="1" x14ac:dyDescent="0.45"/>
    <row r="465" s="17" customFormat="1" ht="14.25" customHeight="1" x14ac:dyDescent="0.45"/>
    <row r="466" s="17" customFormat="1" ht="14.25" customHeight="1" x14ac:dyDescent="0.45"/>
    <row r="467" s="17" customFormat="1" ht="14.25" customHeight="1" x14ac:dyDescent="0.45"/>
    <row r="468" s="17" customFormat="1" ht="14.25" customHeight="1" x14ac:dyDescent="0.45"/>
    <row r="469" s="17" customFormat="1" ht="14.25" customHeight="1" x14ac:dyDescent="0.45"/>
    <row r="470" s="17" customFormat="1" ht="14.25" customHeight="1" x14ac:dyDescent="0.45"/>
    <row r="471" s="17" customFormat="1" ht="14.25" customHeight="1" x14ac:dyDescent="0.45"/>
    <row r="472" s="17" customFormat="1" ht="14.25" customHeight="1" x14ac:dyDescent="0.45"/>
    <row r="473" s="17" customFormat="1" ht="14.25" customHeight="1" x14ac:dyDescent="0.45"/>
    <row r="474" s="17" customFormat="1" ht="14.25" customHeight="1" x14ac:dyDescent="0.45"/>
    <row r="475" s="17" customFormat="1" ht="14.25" customHeight="1" x14ac:dyDescent="0.45"/>
    <row r="476" s="17" customFormat="1" ht="14.25" customHeight="1" x14ac:dyDescent="0.45"/>
    <row r="477" s="17" customFormat="1" ht="14.25" customHeight="1" x14ac:dyDescent="0.45"/>
    <row r="478" s="17" customFormat="1" ht="14.25" customHeight="1" x14ac:dyDescent="0.45"/>
    <row r="479" s="17" customFormat="1" ht="14.25" customHeight="1" x14ac:dyDescent="0.45"/>
    <row r="480" s="17" customFormat="1" ht="14.25" customHeight="1" x14ac:dyDescent="0.45"/>
    <row r="481" s="17" customFormat="1" ht="14.25" customHeight="1" x14ac:dyDescent="0.45"/>
    <row r="482" s="17" customFormat="1" ht="14.25" customHeight="1" x14ac:dyDescent="0.45"/>
    <row r="483" s="17" customFormat="1" ht="14.25" customHeight="1" x14ac:dyDescent="0.45"/>
    <row r="484" s="17" customFormat="1" ht="14.25" customHeight="1" x14ac:dyDescent="0.45"/>
    <row r="485" s="17" customFormat="1" ht="14.25" customHeight="1" x14ac:dyDescent="0.45"/>
    <row r="486" s="17" customFormat="1" ht="14.25" customHeight="1" x14ac:dyDescent="0.45"/>
    <row r="487" s="17" customFormat="1" ht="14.25" customHeight="1" x14ac:dyDescent="0.45"/>
    <row r="488" s="17" customFormat="1" ht="14.25" customHeight="1" x14ac:dyDescent="0.45"/>
    <row r="489" s="17" customFormat="1" ht="14.25" customHeight="1" x14ac:dyDescent="0.45"/>
    <row r="490" s="17" customFormat="1" ht="14.25" customHeight="1" x14ac:dyDescent="0.45"/>
    <row r="491" s="17" customFormat="1" ht="14.25" customHeight="1" x14ac:dyDescent="0.45"/>
    <row r="492" s="17" customFormat="1" ht="14.25" customHeight="1" x14ac:dyDescent="0.45"/>
    <row r="493" s="17" customFormat="1" ht="14.25" customHeight="1" x14ac:dyDescent="0.45"/>
    <row r="494" s="17" customFormat="1" ht="14.25" customHeight="1" x14ac:dyDescent="0.45"/>
    <row r="495" s="17" customFormat="1" ht="14.25" customHeight="1" x14ac:dyDescent="0.45"/>
    <row r="496" s="17" customFormat="1" ht="14.25" customHeight="1" x14ac:dyDescent="0.45"/>
    <row r="497" s="17" customFormat="1" ht="14.25" customHeight="1" x14ac:dyDescent="0.45"/>
    <row r="498" s="17" customFormat="1" ht="14.25" customHeight="1" x14ac:dyDescent="0.45"/>
    <row r="499" s="17" customFormat="1" ht="14.25" customHeight="1" x14ac:dyDescent="0.45"/>
    <row r="500" s="17" customFormat="1" ht="14.25" customHeight="1" x14ac:dyDescent="0.45"/>
    <row r="501" s="17" customFormat="1" ht="14.25" customHeight="1" x14ac:dyDescent="0.45"/>
    <row r="502" s="17" customFormat="1" ht="14.25" customHeight="1" x14ac:dyDescent="0.45"/>
    <row r="503" s="17" customFormat="1" ht="14.25" customHeight="1" x14ac:dyDescent="0.45"/>
    <row r="504" s="17" customFormat="1" ht="14.25" customHeight="1" x14ac:dyDescent="0.45"/>
    <row r="505" s="17" customFormat="1" ht="14.25" customHeight="1" x14ac:dyDescent="0.45"/>
    <row r="506" s="17" customFormat="1" ht="14.25" customHeight="1" x14ac:dyDescent="0.45"/>
    <row r="507" s="17" customFormat="1" ht="14.25" customHeight="1" x14ac:dyDescent="0.45"/>
    <row r="508" s="17" customFormat="1" ht="14.25" customHeight="1" x14ac:dyDescent="0.45"/>
    <row r="509" s="17" customFormat="1" ht="14.25" customHeight="1" x14ac:dyDescent="0.45"/>
    <row r="510" s="17" customFormat="1" ht="14.25" customHeight="1" x14ac:dyDescent="0.45"/>
    <row r="511" s="17" customFormat="1" ht="14.25" customHeight="1" x14ac:dyDescent="0.45"/>
    <row r="512" s="17" customFormat="1" ht="14.25" customHeight="1" x14ac:dyDescent="0.45"/>
    <row r="513" s="17" customFormat="1" ht="14.25" customHeight="1" x14ac:dyDescent="0.45"/>
    <row r="514" s="17" customFormat="1" ht="14.25" customHeight="1" x14ac:dyDescent="0.45"/>
    <row r="515" s="17" customFormat="1" ht="14.25" customHeight="1" x14ac:dyDescent="0.45"/>
    <row r="516" s="17" customFormat="1" ht="14.25" customHeight="1" x14ac:dyDescent="0.45"/>
    <row r="517" s="17" customFormat="1" ht="14.25" customHeight="1" x14ac:dyDescent="0.45"/>
    <row r="518" s="17" customFormat="1" ht="14.25" customHeight="1" x14ac:dyDescent="0.45"/>
    <row r="519" s="17" customFormat="1" ht="14.25" customHeight="1" x14ac:dyDescent="0.45"/>
    <row r="520" s="17" customFormat="1" ht="14.25" customHeight="1" x14ac:dyDescent="0.45"/>
    <row r="521" s="17" customFormat="1" ht="14.25" customHeight="1" x14ac:dyDescent="0.45"/>
    <row r="522" s="17" customFormat="1" ht="14.25" customHeight="1" x14ac:dyDescent="0.45"/>
    <row r="523" s="17" customFormat="1" ht="14.25" customHeight="1" x14ac:dyDescent="0.45"/>
    <row r="524" s="17" customFormat="1" ht="14.25" customHeight="1" x14ac:dyDescent="0.45"/>
    <row r="525" s="17" customFormat="1" ht="14.25" customHeight="1" x14ac:dyDescent="0.45"/>
    <row r="526" s="17" customFormat="1" ht="14.25" customHeight="1" x14ac:dyDescent="0.45"/>
    <row r="527" s="17" customFormat="1" ht="14.25" customHeight="1" x14ac:dyDescent="0.45"/>
    <row r="528" s="17" customFormat="1" ht="14.25" customHeight="1" x14ac:dyDescent="0.45"/>
    <row r="529" s="17" customFormat="1" ht="14.25" customHeight="1" x14ac:dyDescent="0.45"/>
    <row r="530" s="17" customFormat="1" ht="14.25" customHeight="1" x14ac:dyDescent="0.45"/>
    <row r="531" s="17" customFormat="1" ht="14.25" customHeight="1" x14ac:dyDescent="0.45"/>
    <row r="532" s="17" customFormat="1" ht="14.25" customHeight="1" x14ac:dyDescent="0.45"/>
    <row r="533" s="17" customFormat="1" ht="14.25" customHeight="1" x14ac:dyDescent="0.45"/>
    <row r="534" s="17" customFormat="1" ht="14.25" customHeight="1" x14ac:dyDescent="0.45"/>
    <row r="535" s="17" customFormat="1" ht="14.25" customHeight="1" x14ac:dyDescent="0.45"/>
    <row r="536" s="17" customFormat="1" ht="14.25" customHeight="1" x14ac:dyDescent="0.45"/>
    <row r="537" s="17" customFormat="1" ht="14.25" customHeight="1" x14ac:dyDescent="0.45"/>
    <row r="538" s="17" customFormat="1" ht="14.25" customHeight="1" x14ac:dyDescent="0.45"/>
    <row r="539" s="17" customFormat="1" ht="14.25" customHeight="1" x14ac:dyDescent="0.45"/>
    <row r="540" s="17" customFormat="1" ht="14.25" customHeight="1" x14ac:dyDescent="0.45"/>
    <row r="541" s="17" customFormat="1" ht="14.25" customHeight="1" x14ac:dyDescent="0.45"/>
    <row r="542" s="17" customFormat="1" ht="14.25" customHeight="1" x14ac:dyDescent="0.45"/>
    <row r="543" s="17" customFormat="1" ht="14.25" customHeight="1" x14ac:dyDescent="0.45"/>
    <row r="544" s="17" customFormat="1" ht="14.25" customHeight="1" x14ac:dyDescent="0.45"/>
    <row r="545" s="17" customFormat="1" ht="14.25" customHeight="1" x14ac:dyDescent="0.45"/>
    <row r="546" s="17" customFormat="1" ht="14.25" customHeight="1" x14ac:dyDescent="0.45"/>
    <row r="547" s="17" customFormat="1" ht="14.25" customHeight="1" x14ac:dyDescent="0.45"/>
    <row r="548" s="17" customFormat="1" ht="14.25" customHeight="1" x14ac:dyDescent="0.45"/>
    <row r="549" s="17" customFormat="1" ht="14.25" customHeight="1" x14ac:dyDescent="0.45"/>
    <row r="550" s="17" customFormat="1" ht="14.25" customHeight="1" x14ac:dyDescent="0.45"/>
    <row r="551" s="17" customFormat="1" ht="14.25" customHeight="1" x14ac:dyDescent="0.45"/>
    <row r="552" s="17" customFormat="1" ht="14.25" customHeight="1" x14ac:dyDescent="0.45"/>
    <row r="553" s="17" customFormat="1" ht="14.25" customHeight="1" x14ac:dyDescent="0.45"/>
    <row r="554" s="17" customFormat="1" ht="14.25" customHeight="1" x14ac:dyDescent="0.45"/>
    <row r="555" s="17" customFormat="1" ht="14.25" customHeight="1" x14ac:dyDescent="0.45"/>
    <row r="556" s="17" customFormat="1" ht="14.25" customHeight="1" x14ac:dyDescent="0.45"/>
    <row r="557" s="17" customFormat="1" ht="14.25" customHeight="1" x14ac:dyDescent="0.45"/>
    <row r="558" s="17" customFormat="1" ht="14.25" customHeight="1" x14ac:dyDescent="0.45"/>
    <row r="559" s="17" customFormat="1" ht="14.25" customHeight="1" x14ac:dyDescent="0.45"/>
    <row r="560" s="17" customFormat="1" ht="14.25" customHeight="1" x14ac:dyDescent="0.45"/>
    <row r="561" s="17" customFormat="1" ht="14.25" customHeight="1" x14ac:dyDescent="0.45"/>
    <row r="562" s="17" customFormat="1" ht="14.25" customHeight="1" x14ac:dyDescent="0.45"/>
    <row r="563" s="17" customFormat="1" ht="14.25" customHeight="1" x14ac:dyDescent="0.45"/>
    <row r="564" s="17" customFormat="1" ht="14.25" customHeight="1" x14ac:dyDescent="0.45"/>
    <row r="565" s="17" customFormat="1" ht="14.25" customHeight="1" x14ac:dyDescent="0.45"/>
    <row r="566" s="17" customFormat="1" ht="14.25" customHeight="1" x14ac:dyDescent="0.45"/>
    <row r="567" s="17" customFormat="1" ht="14.25" customHeight="1" x14ac:dyDescent="0.45"/>
    <row r="568" s="17" customFormat="1" ht="14.25" customHeight="1" x14ac:dyDescent="0.45"/>
    <row r="569" s="17" customFormat="1" ht="14.25" customHeight="1" x14ac:dyDescent="0.45"/>
    <row r="570" s="17" customFormat="1" ht="14.25" customHeight="1" x14ac:dyDescent="0.45"/>
    <row r="571" s="17" customFormat="1" ht="14.25" customHeight="1" x14ac:dyDescent="0.45"/>
    <row r="572" s="17" customFormat="1" ht="14.25" customHeight="1" x14ac:dyDescent="0.45"/>
    <row r="573" s="17" customFormat="1" ht="14.25" customHeight="1" x14ac:dyDescent="0.45"/>
    <row r="574" s="17" customFormat="1" ht="14.25" customHeight="1" x14ac:dyDescent="0.45"/>
    <row r="575" s="17" customFormat="1" ht="14.25" customHeight="1" x14ac:dyDescent="0.45"/>
    <row r="576" s="17" customFormat="1" ht="14.25" customHeight="1" x14ac:dyDescent="0.45"/>
    <row r="577" s="17" customFormat="1" ht="14.25" customHeight="1" x14ac:dyDescent="0.45"/>
    <row r="578" s="17" customFormat="1" ht="14.25" customHeight="1" x14ac:dyDescent="0.45"/>
    <row r="579" s="17" customFormat="1" ht="14.25" customHeight="1" x14ac:dyDescent="0.45"/>
    <row r="580" s="17" customFormat="1" ht="14.25" customHeight="1" x14ac:dyDescent="0.45"/>
    <row r="581" s="17" customFormat="1" ht="14.25" customHeight="1" x14ac:dyDescent="0.45"/>
    <row r="582" s="17" customFormat="1" ht="14.25" customHeight="1" x14ac:dyDescent="0.45"/>
    <row r="583" s="17" customFormat="1" ht="14.25" customHeight="1" x14ac:dyDescent="0.45"/>
    <row r="584" s="17" customFormat="1" ht="14.25" customHeight="1" x14ac:dyDescent="0.45"/>
    <row r="585" s="17" customFormat="1" ht="14.25" customHeight="1" x14ac:dyDescent="0.45"/>
    <row r="586" s="17" customFormat="1" ht="14.25" customHeight="1" x14ac:dyDescent="0.45"/>
    <row r="587" s="17" customFormat="1" ht="14.25" customHeight="1" x14ac:dyDescent="0.45"/>
    <row r="588" s="17" customFormat="1" ht="14.25" customHeight="1" x14ac:dyDescent="0.45"/>
    <row r="589" s="17" customFormat="1" ht="14.25" customHeight="1" x14ac:dyDescent="0.45"/>
    <row r="590" s="17" customFormat="1" ht="14.25" customHeight="1" x14ac:dyDescent="0.45"/>
    <row r="591" s="17" customFormat="1" ht="14.25" customHeight="1" x14ac:dyDescent="0.45"/>
    <row r="592" s="17" customFormat="1" ht="14.25" customHeight="1" x14ac:dyDescent="0.45"/>
    <row r="593" s="17" customFormat="1" ht="14.25" customHeight="1" x14ac:dyDescent="0.45"/>
    <row r="594" s="17" customFormat="1" ht="14.25" customHeight="1" x14ac:dyDescent="0.45"/>
    <row r="595" s="17" customFormat="1" ht="14.25" customHeight="1" x14ac:dyDescent="0.45"/>
    <row r="596" s="17" customFormat="1" ht="14.25" customHeight="1" x14ac:dyDescent="0.45"/>
    <row r="597" s="17" customFormat="1" ht="14.25" customHeight="1" x14ac:dyDescent="0.45"/>
    <row r="598" s="17" customFormat="1" ht="14.25" customHeight="1" x14ac:dyDescent="0.45"/>
    <row r="599" s="17" customFormat="1" ht="14.25" customHeight="1" x14ac:dyDescent="0.45"/>
    <row r="600" s="17" customFormat="1" ht="14.25" customHeight="1" x14ac:dyDescent="0.45"/>
    <row r="601" s="17" customFormat="1" ht="14.25" customHeight="1" x14ac:dyDescent="0.45"/>
    <row r="602" s="17" customFormat="1" ht="14.25" customHeight="1" x14ac:dyDescent="0.45"/>
    <row r="603" s="17" customFormat="1" ht="14.25" customHeight="1" x14ac:dyDescent="0.45"/>
    <row r="604" s="17" customFormat="1" ht="14.25" customHeight="1" x14ac:dyDescent="0.45"/>
    <row r="605" s="17" customFormat="1" ht="14.25" customHeight="1" x14ac:dyDescent="0.45"/>
    <row r="606" s="17" customFormat="1" ht="14.25" customHeight="1" x14ac:dyDescent="0.45"/>
    <row r="607" s="17" customFormat="1" ht="14.25" customHeight="1" x14ac:dyDescent="0.45"/>
    <row r="608" s="17" customFormat="1" ht="14.25" customHeight="1" x14ac:dyDescent="0.45"/>
    <row r="609" s="17" customFormat="1" ht="14.25" customHeight="1" x14ac:dyDescent="0.45"/>
    <row r="610" s="17" customFormat="1" ht="14.25" customHeight="1" x14ac:dyDescent="0.45"/>
    <row r="611" s="17" customFormat="1" ht="14.25" customHeight="1" x14ac:dyDescent="0.45"/>
    <row r="612" s="17" customFormat="1" ht="14.25" customHeight="1" x14ac:dyDescent="0.45"/>
    <row r="613" s="17" customFormat="1" ht="14.25" customHeight="1" x14ac:dyDescent="0.45"/>
    <row r="614" s="17" customFormat="1" ht="14.25" customHeight="1" x14ac:dyDescent="0.45"/>
    <row r="615" s="17" customFormat="1" ht="14.25" customHeight="1" x14ac:dyDescent="0.45"/>
    <row r="616" s="17" customFormat="1" ht="14.25" customHeight="1" x14ac:dyDescent="0.45"/>
    <row r="617" s="17" customFormat="1" ht="14.25" customHeight="1" x14ac:dyDescent="0.45"/>
    <row r="618" s="17" customFormat="1" ht="14.25" customHeight="1" x14ac:dyDescent="0.45"/>
    <row r="619" s="17" customFormat="1" ht="14.25" customHeight="1" x14ac:dyDescent="0.45"/>
    <row r="620" s="17" customFormat="1" ht="14.25" customHeight="1" x14ac:dyDescent="0.45"/>
    <row r="621" s="17" customFormat="1" ht="14.25" customHeight="1" x14ac:dyDescent="0.45"/>
    <row r="622" s="17" customFormat="1" ht="14.25" customHeight="1" x14ac:dyDescent="0.45"/>
    <row r="623" s="17" customFormat="1" ht="14.25" customHeight="1" x14ac:dyDescent="0.45"/>
    <row r="624" s="17" customFormat="1" ht="14.25" customHeight="1" x14ac:dyDescent="0.45"/>
    <row r="625" s="17" customFormat="1" ht="14.25" customHeight="1" x14ac:dyDescent="0.45"/>
    <row r="626" s="17" customFormat="1" ht="14.25" customHeight="1" x14ac:dyDescent="0.45"/>
    <row r="627" s="17" customFormat="1" ht="14.25" customHeight="1" x14ac:dyDescent="0.45"/>
    <row r="628" s="17" customFormat="1" ht="14.25" customHeight="1" x14ac:dyDescent="0.45"/>
    <row r="629" s="17" customFormat="1" ht="14.25" customHeight="1" x14ac:dyDescent="0.45"/>
    <row r="630" s="17" customFormat="1" ht="14.25" customHeight="1" x14ac:dyDescent="0.45"/>
    <row r="631" s="17" customFormat="1" ht="14.25" customHeight="1" x14ac:dyDescent="0.45"/>
    <row r="632" s="17" customFormat="1" ht="14.25" customHeight="1" x14ac:dyDescent="0.45"/>
    <row r="633" s="17" customFormat="1" ht="14.25" customHeight="1" x14ac:dyDescent="0.45"/>
    <row r="634" s="17" customFormat="1" ht="14.25" customHeight="1" x14ac:dyDescent="0.45"/>
    <row r="635" s="17" customFormat="1" ht="14.25" customHeight="1" x14ac:dyDescent="0.45"/>
    <row r="636" s="17" customFormat="1" ht="14.25" customHeight="1" x14ac:dyDescent="0.45"/>
    <row r="637" s="17" customFormat="1" ht="14.25" customHeight="1" x14ac:dyDescent="0.45"/>
    <row r="638" s="17" customFormat="1" ht="14.25" customHeight="1" x14ac:dyDescent="0.45"/>
    <row r="639" s="17" customFormat="1" ht="14.25" customHeight="1" x14ac:dyDescent="0.45"/>
    <row r="640" s="17" customFormat="1" ht="14.25" customHeight="1" x14ac:dyDescent="0.45"/>
    <row r="641" s="17" customFormat="1" ht="14.25" customHeight="1" x14ac:dyDescent="0.45"/>
    <row r="642" s="17" customFormat="1" ht="14.25" customHeight="1" x14ac:dyDescent="0.45"/>
    <row r="643" s="17" customFormat="1" ht="14.25" customHeight="1" x14ac:dyDescent="0.45"/>
    <row r="644" s="17" customFormat="1" ht="14.25" customHeight="1" x14ac:dyDescent="0.45"/>
    <row r="645" s="17" customFormat="1" ht="14.25" customHeight="1" x14ac:dyDescent="0.45"/>
    <row r="646" s="17" customFormat="1" ht="14.25" customHeight="1" x14ac:dyDescent="0.45"/>
    <row r="647" s="17" customFormat="1" ht="14.25" customHeight="1" x14ac:dyDescent="0.45"/>
    <row r="648" s="17" customFormat="1" ht="14.25" customHeight="1" x14ac:dyDescent="0.45"/>
    <row r="649" s="17" customFormat="1" ht="14.25" customHeight="1" x14ac:dyDescent="0.45"/>
    <row r="650" s="17" customFormat="1" ht="14.25" customHeight="1" x14ac:dyDescent="0.45"/>
    <row r="651" s="17" customFormat="1" ht="14.25" customHeight="1" x14ac:dyDescent="0.45"/>
    <row r="652" s="17" customFormat="1" ht="14.25" customHeight="1" x14ac:dyDescent="0.45"/>
    <row r="653" s="17" customFormat="1" ht="14.25" customHeight="1" x14ac:dyDescent="0.45"/>
    <row r="654" s="17" customFormat="1" ht="14.25" customHeight="1" x14ac:dyDescent="0.45"/>
    <row r="655" s="17" customFormat="1" ht="14.25" customHeight="1" x14ac:dyDescent="0.45"/>
    <row r="656" s="17" customFormat="1" ht="14.25" customHeight="1" x14ac:dyDescent="0.45"/>
    <row r="657" s="17" customFormat="1" ht="14.25" customHeight="1" x14ac:dyDescent="0.45"/>
    <row r="658" s="17" customFormat="1" ht="14.25" customHeight="1" x14ac:dyDescent="0.45"/>
    <row r="659" s="17" customFormat="1" ht="14.25" customHeight="1" x14ac:dyDescent="0.45"/>
    <row r="660" s="17" customFormat="1" ht="14.25" customHeight="1" x14ac:dyDescent="0.45"/>
    <row r="661" s="17" customFormat="1" ht="14.25" customHeight="1" x14ac:dyDescent="0.45"/>
    <row r="662" s="17" customFormat="1" ht="14.25" customHeight="1" x14ac:dyDescent="0.45"/>
    <row r="663" s="17" customFormat="1" ht="14.25" customHeight="1" x14ac:dyDescent="0.45"/>
    <row r="664" s="17" customFormat="1" ht="14.25" customHeight="1" x14ac:dyDescent="0.45"/>
    <row r="665" s="17" customFormat="1" ht="14.25" customHeight="1" x14ac:dyDescent="0.45"/>
    <row r="666" s="17" customFormat="1" ht="14.25" customHeight="1" x14ac:dyDescent="0.45"/>
    <row r="667" s="17" customFormat="1" ht="14.25" customHeight="1" x14ac:dyDescent="0.45"/>
    <row r="668" s="17" customFormat="1" ht="14.25" customHeight="1" x14ac:dyDescent="0.45"/>
    <row r="669" s="17" customFormat="1" ht="14.25" customHeight="1" x14ac:dyDescent="0.45"/>
    <row r="670" s="17" customFormat="1" ht="14.25" customHeight="1" x14ac:dyDescent="0.45"/>
    <row r="671" s="17" customFormat="1" ht="14.25" customHeight="1" x14ac:dyDescent="0.45"/>
    <row r="672" s="17" customFormat="1" ht="14.25" customHeight="1" x14ac:dyDescent="0.45"/>
    <row r="673" s="17" customFormat="1" ht="14.25" customHeight="1" x14ac:dyDescent="0.45"/>
    <row r="674" s="17" customFormat="1" ht="14.25" customHeight="1" x14ac:dyDescent="0.45"/>
    <row r="675" s="17" customFormat="1" ht="14.25" customHeight="1" x14ac:dyDescent="0.45"/>
    <row r="676" s="17" customFormat="1" ht="14.25" customHeight="1" x14ac:dyDescent="0.45"/>
    <row r="677" s="17" customFormat="1" ht="14.25" customHeight="1" x14ac:dyDescent="0.45"/>
    <row r="678" s="17" customFormat="1" ht="14.25" customHeight="1" x14ac:dyDescent="0.45"/>
    <row r="679" s="17" customFormat="1" ht="14.25" customHeight="1" x14ac:dyDescent="0.45"/>
    <row r="680" s="17" customFormat="1" ht="14.25" customHeight="1" x14ac:dyDescent="0.45"/>
    <row r="681" s="17" customFormat="1" ht="14.25" customHeight="1" x14ac:dyDescent="0.45"/>
    <row r="682" s="17" customFormat="1" ht="14.25" customHeight="1" x14ac:dyDescent="0.45"/>
    <row r="683" s="17" customFormat="1" ht="14.25" customHeight="1" x14ac:dyDescent="0.45"/>
    <row r="684" s="17" customFormat="1" ht="14.25" customHeight="1" x14ac:dyDescent="0.45"/>
    <row r="685" s="17" customFormat="1" ht="14.25" customHeight="1" x14ac:dyDescent="0.45"/>
    <row r="686" s="17" customFormat="1" ht="14.25" customHeight="1" x14ac:dyDescent="0.45"/>
    <row r="687" s="17" customFormat="1" ht="14.25" customHeight="1" x14ac:dyDescent="0.45"/>
    <row r="688" s="17" customFormat="1" ht="14.25" customHeight="1" x14ac:dyDescent="0.45"/>
    <row r="689" s="17" customFormat="1" ht="14.25" customHeight="1" x14ac:dyDescent="0.45"/>
    <row r="690" s="17" customFormat="1" ht="14.25" customHeight="1" x14ac:dyDescent="0.45"/>
    <row r="691" s="17" customFormat="1" ht="14.25" customHeight="1" x14ac:dyDescent="0.45"/>
    <row r="692" s="17" customFormat="1" ht="14.25" customHeight="1" x14ac:dyDescent="0.45"/>
    <row r="693" s="17" customFormat="1" ht="14.25" customHeight="1" x14ac:dyDescent="0.45"/>
    <row r="694" s="17" customFormat="1" ht="14.25" customHeight="1" x14ac:dyDescent="0.45"/>
    <row r="695" s="17" customFormat="1" ht="14.25" customHeight="1" x14ac:dyDescent="0.45"/>
    <row r="696" s="17" customFormat="1" ht="14.25" customHeight="1" x14ac:dyDescent="0.45"/>
    <row r="697" s="17" customFormat="1" ht="14.25" customHeight="1" x14ac:dyDescent="0.45"/>
    <row r="698" s="17" customFormat="1" ht="14.25" customHeight="1" x14ac:dyDescent="0.45"/>
    <row r="699" s="17" customFormat="1" ht="14.25" customHeight="1" x14ac:dyDescent="0.45"/>
    <row r="700" s="17" customFormat="1" ht="14.25" customHeight="1" x14ac:dyDescent="0.45"/>
    <row r="701" s="17" customFormat="1" ht="14.25" customHeight="1" x14ac:dyDescent="0.45"/>
    <row r="702" s="17" customFormat="1" ht="14.25" customHeight="1" x14ac:dyDescent="0.45"/>
    <row r="703" s="17" customFormat="1" ht="14.25" customHeight="1" x14ac:dyDescent="0.45"/>
    <row r="704" s="17" customFormat="1" ht="14.25" customHeight="1" x14ac:dyDescent="0.45"/>
    <row r="705" s="17" customFormat="1" ht="14.25" customHeight="1" x14ac:dyDescent="0.45"/>
    <row r="706" s="17" customFormat="1" ht="14.25" customHeight="1" x14ac:dyDescent="0.45"/>
    <row r="707" s="17" customFormat="1" ht="14.25" customHeight="1" x14ac:dyDescent="0.45"/>
    <row r="708" s="17" customFormat="1" ht="14.25" customHeight="1" x14ac:dyDescent="0.45"/>
    <row r="709" s="17" customFormat="1" ht="14.25" customHeight="1" x14ac:dyDescent="0.45"/>
    <row r="710" s="17" customFormat="1" ht="14.25" customHeight="1" x14ac:dyDescent="0.45"/>
    <row r="711" s="17" customFormat="1" ht="14.25" customHeight="1" x14ac:dyDescent="0.45"/>
    <row r="712" s="17" customFormat="1" ht="14.25" customHeight="1" x14ac:dyDescent="0.45"/>
    <row r="713" s="17" customFormat="1" ht="14.25" customHeight="1" x14ac:dyDescent="0.45"/>
    <row r="714" s="17" customFormat="1" ht="14.25" customHeight="1" x14ac:dyDescent="0.45"/>
    <row r="715" s="17" customFormat="1" ht="14.25" customHeight="1" x14ac:dyDescent="0.45"/>
    <row r="716" s="17" customFormat="1" ht="14.25" customHeight="1" x14ac:dyDescent="0.45"/>
    <row r="717" s="17" customFormat="1" ht="14.25" customHeight="1" x14ac:dyDescent="0.45"/>
    <row r="718" s="17" customFormat="1" ht="14.25" customHeight="1" x14ac:dyDescent="0.45"/>
    <row r="719" s="17" customFormat="1" ht="14.25" customHeight="1" x14ac:dyDescent="0.45"/>
    <row r="720" s="17" customFormat="1" ht="14.25" customHeight="1" x14ac:dyDescent="0.45"/>
    <row r="721" s="17" customFormat="1" ht="14.25" customHeight="1" x14ac:dyDescent="0.45"/>
    <row r="722" s="17" customFormat="1" ht="14.25" customHeight="1" x14ac:dyDescent="0.45"/>
    <row r="723" s="17" customFormat="1" ht="14.25" customHeight="1" x14ac:dyDescent="0.45"/>
    <row r="724" s="17" customFormat="1" ht="14.25" customHeight="1" x14ac:dyDescent="0.45"/>
    <row r="725" s="17" customFormat="1" ht="14.25" customHeight="1" x14ac:dyDescent="0.45"/>
    <row r="726" s="17" customFormat="1" ht="14.25" customHeight="1" x14ac:dyDescent="0.45"/>
    <row r="727" s="17" customFormat="1" ht="14.25" customHeight="1" x14ac:dyDescent="0.45"/>
    <row r="728" s="17" customFormat="1" ht="14.25" customHeight="1" x14ac:dyDescent="0.45"/>
    <row r="729" s="17" customFormat="1" ht="14.25" customHeight="1" x14ac:dyDescent="0.45"/>
    <row r="730" s="17" customFormat="1" ht="14.25" customHeight="1" x14ac:dyDescent="0.45"/>
    <row r="731" s="17" customFormat="1" ht="14.25" customHeight="1" x14ac:dyDescent="0.45"/>
    <row r="732" s="17" customFormat="1" ht="14.25" customHeight="1" x14ac:dyDescent="0.45"/>
    <row r="733" s="17" customFormat="1" ht="14.25" customHeight="1" x14ac:dyDescent="0.45"/>
    <row r="734" s="17" customFormat="1" ht="14.25" customHeight="1" x14ac:dyDescent="0.45"/>
    <row r="735" s="17" customFormat="1" ht="14.25" customHeight="1" x14ac:dyDescent="0.45"/>
    <row r="736" s="17" customFormat="1" ht="14.25" customHeight="1" x14ac:dyDescent="0.45"/>
    <row r="737" s="17" customFormat="1" ht="14.25" customHeight="1" x14ac:dyDescent="0.45"/>
    <row r="738" s="17" customFormat="1" ht="14.25" customHeight="1" x14ac:dyDescent="0.45"/>
    <row r="739" s="17" customFormat="1" ht="14.25" customHeight="1" x14ac:dyDescent="0.45"/>
    <row r="740" s="17" customFormat="1" ht="14.25" customHeight="1" x14ac:dyDescent="0.45"/>
    <row r="741" s="17" customFormat="1" ht="14.25" customHeight="1" x14ac:dyDescent="0.45"/>
    <row r="742" s="17" customFormat="1" ht="14.25" customHeight="1" x14ac:dyDescent="0.45"/>
    <row r="743" s="17" customFormat="1" ht="14.25" customHeight="1" x14ac:dyDescent="0.45"/>
    <row r="744" s="17" customFormat="1" ht="14.25" customHeight="1" x14ac:dyDescent="0.45"/>
    <row r="745" s="17" customFormat="1" ht="14.25" customHeight="1" x14ac:dyDescent="0.45"/>
    <row r="746" s="17" customFormat="1" ht="14.25" customHeight="1" x14ac:dyDescent="0.45"/>
    <row r="747" s="17" customFormat="1" ht="14.25" customHeight="1" x14ac:dyDescent="0.45"/>
    <row r="748" s="17" customFormat="1" ht="14.25" customHeight="1" x14ac:dyDescent="0.45"/>
    <row r="749" s="17" customFormat="1" ht="14.25" customHeight="1" x14ac:dyDescent="0.45"/>
    <row r="750" s="17" customFormat="1" ht="14.25" customHeight="1" x14ac:dyDescent="0.45"/>
    <row r="751" s="17" customFormat="1" ht="14.25" customHeight="1" x14ac:dyDescent="0.45"/>
    <row r="752" s="17" customFormat="1" ht="14.25" customHeight="1" x14ac:dyDescent="0.45"/>
    <row r="753" s="17" customFormat="1" ht="14.25" customHeight="1" x14ac:dyDescent="0.45"/>
    <row r="754" s="17" customFormat="1" ht="14.25" customHeight="1" x14ac:dyDescent="0.45"/>
    <row r="755" s="17" customFormat="1" ht="14.25" customHeight="1" x14ac:dyDescent="0.45"/>
    <row r="756" s="17" customFormat="1" ht="14.25" customHeight="1" x14ac:dyDescent="0.45"/>
    <row r="757" s="17" customFormat="1" ht="14.25" customHeight="1" x14ac:dyDescent="0.45"/>
    <row r="758" s="17" customFormat="1" ht="14.25" customHeight="1" x14ac:dyDescent="0.45"/>
    <row r="759" s="17" customFormat="1" ht="14.25" customHeight="1" x14ac:dyDescent="0.45"/>
    <row r="760" s="17" customFormat="1" ht="14.25" customHeight="1" x14ac:dyDescent="0.45"/>
    <row r="761" s="17" customFormat="1" ht="14.25" customHeight="1" x14ac:dyDescent="0.45"/>
    <row r="762" s="17" customFormat="1" ht="14.25" customHeight="1" x14ac:dyDescent="0.45"/>
    <row r="763" s="17" customFormat="1" ht="14.25" customHeight="1" x14ac:dyDescent="0.45"/>
    <row r="764" s="17" customFormat="1" ht="14.25" customHeight="1" x14ac:dyDescent="0.45"/>
    <row r="765" s="17" customFormat="1" ht="14.25" customHeight="1" x14ac:dyDescent="0.45"/>
    <row r="766" s="17" customFormat="1" ht="14.25" customHeight="1" x14ac:dyDescent="0.45"/>
    <row r="767" s="17" customFormat="1" ht="14.25" customHeight="1" x14ac:dyDescent="0.45"/>
    <row r="768" s="17" customFormat="1" ht="14.25" customHeight="1" x14ac:dyDescent="0.45"/>
    <row r="769" s="17" customFormat="1" ht="14.25" customHeight="1" x14ac:dyDescent="0.45"/>
    <row r="770" s="17" customFormat="1" ht="14.25" customHeight="1" x14ac:dyDescent="0.45"/>
    <row r="771" s="17" customFormat="1" ht="14.25" customHeight="1" x14ac:dyDescent="0.45"/>
    <row r="772" s="17" customFormat="1" ht="14.25" customHeight="1" x14ac:dyDescent="0.45"/>
    <row r="773" s="17" customFormat="1" ht="14.25" customHeight="1" x14ac:dyDescent="0.45"/>
    <row r="774" s="17" customFormat="1" ht="14.25" customHeight="1" x14ac:dyDescent="0.45"/>
    <row r="775" s="17" customFormat="1" ht="14.25" customHeight="1" x14ac:dyDescent="0.45"/>
    <row r="776" s="17" customFormat="1" ht="14.25" customHeight="1" x14ac:dyDescent="0.45"/>
    <row r="777" s="17" customFormat="1" ht="14.25" customHeight="1" x14ac:dyDescent="0.45"/>
    <row r="778" s="17" customFormat="1" ht="14.25" customHeight="1" x14ac:dyDescent="0.45"/>
    <row r="779" s="17" customFormat="1" ht="14.25" customHeight="1" x14ac:dyDescent="0.45"/>
    <row r="780" s="17" customFormat="1" ht="14.25" customHeight="1" x14ac:dyDescent="0.45"/>
    <row r="781" s="17" customFormat="1" ht="14.25" customHeight="1" x14ac:dyDescent="0.45"/>
    <row r="782" s="17" customFormat="1" ht="14.25" customHeight="1" x14ac:dyDescent="0.45"/>
    <row r="783" s="17" customFormat="1" ht="14.25" customHeight="1" x14ac:dyDescent="0.45"/>
    <row r="784" s="17" customFormat="1" ht="14.25" customHeight="1" x14ac:dyDescent="0.45"/>
    <row r="785" s="17" customFormat="1" ht="14.25" customHeight="1" x14ac:dyDescent="0.45"/>
    <row r="786" s="17" customFormat="1" ht="14.25" customHeight="1" x14ac:dyDescent="0.45"/>
    <row r="787" s="17" customFormat="1" ht="14.25" customHeight="1" x14ac:dyDescent="0.45"/>
    <row r="788" s="17" customFormat="1" ht="14.25" customHeight="1" x14ac:dyDescent="0.45"/>
    <row r="789" s="17" customFormat="1" ht="14.25" customHeight="1" x14ac:dyDescent="0.45"/>
    <row r="790" s="17" customFormat="1" ht="14.25" customHeight="1" x14ac:dyDescent="0.45"/>
    <row r="791" s="17" customFormat="1" ht="14.25" customHeight="1" x14ac:dyDescent="0.45"/>
    <row r="792" s="17" customFormat="1" ht="14.25" customHeight="1" x14ac:dyDescent="0.45"/>
    <row r="793" s="17" customFormat="1" ht="14.25" customHeight="1" x14ac:dyDescent="0.45"/>
    <row r="794" s="17" customFormat="1" ht="14.25" customHeight="1" x14ac:dyDescent="0.45"/>
    <row r="795" s="17" customFormat="1" ht="14.25" customHeight="1" x14ac:dyDescent="0.45"/>
    <row r="796" s="17" customFormat="1" ht="14.25" customHeight="1" x14ac:dyDescent="0.45"/>
    <row r="797" s="17" customFormat="1" ht="14.25" customHeight="1" x14ac:dyDescent="0.45"/>
    <row r="798" s="17" customFormat="1" ht="14.25" customHeight="1" x14ac:dyDescent="0.45"/>
    <row r="799" s="17" customFormat="1" ht="14.25" customHeight="1" x14ac:dyDescent="0.45"/>
    <row r="800" s="17" customFormat="1" ht="14.25" customHeight="1" x14ac:dyDescent="0.45"/>
    <row r="801" s="17" customFormat="1" ht="14.25" customHeight="1" x14ac:dyDescent="0.45"/>
    <row r="802" s="17" customFormat="1" ht="14.25" customHeight="1" x14ac:dyDescent="0.45"/>
    <row r="803" s="17" customFormat="1" ht="14.25" customHeight="1" x14ac:dyDescent="0.45"/>
    <row r="804" s="17" customFormat="1" ht="14.25" customHeight="1" x14ac:dyDescent="0.45"/>
    <row r="805" s="17" customFormat="1" ht="14.25" customHeight="1" x14ac:dyDescent="0.45"/>
    <row r="806" s="17" customFormat="1" ht="14.25" customHeight="1" x14ac:dyDescent="0.45"/>
    <row r="807" s="17" customFormat="1" ht="14.25" customHeight="1" x14ac:dyDescent="0.45"/>
    <row r="808" s="17" customFormat="1" ht="14.25" customHeight="1" x14ac:dyDescent="0.45"/>
    <row r="809" s="17" customFormat="1" ht="14.25" customHeight="1" x14ac:dyDescent="0.45"/>
    <row r="810" s="17" customFormat="1" ht="14.25" customHeight="1" x14ac:dyDescent="0.45"/>
    <row r="811" s="17" customFormat="1" ht="14.25" customHeight="1" x14ac:dyDescent="0.45"/>
    <row r="812" s="17" customFormat="1" ht="14.25" customHeight="1" x14ac:dyDescent="0.45"/>
    <row r="813" s="17" customFormat="1" ht="14.25" customHeight="1" x14ac:dyDescent="0.45"/>
    <row r="814" s="17" customFormat="1" ht="14.25" customHeight="1" x14ac:dyDescent="0.45"/>
    <row r="815" s="17" customFormat="1" ht="14.25" customHeight="1" x14ac:dyDescent="0.45"/>
    <row r="816" s="17" customFormat="1" ht="14.25" customHeight="1" x14ac:dyDescent="0.45"/>
    <row r="817" s="17" customFormat="1" ht="14.25" customHeight="1" x14ac:dyDescent="0.45"/>
    <row r="818" s="17" customFormat="1" ht="14.25" customHeight="1" x14ac:dyDescent="0.45"/>
    <row r="819" s="17" customFormat="1" ht="14.25" customHeight="1" x14ac:dyDescent="0.45"/>
    <row r="820" s="17" customFormat="1" ht="14.25" customHeight="1" x14ac:dyDescent="0.45"/>
    <row r="821" s="17" customFormat="1" ht="14.25" customHeight="1" x14ac:dyDescent="0.45"/>
    <row r="822" s="17" customFormat="1" ht="14.25" customHeight="1" x14ac:dyDescent="0.45"/>
    <row r="823" s="17" customFormat="1" ht="14.25" customHeight="1" x14ac:dyDescent="0.45"/>
    <row r="824" s="17" customFormat="1" ht="14.25" customHeight="1" x14ac:dyDescent="0.45"/>
    <row r="825" s="17" customFormat="1" ht="14.25" customHeight="1" x14ac:dyDescent="0.45"/>
    <row r="826" s="17" customFormat="1" ht="14.25" customHeight="1" x14ac:dyDescent="0.45"/>
    <row r="827" s="17" customFormat="1" ht="14.25" customHeight="1" x14ac:dyDescent="0.45"/>
    <row r="828" s="17" customFormat="1" ht="14.25" customHeight="1" x14ac:dyDescent="0.45"/>
    <row r="829" s="17" customFormat="1" ht="14.25" customHeight="1" x14ac:dyDescent="0.45"/>
    <row r="830" s="17" customFormat="1" ht="14.25" customHeight="1" x14ac:dyDescent="0.45"/>
    <row r="831" s="17" customFormat="1" ht="14.25" customHeight="1" x14ac:dyDescent="0.45"/>
    <row r="832" s="17" customFormat="1" ht="14.25" customHeight="1" x14ac:dyDescent="0.45"/>
    <row r="833" s="17" customFormat="1" ht="14.25" customHeight="1" x14ac:dyDescent="0.45"/>
    <row r="834" s="17" customFormat="1" ht="14.25" customHeight="1" x14ac:dyDescent="0.45"/>
    <row r="835" s="17" customFormat="1" ht="14.25" customHeight="1" x14ac:dyDescent="0.45"/>
    <row r="836" s="17" customFormat="1" ht="14.25" customHeight="1" x14ac:dyDescent="0.45"/>
    <row r="837" s="17" customFormat="1" ht="14.25" customHeight="1" x14ac:dyDescent="0.45"/>
    <row r="838" s="17" customFormat="1" ht="14.25" customHeight="1" x14ac:dyDescent="0.45"/>
    <row r="839" s="17" customFormat="1" ht="14.25" customHeight="1" x14ac:dyDescent="0.45"/>
    <row r="840" s="17" customFormat="1" ht="14.25" customHeight="1" x14ac:dyDescent="0.45"/>
    <row r="841" s="17" customFormat="1" ht="14.25" customHeight="1" x14ac:dyDescent="0.45"/>
    <row r="842" s="17" customFormat="1" ht="14.25" customHeight="1" x14ac:dyDescent="0.45"/>
    <row r="843" s="17" customFormat="1" ht="14.25" customHeight="1" x14ac:dyDescent="0.45"/>
    <row r="844" s="17" customFormat="1" ht="14.25" customHeight="1" x14ac:dyDescent="0.45"/>
    <row r="845" s="17" customFormat="1" ht="14.25" customHeight="1" x14ac:dyDescent="0.45"/>
    <row r="846" s="17" customFormat="1" ht="14.25" customHeight="1" x14ac:dyDescent="0.45"/>
    <row r="847" s="17" customFormat="1" ht="14.25" customHeight="1" x14ac:dyDescent="0.45"/>
    <row r="848" s="17" customFormat="1" ht="14.25" customHeight="1" x14ac:dyDescent="0.45"/>
    <row r="849" s="17" customFormat="1" ht="14.25" customHeight="1" x14ac:dyDescent="0.45"/>
    <row r="850" s="17" customFormat="1" ht="14.25" customHeight="1" x14ac:dyDescent="0.45"/>
    <row r="851" s="17" customFormat="1" ht="14.25" customHeight="1" x14ac:dyDescent="0.45"/>
    <row r="852" s="17" customFormat="1" ht="14.25" customHeight="1" x14ac:dyDescent="0.45"/>
    <row r="853" s="17" customFormat="1" ht="14.25" customHeight="1" x14ac:dyDescent="0.45"/>
    <row r="854" s="17" customFormat="1" ht="14.25" customHeight="1" x14ac:dyDescent="0.45"/>
    <row r="855" s="17" customFormat="1" ht="14.25" customHeight="1" x14ac:dyDescent="0.45"/>
    <row r="856" s="17" customFormat="1" ht="14.25" customHeight="1" x14ac:dyDescent="0.45"/>
    <row r="857" s="17" customFormat="1" ht="14.25" customHeight="1" x14ac:dyDescent="0.45"/>
    <row r="858" s="17" customFormat="1" ht="14.25" customHeight="1" x14ac:dyDescent="0.45"/>
    <row r="859" s="17" customFormat="1" ht="14.25" customHeight="1" x14ac:dyDescent="0.45"/>
    <row r="860" s="17" customFormat="1" ht="14.25" customHeight="1" x14ac:dyDescent="0.45"/>
    <row r="861" s="17" customFormat="1" ht="14.25" customHeight="1" x14ac:dyDescent="0.45"/>
    <row r="862" s="17" customFormat="1" ht="14.25" customHeight="1" x14ac:dyDescent="0.45"/>
    <row r="863" s="17" customFormat="1" ht="14.25" customHeight="1" x14ac:dyDescent="0.45"/>
    <row r="864" s="17" customFormat="1" ht="14.25" customHeight="1" x14ac:dyDescent="0.45"/>
    <row r="865" s="17" customFormat="1" ht="14.25" customHeight="1" x14ac:dyDescent="0.45"/>
    <row r="866" s="17" customFormat="1" ht="14.25" customHeight="1" x14ac:dyDescent="0.45"/>
    <row r="867" s="17" customFormat="1" ht="14.25" customHeight="1" x14ac:dyDescent="0.45"/>
    <row r="868" s="17" customFormat="1" ht="14.25" customHeight="1" x14ac:dyDescent="0.45"/>
    <row r="869" s="17" customFormat="1" ht="14.25" customHeight="1" x14ac:dyDescent="0.45"/>
    <row r="870" s="17" customFormat="1" ht="14.25" customHeight="1" x14ac:dyDescent="0.45"/>
    <row r="871" s="17" customFormat="1" ht="14.25" customHeight="1" x14ac:dyDescent="0.45"/>
    <row r="872" s="17" customFormat="1" ht="14.25" customHeight="1" x14ac:dyDescent="0.45"/>
    <row r="873" s="17" customFormat="1" ht="14.25" customHeight="1" x14ac:dyDescent="0.45"/>
    <row r="874" s="17" customFormat="1" ht="14.25" customHeight="1" x14ac:dyDescent="0.45"/>
    <row r="875" s="17" customFormat="1" ht="14.25" customHeight="1" x14ac:dyDescent="0.45"/>
    <row r="876" s="17" customFormat="1" ht="14.25" customHeight="1" x14ac:dyDescent="0.45"/>
    <row r="877" s="17" customFormat="1" ht="14.25" customHeight="1" x14ac:dyDescent="0.45"/>
    <row r="878" s="17" customFormat="1" ht="14.25" customHeight="1" x14ac:dyDescent="0.45"/>
    <row r="879" s="17" customFormat="1" ht="14.25" customHeight="1" x14ac:dyDescent="0.45"/>
    <row r="880" s="17" customFormat="1" ht="14.25" customHeight="1" x14ac:dyDescent="0.45"/>
    <row r="881" s="17" customFormat="1" ht="14.25" customHeight="1" x14ac:dyDescent="0.45"/>
    <row r="882" s="17" customFormat="1" ht="14.25" customHeight="1" x14ac:dyDescent="0.45"/>
    <row r="883" s="17" customFormat="1" ht="14.25" customHeight="1" x14ac:dyDescent="0.45"/>
    <row r="884" s="17" customFormat="1" ht="14.25" customHeight="1" x14ac:dyDescent="0.45"/>
    <row r="885" s="17" customFormat="1" ht="14.25" customHeight="1" x14ac:dyDescent="0.45"/>
    <row r="886" s="17" customFormat="1" ht="14.25" customHeight="1" x14ac:dyDescent="0.45"/>
    <row r="887" s="17" customFormat="1" ht="14.25" customHeight="1" x14ac:dyDescent="0.45"/>
    <row r="888" s="17" customFormat="1" ht="14.25" customHeight="1" x14ac:dyDescent="0.45"/>
    <row r="889" s="17" customFormat="1" ht="14.25" customHeight="1" x14ac:dyDescent="0.45"/>
    <row r="890" s="17" customFormat="1" ht="14.25" customHeight="1" x14ac:dyDescent="0.45"/>
    <row r="891" s="17" customFormat="1" ht="14.25" customHeight="1" x14ac:dyDescent="0.45"/>
    <row r="892" s="17" customFormat="1" ht="14.25" customHeight="1" x14ac:dyDescent="0.45"/>
    <row r="893" s="17" customFormat="1" ht="14.25" customHeight="1" x14ac:dyDescent="0.45"/>
    <row r="894" s="17" customFormat="1" ht="14.25" customHeight="1" x14ac:dyDescent="0.45"/>
    <row r="895" s="17" customFormat="1" ht="14.25" customHeight="1" x14ac:dyDescent="0.45"/>
    <row r="896" s="17" customFormat="1" ht="14.25" customHeight="1" x14ac:dyDescent="0.45"/>
    <row r="897" s="17" customFormat="1" ht="14.25" customHeight="1" x14ac:dyDescent="0.45"/>
    <row r="898" s="17" customFormat="1" ht="14.25" customHeight="1" x14ac:dyDescent="0.45"/>
    <row r="899" s="17" customFormat="1" ht="14.25" customHeight="1" x14ac:dyDescent="0.45"/>
    <row r="900" s="17" customFormat="1" ht="14.25" customHeight="1" x14ac:dyDescent="0.45"/>
    <row r="901" s="17" customFormat="1" ht="14.25" customHeight="1" x14ac:dyDescent="0.45"/>
    <row r="902" s="17" customFormat="1" ht="14.25" customHeight="1" x14ac:dyDescent="0.45"/>
    <row r="903" s="17" customFormat="1" ht="14.25" customHeight="1" x14ac:dyDescent="0.45"/>
    <row r="904" s="17" customFormat="1" ht="14.25" customHeight="1" x14ac:dyDescent="0.45"/>
    <row r="905" s="17" customFormat="1" ht="14.25" customHeight="1" x14ac:dyDescent="0.45"/>
    <row r="906" s="17" customFormat="1" ht="14.25" customHeight="1" x14ac:dyDescent="0.45"/>
    <row r="907" s="17" customFormat="1" ht="14.25" customHeight="1" x14ac:dyDescent="0.45"/>
    <row r="908" s="17" customFormat="1" ht="14.25" customHeight="1" x14ac:dyDescent="0.45"/>
    <row r="909" s="17" customFormat="1" ht="14.25" customHeight="1" x14ac:dyDescent="0.45"/>
    <row r="910" s="17" customFormat="1" ht="14.25" customHeight="1" x14ac:dyDescent="0.45"/>
    <row r="911" s="17" customFormat="1" ht="14.25" customHeight="1" x14ac:dyDescent="0.45"/>
    <row r="912" s="17" customFormat="1" ht="14.25" customHeight="1" x14ac:dyDescent="0.45"/>
    <row r="913" s="17" customFormat="1" ht="14.25" customHeight="1" x14ac:dyDescent="0.45"/>
    <row r="914" s="17" customFormat="1" ht="14.25" customHeight="1" x14ac:dyDescent="0.45"/>
    <row r="915" s="17" customFormat="1" ht="14.25" customHeight="1" x14ac:dyDescent="0.45"/>
    <row r="916" s="17" customFormat="1" ht="14.25" customHeight="1" x14ac:dyDescent="0.45"/>
    <row r="917" s="17" customFormat="1" ht="14.25" customHeight="1" x14ac:dyDescent="0.45"/>
    <row r="918" s="17" customFormat="1" ht="14.25" customHeight="1" x14ac:dyDescent="0.45"/>
    <row r="919" s="17" customFormat="1" ht="14.25" customHeight="1" x14ac:dyDescent="0.45"/>
    <row r="920" s="17" customFormat="1" ht="14.25" customHeight="1" x14ac:dyDescent="0.45"/>
    <row r="921" s="17" customFormat="1" ht="14.25" customHeight="1" x14ac:dyDescent="0.45"/>
    <row r="922" s="17" customFormat="1" ht="14.25" customHeight="1" x14ac:dyDescent="0.45"/>
    <row r="923" s="17" customFormat="1" ht="14.25" customHeight="1" x14ac:dyDescent="0.45"/>
    <row r="924" s="17" customFormat="1" ht="14.25" customHeight="1" x14ac:dyDescent="0.45"/>
    <row r="925" s="17" customFormat="1" ht="14.25" customHeight="1" x14ac:dyDescent="0.45"/>
    <row r="926" s="17" customFormat="1" ht="14.25" customHeight="1" x14ac:dyDescent="0.45"/>
    <row r="927" s="17" customFormat="1" ht="14.25" customHeight="1" x14ac:dyDescent="0.45"/>
    <row r="928" s="17" customFormat="1" ht="14.25" customHeight="1" x14ac:dyDescent="0.45"/>
    <row r="929" s="17" customFormat="1" ht="14.25" customHeight="1" x14ac:dyDescent="0.45"/>
    <row r="930" s="17" customFormat="1" ht="14.25" customHeight="1" x14ac:dyDescent="0.45"/>
    <row r="931" s="17" customFormat="1" ht="14.25" customHeight="1" x14ac:dyDescent="0.45"/>
    <row r="932" s="17" customFormat="1" ht="14.25" customHeight="1" x14ac:dyDescent="0.45"/>
    <row r="933" s="17" customFormat="1" ht="14.25" customHeight="1" x14ac:dyDescent="0.45"/>
    <row r="934" s="17" customFormat="1" ht="14.25" customHeight="1" x14ac:dyDescent="0.45"/>
    <row r="935" s="17" customFormat="1" ht="14.25" customHeight="1" x14ac:dyDescent="0.45"/>
    <row r="936" s="17" customFormat="1" ht="14.25" customHeight="1" x14ac:dyDescent="0.45"/>
    <row r="937" s="17" customFormat="1" ht="14.25" customHeight="1" x14ac:dyDescent="0.45"/>
    <row r="938" s="17" customFormat="1" ht="14.25" customHeight="1" x14ac:dyDescent="0.45"/>
    <row r="939" s="17" customFormat="1" ht="14.25" customHeight="1" x14ac:dyDescent="0.45"/>
    <row r="940" s="17" customFormat="1" ht="14.25" customHeight="1" x14ac:dyDescent="0.45"/>
    <row r="941" s="17" customFormat="1" ht="14.25" customHeight="1" x14ac:dyDescent="0.45"/>
    <row r="942" s="17" customFormat="1" ht="14.25" customHeight="1" x14ac:dyDescent="0.45"/>
    <row r="943" s="17" customFormat="1" ht="14.25" customHeight="1" x14ac:dyDescent="0.45"/>
    <row r="944" s="17" customFormat="1" ht="14.25" customHeight="1" x14ac:dyDescent="0.45"/>
    <row r="945" s="17" customFormat="1" ht="14.25" customHeight="1" x14ac:dyDescent="0.45"/>
    <row r="946" s="17" customFormat="1" ht="14.25" customHeight="1" x14ac:dyDescent="0.45"/>
    <row r="947" s="17" customFormat="1" ht="14.25" customHeight="1" x14ac:dyDescent="0.45"/>
    <row r="948" s="17" customFormat="1" ht="14.25" customHeight="1" x14ac:dyDescent="0.45"/>
    <row r="949" s="17" customFormat="1" ht="14.25" customHeight="1" x14ac:dyDescent="0.45"/>
    <row r="950" s="17" customFormat="1" ht="14.25" customHeight="1" x14ac:dyDescent="0.45"/>
    <row r="951" s="17" customFormat="1" ht="14.25" customHeight="1" x14ac:dyDescent="0.45"/>
    <row r="952" s="17" customFormat="1" ht="14.25" customHeight="1" x14ac:dyDescent="0.45"/>
    <row r="953" s="17" customFormat="1" ht="14.25" customHeight="1" x14ac:dyDescent="0.45"/>
    <row r="954" s="17" customFormat="1" ht="14.25" customHeight="1" x14ac:dyDescent="0.45"/>
    <row r="955" s="17" customFormat="1" ht="14.25" customHeight="1" x14ac:dyDescent="0.45"/>
    <row r="956" s="17" customFormat="1" ht="14.25" customHeight="1" x14ac:dyDescent="0.45"/>
    <row r="957" s="17" customFormat="1" ht="14.25" customHeight="1" x14ac:dyDescent="0.45"/>
    <row r="958" s="17" customFormat="1" ht="14.25" customHeight="1" x14ac:dyDescent="0.45"/>
    <row r="959" s="17" customFormat="1" ht="14.25" customHeight="1" x14ac:dyDescent="0.45"/>
    <row r="960" s="17" customFormat="1" ht="14.25" customHeight="1" x14ac:dyDescent="0.45"/>
    <row r="961" s="17" customFormat="1" ht="14.25" customHeight="1" x14ac:dyDescent="0.45"/>
    <row r="962" s="17" customFormat="1" ht="14.25" customHeight="1" x14ac:dyDescent="0.45"/>
    <row r="963" s="17" customFormat="1" ht="14.25" customHeight="1" x14ac:dyDescent="0.45"/>
    <row r="964" s="17" customFormat="1" ht="14.25" customHeight="1" x14ac:dyDescent="0.45"/>
    <row r="965" s="17" customFormat="1" ht="14.25" customHeight="1" x14ac:dyDescent="0.45"/>
    <row r="966" s="17" customFormat="1" ht="14.25" customHeight="1" x14ac:dyDescent="0.45"/>
    <row r="967" s="17" customFormat="1" ht="14.25" customHeight="1" x14ac:dyDescent="0.45"/>
    <row r="968" s="17" customFormat="1" ht="14.25" customHeight="1" x14ac:dyDescent="0.45"/>
    <row r="969" s="17" customFormat="1" ht="14.25" customHeight="1" x14ac:dyDescent="0.45"/>
    <row r="970" s="17" customFormat="1" ht="14.25" customHeight="1" x14ac:dyDescent="0.45"/>
    <row r="971" s="17" customFormat="1" ht="14.25" customHeight="1" x14ac:dyDescent="0.45"/>
    <row r="972" s="17" customFormat="1" ht="14.25" customHeight="1" x14ac:dyDescent="0.45"/>
    <row r="973" s="17" customFormat="1" ht="14.25" customHeight="1" x14ac:dyDescent="0.45"/>
    <row r="974" s="17" customFormat="1" ht="14.25" customHeight="1" x14ac:dyDescent="0.45"/>
    <row r="975" s="17" customFormat="1" ht="14.25" customHeight="1" x14ac:dyDescent="0.45"/>
    <row r="976" s="17" customFormat="1" ht="14.25" customHeight="1" x14ac:dyDescent="0.45"/>
    <row r="977" s="17" customFormat="1" ht="14.25" customHeight="1" x14ac:dyDescent="0.45"/>
    <row r="978" s="17" customFormat="1" ht="14.25" customHeight="1" x14ac:dyDescent="0.45"/>
    <row r="979" s="17" customFormat="1" ht="14.25" customHeight="1" x14ac:dyDescent="0.45"/>
    <row r="980" s="17" customFormat="1" ht="14.25" customHeight="1" x14ac:dyDescent="0.45"/>
    <row r="981" s="17" customFormat="1" ht="14.25" customHeight="1" x14ac:dyDescent="0.45"/>
    <row r="982" s="17" customFormat="1" ht="14.25" customHeight="1" x14ac:dyDescent="0.45"/>
    <row r="983" s="17" customFormat="1" ht="14.25" customHeight="1" x14ac:dyDescent="0.45"/>
    <row r="984" s="17" customFormat="1" ht="14.25" customHeight="1" x14ac:dyDescent="0.45"/>
    <row r="985" s="17" customFormat="1" ht="14.25" customHeight="1" x14ac:dyDescent="0.45"/>
    <row r="986" s="17" customFormat="1" ht="14.25" customHeight="1" x14ac:dyDescent="0.45"/>
    <row r="987" s="17" customFormat="1" ht="14.25" customHeight="1" x14ac:dyDescent="0.45"/>
    <row r="988" s="17" customFormat="1" ht="14.25" customHeight="1" x14ac:dyDescent="0.45"/>
    <row r="989" s="17" customFormat="1" ht="14.25" customHeight="1" x14ac:dyDescent="0.45"/>
    <row r="990" s="17" customFormat="1" ht="14.25" customHeight="1" x14ac:dyDescent="0.45"/>
    <row r="991" s="17" customFormat="1" ht="14.25" customHeight="1" x14ac:dyDescent="0.45"/>
    <row r="992" s="17" customFormat="1" ht="14.25" customHeight="1" x14ac:dyDescent="0.45"/>
    <row r="993" s="17" customFormat="1" ht="14.25" customHeight="1" x14ac:dyDescent="0.45"/>
    <row r="994" s="17" customFormat="1" ht="14.25" customHeight="1" x14ac:dyDescent="0.45"/>
    <row r="995" s="17" customFormat="1" ht="14.25" customHeight="1" x14ac:dyDescent="0.45"/>
    <row r="996" s="17" customFormat="1" ht="14.25" customHeight="1" x14ac:dyDescent="0.45"/>
    <row r="997" s="17" customFormat="1" ht="14.25" customHeight="1" x14ac:dyDescent="0.45"/>
    <row r="998" s="17" customFormat="1" ht="14.25" customHeight="1" x14ac:dyDescent="0.45"/>
    <row r="999" s="17" customFormat="1" ht="14.25" customHeight="1" x14ac:dyDescent="0.45"/>
    <row r="1000" s="17" customFormat="1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workbookViewId="0">
      <selection activeCell="B43" sqref="B43:Q45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170</v>
      </c>
      <c r="T43" s="74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5" t="s">
        <v>177</v>
      </c>
      <c r="H44" s="105" t="s">
        <v>178</v>
      </c>
      <c r="I44" s="17" t="s">
        <v>172</v>
      </c>
      <c r="J44" s="17" t="s">
        <v>179</v>
      </c>
      <c r="K44" s="105" t="s">
        <v>180</v>
      </c>
      <c r="L44" s="17" t="s">
        <v>173</v>
      </c>
      <c r="M44" s="105" t="s">
        <v>181</v>
      </c>
      <c r="N44" s="105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SfW</vt:lpstr>
      <vt:lpstr>Stats Global</vt:lpstr>
      <vt:lpstr>Statistics LG</vt:lpstr>
      <vt:lpstr>Statistics WW</vt:lpstr>
      <vt:lpstr>Statistics 5M</vt:lpstr>
      <vt:lpstr>Template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2023-07-12T22:37:08Z</dcterms:modified>
</cp:coreProperties>
</file>