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277C80C3-BECD-4C1E-89D0-1FF182F109E2}" xr6:coauthVersionLast="47" xr6:coauthVersionMax="47" xr10:uidLastSave="{00000000-0000-0000-0000-000000000000}"/>
  <bookViews>
    <workbookView xWindow="-98" yWindow="-98" windowWidth="22695" windowHeight="14595" activeTab="2" xr2:uid="{00000000-000D-0000-FFFF-FFFF00000000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6" l="1"/>
  <c r="R30" i="6" s="1"/>
  <c r="Q4" i="6"/>
  <c r="Q30" i="6" s="1"/>
  <c r="W4" i="6"/>
  <c r="W30" i="6" s="1"/>
  <c r="V4" i="6"/>
  <c r="H4" i="6"/>
  <c r="G4" i="6"/>
  <c r="F4" i="6"/>
  <c r="W4" i="5"/>
  <c r="W30" i="5" s="1"/>
  <c r="V4" i="5"/>
  <c r="V30" i="5" s="1"/>
  <c r="R4" i="5"/>
  <c r="R30" i="5" s="1"/>
  <c r="Q4" i="5"/>
  <c r="H4" i="5"/>
  <c r="G4" i="5"/>
  <c r="F4" i="5"/>
  <c r="W4" i="4"/>
  <c r="W30" i="4" s="1"/>
  <c r="R4" i="4"/>
  <c r="R30" i="4" s="1"/>
  <c r="V4" i="4"/>
  <c r="Q4" i="4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4" i="7"/>
  <c r="U4" i="7"/>
  <c r="U5" i="7"/>
  <c r="U6" i="7"/>
  <c r="U7" i="7"/>
  <c r="U8" i="7"/>
  <c r="R8" i="7" s="1"/>
  <c r="Q34" i="3" s="1"/>
  <c r="U9" i="7"/>
  <c r="U32" i="7" s="1"/>
  <c r="U10" i="7"/>
  <c r="U33" i="7" s="1"/>
  <c r="U11" i="7"/>
  <c r="U34" i="7" s="1"/>
  <c r="U12" i="7"/>
  <c r="U35" i="7" s="1"/>
  <c r="U13" i="7"/>
  <c r="U36" i="7" s="1"/>
  <c r="U14" i="7"/>
  <c r="U15" i="7"/>
  <c r="U16" i="7"/>
  <c r="U17" i="7"/>
  <c r="U40" i="7" s="1"/>
  <c r="U3" i="7"/>
  <c r="U26" i="7" s="1"/>
  <c r="C5" i="3"/>
  <c r="I6" i="3" s="1"/>
  <c r="B5" i="3"/>
  <c r="Q26" i="7"/>
  <c r="T17" i="7"/>
  <c r="T40" i="7" s="1"/>
  <c r="S17" i="7"/>
  <c r="S40" i="7" s="1"/>
  <c r="R16" i="7"/>
  <c r="T16" i="7"/>
  <c r="T39" i="7" s="1"/>
  <c r="S16" i="7"/>
  <c r="S39" i="7" s="1"/>
  <c r="U38" i="7"/>
  <c r="T15" i="7"/>
  <c r="T38" i="7" s="1"/>
  <c r="S15" i="7"/>
  <c r="S38" i="7" s="1"/>
  <c r="U37" i="7"/>
  <c r="T14" i="7"/>
  <c r="T37" i="7" s="1"/>
  <c r="S14" i="7"/>
  <c r="S37" i="7" s="1"/>
  <c r="T13" i="7"/>
  <c r="T36" i="7" s="1"/>
  <c r="S13" i="7"/>
  <c r="S36" i="7" s="1"/>
  <c r="T12" i="7"/>
  <c r="T35" i="7" s="1"/>
  <c r="S12" i="7"/>
  <c r="S35" i="7" s="1"/>
  <c r="T11" i="7"/>
  <c r="T34" i="7" s="1"/>
  <c r="S11" i="7"/>
  <c r="S34" i="7" s="1"/>
  <c r="T10" i="7"/>
  <c r="T33" i="7" s="1"/>
  <c r="S10" i="7"/>
  <c r="S33" i="7" s="1"/>
  <c r="T9" i="7"/>
  <c r="T32" i="7" s="1"/>
  <c r="S9" i="7"/>
  <c r="S32" i="7" s="1"/>
  <c r="T8" i="7"/>
  <c r="T31" i="7" s="1"/>
  <c r="S8" i="7"/>
  <c r="S31" i="7" s="1"/>
  <c r="U30" i="7"/>
  <c r="T7" i="7"/>
  <c r="T30" i="7" s="1"/>
  <c r="S7" i="7"/>
  <c r="S30" i="7" s="1"/>
  <c r="U29" i="7"/>
  <c r="T6" i="7"/>
  <c r="T29" i="7" s="1"/>
  <c r="S6" i="7"/>
  <c r="S29" i="7" s="1"/>
  <c r="U28" i="7"/>
  <c r="T5" i="7"/>
  <c r="T28" i="7" s="1"/>
  <c r="S5" i="7"/>
  <c r="S28" i="7" s="1"/>
  <c r="M5" i="7"/>
  <c r="L5" i="7"/>
  <c r="U27" i="7"/>
  <c r="T4" i="7"/>
  <c r="T27" i="7" s="1"/>
  <c r="S4" i="7"/>
  <c r="S27" i="7" s="1"/>
  <c r="M4" i="7"/>
  <c r="L4" i="7"/>
  <c r="T3" i="7"/>
  <c r="T26" i="7" s="1"/>
  <c r="S3" i="7"/>
  <c r="S26" i="7" s="1"/>
  <c r="M3" i="7"/>
  <c r="L3" i="7"/>
  <c r="H4" i="4"/>
  <c r="G4" i="4"/>
  <c r="F4" i="4"/>
  <c r="Q5" i="3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Q31" i="6" l="1"/>
  <c r="V30" i="6"/>
  <c r="V31" i="6" s="1"/>
  <c r="Q30" i="5"/>
  <c r="Q31" i="5" s="1"/>
  <c r="V31" i="5"/>
  <c r="V30" i="4"/>
  <c r="V31" i="4" s="1"/>
  <c r="Q30" i="4"/>
  <c r="Q31" i="4" s="1"/>
  <c r="S43" i="3"/>
  <c r="S35" i="3"/>
  <c r="S42" i="3"/>
  <c r="S34" i="3"/>
  <c r="S41" i="3"/>
  <c r="S33" i="3"/>
  <c r="Q13" i="3"/>
  <c r="E8" i="2" s="1"/>
  <c r="Q21" i="3"/>
  <c r="E16" i="2" s="1"/>
  <c r="Q42" i="3"/>
  <c r="S40" i="3"/>
  <c r="S32" i="3"/>
  <c r="S39" i="3"/>
  <c r="S31" i="3"/>
  <c r="S38" i="3"/>
  <c r="S30" i="3"/>
  <c r="S37" i="3"/>
  <c r="T37" i="3" s="1"/>
  <c r="S29" i="3"/>
  <c r="S36" i="3"/>
  <c r="R15" i="7"/>
  <c r="Q41" i="3" s="1"/>
  <c r="Q20" i="3" s="1"/>
  <c r="R20" i="3" s="1"/>
  <c r="D15" i="2" s="1"/>
  <c r="N5" i="7"/>
  <c r="R5" i="7"/>
  <c r="R14" i="7"/>
  <c r="R13" i="7"/>
  <c r="R12" i="7"/>
  <c r="Q38" i="3" s="1"/>
  <c r="R6" i="7"/>
  <c r="Q32" i="3" s="1"/>
  <c r="W29" i="3"/>
  <c r="W8" i="3" s="1"/>
  <c r="K3" i="2" s="1"/>
  <c r="U42" i="3"/>
  <c r="U34" i="3"/>
  <c r="W40" i="3"/>
  <c r="W19" i="3" s="1"/>
  <c r="W32" i="3"/>
  <c r="W11" i="3" s="1"/>
  <c r="X11" i="3" s="1"/>
  <c r="U41" i="3"/>
  <c r="U33" i="3"/>
  <c r="W39" i="3"/>
  <c r="W31" i="3"/>
  <c r="N3" i="7"/>
  <c r="U40" i="3"/>
  <c r="U32" i="3"/>
  <c r="W38" i="3"/>
  <c r="W17" i="3" s="1"/>
  <c r="X17" i="3" s="1"/>
  <c r="W30" i="3"/>
  <c r="W9" i="3" s="1"/>
  <c r="U39" i="3"/>
  <c r="U31" i="3"/>
  <c r="W37" i="3"/>
  <c r="U38" i="3"/>
  <c r="U30" i="3"/>
  <c r="W36" i="3"/>
  <c r="W15" i="3" s="1"/>
  <c r="X15" i="3" s="1"/>
  <c r="U37" i="3"/>
  <c r="V37" i="3" s="1"/>
  <c r="W43" i="3"/>
  <c r="W35" i="3"/>
  <c r="D5" i="3"/>
  <c r="J6" i="3" s="1"/>
  <c r="J7" i="3" s="1"/>
  <c r="U36" i="3"/>
  <c r="V36" i="3" s="1"/>
  <c r="W42" i="3"/>
  <c r="W21" i="3" s="1"/>
  <c r="X21" i="3" s="1"/>
  <c r="W34" i="3"/>
  <c r="W13" i="3" s="1"/>
  <c r="X13" i="3" s="1"/>
  <c r="F5" i="3"/>
  <c r="L6" i="3" s="1"/>
  <c r="L7" i="3" s="1"/>
  <c r="U29" i="3"/>
  <c r="U43" i="3"/>
  <c r="U35" i="3"/>
  <c r="W41" i="3"/>
  <c r="W33" i="3"/>
  <c r="R31" i="7"/>
  <c r="R39" i="7"/>
  <c r="R11" i="7"/>
  <c r="R34" i="3"/>
  <c r="R42" i="3"/>
  <c r="N4" i="7"/>
  <c r="R10" i="7"/>
  <c r="R9" i="7"/>
  <c r="R17" i="7"/>
  <c r="U31" i="7"/>
  <c r="U39" i="7"/>
  <c r="R3" i="7"/>
  <c r="R4" i="7"/>
  <c r="Q30" i="3" s="1"/>
  <c r="R7" i="7"/>
  <c r="R21" i="3" l="1"/>
  <c r="D16" i="2" s="1"/>
  <c r="K12" i="2"/>
  <c r="U16" i="3"/>
  <c r="V16" i="3" s="1"/>
  <c r="H11" i="2" s="1"/>
  <c r="X29" i="3"/>
  <c r="X8" i="3"/>
  <c r="J3" i="2" s="1"/>
  <c r="X30" i="3"/>
  <c r="R13" i="3"/>
  <c r="D8" i="2" s="1"/>
  <c r="Q33" i="3"/>
  <c r="Q12" i="3" s="1"/>
  <c r="R28" i="7"/>
  <c r="Q31" i="3"/>
  <c r="Q10" i="3" s="1"/>
  <c r="E5" i="2" s="1"/>
  <c r="Q43" i="3"/>
  <c r="Q22" i="3" s="1"/>
  <c r="Q37" i="3"/>
  <c r="R37" i="3" s="1"/>
  <c r="Q35" i="3"/>
  <c r="Q14" i="3" s="1"/>
  <c r="Q36" i="3"/>
  <c r="R36" i="3" s="1"/>
  <c r="J8" i="2"/>
  <c r="J10" i="2"/>
  <c r="J6" i="2"/>
  <c r="Q39" i="3"/>
  <c r="Q18" i="3" s="1"/>
  <c r="Q29" i="3"/>
  <c r="Q8" i="3" s="1"/>
  <c r="X19" i="3"/>
  <c r="J14" i="2" s="1"/>
  <c r="Q40" i="3"/>
  <c r="Q19" i="3" s="1"/>
  <c r="R19" i="3" s="1"/>
  <c r="D14" i="2" s="1"/>
  <c r="X9" i="3"/>
  <c r="J4" i="2" s="1"/>
  <c r="J16" i="2"/>
  <c r="J12" i="2"/>
  <c r="X32" i="3"/>
  <c r="O5" i="7"/>
  <c r="K8" i="2"/>
  <c r="X40" i="3"/>
  <c r="X34" i="3"/>
  <c r="K16" i="2"/>
  <c r="S16" i="3"/>
  <c r="T16" i="3" s="1"/>
  <c r="F11" i="2" s="1"/>
  <c r="E15" i="2"/>
  <c r="E5" i="3"/>
  <c r="K6" i="3" s="1"/>
  <c r="K7" i="3" s="1"/>
  <c r="R35" i="7"/>
  <c r="X42" i="3"/>
  <c r="O3" i="7"/>
  <c r="R36" i="7"/>
  <c r="K10" i="2"/>
  <c r="R37" i="7"/>
  <c r="X41" i="3"/>
  <c r="W20" i="3"/>
  <c r="X20" i="3" s="1"/>
  <c r="X43" i="3"/>
  <c r="W22" i="3"/>
  <c r="X22" i="3" s="1"/>
  <c r="T40" i="3"/>
  <c r="S19" i="3"/>
  <c r="T19" i="3" s="1"/>
  <c r="T43" i="3"/>
  <c r="S22" i="3"/>
  <c r="T22" i="3" s="1"/>
  <c r="U22" i="3"/>
  <c r="V22" i="3" s="1"/>
  <c r="V43" i="3"/>
  <c r="T38" i="3"/>
  <c r="S17" i="3"/>
  <c r="T17" i="3" s="1"/>
  <c r="S10" i="3"/>
  <c r="T10" i="3" s="1"/>
  <c r="T31" i="3"/>
  <c r="T29" i="3"/>
  <c r="S8" i="3"/>
  <c r="T39" i="3"/>
  <c r="S18" i="3"/>
  <c r="T18" i="3" s="1"/>
  <c r="W16" i="3"/>
  <c r="X16" i="3" s="1"/>
  <c r="X37" i="3"/>
  <c r="X31" i="3"/>
  <c r="W10" i="3"/>
  <c r="X10" i="3" s="1"/>
  <c r="U13" i="3"/>
  <c r="V13" i="3" s="1"/>
  <c r="V34" i="3"/>
  <c r="R27" i="7"/>
  <c r="V32" i="3"/>
  <c r="U11" i="3"/>
  <c r="V11" i="3" s="1"/>
  <c r="U21" i="3"/>
  <c r="V21" i="3" s="1"/>
  <c r="V42" i="3"/>
  <c r="T30" i="3"/>
  <c r="S9" i="3"/>
  <c r="T9" i="3" s="1"/>
  <c r="R29" i="3"/>
  <c r="U15" i="3"/>
  <c r="V29" i="3"/>
  <c r="U8" i="3"/>
  <c r="X38" i="3"/>
  <c r="U9" i="3"/>
  <c r="V9" i="3" s="1"/>
  <c r="V30" i="3"/>
  <c r="V39" i="3"/>
  <c r="U18" i="3"/>
  <c r="V18" i="3" s="1"/>
  <c r="U19" i="3"/>
  <c r="V19" i="3" s="1"/>
  <c r="V40" i="3"/>
  <c r="V33" i="3"/>
  <c r="U12" i="3"/>
  <c r="V12" i="3" s="1"/>
  <c r="T36" i="3"/>
  <c r="S15" i="3"/>
  <c r="T15" i="3" s="1"/>
  <c r="K6" i="2"/>
  <c r="X36" i="3"/>
  <c r="K14" i="2"/>
  <c r="U17" i="3"/>
  <c r="V17" i="3" s="1"/>
  <c r="V38" i="3"/>
  <c r="T33" i="3"/>
  <c r="S12" i="3"/>
  <c r="T12" i="3" s="1"/>
  <c r="S13" i="3"/>
  <c r="T13" i="3" s="1"/>
  <c r="T34" i="3"/>
  <c r="V41" i="3"/>
  <c r="U20" i="3"/>
  <c r="V20" i="3" s="1"/>
  <c r="U14" i="3"/>
  <c r="V14" i="3" s="1"/>
  <c r="V35" i="3"/>
  <c r="O4" i="7"/>
  <c r="V31" i="3"/>
  <c r="U10" i="3"/>
  <c r="V10" i="3" s="1"/>
  <c r="X39" i="3"/>
  <c r="W18" i="3"/>
  <c r="X18" i="3" s="1"/>
  <c r="R41" i="3"/>
  <c r="R40" i="3"/>
  <c r="K4" i="2"/>
  <c r="W12" i="3"/>
  <c r="X12" i="3" s="1"/>
  <c r="X33" i="3"/>
  <c r="X35" i="3"/>
  <c r="W14" i="3"/>
  <c r="X14" i="3" s="1"/>
  <c r="T32" i="3"/>
  <c r="S11" i="3"/>
  <c r="T11" i="3" s="1"/>
  <c r="S20" i="3"/>
  <c r="T20" i="3" s="1"/>
  <c r="T41" i="3"/>
  <c r="S21" i="3"/>
  <c r="T21" i="3" s="1"/>
  <c r="T42" i="3"/>
  <c r="S14" i="3"/>
  <c r="T14" i="3" s="1"/>
  <c r="T35" i="3"/>
  <c r="R29" i="7"/>
  <c r="R32" i="7"/>
  <c r="R38" i="7"/>
  <c r="R34" i="7"/>
  <c r="R30" i="7"/>
  <c r="R40" i="7"/>
  <c r="R33" i="7"/>
  <c r="R26" i="7"/>
  <c r="I11" i="2" l="1"/>
  <c r="Q16" i="3"/>
  <c r="E11" i="2" s="1"/>
  <c r="R33" i="3"/>
  <c r="R43" i="3"/>
  <c r="G11" i="2"/>
  <c r="R39" i="3"/>
  <c r="E13" i="2"/>
  <c r="R18" i="3"/>
  <c r="D13" i="2" s="1"/>
  <c r="R14" i="3"/>
  <c r="D9" i="2" s="1"/>
  <c r="E9" i="2"/>
  <c r="R22" i="3"/>
  <c r="D17" i="2" s="1"/>
  <c r="E17" i="2"/>
  <c r="E3" i="2"/>
  <c r="R8" i="3"/>
  <c r="D3" i="2" s="1"/>
  <c r="E7" i="2"/>
  <c r="R12" i="3"/>
  <c r="D7" i="2" s="1"/>
  <c r="E14" i="2"/>
  <c r="R16" i="3"/>
  <c r="D11" i="2" s="1"/>
  <c r="Q15" i="3"/>
  <c r="V15" i="3"/>
  <c r="H10" i="2" s="1"/>
  <c r="I10" i="2"/>
  <c r="R35" i="3"/>
  <c r="R31" i="3"/>
  <c r="R10" i="3"/>
  <c r="D5" i="2" s="1"/>
  <c r="Q17" i="3"/>
  <c r="R38" i="3"/>
  <c r="J7" i="2"/>
  <c r="K7" i="2"/>
  <c r="Q9" i="3"/>
  <c r="R30" i="3"/>
  <c r="F13" i="2"/>
  <c r="G13" i="2"/>
  <c r="Q11" i="3"/>
  <c r="R32" i="3"/>
  <c r="I4" i="2"/>
  <c r="H4" i="2"/>
  <c r="F4" i="2"/>
  <c r="G4" i="2"/>
  <c r="I17" i="2"/>
  <c r="H17" i="2"/>
  <c r="F6" i="2"/>
  <c r="G6" i="2"/>
  <c r="I9" i="2"/>
  <c r="H9" i="2"/>
  <c r="I12" i="2"/>
  <c r="H12" i="2"/>
  <c r="I7" i="2"/>
  <c r="H7" i="2"/>
  <c r="G3" i="2"/>
  <c r="T8" i="3"/>
  <c r="F3" i="2" s="1"/>
  <c r="G17" i="2"/>
  <c r="F17" i="2"/>
  <c r="J15" i="2"/>
  <c r="K15" i="2"/>
  <c r="G16" i="2"/>
  <c r="F16" i="2"/>
  <c r="F7" i="2"/>
  <c r="G7" i="2"/>
  <c r="J11" i="2"/>
  <c r="K11" i="2"/>
  <c r="I15" i="2"/>
  <c r="H15" i="2"/>
  <c r="I16" i="2"/>
  <c r="H16" i="2"/>
  <c r="J5" i="2"/>
  <c r="K5" i="2"/>
  <c r="F10" i="2"/>
  <c r="G10" i="2"/>
  <c r="I8" i="2"/>
  <c r="H8" i="2"/>
  <c r="F9" i="2"/>
  <c r="G9" i="2"/>
  <c r="I14" i="2"/>
  <c r="H14" i="2"/>
  <c r="H6" i="2"/>
  <c r="I6" i="2"/>
  <c r="G5" i="2"/>
  <c r="F5" i="2"/>
  <c r="J17" i="2"/>
  <c r="K17" i="2"/>
  <c r="F15" i="2"/>
  <c r="G15" i="2"/>
  <c r="J9" i="2"/>
  <c r="K9" i="2"/>
  <c r="J13" i="2"/>
  <c r="K13" i="2"/>
  <c r="I3" i="2"/>
  <c r="V8" i="3"/>
  <c r="H3" i="2" s="1"/>
  <c r="H5" i="2"/>
  <c r="I5" i="2"/>
  <c r="F8" i="2"/>
  <c r="G8" i="2"/>
  <c r="H13" i="2"/>
  <c r="I13" i="2"/>
  <c r="G12" i="2"/>
  <c r="F12" i="2"/>
  <c r="F14" i="2"/>
  <c r="G14" i="2"/>
  <c r="E10" i="2" l="1"/>
  <c r="R15" i="3"/>
  <c r="D10" i="2" s="1"/>
  <c r="E12" i="2"/>
  <c r="R17" i="3"/>
  <c r="D12" i="2" s="1"/>
  <c r="R11" i="3"/>
  <c r="D6" i="2" s="1"/>
  <c r="E6" i="2"/>
  <c r="R9" i="3"/>
  <c r="D4" i="2" s="1"/>
  <c r="E4" i="2"/>
</calcChain>
</file>

<file path=xl/sharedStrings.xml><?xml version="1.0" encoding="utf-8"?>
<sst xmlns="http://schemas.openxmlformats.org/spreadsheetml/2006/main" count="420" uniqueCount="165">
  <si>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</si>
  <si>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</si>
  <si>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</si>
  <si>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</si>
  <si>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</si>
  <si>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</si>
  <si>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</si>
  <si>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</si>
  <si>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</si>
  <si>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</si>
  <si>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</si>
  <si>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</si>
  <si>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</si>
  <si>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</si>
  <si>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</si>
  <si>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</si>
  <si>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</si>
  <si>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</si>
  <si>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</si>
  <si>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</si>
  <si>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</si>
  <si>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</si>
  <si>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</si>
  <si>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</si>
  <si>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</si>
  <si>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</si>
  <si>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</si>
  <si>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</si>
  <si>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</si>
  <si>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</si>
  <si>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</si>
  <si>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</si>
  <si>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</si>
  <si>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</si>
  <si>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</si>
  <si>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</si>
  <si>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</si>
  <si>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</si>
  <si>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</si>
  <si>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</si>
  <si>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</si>
  <si>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</si>
  <si>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</si>
  <si>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</si>
  <si>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</si>
  <si>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</si>
  <si>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</si>
  <si>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</si>
  <si>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</si>
  <si>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</si>
  <si>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</si>
  <si>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</si>
  <si>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</si>
  <si>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</si>
  <si>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</si>
  <si>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</si>
  <si>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</si>
  <si>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</si>
  <si>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</si>
  <si>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</si>
  <si>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</si>
  <si>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</si>
  <si>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</si>
  <si>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</si>
  <si>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</si>
  <si>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</si>
  <si>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</si>
  <si>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</si>
  <si>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</si>
  <si>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</si>
  <si>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</si>
  <si>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</si>
  <si>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</si>
  <si>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</si>
  <si>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</si>
  <si>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</si>
  <si>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</si>
  <si>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</si>
  <si>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</si>
  <si>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</si>
  <si>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</si>
  <si>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</si>
  <si>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</si>
  <si>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</si>
  <si>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</si>
  <si>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ThreePointers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</si>
  <si>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</si>
  <si>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</si>
  <si>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</si>
  <si>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</si>
  <si>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</si>
  <si>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</si>
  <si>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</si>
  <si>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</si>
  <si>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</si>
  <si>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</si>
  <si>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</si>
  <si>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</si>
  <si>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</si>
  <si>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</si>
  <si>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Week 1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</si>
  <si>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</si>
  <si>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</si>
  <si>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</si>
  <si>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</si>
  <si>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</si>
  <si>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</si>
  <si>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</si>
  <si>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</si>
  <si>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Shaun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</si>
  <si>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</si>
  <si>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</si>
  <si>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</si>
  <si>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</si>
  <si>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</si>
  <si>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</si>
  <si>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</si>
  <si>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</si>
  <si>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</si>
  <si>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</si>
  <si>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</si>
  <si>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</si>
  <si>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</si>
  <si>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</si>
  <si>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</si>
  <si>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</si>
  <si>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Insert Date Here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</si>
  <si>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</si>
  <si>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</si>
  <si>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</si>
  <si>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</si>
  <si>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</si>
  <si>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</si>
  <si>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</si>
  <si>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</si>
  <si>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</si>
  <si>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</si>
  <si>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</si>
  <si>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</si>
  <si>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</si>
  <si>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Finish</t>
  </si>
  <si>
    <t>For Stats Page:</t>
  </si>
  <si>
    <t>Nick Szogi</t>
  </si>
  <si>
    <t>Three Pointer</t>
  </si>
  <si>
    <t xml:space="preserve"> </t>
  </si>
  <si>
    <t>Finish Avg</t>
  </si>
  <si>
    <t>Mid Avg</t>
  </si>
  <si>
    <t>3 Avg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</si>
  <si>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</si>
  <si>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</si>
  <si>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</si>
  <si>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</si>
  <si>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</si>
  <si>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</si>
  <si>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</si>
  <si>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</si>
  <si>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</si>
  <si>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</si>
  <si>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Upload new stats to website</t>
  </si>
  <si>
    <t>Upload new day stats to website</t>
  </si>
  <si>
    <t>Add &lt;tr&gt; for day stats</t>
  </si>
  <si>
    <t>Upload results and change ladder</t>
  </si>
  <si>
    <t>Retained by 5 Musketeers</t>
  </si>
  <si>
    <t>Retained by Wet Willies</t>
  </si>
  <si>
    <t>Retained by Loose Gooses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</si>
</sst>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1"/>
  </cellStyleXfs>
  <cellXfs count="6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7" fillId="0" borderId="6" xfId="0" applyFont="1" applyFill="1" applyBorder="1" applyAlignment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0" fillId="0" borderId="7" xfId="0" applyFont="1" applyFill="1" applyBorder="1" applyAlignment="1"/>
    <xf numFmtId="0" fontId="7" fillId="0" borderId="8" xfId="0" applyFont="1" applyFill="1" applyBorder="1" applyAlignment="1"/>
    <xf numFmtId="0" fontId="1" fillId="0" borderId="9" xfId="0" applyFont="1" applyFill="1" applyBorder="1"/>
    <xf numFmtId="2" fontId="3" fillId="0" borderId="9" xfId="0" applyNumberFormat="1" applyFont="1" applyFill="1" applyBorder="1"/>
    <xf numFmtId="0" fontId="0" fillId="0" borderId="10" xfId="0" applyFont="1" applyFill="1" applyBorder="1" applyAlignment="1"/>
    <xf numFmtId="2" fontId="1" fillId="0" borderId="2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</cellXfs>
  <cellStyles count="2">
    <cellStyle name="Normal" xfId="0" builtinId="0"/>
    <cellStyle name="Normal 2" xfId="1" xr:uid="{E4ED72E7-E964-4884-BAF1-D3A03BDB6523}"/>
  </cellStyles>
  <dxfs count="15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0.4375</c:v>
                </c:pt>
                <c:pt idx="1">
                  <c:v>0.3125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A5219-6DFE-46F0-966E-5F60422B7104}" name="Table1" displayName="Table1" ref="P7:Y22" totalsRowShown="0" headerRowDxfId="14" dataDxfId="12" headerRowBorderDxfId="13" tableBorderDxfId="11" totalsRowBorderDxfId="10">
  <autoFilter ref="P7:Y22" xr:uid="{65BA5219-6DFE-46F0-966E-5F60422B7104}"/>
  <tableColumns count="10">
    <tableColumn id="1" xr3:uid="{8B9A5B7C-C49F-4129-BF1D-47938C1E98E7}" name="Scoring" dataDxfId="9"/>
    <tableColumn id="2" xr3:uid="{FE454E58-6ABE-4634-8B4F-7A281F4EFD11}" name="Points" dataDxfId="8">
      <calculatedColumnFormula>Q29</calculatedColumnFormula>
    </tableColumn>
    <tableColumn id="3" xr3:uid="{916737CE-56A3-41CA-B775-884324D94711}" name="Average" dataDxfId="7">
      <calculatedColumnFormula>Q8/$Q$5</calculatedColumnFormula>
    </tableColumn>
    <tableColumn id="4" xr3:uid="{5AA4CB67-A535-42CA-A721-4835D4FE4579}" name="Finishes" dataDxfId="6">
      <calculatedColumnFormula>S29</calculatedColumnFormula>
    </tableColumn>
    <tableColumn id="5" xr3:uid="{EF168122-F812-481E-9E07-71853177A285}" name="Finish Avg" dataDxfId="5">
      <calculatedColumnFormula>S8/$Q$5</calculatedColumnFormula>
    </tableColumn>
    <tableColumn id="6" xr3:uid="{FCBFC22A-B6FF-4C2F-9EC5-7886B05E89A5}" name="Midranges" dataDxfId="4">
      <calculatedColumnFormula>U29</calculatedColumnFormula>
    </tableColumn>
    <tableColumn id="7" xr3:uid="{5DF788EA-13E7-42F7-8FB8-D02E9139C234}" name="Mid Avg" dataDxfId="3">
      <calculatedColumnFormula>U8/$Q$5</calculatedColumnFormula>
    </tableColumn>
    <tableColumn id="8" xr3:uid="{D7F0920D-8F77-4996-9F9C-D656593D74EA}" name="Threes" dataDxfId="2">
      <calculatedColumnFormula>W29</calculatedColumnFormula>
    </tableColumn>
    <tableColumn id="9" xr3:uid="{21BA7002-8114-4C39-AAA4-DF9F1F48F5F0}" name="3 Avg" dataDxfId="1">
      <calculatedColumnFormula>W8/$Q$5</calculatedColumnFormula>
    </tableColumn>
    <tableColumn id="10" xr3:uid="{16839C82-F55F-4C82-87DF-5566B3DAC6D9}" name="Tea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topLeftCell="D1" zoomScale="79" zoomScaleNormal="79" workbookViewId="0">
      <selection activeCell="O21" sqref="O21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1</v>
      </c>
      <c r="E3" s="1">
        <f>'Stats Global'!Q8</f>
        <v>1</v>
      </c>
      <c r="F3" s="14">
        <f>'Stats Global'!T8</f>
        <v>0</v>
      </c>
      <c r="G3" s="24">
        <f>'Stats Global'!S8</f>
        <v>0</v>
      </c>
      <c r="H3" s="14">
        <f>'Stats Global'!V8</f>
        <v>1</v>
      </c>
      <c r="I3" s="24">
        <f>'Stats Global'!U8</f>
        <v>1</v>
      </c>
      <c r="J3" s="14">
        <f>'Stats Global'!X8</f>
        <v>0</v>
      </c>
      <c r="K3" s="24">
        <f>'Stats Global'!W8</f>
        <v>0</v>
      </c>
      <c r="T3" s="1"/>
      <c r="U3" s="1" t="str">
        <f t="shared" ref="U3:U17" si="0">IF(C3="5 Musketeers", $X$3, IF(C3="Loose Gooses", $X$4, $X$5))</f>
        <v>../Images/5M_Final.png</v>
      </c>
      <c r="V3" s="1" t="str">
        <f t="shared" ref="V3:V17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34</v>
      </c>
      <c r="D4" s="14">
        <f>'Stats Global'!R9</f>
        <v>1</v>
      </c>
      <c r="E4" s="24">
        <f>'Stats Global'!Q9</f>
        <v>1</v>
      </c>
      <c r="F4" s="14">
        <f>'Stats Global'!T9</f>
        <v>0</v>
      </c>
      <c r="G4" s="24">
        <f>'Stats Global'!S9</f>
        <v>0</v>
      </c>
      <c r="H4" s="14">
        <f>'Stats Global'!V9</f>
        <v>1</v>
      </c>
      <c r="I4" s="24">
        <f>'Stats Global'!U9</f>
        <v>1</v>
      </c>
      <c r="J4" s="14">
        <f>'Stats Global'!X9</f>
        <v>0</v>
      </c>
      <c r="K4" s="24">
        <f>'Stats Global'!W9</f>
        <v>0</v>
      </c>
      <c r="T4" s="1"/>
      <c r="U4" s="1" t="str">
        <f t="shared" si="0"/>
        <v>../Images/5M_Final.png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39</v>
      </c>
      <c r="D5" s="14">
        <f>'Stats Global'!R10</f>
        <v>2</v>
      </c>
      <c r="E5" s="24">
        <f>'Stats Global'!Q10</f>
        <v>2</v>
      </c>
      <c r="F5" s="14">
        <f>'Stats Global'!T10</f>
        <v>0</v>
      </c>
      <c r="G5" s="24">
        <f>'Stats Global'!S10</f>
        <v>0</v>
      </c>
      <c r="H5" s="14">
        <f>'Stats Global'!V10</f>
        <v>0</v>
      </c>
      <c r="I5" s="24">
        <f>'Stats Global'!U10</f>
        <v>0</v>
      </c>
      <c r="J5" s="14">
        <f>'Stats Global'!X10</f>
        <v>1</v>
      </c>
      <c r="K5" s="24">
        <f>'Stats Global'!W10</f>
        <v>1</v>
      </c>
      <c r="L5" s="3" t="s">
        <v>40</v>
      </c>
      <c r="M5" s="3" t="s">
        <v>41</v>
      </c>
      <c r="N5" s="3" t="s">
        <v>42</v>
      </c>
      <c r="T5" s="1" t="s">
        <v>162</v>
      </c>
      <c r="U5" s="1" t="str">
        <f t="shared" si="0"/>
        <v>../Images/WW_Final.png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2</v>
      </c>
      <c r="E6" s="24">
        <f>'Stats Global'!Q11</f>
        <v>2</v>
      </c>
      <c r="F6" s="14">
        <f>'Stats Global'!T11</f>
        <v>0</v>
      </c>
      <c r="G6" s="24">
        <f>'Stats Global'!S11</f>
        <v>0</v>
      </c>
      <c r="H6" s="14">
        <f>'Stats Global'!V11</f>
        <v>0</v>
      </c>
      <c r="I6" s="24">
        <f>'Stats Global'!U11</f>
        <v>0</v>
      </c>
      <c r="J6" s="14">
        <f>'Stats Global'!X11</f>
        <v>1</v>
      </c>
      <c r="K6" s="24">
        <f>'Stats Global'!W11</f>
        <v>1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163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34</v>
      </c>
      <c r="D7" s="14">
        <f>'Stats Global'!R12</f>
        <v>1</v>
      </c>
      <c r="E7" s="24">
        <f>'Stats Global'!Q12</f>
        <v>1</v>
      </c>
      <c r="F7" s="14">
        <f>'Stats Global'!T12</f>
        <v>0</v>
      </c>
      <c r="G7" s="24">
        <f>'Stats Global'!S12</f>
        <v>0</v>
      </c>
      <c r="H7" s="14">
        <f>'Stats Global'!V12</f>
        <v>1</v>
      </c>
      <c r="I7" s="24">
        <f>'Stats Global'!U12</f>
        <v>1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1"/>
      <c r="U7" s="1" t="str">
        <f t="shared" si="0"/>
        <v>../Images/5M_Final.png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34</v>
      </c>
      <c r="D8" s="14">
        <f>'Stats Global'!R13</f>
        <v>1</v>
      </c>
      <c r="E8" s="24">
        <f>'Stats Global'!Q13</f>
        <v>1</v>
      </c>
      <c r="F8" s="14">
        <f>'Stats Global'!T13</f>
        <v>0</v>
      </c>
      <c r="G8" s="24">
        <f>'Stats Global'!S13</f>
        <v>0</v>
      </c>
      <c r="H8" s="14">
        <f>'Stats Global'!V13</f>
        <v>1</v>
      </c>
      <c r="I8" s="24">
        <f>'Stats Global'!U13</f>
        <v>1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1"/>
      <c r="U8" s="1" t="str">
        <f t="shared" si="0"/>
        <v>../Images/5M_Final.png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39</v>
      </c>
      <c r="D9" s="14">
        <f>'Stats Global'!R14</f>
        <v>2</v>
      </c>
      <c r="E9" s="24">
        <f>'Stats Global'!Q14</f>
        <v>2</v>
      </c>
      <c r="F9" s="14">
        <f>'Stats Global'!T14</f>
        <v>0</v>
      </c>
      <c r="G9" s="24">
        <f>'Stats Global'!S14</f>
        <v>0</v>
      </c>
      <c r="H9" s="14">
        <f>'Stats Global'!V14</f>
        <v>0</v>
      </c>
      <c r="I9" s="24">
        <f>'Stats Global'!U14</f>
        <v>0</v>
      </c>
      <c r="J9" s="14">
        <f>'Stats Global'!X14</f>
        <v>1</v>
      </c>
      <c r="K9" s="24">
        <f>'Stats Global'!W14</f>
        <v>1</v>
      </c>
      <c r="L9" s="3" t="s">
        <v>42</v>
      </c>
      <c r="M9" s="3" t="s">
        <v>54</v>
      </c>
      <c r="T9" s="1"/>
      <c r="U9" s="1" t="str">
        <f t="shared" si="0"/>
        <v>../Images/WW_Final.png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1</v>
      </c>
      <c r="E10" s="24">
        <f>'Stats Global'!Q15</f>
        <v>1</v>
      </c>
      <c r="F10" s="14">
        <f>'Stats Global'!T15</f>
        <v>1</v>
      </c>
      <c r="G10" s="24">
        <f>'Stats Global'!S15</f>
        <v>1</v>
      </c>
      <c r="H10" s="14">
        <f>'Stats Global'!V15</f>
        <v>0</v>
      </c>
      <c r="I10" s="24">
        <f>'Stats Global'!U15</f>
        <v>0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164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2</v>
      </c>
      <c r="E11" s="24">
        <f>'Stats Global'!Q16</f>
        <v>2</v>
      </c>
      <c r="F11" s="14">
        <f>'Stats Global'!T16</f>
        <v>0</v>
      </c>
      <c r="G11" s="24">
        <f>'Stats Global'!S16</f>
        <v>0</v>
      </c>
      <c r="H11" s="14">
        <f>'Stats Global'!V16</f>
        <v>2</v>
      </c>
      <c r="I11" s="24">
        <f>'Stats Global'!U16</f>
        <v>2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1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39</v>
      </c>
      <c r="D12" s="14">
        <f>'Stats Global'!R17</f>
        <v>1</v>
      </c>
      <c r="E12" s="24">
        <f>'Stats Global'!Q17</f>
        <v>1</v>
      </c>
      <c r="F12" s="14">
        <f>'Stats Global'!T17</f>
        <v>0</v>
      </c>
      <c r="G12" s="24">
        <f>'Stats Global'!S17</f>
        <v>0</v>
      </c>
      <c r="H12" s="14">
        <f>'Stats Global'!V17</f>
        <v>1</v>
      </c>
      <c r="I12" s="24">
        <f>'Stats Global'!U17</f>
        <v>1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1"/>
      <c r="U12" s="1" t="str">
        <f t="shared" si="0"/>
        <v>../Images/WW_Final.png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39</v>
      </c>
      <c r="D13" s="14">
        <f>'Stats Global'!R18</f>
        <v>2</v>
      </c>
      <c r="E13" s="24">
        <f>'Stats Global'!Q18</f>
        <v>2</v>
      </c>
      <c r="F13" s="14">
        <f>'Stats Global'!T18</f>
        <v>0</v>
      </c>
      <c r="G13" s="24">
        <f>'Stats Global'!S18</f>
        <v>0</v>
      </c>
      <c r="H13" s="14">
        <f>'Stats Global'!V18</f>
        <v>0</v>
      </c>
      <c r="I13" s="24">
        <f>'Stats Global'!U18</f>
        <v>0</v>
      </c>
      <c r="J13" s="14">
        <f>'Stats Global'!X18</f>
        <v>1</v>
      </c>
      <c r="K13" s="24">
        <f>'Stats Global'!W18</f>
        <v>1</v>
      </c>
      <c r="L13" s="3" t="s">
        <v>67</v>
      </c>
      <c r="M13" s="3" t="s">
        <v>42</v>
      </c>
      <c r="T13" s="1"/>
      <c r="U13" s="1" t="str">
        <f t="shared" si="0"/>
        <v>../Images/WW_Final.png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1</v>
      </c>
      <c r="E14" s="24">
        <f>'Stats Global'!Q19</f>
        <v>1</v>
      </c>
      <c r="F14" s="14">
        <f>'Stats Global'!T19</f>
        <v>1</v>
      </c>
      <c r="G14" s="24">
        <f>'Stats Global'!S19</f>
        <v>1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1"/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1</v>
      </c>
      <c r="E15" s="24">
        <f>'Stats Global'!Q20</f>
        <v>1</v>
      </c>
      <c r="F15" s="14">
        <f>'Stats Global'!T20</f>
        <v>1</v>
      </c>
      <c r="G15" s="24">
        <f>'Stats Global'!S20</f>
        <v>1</v>
      </c>
      <c r="H15" s="14">
        <f>'Stats Global'!V20</f>
        <v>0</v>
      </c>
      <c r="I15" s="24">
        <f>'Stats Global'!U20</f>
        <v>0</v>
      </c>
      <c r="J15" s="14">
        <f>'Stats Global'!X20</f>
        <v>0</v>
      </c>
      <c r="K15" s="24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1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2</v>
      </c>
      <c r="E16" s="24">
        <f>'Stats Global'!Q21</f>
        <v>2</v>
      </c>
      <c r="F16" s="14">
        <f>'Stats Global'!T21</f>
        <v>0</v>
      </c>
      <c r="G16" s="24">
        <f>'Stats Global'!S21</f>
        <v>0</v>
      </c>
      <c r="H16" s="14">
        <f>'Stats Global'!V21</f>
        <v>0</v>
      </c>
      <c r="I16" s="24">
        <f>'Stats Global'!U21</f>
        <v>0</v>
      </c>
      <c r="J16" s="14">
        <f>'Stats Global'!X21</f>
        <v>1</v>
      </c>
      <c r="K16" s="24">
        <f>'Stats Global'!W21</f>
        <v>1</v>
      </c>
      <c r="L16" s="3" t="s">
        <v>77</v>
      </c>
      <c r="M16" s="3" t="s">
        <v>42</v>
      </c>
      <c r="T16" s="1"/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1</v>
      </c>
      <c r="E17" s="24">
        <f>'Stats Global'!Q22</f>
        <v>1</v>
      </c>
      <c r="F17" s="14">
        <f>'Stats Global'!T22</f>
        <v>1</v>
      </c>
      <c r="G17" s="24">
        <f>'Stats Global'!S22</f>
        <v>1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1"/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G20" s="38"/>
      <c r="H20" s="41"/>
      <c r="I20" s="38"/>
      <c r="J20" s="41"/>
      <c r="K20" s="38"/>
      <c r="X20" s="3" t="s">
        <v>83</v>
      </c>
    </row>
    <row r="21" spans="2:24" ht="14.25" customHeight="1" x14ac:dyDescent="0.45">
      <c r="B21" s="1"/>
      <c r="C21" s="1"/>
      <c r="D21" s="41"/>
      <c r="E21" s="38"/>
      <c r="F21" s="41"/>
      <c r="G21" s="38"/>
      <c r="H21" s="41"/>
      <c r="I21" s="38"/>
      <c r="J21" s="41"/>
      <c r="K21" s="38"/>
      <c r="X21" s="3" t="s">
        <v>86</v>
      </c>
    </row>
    <row r="22" spans="2:24" ht="14.25" customHeight="1" x14ac:dyDescent="0.45">
      <c r="B22" s="4"/>
      <c r="C22" s="1"/>
      <c r="D22" s="41"/>
      <c r="E22" s="38"/>
      <c r="F22" s="41"/>
      <c r="G22" s="38"/>
      <c r="H22" s="41"/>
      <c r="I22" s="38"/>
      <c r="J22" s="41"/>
      <c r="K22" s="38"/>
      <c r="X22" s="3" t="s">
        <v>87</v>
      </c>
    </row>
    <row r="23" spans="2:24" ht="14.25" customHeight="1" x14ac:dyDescent="0.45">
      <c r="B23" s="4"/>
      <c r="C23" s="1"/>
      <c r="D23" s="41"/>
      <c r="E23" s="38"/>
      <c r="F23" s="41"/>
      <c r="G23" s="38"/>
      <c r="H23" s="41"/>
      <c r="I23" s="38"/>
      <c r="J23" s="41"/>
      <c r="K23" s="38"/>
      <c r="X23" s="3" t="s">
        <v>88</v>
      </c>
    </row>
    <row r="24" spans="2:24" ht="14.25" customHeight="1" x14ac:dyDescent="0.45">
      <c r="D24" s="41"/>
      <c r="E24" s="38"/>
      <c r="F24" s="41"/>
      <c r="G24" s="38"/>
      <c r="H24" s="41"/>
      <c r="I24" s="38"/>
      <c r="J24" s="41"/>
      <c r="K24" s="38"/>
    </row>
    <row r="25" spans="2:24" ht="14.25" customHeight="1" x14ac:dyDescent="0.45">
      <c r="D25" s="41"/>
      <c r="E25" s="38"/>
      <c r="F25" s="41"/>
      <c r="G25" s="38"/>
      <c r="H25" s="41"/>
      <c r="I25" s="38"/>
      <c r="J25" s="41"/>
      <c r="K25" s="38"/>
    </row>
    <row r="26" spans="2:24" ht="14.25" customHeight="1" x14ac:dyDescent="0.45">
      <c r="D26" s="41"/>
      <c r="E26" s="38"/>
      <c r="F26" s="41"/>
      <c r="G26" s="38"/>
      <c r="H26" s="41"/>
      <c r="I26" s="38"/>
      <c r="J26" s="41"/>
      <c r="K26" s="38"/>
    </row>
    <row r="27" spans="2:24" ht="14.25" customHeight="1" x14ac:dyDescent="0.45">
      <c r="D27" s="41"/>
      <c r="E27" s="38"/>
      <c r="F27" s="41"/>
      <c r="G27" s="38"/>
      <c r="H27" s="41"/>
      <c r="I27" s="38"/>
      <c r="J27" s="41"/>
      <c r="K27" s="38"/>
    </row>
    <row r="28" spans="2:24" ht="14.25" customHeight="1" x14ac:dyDescent="0.45">
      <c r="D28" s="41"/>
      <c r="E28" s="38"/>
      <c r="F28" s="41"/>
      <c r="G28" s="38"/>
      <c r="H28" s="41"/>
      <c r="I28" s="38"/>
      <c r="J28" s="41"/>
      <c r="K28" s="38"/>
    </row>
    <row r="29" spans="2:24" ht="14.25" customHeight="1" x14ac:dyDescent="0.45">
      <c r="D29" s="41"/>
      <c r="E29" s="38"/>
      <c r="F29" s="41"/>
      <c r="G29" s="38"/>
      <c r="H29" s="41"/>
      <c r="I29" s="38"/>
      <c r="J29" s="41"/>
      <c r="K29" s="38"/>
    </row>
    <row r="30" spans="2:24" ht="14.25" customHeight="1" x14ac:dyDescent="0.45">
      <c r="D30" s="41"/>
      <c r="E30" s="38"/>
      <c r="F30" s="41"/>
      <c r="G30" s="38"/>
      <c r="H30" s="41"/>
      <c r="I30" s="38"/>
      <c r="J30" s="41"/>
      <c r="K30" s="38"/>
    </row>
    <row r="31" spans="2:24" ht="14.25" customHeight="1" x14ac:dyDescent="0.45">
      <c r="D31" s="41"/>
      <c r="E31" s="38"/>
      <c r="F31" s="41"/>
      <c r="G31" s="38"/>
      <c r="H31" s="41"/>
      <c r="I31" s="38"/>
      <c r="J31" s="41"/>
      <c r="K31" s="38"/>
    </row>
    <row r="32" spans="2:24" ht="14.25" customHeight="1" x14ac:dyDescent="0.45">
      <c r="D32" s="41"/>
      <c r="E32" s="38"/>
      <c r="F32" s="41"/>
      <c r="G32" s="38"/>
      <c r="H32" s="41"/>
      <c r="I32" s="38"/>
      <c r="J32" s="41"/>
      <c r="K32" s="38"/>
    </row>
    <row r="33" spans="4:11" ht="14.25" customHeight="1" x14ac:dyDescent="0.45">
      <c r="D33" s="41"/>
      <c r="E33" s="38"/>
      <c r="F33" s="41"/>
      <c r="G33" s="38"/>
      <c r="H33" s="41"/>
      <c r="I33" s="38"/>
      <c r="J33" s="41"/>
      <c r="K33" s="38"/>
    </row>
    <row r="34" spans="4:11" ht="14.25" customHeight="1" x14ac:dyDescent="0.45">
      <c r="D34" s="41"/>
      <c r="E34" s="38"/>
      <c r="F34" s="41"/>
      <c r="G34" s="38"/>
      <c r="H34" s="41"/>
      <c r="I34" s="38"/>
      <c r="J34" s="41"/>
      <c r="K34" s="38"/>
    </row>
    <row r="35" spans="4:11" ht="14.25" customHeight="1" x14ac:dyDescent="0.45">
      <c r="D35" s="38"/>
    </row>
    <row r="36" spans="4:11" ht="14.25" customHeight="1" x14ac:dyDescent="0.45">
      <c r="D36" s="38"/>
    </row>
    <row r="37" spans="4:11" ht="14.25" customHeight="1" x14ac:dyDescent="0.45">
      <c r="D37" s="38"/>
      <c r="J37" t="s">
        <v>144</v>
      </c>
    </row>
    <row r="38" spans="4:11" ht="14.25" customHeight="1" x14ac:dyDescent="0.45"/>
    <row r="39" spans="4:11" ht="14.25" customHeight="1" x14ac:dyDescent="0.45"/>
    <row r="40" spans="4:11" ht="14.25" customHeight="1" x14ac:dyDescent="0.45"/>
    <row r="41" spans="4:11" ht="14.25" customHeight="1" x14ac:dyDescent="0.45"/>
    <row r="42" spans="4:11" ht="14.25" customHeight="1" x14ac:dyDescent="0.45"/>
    <row r="43" spans="4:11" ht="14.25" customHeight="1" x14ac:dyDescent="0.45"/>
    <row r="44" spans="4:11" ht="14.25" customHeight="1" x14ac:dyDescent="0.45"/>
    <row r="45" spans="4:11" ht="14.25" customHeight="1" x14ac:dyDescent="0.45"/>
    <row r="46" spans="4:11" ht="14.25" customHeight="1" x14ac:dyDescent="0.45"/>
    <row r="47" spans="4:11" ht="14.25" customHeight="1" x14ac:dyDescent="0.45"/>
    <row r="48" spans="4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tabSelected="1" topLeftCell="B3" zoomScale="85" zoomScaleNormal="85" workbookViewId="0">
      <selection activeCell="L40" sqref="L40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33203125" customWidth="1"/>
    <col min="19" max="20" width="10.1328125" customWidth="1"/>
    <col min="21" max="21" width="11.19921875" customWidth="1"/>
    <col min="22" max="22" width="11.1328125" customWidth="1"/>
    <col min="23" max="23" width="8.73046875" customWidth="1"/>
    <col min="24" max="24" width="11.1328125" customWidth="1"/>
    <col min="25" max="25" width="12.796875" customWidth="1"/>
    <col min="26" max="38" width="8.73046875" customWidth="1"/>
  </cols>
  <sheetData>
    <row r="1" spans="2:38" ht="14.25" customHeight="1" x14ac:dyDescent="0.45"/>
    <row r="2" spans="2:38" ht="14.25" customHeight="1" x14ac:dyDescent="0.45">
      <c r="B2" s="5" t="s">
        <v>89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90</v>
      </c>
      <c r="D4" s="5" t="s">
        <v>91</v>
      </c>
      <c r="E4" s="5" t="s">
        <v>92</v>
      </c>
      <c r="F4" s="5" t="s">
        <v>93</v>
      </c>
      <c r="I4" s="5" t="s">
        <v>94</v>
      </c>
    </row>
    <row r="5" spans="2:38" ht="14.25" customHeight="1" x14ac:dyDescent="0.45">
      <c r="B5" s="36" t="str">
        <f>Template!C2</f>
        <v>Insert Date Here</v>
      </c>
      <c r="C5" s="3">
        <f>COUNT(Template!B3:B30)</f>
        <v>16</v>
      </c>
      <c r="D5" s="3">
        <f>MAX(Template!L3:L5)</f>
        <v>7</v>
      </c>
      <c r="E5" s="3">
        <f>C5-D5-F5</f>
        <v>5</v>
      </c>
      <c r="F5" s="3">
        <f>MIN(Template!L3:L5)</f>
        <v>4</v>
      </c>
      <c r="I5" s="1" t="s">
        <v>95</v>
      </c>
      <c r="J5" s="1" t="s">
        <v>91</v>
      </c>
      <c r="K5" s="1" t="s">
        <v>92</v>
      </c>
      <c r="L5" s="1" t="s">
        <v>93</v>
      </c>
      <c r="P5" s="3" t="s">
        <v>96</v>
      </c>
      <c r="Q5" s="1">
        <f>Q26</f>
        <v>1</v>
      </c>
      <c r="AJ5" s="6"/>
      <c r="AK5" s="6"/>
      <c r="AL5" s="6"/>
    </row>
    <row r="6" spans="2:38" ht="14.25" customHeight="1" x14ac:dyDescent="0.45">
      <c r="B6" s="4"/>
      <c r="I6" s="7">
        <f t="shared" ref="I6:L6" si="0">AVERAGE(C5:C30)</f>
        <v>16</v>
      </c>
      <c r="J6" s="1">
        <f t="shared" si="0"/>
        <v>7</v>
      </c>
      <c r="K6" s="1">
        <f t="shared" si="0"/>
        <v>5</v>
      </c>
      <c r="L6" s="1">
        <f t="shared" si="0"/>
        <v>4</v>
      </c>
      <c r="AJ6" s="6"/>
      <c r="AK6" s="6"/>
      <c r="AL6" s="6"/>
    </row>
    <row r="7" spans="2:38" ht="14.25" customHeight="1" x14ac:dyDescent="0.45">
      <c r="B7" s="4"/>
      <c r="I7" s="5" t="s">
        <v>97</v>
      </c>
      <c r="J7" s="8">
        <f t="shared" ref="J7:L7" si="1">J6/$I$6</f>
        <v>0.4375</v>
      </c>
      <c r="K7" s="8">
        <f t="shared" si="1"/>
        <v>0.3125</v>
      </c>
      <c r="L7" s="8">
        <f t="shared" si="1"/>
        <v>0.25</v>
      </c>
      <c r="P7" s="45" t="s">
        <v>98</v>
      </c>
      <c r="Q7" s="46" t="s">
        <v>8</v>
      </c>
      <c r="R7" s="46" t="s">
        <v>99</v>
      </c>
      <c r="S7" s="47" t="s">
        <v>9</v>
      </c>
      <c r="T7" s="48" t="s">
        <v>145</v>
      </c>
      <c r="U7" s="48" t="s">
        <v>10</v>
      </c>
      <c r="V7" s="48" t="s">
        <v>146</v>
      </c>
      <c r="W7" s="47" t="s">
        <v>11</v>
      </c>
      <c r="X7" s="48" t="s">
        <v>147</v>
      </c>
      <c r="Y7" s="49" t="s">
        <v>13</v>
      </c>
      <c r="Z7" s="5"/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50" t="s">
        <v>55</v>
      </c>
      <c r="Q8" s="51">
        <f t="shared" ref="Q8:Q22" si="2">Q29</f>
        <v>1</v>
      </c>
      <c r="R8" s="52">
        <f t="shared" ref="R8:R22" si="3">Q8/$Q$5</f>
        <v>1</v>
      </c>
      <c r="S8" s="51">
        <f t="shared" ref="S8:S22" si="4">S29</f>
        <v>0</v>
      </c>
      <c r="T8" s="58">
        <f t="shared" ref="T8:T22" si="5">S8/$Q$5</f>
        <v>0</v>
      </c>
      <c r="U8" s="51">
        <f t="shared" ref="U8:U22" si="6">U29</f>
        <v>1</v>
      </c>
      <c r="V8" s="58">
        <f t="shared" ref="V8:V22" si="7">U8/$Q$5</f>
        <v>1</v>
      </c>
      <c r="W8" s="51">
        <f t="shared" ref="W8:W22" si="8">W29</f>
        <v>0</v>
      </c>
      <c r="X8" s="58">
        <f t="shared" ref="X8:X22" si="9">W8/$Q$5</f>
        <v>0</v>
      </c>
      <c r="Y8" s="53" t="s">
        <v>34</v>
      </c>
      <c r="Z8" s="7"/>
      <c r="AD8" s="7"/>
      <c r="AH8" s="7"/>
      <c r="AJ8" s="6"/>
      <c r="AK8" s="6"/>
      <c r="AL8" s="11"/>
    </row>
    <row r="9" spans="2:38" ht="14.25" customHeight="1" x14ac:dyDescent="0.45">
      <c r="B9" s="4"/>
      <c r="P9" s="50" t="s">
        <v>59</v>
      </c>
      <c r="Q9" s="51">
        <f t="shared" si="2"/>
        <v>1</v>
      </c>
      <c r="R9" s="52">
        <f t="shared" si="3"/>
        <v>1</v>
      </c>
      <c r="S9" s="51">
        <f t="shared" si="4"/>
        <v>0</v>
      </c>
      <c r="T9" s="58">
        <f t="shared" si="5"/>
        <v>0</v>
      </c>
      <c r="U9" s="51">
        <f t="shared" si="6"/>
        <v>1</v>
      </c>
      <c r="V9" s="58">
        <f t="shared" si="7"/>
        <v>1</v>
      </c>
      <c r="W9" s="51">
        <f t="shared" si="8"/>
        <v>0</v>
      </c>
      <c r="X9" s="58">
        <f t="shared" si="9"/>
        <v>0</v>
      </c>
      <c r="Y9" s="53" t="s">
        <v>34</v>
      </c>
      <c r="Z9" s="7"/>
      <c r="AD9" s="7"/>
      <c r="AH9" s="7"/>
      <c r="AJ9" s="6"/>
      <c r="AK9" s="6"/>
      <c r="AL9" s="11"/>
    </row>
    <row r="10" spans="2:38" ht="14.25" customHeight="1" x14ac:dyDescent="0.45">
      <c r="B10" s="4"/>
      <c r="P10" s="50" t="s">
        <v>62</v>
      </c>
      <c r="Q10" s="51">
        <f t="shared" si="2"/>
        <v>2</v>
      </c>
      <c r="R10" s="52">
        <f t="shared" si="3"/>
        <v>2</v>
      </c>
      <c r="S10" s="51">
        <f t="shared" si="4"/>
        <v>0</v>
      </c>
      <c r="T10" s="58">
        <f t="shared" si="5"/>
        <v>0</v>
      </c>
      <c r="U10" s="51">
        <f t="shared" si="6"/>
        <v>0</v>
      </c>
      <c r="V10" s="58">
        <f t="shared" si="7"/>
        <v>0</v>
      </c>
      <c r="W10" s="51">
        <f t="shared" si="8"/>
        <v>1</v>
      </c>
      <c r="X10" s="58">
        <f t="shared" si="9"/>
        <v>1</v>
      </c>
      <c r="Y10" s="53" t="s">
        <v>39</v>
      </c>
      <c r="Z10" s="7"/>
      <c r="AD10" s="7"/>
      <c r="AH10" s="7"/>
      <c r="AJ10" s="6"/>
      <c r="AK10" s="6"/>
      <c r="AL10" s="11"/>
    </row>
    <row r="11" spans="2:38" ht="14.25" customHeight="1" x14ac:dyDescent="0.45">
      <c r="B11" s="4"/>
      <c r="P11" s="50" t="s">
        <v>65</v>
      </c>
      <c r="Q11" s="51">
        <f t="shared" si="2"/>
        <v>2</v>
      </c>
      <c r="R11" s="52">
        <f t="shared" si="3"/>
        <v>2</v>
      </c>
      <c r="S11" s="51">
        <f t="shared" si="4"/>
        <v>0</v>
      </c>
      <c r="T11" s="58">
        <f t="shared" si="5"/>
        <v>0</v>
      </c>
      <c r="U11" s="51">
        <f t="shared" si="6"/>
        <v>0</v>
      </c>
      <c r="V11" s="58">
        <f t="shared" si="7"/>
        <v>0</v>
      </c>
      <c r="W11" s="51">
        <f t="shared" si="8"/>
        <v>1</v>
      </c>
      <c r="X11" s="58">
        <f t="shared" si="9"/>
        <v>1</v>
      </c>
      <c r="Y11" s="53" t="s">
        <v>39</v>
      </c>
      <c r="Z11" s="7"/>
      <c r="AD11" s="7"/>
      <c r="AH11" s="7"/>
      <c r="AJ11" s="6"/>
      <c r="AK11" s="6"/>
      <c r="AL11" s="11"/>
    </row>
    <row r="12" spans="2:38" ht="14.25" customHeight="1" x14ac:dyDescent="0.45">
      <c r="B12" s="4"/>
      <c r="P12" s="50" t="s">
        <v>68</v>
      </c>
      <c r="Q12" s="51">
        <f t="shared" si="2"/>
        <v>1</v>
      </c>
      <c r="R12" s="52">
        <f t="shared" si="3"/>
        <v>1</v>
      </c>
      <c r="S12" s="51">
        <f t="shared" si="4"/>
        <v>0</v>
      </c>
      <c r="T12" s="58">
        <f t="shared" si="5"/>
        <v>0</v>
      </c>
      <c r="U12" s="51">
        <f t="shared" si="6"/>
        <v>1</v>
      </c>
      <c r="V12" s="58">
        <f t="shared" si="7"/>
        <v>1</v>
      </c>
      <c r="W12" s="51">
        <f t="shared" si="8"/>
        <v>0</v>
      </c>
      <c r="X12" s="58">
        <f t="shared" si="9"/>
        <v>0</v>
      </c>
      <c r="Y12" s="53" t="s">
        <v>34</v>
      </c>
      <c r="Z12" s="7"/>
      <c r="AD12" s="7"/>
      <c r="AH12" s="7"/>
      <c r="AJ12" s="6"/>
      <c r="AK12" s="6"/>
      <c r="AL12" s="11"/>
    </row>
    <row r="13" spans="2:38" ht="14.25" customHeight="1" x14ac:dyDescent="0.45">
      <c r="B13" s="4"/>
      <c r="P13" s="50" t="s">
        <v>71</v>
      </c>
      <c r="Q13" s="51">
        <f t="shared" si="2"/>
        <v>1</v>
      </c>
      <c r="R13" s="52">
        <f t="shared" si="3"/>
        <v>1</v>
      </c>
      <c r="S13" s="51">
        <f t="shared" si="4"/>
        <v>0</v>
      </c>
      <c r="T13" s="58">
        <f t="shared" si="5"/>
        <v>0</v>
      </c>
      <c r="U13" s="51">
        <f t="shared" si="6"/>
        <v>1</v>
      </c>
      <c r="V13" s="58">
        <f t="shared" si="7"/>
        <v>1</v>
      </c>
      <c r="W13" s="51">
        <f t="shared" si="8"/>
        <v>0</v>
      </c>
      <c r="X13" s="58">
        <f t="shared" si="9"/>
        <v>0</v>
      </c>
      <c r="Y13" s="53" t="s">
        <v>34</v>
      </c>
      <c r="Z13" s="7"/>
      <c r="AD13" s="7"/>
      <c r="AH13" s="7"/>
      <c r="AJ13" s="6"/>
      <c r="AK13" s="6"/>
      <c r="AL13" s="11"/>
    </row>
    <row r="14" spans="2:38" ht="14.25" customHeight="1" x14ac:dyDescent="0.45">
      <c r="B14" s="4"/>
      <c r="P14" s="50" t="s">
        <v>75</v>
      </c>
      <c r="Q14" s="51">
        <f t="shared" si="2"/>
        <v>2</v>
      </c>
      <c r="R14" s="52">
        <f t="shared" si="3"/>
        <v>2</v>
      </c>
      <c r="S14" s="51">
        <f t="shared" si="4"/>
        <v>0</v>
      </c>
      <c r="T14" s="58">
        <f t="shared" si="5"/>
        <v>0</v>
      </c>
      <c r="U14" s="51">
        <f t="shared" si="6"/>
        <v>0</v>
      </c>
      <c r="V14" s="58">
        <f t="shared" si="7"/>
        <v>0</v>
      </c>
      <c r="W14" s="51">
        <f t="shared" si="8"/>
        <v>1</v>
      </c>
      <c r="X14" s="58">
        <f t="shared" si="9"/>
        <v>1</v>
      </c>
      <c r="Y14" s="53" t="s">
        <v>39</v>
      </c>
      <c r="Z14" s="7"/>
      <c r="AD14" s="7"/>
      <c r="AH14" s="7"/>
      <c r="AJ14" s="6"/>
      <c r="AK14" s="6"/>
      <c r="AL14" s="11"/>
    </row>
    <row r="15" spans="2:38" ht="14.25" customHeight="1" x14ac:dyDescent="0.45">
      <c r="B15" s="4"/>
      <c r="P15" s="50" t="s">
        <v>78</v>
      </c>
      <c r="Q15" s="51">
        <f t="shared" si="2"/>
        <v>1</v>
      </c>
      <c r="R15" s="52">
        <f t="shared" si="3"/>
        <v>1</v>
      </c>
      <c r="S15" s="51">
        <f t="shared" si="4"/>
        <v>1</v>
      </c>
      <c r="T15" s="58">
        <f t="shared" si="5"/>
        <v>1</v>
      </c>
      <c r="U15" s="51">
        <f t="shared" si="6"/>
        <v>0</v>
      </c>
      <c r="V15" s="58">
        <f t="shared" si="7"/>
        <v>0</v>
      </c>
      <c r="W15" s="51">
        <f t="shared" si="8"/>
        <v>0</v>
      </c>
      <c r="X15" s="58">
        <f t="shared" si="9"/>
        <v>0</v>
      </c>
      <c r="Y15" s="53" t="s">
        <v>57</v>
      </c>
      <c r="Z15" s="7"/>
      <c r="AD15" s="7"/>
      <c r="AH15" s="7"/>
      <c r="AJ15" s="6"/>
      <c r="AK15" s="6"/>
      <c r="AL15" s="11"/>
    </row>
    <row r="16" spans="2:38" ht="14.25" customHeight="1" x14ac:dyDescent="0.45">
      <c r="B16" s="4"/>
      <c r="P16" s="50" t="s">
        <v>80</v>
      </c>
      <c r="Q16" s="51">
        <f t="shared" si="2"/>
        <v>2</v>
      </c>
      <c r="R16" s="52">
        <f t="shared" si="3"/>
        <v>2</v>
      </c>
      <c r="S16" s="51">
        <f t="shared" si="4"/>
        <v>0</v>
      </c>
      <c r="T16" s="58">
        <f t="shared" si="5"/>
        <v>0</v>
      </c>
      <c r="U16" s="51">
        <f t="shared" si="6"/>
        <v>2</v>
      </c>
      <c r="V16" s="58">
        <f t="shared" si="7"/>
        <v>2</v>
      </c>
      <c r="W16" s="51">
        <f t="shared" si="8"/>
        <v>0</v>
      </c>
      <c r="X16" s="58">
        <f t="shared" si="9"/>
        <v>0</v>
      </c>
      <c r="Y16" s="53" t="s">
        <v>34</v>
      </c>
      <c r="Z16" s="7"/>
      <c r="AD16" s="7"/>
      <c r="AH16" s="7"/>
      <c r="AJ16" s="6"/>
      <c r="AK16" s="6"/>
      <c r="AL16" s="11"/>
    </row>
    <row r="17" spans="2:38" ht="14.25" customHeight="1" x14ac:dyDescent="0.45">
      <c r="B17" s="4"/>
      <c r="P17" s="50" t="s">
        <v>81</v>
      </c>
      <c r="Q17" s="51">
        <f t="shared" si="2"/>
        <v>1</v>
      </c>
      <c r="R17" s="52">
        <f t="shared" si="3"/>
        <v>1</v>
      </c>
      <c r="S17" s="51">
        <f t="shared" si="4"/>
        <v>0</v>
      </c>
      <c r="T17" s="58">
        <f t="shared" si="5"/>
        <v>0</v>
      </c>
      <c r="U17" s="51">
        <f t="shared" si="6"/>
        <v>1</v>
      </c>
      <c r="V17" s="58">
        <f t="shared" si="7"/>
        <v>1</v>
      </c>
      <c r="W17" s="51">
        <f t="shared" si="8"/>
        <v>0</v>
      </c>
      <c r="X17" s="58">
        <f t="shared" si="9"/>
        <v>0</v>
      </c>
      <c r="Y17" s="53" t="s">
        <v>39</v>
      </c>
      <c r="Z17" s="7"/>
      <c r="AD17" s="7"/>
      <c r="AH17" s="7"/>
      <c r="AJ17" s="6"/>
      <c r="AK17" s="6"/>
      <c r="AL17" s="11"/>
    </row>
    <row r="18" spans="2:38" ht="14.25" customHeight="1" x14ac:dyDescent="0.45">
      <c r="B18" s="4"/>
      <c r="P18" s="50" t="s">
        <v>82</v>
      </c>
      <c r="Q18" s="51">
        <f t="shared" si="2"/>
        <v>2</v>
      </c>
      <c r="R18" s="52">
        <f t="shared" si="3"/>
        <v>2</v>
      </c>
      <c r="S18" s="51">
        <f t="shared" si="4"/>
        <v>0</v>
      </c>
      <c r="T18" s="58">
        <f t="shared" si="5"/>
        <v>0</v>
      </c>
      <c r="U18" s="51">
        <f t="shared" si="6"/>
        <v>0</v>
      </c>
      <c r="V18" s="58">
        <f t="shared" si="7"/>
        <v>0</v>
      </c>
      <c r="W18" s="51">
        <f t="shared" si="8"/>
        <v>1</v>
      </c>
      <c r="X18" s="58">
        <f t="shared" si="9"/>
        <v>1</v>
      </c>
      <c r="Y18" s="53" t="s">
        <v>39</v>
      </c>
      <c r="Z18" s="7"/>
      <c r="AD18" s="7"/>
      <c r="AH18" s="7"/>
      <c r="AJ18" s="6"/>
      <c r="AK18" s="6"/>
      <c r="AL18" s="11"/>
    </row>
    <row r="19" spans="2:38" ht="14.25" customHeight="1" x14ac:dyDescent="0.45">
      <c r="B19" s="4"/>
      <c r="P19" s="50" t="s">
        <v>83</v>
      </c>
      <c r="Q19" s="51">
        <f t="shared" si="2"/>
        <v>1</v>
      </c>
      <c r="R19" s="52">
        <f t="shared" si="3"/>
        <v>1</v>
      </c>
      <c r="S19" s="51">
        <f t="shared" si="4"/>
        <v>1</v>
      </c>
      <c r="T19" s="58">
        <f t="shared" si="5"/>
        <v>1</v>
      </c>
      <c r="U19" s="51">
        <f t="shared" si="6"/>
        <v>0</v>
      </c>
      <c r="V19" s="58">
        <f t="shared" si="7"/>
        <v>0</v>
      </c>
      <c r="W19" s="51">
        <f t="shared" si="8"/>
        <v>0</v>
      </c>
      <c r="X19" s="58">
        <f t="shared" si="9"/>
        <v>0</v>
      </c>
      <c r="Y19" s="53" t="s">
        <v>57</v>
      </c>
      <c r="Z19" s="7"/>
      <c r="AD19" s="7"/>
      <c r="AH19" s="7"/>
      <c r="AJ19" s="6"/>
      <c r="AK19" s="6"/>
      <c r="AL19" s="11"/>
    </row>
    <row r="20" spans="2:38" ht="14.25" customHeight="1" x14ac:dyDescent="0.45">
      <c r="B20" s="4"/>
      <c r="P20" s="50" t="s">
        <v>86</v>
      </c>
      <c r="Q20" s="51">
        <f t="shared" si="2"/>
        <v>1</v>
      </c>
      <c r="R20" s="52">
        <f t="shared" si="3"/>
        <v>1</v>
      </c>
      <c r="S20" s="51">
        <f t="shared" si="4"/>
        <v>1</v>
      </c>
      <c r="T20" s="58">
        <f t="shared" si="5"/>
        <v>1</v>
      </c>
      <c r="U20" s="51">
        <f t="shared" si="6"/>
        <v>0</v>
      </c>
      <c r="V20" s="58">
        <f t="shared" si="7"/>
        <v>0</v>
      </c>
      <c r="W20" s="51">
        <f t="shared" si="8"/>
        <v>0</v>
      </c>
      <c r="X20" s="58">
        <f t="shared" si="9"/>
        <v>0</v>
      </c>
      <c r="Y20" s="53" t="s">
        <v>57</v>
      </c>
      <c r="Z20" s="7"/>
      <c r="AD20" s="7"/>
      <c r="AH20" s="7"/>
      <c r="AJ20" s="6"/>
      <c r="AK20" s="6"/>
      <c r="AL20" s="11"/>
    </row>
    <row r="21" spans="2:38" ht="14.25" customHeight="1" x14ac:dyDescent="0.45">
      <c r="B21" s="4"/>
      <c r="P21" s="50" t="s">
        <v>87</v>
      </c>
      <c r="Q21" s="51">
        <f t="shared" si="2"/>
        <v>2</v>
      </c>
      <c r="R21" s="52">
        <f t="shared" si="3"/>
        <v>2</v>
      </c>
      <c r="S21" s="51">
        <f t="shared" si="4"/>
        <v>0</v>
      </c>
      <c r="T21" s="58">
        <f t="shared" si="5"/>
        <v>0</v>
      </c>
      <c r="U21" s="51">
        <f t="shared" si="6"/>
        <v>0</v>
      </c>
      <c r="V21" s="58">
        <f t="shared" si="7"/>
        <v>0</v>
      </c>
      <c r="W21" s="51">
        <f t="shared" si="8"/>
        <v>1</v>
      </c>
      <c r="X21" s="58">
        <f t="shared" si="9"/>
        <v>1</v>
      </c>
      <c r="Y21" s="53" t="s">
        <v>39</v>
      </c>
      <c r="Z21" s="7"/>
      <c r="AD21" s="7"/>
      <c r="AH21" s="7"/>
      <c r="AJ21" s="6"/>
      <c r="AK21" s="6"/>
      <c r="AL21" s="11"/>
    </row>
    <row r="22" spans="2:38" ht="14.25" customHeight="1" x14ac:dyDescent="0.45">
      <c r="P22" s="54" t="s">
        <v>88</v>
      </c>
      <c r="Q22" s="55">
        <f t="shared" si="2"/>
        <v>1</v>
      </c>
      <c r="R22" s="56">
        <f t="shared" si="3"/>
        <v>1</v>
      </c>
      <c r="S22" s="55">
        <f t="shared" si="4"/>
        <v>1</v>
      </c>
      <c r="T22" s="58">
        <f t="shared" si="5"/>
        <v>1</v>
      </c>
      <c r="U22" s="55">
        <f t="shared" si="6"/>
        <v>0</v>
      </c>
      <c r="V22" s="58">
        <f t="shared" si="7"/>
        <v>0</v>
      </c>
      <c r="W22" s="55">
        <f t="shared" si="8"/>
        <v>0</v>
      </c>
      <c r="X22" s="58">
        <f t="shared" si="9"/>
        <v>0</v>
      </c>
      <c r="Y22" s="57" t="s">
        <v>57</v>
      </c>
      <c r="Z22" s="7"/>
      <c r="AD22" s="7"/>
      <c r="AH22" s="7"/>
      <c r="AJ22" s="6"/>
      <c r="AK22" s="6"/>
      <c r="AL22" s="11"/>
    </row>
    <row r="23" spans="2:38" ht="14.25" customHeight="1" x14ac:dyDescent="0.45">
      <c r="R23" s="7"/>
      <c r="V23" s="7"/>
      <c r="Z23" s="7"/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100</v>
      </c>
      <c r="Q26" s="1">
        <v>1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151</v>
      </c>
      <c r="J28" s="5"/>
      <c r="K28" s="5"/>
      <c r="L28" s="5"/>
      <c r="M28" s="5"/>
      <c r="N28" s="5"/>
      <c r="P28" s="31" t="s">
        <v>98</v>
      </c>
      <c r="Q28" s="32" t="s">
        <v>8</v>
      </c>
      <c r="R28" s="31" t="s">
        <v>99</v>
      </c>
      <c r="S28" s="33" t="s">
        <v>9</v>
      </c>
      <c r="T28" s="34" t="s">
        <v>94</v>
      </c>
      <c r="U28" s="35" t="s">
        <v>10</v>
      </c>
      <c r="V28" s="34" t="s">
        <v>94</v>
      </c>
      <c r="W28" s="33" t="s">
        <v>11</v>
      </c>
      <c r="X28" s="34" t="s">
        <v>94</v>
      </c>
      <c r="Y28" s="5"/>
    </row>
    <row r="29" spans="2:38" ht="14.25" customHeight="1" x14ac:dyDescent="0.45">
      <c r="H29" s="5"/>
      <c r="I29" t="s">
        <v>152</v>
      </c>
      <c r="N29" s="43"/>
      <c r="P29" s="30" t="s">
        <v>55</v>
      </c>
      <c r="Q29" s="44">
        <f>Template!R3</f>
        <v>1</v>
      </c>
      <c r="R29" s="29">
        <f t="shared" ref="R29:R43" si="10">Q29/$Q$5</f>
        <v>1</v>
      </c>
      <c r="S29" s="27">
        <f>Template!S3</f>
        <v>0</v>
      </c>
      <c r="T29" s="28">
        <f t="shared" ref="T29:T43" si="11">S29/$Q$5</f>
        <v>0</v>
      </c>
      <c r="U29" s="27">
        <f>Template!T3</f>
        <v>1</v>
      </c>
      <c r="V29" s="28">
        <f t="shared" ref="V29:V43" si="12">U29/$Q$5</f>
        <v>1</v>
      </c>
      <c r="W29" s="27">
        <f>Template!U3</f>
        <v>0</v>
      </c>
      <c r="X29" s="28">
        <f t="shared" ref="X29:X43" si="13">W29/$Q$5</f>
        <v>0</v>
      </c>
    </row>
    <row r="30" spans="2:38" ht="14.25" customHeight="1" x14ac:dyDescent="0.45">
      <c r="H30" s="5"/>
      <c r="I30" t="s">
        <v>153</v>
      </c>
      <c r="P30" s="30" t="s">
        <v>59</v>
      </c>
      <c r="Q30" s="44">
        <f>Template!R4</f>
        <v>1</v>
      </c>
      <c r="R30" s="29">
        <f t="shared" si="10"/>
        <v>1</v>
      </c>
      <c r="S30" s="27">
        <f>Template!S4</f>
        <v>0</v>
      </c>
      <c r="T30" s="28">
        <f t="shared" si="11"/>
        <v>0</v>
      </c>
      <c r="U30" s="27">
        <f>Template!T4</f>
        <v>1</v>
      </c>
      <c r="V30" s="28">
        <f t="shared" si="12"/>
        <v>1</v>
      </c>
      <c r="W30" s="27">
        <f>Template!U4</f>
        <v>0</v>
      </c>
      <c r="X30" s="28">
        <f t="shared" si="13"/>
        <v>0</v>
      </c>
    </row>
    <row r="31" spans="2:38" ht="14.25" customHeight="1" x14ac:dyDescent="0.45">
      <c r="H31" s="5"/>
      <c r="I31" t="s">
        <v>154</v>
      </c>
      <c r="P31" s="30" t="s">
        <v>62</v>
      </c>
      <c r="Q31" s="44">
        <f>Template!R5</f>
        <v>2</v>
      </c>
      <c r="R31" s="29">
        <f t="shared" si="10"/>
        <v>2</v>
      </c>
      <c r="S31" s="27">
        <f>Template!S5</f>
        <v>0</v>
      </c>
      <c r="T31" s="28">
        <f t="shared" si="11"/>
        <v>0</v>
      </c>
      <c r="U31" s="27">
        <f>Template!T5</f>
        <v>0</v>
      </c>
      <c r="V31" s="28">
        <f t="shared" si="12"/>
        <v>0</v>
      </c>
      <c r="W31" s="27">
        <f>Template!U5</f>
        <v>1</v>
      </c>
      <c r="X31" s="28">
        <f t="shared" si="13"/>
        <v>1</v>
      </c>
    </row>
    <row r="32" spans="2:38" ht="14.25" customHeight="1" x14ac:dyDescent="0.45">
      <c r="I32" t="s">
        <v>155</v>
      </c>
      <c r="N32" s="42"/>
      <c r="P32" s="30" t="s">
        <v>65</v>
      </c>
      <c r="Q32" s="44">
        <f>Template!R6</f>
        <v>2</v>
      </c>
      <c r="R32" s="29">
        <f t="shared" si="10"/>
        <v>2</v>
      </c>
      <c r="S32" s="27">
        <f>Template!S6</f>
        <v>0</v>
      </c>
      <c r="T32" s="28">
        <f t="shared" si="11"/>
        <v>0</v>
      </c>
      <c r="U32" s="27">
        <f>Template!T6</f>
        <v>0</v>
      </c>
      <c r="V32" s="28">
        <f t="shared" si="12"/>
        <v>0</v>
      </c>
      <c r="W32" s="27">
        <f>Template!U6</f>
        <v>1</v>
      </c>
      <c r="X32" s="28">
        <f t="shared" si="13"/>
        <v>1</v>
      </c>
    </row>
    <row r="33" spans="9:27" ht="14.25" customHeight="1" x14ac:dyDescent="0.45">
      <c r="I33" t="s">
        <v>156</v>
      </c>
      <c r="P33" s="30" t="s">
        <v>68</v>
      </c>
      <c r="Q33" s="44">
        <f>Template!R7</f>
        <v>1</v>
      </c>
      <c r="R33" s="29">
        <f t="shared" si="10"/>
        <v>1</v>
      </c>
      <c r="S33" s="27">
        <f>Template!S7</f>
        <v>0</v>
      </c>
      <c r="T33" s="28">
        <f t="shared" si="11"/>
        <v>0</v>
      </c>
      <c r="U33" s="27">
        <f>Template!T7</f>
        <v>1</v>
      </c>
      <c r="V33" s="28">
        <f t="shared" si="12"/>
        <v>1</v>
      </c>
      <c r="W33" s="27">
        <f>Template!U7</f>
        <v>0</v>
      </c>
      <c r="X33" s="28">
        <f t="shared" si="13"/>
        <v>0</v>
      </c>
    </row>
    <row r="34" spans="9:27" ht="14.25" customHeight="1" x14ac:dyDescent="0.45">
      <c r="I34" t="s">
        <v>157</v>
      </c>
      <c r="P34" s="30" t="s">
        <v>71</v>
      </c>
      <c r="Q34" s="44">
        <f>Template!R8</f>
        <v>1</v>
      </c>
      <c r="R34" s="29">
        <f t="shared" si="10"/>
        <v>1</v>
      </c>
      <c r="S34" s="27">
        <f>Template!S8</f>
        <v>0</v>
      </c>
      <c r="T34" s="28">
        <f t="shared" si="11"/>
        <v>0</v>
      </c>
      <c r="U34" s="27">
        <f>Template!T8</f>
        <v>1</v>
      </c>
      <c r="V34" s="28">
        <f t="shared" si="12"/>
        <v>1</v>
      </c>
      <c r="W34" s="27">
        <f>Template!U8</f>
        <v>0</v>
      </c>
      <c r="X34" s="28">
        <f t="shared" si="13"/>
        <v>0</v>
      </c>
    </row>
    <row r="35" spans="9:27" ht="14.25" customHeight="1" x14ac:dyDescent="0.45">
      <c r="I35" t="s">
        <v>158</v>
      </c>
      <c r="P35" s="30" t="s">
        <v>75</v>
      </c>
      <c r="Q35" s="44">
        <f>Template!R9</f>
        <v>2</v>
      </c>
      <c r="R35" s="29">
        <f t="shared" si="10"/>
        <v>2</v>
      </c>
      <c r="S35" s="27">
        <f>Template!S9</f>
        <v>0</v>
      </c>
      <c r="T35" s="28">
        <f t="shared" si="11"/>
        <v>0</v>
      </c>
      <c r="U35" s="27">
        <f>Template!T9</f>
        <v>0</v>
      </c>
      <c r="V35" s="28">
        <f t="shared" si="12"/>
        <v>0</v>
      </c>
      <c r="W35" s="27">
        <f>Template!U9</f>
        <v>1</v>
      </c>
      <c r="X35" s="28">
        <f t="shared" si="13"/>
        <v>1</v>
      </c>
    </row>
    <row r="36" spans="9:27" ht="14.25" customHeight="1" x14ac:dyDescent="0.45">
      <c r="I36" t="s">
        <v>159</v>
      </c>
      <c r="P36" s="30" t="s">
        <v>78</v>
      </c>
      <c r="Q36" s="44">
        <f>Template!R10</f>
        <v>1</v>
      </c>
      <c r="R36" s="29">
        <f t="shared" si="10"/>
        <v>1</v>
      </c>
      <c r="S36" s="27">
        <f>Template!S10</f>
        <v>1</v>
      </c>
      <c r="T36" s="28">
        <f t="shared" si="11"/>
        <v>1</v>
      </c>
      <c r="U36" s="27">
        <f>Template!T10</f>
        <v>0</v>
      </c>
      <c r="V36" s="28">
        <f t="shared" si="12"/>
        <v>0</v>
      </c>
      <c r="W36" s="27">
        <f>Template!U10</f>
        <v>0</v>
      </c>
      <c r="X36" s="28">
        <f t="shared" si="13"/>
        <v>0</v>
      </c>
    </row>
    <row r="37" spans="9:27" ht="14.25" customHeight="1" x14ac:dyDescent="0.45">
      <c r="I37" t="s">
        <v>160</v>
      </c>
      <c r="P37" s="30" t="s">
        <v>80</v>
      </c>
      <c r="Q37" s="44">
        <f>Template!R11</f>
        <v>2</v>
      </c>
      <c r="R37" s="29">
        <f t="shared" si="10"/>
        <v>2</v>
      </c>
      <c r="S37" s="27">
        <f>Template!S11</f>
        <v>0</v>
      </c>
      <c r="T37" s="28">
        <f t="shared" si="11"/>
        <v>0</v>
      </c>
      <c r="U37" s="27">
        <f>Template!T11</f>
        <v>2</v>
      </c>
      <c r="V37" s="28">
        <f t="shared" si="12"/>
        <v>2</v>
      </c>
      <c r="W37" s="27">
        <f>Template!U11</f>
        <v>0</v>
      </c>
      <c r="X37" s="28">
        <f t="shared" si="13"/>
        <v>0</v>
      </c>
    </row>
    <row r="38" spans="9:27" ht="14.25" customHeight="1" x14ac:dyDescent="0.45">
      <c r="I38" t="s">
        <v>161</v>
      </c>
      <c r="P38" s="30" t="s">
        <v>81</v>
      </c>
      <c r="Q38" s="44">
        <f>Template!R12</f>
        <v>1</v>
      </c>
      <c r="R38" s="29">
        <f t="shared" si="10"/>
        <v>1</v>
      </c>
      <c r="S38" s="27">
        <f>Template!S12</f>
        <v>0</v>
      </c>
      <c r="T38" s="28">
        <f t="shared" si="11"/>
        <v>0</v>
      </c>
      <c r="U38" s="27">
        <f>Template!T12</f>
        <v>1</v>
      </c>
      <c r="V38" s="28">
        <f t="shared" si="12"/>
        <v>1</v>
      </c>
      <c r="W38" s="27">
        <f>Template!U12</f>
        <v>0</v>
      </c>
      <c r="X38" s="28">
        <f t="shared" si="13"/>
        <v>0</v>
      </c>
    </row>
    <row r="39" spans="9:27" ht="14.25" customHeight="1" x14ac:dyDescent="0.45">
      <c r="P39" s="30" t="s">
        <v>82</v>
      </c>
      <c r="Q39" s="44">
        <f>Template!R13</f>
        <v>2</v>
      </c>
      <c r="R39" s="29">
        <f t="shared" si="10"/>
        <v>2</v>
      </c>
      <c r="S39" s="27">
        <f>Template!S13</f>
        <v>0</v>
      </c>
      <c r="T39" s="28">
        <f t="shared" si="11"/>
        <v>0</v>
      </c>
      <c r="U39" s="27">
        <f>Template!T13</f>
        <v>0</v>
      </c>
      <c r="V39" s="28">
        <f t="shared" si="12"/>
        <v>0</v>
      </c>
      <c r="W39" s="27">
        <f>Template!U13</f>
        <v>1</v>
      </c>
      <c r="X39" s="28">
        <f t="shared" si="13"/>
        <v>1</v>
      </c>
      <c r="Z39" s="12"/>
      <c r="AA39" s="12"/>
    </row>
    <row r="40" spans="9:27" ht="14.25" customHeight="1" x14ac:dyDescent="0.45">
      <c r="P40" s="30" t="s">
        <v>83</v>
      </c>
      <c r="Q40" s="44">
        <f>Template!R14</f>
        <v>1</v>
      </c>
      <c r="R40" s="29">
        <f t="shared" si="10"/>
        <v>1</v>
      </c>
      <c r="S40" s="27">
        <f>Template!S14</f>
        <v>1</v>
      </c>
      <c r="T40" s="28">
        <f t="shared" si="11"/>
        <v>1</v>
      </c>
      <c r="U40" s="27">
        <f>Template!T14</f>
        <v>0</v>
      </c>
      <c r="V40" s="28">
        <f t="shared" si="12"/>
        <v>0</v>
      </c>
      <c r="W40" s="27">
        <f>Template!U14</f>
        <v>0</v>
      </c>
      <c r="X40" s="28">
        <f t="shared" si="13"/>
        <v>0</v>
      </c>
    </row>
    <row r="41" spans="9:27" ht="14.25" customHeight="1" x14ac:dyDescent="0.45">
      <c r="P41" s="30" t="s">
        <v>86</v>
      </c>
      <c r="Q41" s="44">
        <f>Template!R15</f>
        <v>1</v>
      </c>
      <c r="R41" s="29">
        <f t="shared" si="10"/>
        <v>1</v>
      </c>
      <c r="S41" s="27">
        <f>Template!S15</f>
        <v>1</v>
      </c>
      <c r="T41" s="28">
        <f t="shared" si="11"/>
        <v>1</v>
      </c>
      <c r="U41" s="27">
        <f>Template!T15</f>
        <v>0</v>
      </c>
      <c r="V41" s="28">
        <f t="shared" si="12"/>
        <v>0</v>
      </c>
      <c r="W41" s="27">
        <f>Template!U15</f>
        <v>0</v>
      </c>
      <c r="X41" s="28">
        <f t="shared" si="13"/>
        <v>0</v>
      </c>
    </row>
    <row r="42" spans="9:27" ht="14.25" customHeight="1" x14ac:dyDescent="0.45">
      <c r="P42" s="30" t="s">
        <v>87</v>
      </c>
      <c r="Q42" s="44">
        <f>Template!R16</f>
        <v>2</v>
      </c>
      <c r="R42" s="29">
        <f t="shared" si="10"/>
        <v>2</v>
      </c>
      <c r="S42" s="27">
        <f>Template!S16</f>
        <v>0</v>
      </c>
      <c r="T42" s="28">
        <f t="shared" si="11"/>
        <v>0</v>
      </c>
      <c r="U42" s="27">
        <f>Template!T16</f>
        <v>0</v>
      </c>
      <c r="V42" s="28">
        <f t="shared" si="12"/>
        <v>0</v>
      </c>
      <c r="W42" s="27">
        <f>Template!U16</f>
        <v>1</v>
      </c>
      <c r="X42" s="28">
        <f t="shared" si="13"/>
        <v>1</v>
      </c>
    </row>
    <row r="43" spans="9:27" ht="14.25" customHeight="1" x14ac:dyDescent="0.45">
      <c r="P43" s="30" t="s">
        <v>88</v>
      </c>
      <c r="Q43" s="44">
        <f>Template!R17</f>
        <v>1</v>
      </c>
      <c r="R43" s="29">
        <f t="shared" si="10"/>
        <v>1</v>
      </c>
      <c r="S43" s="27">
        <f>Template!S17</f>
        <v>1</v>
      </c>
      <c r="T43" s="28">
        <f t="shared" si="11"/>
        <v>1</v>
      </c>
      <c r="U43" s="27">
        <f>Template!T17</f>
        <v>0</v>
      </c>
      <c r="V43" s="28">
        <f t="shared" si="12"/>
        <v>0</v>
      </c>
      <c r="W43" s="27">
        <f>Template!U17</f>
        <v>0</v>
      </c>
      <c r="X43" s="28">
        <f t="shared" si="13"/>
        <v>0</v>
      </c>
    </row>
    <row r="44" spans="9:27" ht="14.25" customHeight="1" x14ac:dyDescent="0.45">
      <c r="P44" s="13"/>
      <c r="Q44" s="13"/>
      <c r="R44" s="14"/>
      <c r="U44" s="13"/>
      <c r="V44" s="14"/>
      <c r="W44" s="15"/>
    </row>
    <row r="45" spans="9:27" ht="14.25" customHeight="1" x14ac:dyDescent="0.45"/>
    <row r="46" spans="9:27" ht="14.25" customHeight="1" x14ac:dyDescent="0.45">
      <c r="P46" s="13"/>
      <c r="Q46" s="13"/>
      <c r="R46" s="13"/>
      <c r="S46" s="13"/>
    </row>
    <row r="47" spans="9:27" ht="14.25" customHeight="1" x14ac:dyDescent="0.45">
      <c r="P47" s="13"/>
      <c r="Q47" s="13"/>
      <c r="R47" s="13"/>
      <c r="S47" s="13"/>
    </row>
    <row r="48" spans="9:27" ht="14.25" customHeight="1" x14ac:dyDescent="0.45"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zoomScale="85" zoomScaleNormal="85" workbookViewId="0">
      <selection activeCell="V4" sqref="V4:W4"/>
    </sheetView>
  </sheetViews>
  <sheetFormatPr defaultColWidth="14.3984375" defaultRowHeight="15" customHeight="1" x14ac:dyDescent="0.45"/>
  <cols>
    <col min="1" max="32" width="8.73046875" customWidth="1"/>
  </cols>
  <sheetData>
    <row r="1" spans="1:25" ht="14.25" customHeight="1" x14ac:dyDescent="0.45"/>
    <row r="2" spans="1:25" ht="14.25" customHeight="1" x14ac:dyDescent="0.45">
      <c r="B2" s="5" t="s">
        <v>149</v>
      </c>
      <c r="L2" s="1" t="s">
        <v>101</v>
      </c>
      <c r="Q2" s="1" t="s">
        <v>102</v>
      </c>
      <c r="V2" s="1" t="s">
        <v>103</v>
      </c>
    </row>
    <row r="3" spans="1:25" ht="14.25" customHeight="1" x14ac:dyDescent="0.45">
      <c r="A3" s="1" t="s">
        <v>84</v>
      </c>
      <c r="B3" s="1" t="s">
        <v>104</v>
      </c>
      <c r="C3" s="1" t="s">
        <v>105</v>
      </c>
      <c r="D3" s="1" t="s">
        <v>8</v>
      </c>
      <c r="F3" s="1" t="s">
        <v>106</v>
      </c>
      <c r="G3" s="1" t="s">
        <v>107</v>
      </c>
      <c r="H3" s="1" t="s">
        <v>108</v>
      </c>
      <c r="J3" s="1" t="s">
        <v>86</v>
      </c>
      <c r="K3" s="1" t="s">
        <v>78</v>
      </c>
      <c r="L3" s="1" t="s">
        <v>110</v>
      </c>
      <c r="M3" s="1" t="s">
        <v>88</v>
      </c>
      <c r="N3" s="1" t="s">
        <v>109</v>
      </c>
      <c r="O3" s="1" t="s">
        <v>83</v>
      </c>
      <c r="Q3" s="1" t="s">
        <v>104</v>
      </c>
      <c r="R3" s="1" t="s">
        <v>105</v>
      </c>
      <c r="S3" s="1" t="s">
        <v>111</v>
      </c>
      <c r="T3" s="1" t="s">
        <v>112</v>
      </c>
      <c r="V3" s="1" t="s">
        <v>104</v>
      </c>
      <c r="W3" s="1" t="s">
        <v>105</v>
      </c>
      <c r="X3" s="1" t="s">
        <v>111</v>
      </c>
      <c r="Y3" s="1" t="s">
        <v>112</v>
      </c>
    </row>
    <row r="4" spans="1:25" ht="14.25" customHeight="1" x14ac:dyDescent="0.45">
      <c r="A4" s="4"/>
      <c r="B4" s="16"/>
      <c r="C4" s="16"/>
      <c r="D4" s="16"/>
      <c r="F4" s="1">
        <f t="shared" ref="F4:H4" si="0">SUM(B4:B30)</f>
        <v>0</v>
      </c>
      <c r="G4" s="1">
        <f t="shared" si="0"/>
        <v>0</v>
      </c>
      <c r="H4" s="1">
        <f t="shared" si="0"/>
        <v>0</v>
      </c>
      <c r="J4" s="17"/>
      <c r="K4" s="60"/>
      <c r="L4" s="60"/>
      <c r="M4" s="17"/>
      <c r="N4" s="17"/>
      <c r="O4" s="60"/>
      <c r="Q4" s="17">
        <f>COUNTIF(Template!W4:W26,"LG/WW")</f>
        <v>2</v>
      </c>
      <c r="R4" s="17">
        <f>COUNTIF(Template!X4:X26,"WW/LG")</f>
        <v>2</v>
      </c>
      <c r="S4" s="17"/>
      <c r="T4" s="17"/>
      <c r="V4" s="17">
        <f>COUNTIF(Template!W4:W26,"LG/5M")</f>
        <v>2</v>
      </c>
      <c r="W4" s="17">
        <f>COUNTIF(Template!Y4:Y26,"5M/LG")</f>
        <v>4</v>
      </c>
      <c r="X4" s="17"/>
      <c r="Y4" s="17"/>
    </row>
    <row r="5" spans="1:25" ht="14.25" customHeight="1" x14ac:dyDescent="0.45">
      <c r="A5" s="4"/>
      <c r="B5" s="16"/>
      <c r="C5" s="16"/>
      <c r="D5" s="16"/>
      <c r="J5" s="17"/>
      <c r="K5" s="60"/>
      <c r="L5" s="60"/>
      <c r="M5" s="17"/>
      <c r="N5" s="17"/>
      <c r="O5" s="60"/>
      <c r="Q5" s="17"/>
      <c r="R5" s="17"/>
      <c r="S5" s="17"/>
      <c r="T5" s="17"/>
      <c r="V5" s="17"/>
      <c r="W5" s="17"/>
      <c r="X5" s="17"/>
      <c r="Y5" s="17"/>
    </row>
    <row r="6" spans="1:25" ht="14.25" customHeight="1" x14ac:dyDescent="0.45">
      <c r="A6" s="4"/>
      <c r="B6" s="16"/>
      <c r="C6" s="16"/>
      <c r="D6" s="16"/>
      <c r="G6" s="1" t="s">
        <v>113</v>
      </c>
      <c r="H6" s="18"/>
      <c r="J6" s="17"/>
      <c r="K6" s="60"/>
      <c r="L6" s="60"/>
      <c r="M6" s="17"/>
      <c r="N6" s="17"/>
      <c r="O6" s="60"/>
      <c r="Q6" s="17"/>
      <c r="R6" s="17"/>
      <c r="S6" s="17"/>
      <c r="T6" s="17"/>
      <c r="V6" s="17"/>
      <c r="W6" s="17"/>
      <c r="X6" s="17"/>
      <c r="Y6" s="17"/>
    </row>
    <row r="7" spans="1:25" ht="14.25" customHeight="1" x14ac:dyDescent="0.45">
      <c r="A7" s="4"/>
      <c r="B7" s="16"/>
      <c r="C7" s="16"/>
      <c r="D7" s="16"/>
      <c r="G7" s="1" t="s">
        <v>114</v>
      </c>
      <c r="H7" s="18"/>
      <c r="J7" s="17"/>
      <c r="K7" s="17"/>
      <c r="L7" s="17"/>
      <c r="M7" s="17"/>
      <c r="N7" s="17"/>
      <c r="O7" s="60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1" t="s">
        <v>115</v>
      </c>
      <c r="H8" s="18"/>
      <c r="J8" s="17"/>
      <c r="K8" s="17"/>
      <c r="L8" s="17"/>
      <c r="M8" s="17"/>
      <c r="N8" s="17"/>
      <c r="O8" s="60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1" t="s">
        <v>116</v>
      </c>
      <c r="H9" s="18"/>
      <c r="J9" s="17"/>
      <c r="K9" s="17"/>
      <c r="L9" s="17"/>
      <c r="M9" s="17"/>
      <c r="N9" s="17"/>
      <c r="O9" s="60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1" t="s">
        <v>117</v>
      </c>
      <c r="H10" s="18"/>
      <c r="J10" s="17"/>
      <c r="K10" s="17"/>
      <c r="L10" s="17"/>
      <c r="M10" s="17"/>
      <c r="N10" s="17"/>
      <c r="O10" s="60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1" t="s">
        <v>118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1" t="s">
        <v>119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1" t="s">
        <v>120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1" t="s">
        <v>121</v>
      </c>
      <c r="Q30" s="17">
        <f t="shared" ref="Q30:R30" si="1">SUM(Q4:Q29)</f>
        <v>2</v>
      </c>
      <c r="R30" s="17">
        <f t="shared" si="1"/>
        <v>2</v>
      </c>
      <c r="S30" s="17"/>
      <c r="T30" s="17"/>
      <c r="V30" s="17">
        <f t="shared" ref="V30:W30" si="2">SUM(V4:V29)</f>
        <v>2</v>
      </c>
      <c r="W30" s="17">
        <f t="shared" si="2"/>
        <v>4</v>
      </c>
      <c r="X30" s="17"/>
      <c r="Y30" s="17"/>
    </row>
    <row r="31" spans="1:25" ht="14.25" customHeight="1" x14ac:dyDescent="0.45">
      <c r="I31" s="1"/>
      <c r="Q31" s="22">
        <f>Q30/(R30+Q30)</f>
        <v>0.5</v>
      </c>
      <c r="V31" s="22">
        <f>V30/(W30+V30)</f>
        <v>0.33333333333333331</v>
      </c>
    </row>
    <row r="32" spans="1:25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customFormat="1" ht="14.25" customHeight="1" x14ac:dyDescent="0.45"/>
    <row r="34" customFormat="1" ht="14.25" customHeight="1" x14ac:dyDescent="0.45"/>
    <row r="35" customFormat="1" ht="14.25" customHeight="1" x14ac:dyDescent="0.45"/>
    <row r="36" customFormat="1" ht="14.25" customHeight="1" x14ac:dyDescent="0.45"/>
    <row r="37" customFormat="1" ht="14.25" customHeight="1" x14ac:dyDescent="0.45"/>
    <row r="38" customFormat="1" ht="14.25" customHeight="1" x14ac:dyDescent="0.45"/>
    <row r="39" customFormat="1" ht="14.25" customHeight="1" x14ac:dyDescent="0.45"/>
    <row r="40" customFormat="1" ht="14.25" customHeight="1" x14ac:dyDescent="0.45"/>
    <row r="41" customFormat="1" ht="14.25" customHeight="1" x14ac:dyDescent="0.45"/>
    <row r="42" customFormat="1" ht="14.25" customHeight="1" x14ac:dyDescent="0.45"/>
    <row r="43" customFormat="1" ht="14.25" customHeight="1" x14ac:dyDescent="0.45"/>
    <row r="44" customFormat="1" ht="14.25" customHeight="1" x14ac:dyDescent="0.45"/>
    <row r="45" customFormat="1" ht="14.25" customHeight="1" x14ac:dyDescent="0.45"/>
    <row r="46" customFormat="1" ht="14.25" customHeight="1" x14ac:dyDescent="0.45"/>
    <row r="47" customFormat="1" ht="14.25" customHeight="1" x14ac:dyDescent="0.45"/>
    <row r="48" customFormat="1" ht="14.25" customHeight="1" x14ac:dyDescent="0.45"/>
    <row r="49" customFormat="1" ht="14.25" customHeight="1" x14ac:dyDescent="0.45"/>
    <row r="50" customFormat="1" ht="14.25" customHeight="1" x14ac:dyDescent="0.45"/>
    <row r="51" customFormat="1" ht="14.25" customHeight="1" x14ac:dyDescent="0.45"/>
    <row r="52" customFormat="1" ht="14.25" customHeight="1" x14ac:dyDescent="0.45"/>
    <row r="53" customFormat="1" ht="14.25" customHeight="1" x14ac:dyDescent="0.45"/>
    <row r="54" customFormat="1" ht="14.25" customHeight="1" x14ac:dyDescent="0.45"/>
    <row r="55" customFormat="1" ht="14.25" customHeight="1" x14ac:dyDescent="0.45"/>
    <row r="56" customFormat="1" ht="14.25" customHeight="1" x14ac:dyDescent="0.45"/>
    <row r="57" customFormat="1" ht="14.25" customHeight="1" x14ac:dyDescent="0.45"/>
    <row r="58" customFormat="1" ht="14.25" customHeight="1" x14ac:dyDescent="0.45"/>
    <row r="59" customFormat="1" ht="14.25" customHeight="1" x14ac:dyDescent="0.45"/>
    <row r="60" customFormat="1" ht="14.25" customHeight="1" x14ac:dyDescent="0.45"/>
    <row r="61" customFormat="1" ht="14.25" customHeight="1" x14ac:dyDescent="0.45"/>
    <row r="62" customFormat="1" ht="14.25" customHeight="1" x14ac:dyDescent="0.45"/>
    <row r="63" customFormat="1" ht="14.25" customHeight="1" x14ac:dyDescent="0.45"/>
    <row r="64" customFormat="1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Y1000"/>
  <sheetViews>
    <sheetView topLeftCell="G1" workbookViewId="0">
      <selection activeCell="V4" sqref="V4:W4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5" ht="14.25" customHeight="1" x14ac:dyDescent="0.45"/>
    <row r="2" spans="1:25" ht="14.25" customHeight="1" x14ac:dyDescent="0.45">
      <c r="B2" s="5" t="s">
        <v>122</v>
      </c>
      <c r="L2" s="24" t="s">
        <v>101</v>
      </c>
      <c r="Q2" s="24" t="s">
        <v>123</v>
      </c>
      <c r="V2" s="24" t="s">
        <v>103</v>
      </c>
    </row>
    <row r="3" spans="1:25" ht="14.25" customHeight="1" x14ac:dyDescent="0.45">
      <c r="A3" s="24" t="s">
        <v>84</v>
      </c>
      <c r="B3" s="24" t="s">
        <v>104</v>
      </c>
      <c r="C3" s="24" t="s">
        <v>105</v>
      </c>
      <c r="D3" s="24" t="s">
        <v>8</v>
      </c>
      <c r="F3" s="24" t="s">
        <v>106</v>
      </c>
      <c r="G3" s="24" t="s">
        <v>107</v>
      </c>
      <c r="H3" s="24" t="s">
        <v>108</v>
      </c>
      <c r="J3" s="24" t="s">
        <v>86</v>
      </c>
      <c r="K3" s="24" t="s">
        <v>78</v>
      </c>
      <c r="L3" s="24" t="s">
        <v>110</v>
      </c>
      <c r="M3" s="24" t="s">
        <v>88</v>
      </c>
      <c r="N3" s="24" t="s">
        <v>109</v>
      </c>
      <c r="O3" s="24" t="s">
        <v>83</v>
      </c>
      <c r="Q3" s="24" t="s">
        <v>104</v>
      </c>
      <c r="R3" s="24" t="s">
        <v>105</v>
      </c>
      <c r="S3" s="24" t="s">
        <v>111</v>
      </c>
      <c r="T3" s="24" t="s">
        <v>112</v>
      </c>
      <c r="V3" s="24" t="s">
        <v>104</v>
      </c>
      <c r="W3" s="24" t="s">
        <v>105</v>
      </c>
      <c r="X3" s="24" t="s">
        <v>111</v>
      </c>
      <c r="Y3" s="24" t="s">
        <v>112</v>
      </c>
    </row>
    <row r="4" spans="1:25" ht="14.25" customHeight="1" x14ac:dyDescent="0.45">
      <c r="A4" s="4"/>
      <c r="B4" s="16"/>
      <c r="C4" s="16"/>
      <c r="D4" s="16"/>
      <c r="F4" s="24">
        <f t="shared" ref="F4:H4" si="0">SUM(B4:B30)</f>
        <v>0</v>
      </c>
      <c r="G4" s="24">
        <f t="shared" si="0"/>
        <v>0</v>
      </c>
      <c r="H4" s="24">
        <f t="shared" si="0"/>
        <v>0</v>
      </c>
      <c r="J4" s="17"/>
      <c r="K4" s="60"/>
      <c r="L4" s="60"/>
      <c r="M4" s="17"/>
      <c r="N4" s="17"/>
      <c r="O4" s="60"/>
      <c r="Q4" s="17">
        <f>COUNTIF(Template!X4:X26,"WW/LG")</f>
        <v>2</v>
      </c>
      <c r="R4" s="17">
        <f>COUNTIF(Template!W4:W26,"LG/WW")</f>
        <v>2</v>
      </c>
      <c r="S4" s="17"/>
      <c r="T4" s="17"/>
      <c r="V4" s="17">
        <f>COUNTIF(Template!X4:X26,"WW/5M")</f>
        <v>3</v>
      </c>
      <c r="W4" s="17">
        <f>COUNTIF(Template!Y4:Y26,"5M/WW")</f>
        <v>3</v>
      </c>
      <c r="X4" s="17"/>
      <c r="Y4" s="17"/>
    </row>
    <row r="5" spans="1:25" ht="14.25" customHeight="1" x14ac:dyDescent="0.45">
      <c r="A5" s="4"/>
      <c r="B5" s="16"/>
      <c r="C5" s="16"/>
      <c r="D5" s="16"/>
      <c r="J5" s="17"/>
      <c r="K5" s="60"/>
      <c r="L5" s="60"/>
      <c r="M5" s="17"/>
      <c r="N5" s="17"/>
      <c r="O5" s="60"/>
      <c r="Q5" s="17"/>
      <c r="R5" s="17"/>
      <c r="S5" s="17"/>
      <c r="T5" s="17"/>
      <c r="V5" s="17"/>
      <c r="W5" s="17"/>
      <c r="X5" s="17"/>
      <c r="Y5" s="17"/>
    </row>
    <row r="6" spans="1:25" ht="14.25" customHeight="1" x14ac:dyDescent="0.45">
      <c r="A6" s="4"/>
      <c r="B6" s="16"/>
      <c r="C6" s="16"/>
      <c r="D6" s="16"/>
      <c r="G6" s="24" t="s">
        <v>113</v>
      </c>
      <c r="H6" s="18"/>
      <c r="J6" s="17"/>
      <c r="K6" s="60"/>
      <c r="L6" s="60"/>
      <c r="M6" s="17"/>
      <c r="N6" s="17"/>
      <c r="O6" s="60"/>
      <c r="Q6" s="17"/>
      <c r="R6" s="17"/>
      <c r="S6" s="17"/>
      <c r="T6" s="17"/>
      <c r="V6" s="17"/>
      <c r="W6" s="17"/>
      <c r="X6" s="17"/>
      <c r="Y6" s="17"/>
    </row>
    <row r="7" spans="1:25" ht="14.25" customHeight="1" x14ac:dyDescent="0.45">
      <c r="A7" s="4"/>
      <c r="B7" s="16"/>
      <c r="C7" s="16"/>
      <c r="D7" s="16"/>
      <c r="G7" s="24" t="s">
        <v>114</v>
      </c>
      <c r="H7" s="18"/>
      <c r="J7" s="17"/>
      <c r="K7" s="17"/>
      <c r="L7" s="17"/>
      <c r="M7" s="17"/>
      <c r="N7" s="17"/>
      <c r="O7" s="60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24" t="s">
        <v>115</v>
      </c>
      <c r="H8" s="18"/>
      <c r="J8" s="17"/>
      <c r="K8" s="17"/>
      <c r="L8" s="17"/>
      <c r="M8" s="17"/>
      <c r="N8" s="17"/>
      <c r="O8" s="60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24" t="s">
        <v>116</v>
      </c>
      <c r="H9" s="18"/>
      <c r="J9" s="17"/>
      <c r="K9" s="17"/>
      <c r="L9" s="17"/>
      <c r="M9" s="17"/>
      <c r="N9" s="17"/>
      <c r="O9" s="60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24" t="s">
        <v>117</v>
      </c>
      <c r="H10" s="18"/>
      <c r="J10" s="17"/>
      <c r="K10" s="17"/>
      <c r="L10" s="17"/>
      <c r="M10" s="17"/>
      <c r="N10" s="17"/>
      <c r="O10" s="60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24" t="s">
        <v>118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24" t="s">
        <v>119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24" t="s">
        <v>120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24" t="s">
        <v>121</v>
      </c>
      <c r="Q30" s="17">
        <f t="shared" ref="Q30:R30" si="1">SUM(Q4:Q29)</f>
        <v>2</v>
      </c>
      <c r="R30" s="17">
        <f t="shared" si="1"/>
        <v>2</v>
      </c>
      <c r="S30" s="17"/>
      <c r="T30" s="17"/>
      <c r="V30" s="17">
        <f t="shared" ref="V30:W30" si="2">SUM(V4:V29)</f>
        <v>3</v>
      </c>
      <c r="W30" s="17">
        <f t="shared" si="2"/>
        <v>3</v>
      </c>
      <c r="X30" s="17"/>
      <c r="Y30" s="17"/>
    </row>
    <row r="31" spans="1:25" ht="14.25" customHeight="1" x14ac:dyDescent="0.45">
      <c r="I31" s="24"/>
      <c r="Q31" s="22">
        <f>Q30/(R30+Q30)</f>
        <v>0.5</v>
      </c>
      <c r="V31" s="22">
        <f>V30/(W30+V30)</f>
        <v>0.5</v>
      </c>
    </row>
    <row r="32" spans="1:25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Y1000"/>
  <sheetViews>
    <sheetView zoomScale="70" zoomScaleNormal="70" workbookViewId="0">
      <selection activeCell="R3" sqref="R3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5" ht="14.25" customHeight="1" x14ac:dyDescent="0.45"/>
    <row r="2" spans="1:25" ht="14.25" customHeight="1" x14ac:dyDescent="0.45">
      <c r="B2" s="5" t="s">
        <v>124</v>
      </c>
      <c r="L2" s="24" t="s">
        <v>101</v>
      </c>
      <c r="Q2" s="24" t="s">
        <v>123</v>
      </c>
      <c r="V2" s="24" t="s">
        <v>102</v>
      </c>
    </row>
    <row r="3" spans="1:25" ht="14.25" customHeight="1" x14ac:dyDescent="0.45">
      <c r="A3" s="24" t="s">
        <v>84</v>
      </c>
      <c r="B3" s="24" t="s">
        <v>104</v>
      </c>
      <c r="C3" s="24" t="s">
        <v>105</v>
      </c>
      <c r="D3" s="24" t="s">
        <v>8</v>
      </c>
      <c r="F3" s="24" t="s">
        <v>106</v>
      </c>
      <c r="G3" s="24" t="s">
        <v>107</v>
      </c>
      <c r="H3" s="24" t="s">
        <v>108</v>
      </c>
      <c r="J3" s="24" t="s">
        <v>86</v>
      </c>
      <c r="K3" s="24" t="s">
        <v>78</v>
      </c>
      <c r="L3" s="24" t="s">
        <v>110</v>
      </c>
      <c r="M3" s="24" t="s">
        <v>88</v>
      </c>
      <c r="N3" s="24" t="s">
        <v>109</v>
      </c>
      <c r="O3" s="24" t="s">
        <v>83</v>
      </c>
      <c r="Q3" s="24" t="s">
        <v>104</v>
      </c>
      <c r="R3" s="24" t="s">
        <v>105</v>
      </c>
      <c r="S3" s="24" t="s">
        <v>111</v>
      </c>
      <c r="T3" s="24" t="s">
        <v>112</v>
      </c>
      <c r="V3" s="24" t="s">
        <v>104</v>
      </c>
      <c r="W3" s="24" t="s">
        <v>105</v>
      </c>
      <c r="X3" s="24" t="s">
        <v>111</v>
      </c>
      <c r="Y3" s="24" t="s">
        <v>112</v>
      </c>
    </row>
    <row r="4" spans="1:25" ht="14.25" customHeight="1" x14ac:dyDescent="0.45">
      <c r="A4" s="4"/>
      <c r="B4" s="16"/>
      <c r="C4" s="16"/>
      <c r="D4" s="16"/>
      <c r="F4" s="24">
        <f t="shared" ref="F4:H4" si="0">SUM(B4:B30)</f>
        <v>0</v>
      </c>
      <c r="G4" s="24">
        <f t="shared" si="0"/>
        <v>0</v>
      </c>
      <c r="H4" s="24">
        <f t="shared" si="0"/>
        <v>0</v>
      </c>
      <c r="J4" s="17"/>
      <c r="K4" s="60"/>
      <c r="L4" s="60"/>
      <c r="M4" s="17"/>
      <c r="N4" s="17"/>
      <c r="O4" s="60"/>
      <c r="Q4" s="17">
        <f>COUNTIF(Template!Y4:Y26,"5M/LG")</f>
        <v>4</v>
      </c>
      <c r="R4" s="17">
        <f>COUNTIF(Template!W4:W26,"LG/WW")</f>
        <v>2</v>
      </c>
      <c r="S4" s="17"/>
      <c r="T4" s="17"/>
      <c r="V4" s="17">
        <f>COUNTIF(Template!Y4:Y26,"5M/WW")</f>
        <v>3</v>
      </c>
      <c r="W4" s="17">
        <f>COUNTIF(Template!X4:X26,"WW/5M")</f>
        <v>3</v>
      </c>
      <c r="X4" s="17"/>
      <c r="Y4" s="17"/>
    </row>
    <row r="5" spans="1:25" ht="14.25" customHeight="1" x14ac:dyDescent="0.45">
      <c r="A5" s="4"/>
      <c r="B5" s="16"/>
      <c r="C5" s="16"/>
      <c r="D5" s="16"/>
      <c r="J5" s="17"/>
      <c r="K5" s="60"/>
      <c r="L5" s="60"/>
      <c r="M5" s="17"/>
      <c r="N5" s="17"/>
      <c r="O5" s="60"/>
      <c r="Q5" s="17"/>
      <c r="R5" s="17"/>
      <c r="S5" s="17"/>
      <c r="T5" s="17"/>
      <c r="V5" s="17"/>
      <c r="W5" s="17"/>
      <c r="X5" s="17"/>
      <c r="Y5" s="17"/>
    </row>
    <row r="6" spans="1:25" ht="14.25" customHeight="1" x14ac:dyDescent="0.45">
      <c r="A6" s="4"/>
      <c r="B6" s="16"/>
      <c r="C6" s="16"/>
      <c r="D6" s="16"/>
      <c r="G6" s="24" t="s">
        <v>113</v>
      </c>
      <c r="H6" s="18"/>
      <c r="J6" s="17"/>
      <c r="K6" s="60"/>
      <c r="L6" s="60"/>
      <c r="M6" s="17"/>
      <c r="N6" s="17"/>
      <c r="O6" s="60"/>
      <c r="Q6" s="17"/>
      <c r="R6" s="17"/>
      <c r="S6" s="17"/>
      <c r="T6" s="17"/>
      <c r="V6" s="17"/>
      <c r="W6" s="17"/>
      <c r="X6" s="17"/>
      <c r="Y6" s="17"/>
    </row>
    <row r="7" spans="1:25" ht="14.25" customHeight="1" x14ac:dyDescent="0.45">
      <c r="A7" s="4"/>
      <c r="B7" s="16"/>
      <c r="C7" s="16"/>
      <c r="D7" s="16"/>
      <c r="G7" s="24" t="s">
        <v>114</v>
      </c>
      <c r="H7" s="18"/>
      <c r="J7" s="17"/>
      <c r="K7" s="17"/>
      <c r="L7" s="17"/>
      <c r="M7" s="17"/>
      <c r="N7" s="17"/>
      <c r="O7" s="60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24" t="s">
        <v>115</v>
      </c>
      <c r="H8" s="18"/>
      <c r="J8" s="17"/>
      <c r="K8" s="17"/>
      <c r="L8" s="17"/>
      <c r="M8" s="17"/>
      <c r="N8" s="17"/>
      <c r="O8" s="60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24" t="s">
        <v>116</v>
      </c>
      <c r="H9" s="18"/>
      <c r="J9" s="17"/>
      <c r="K9" s="17"/>
      <c r="L9" s="17"/>
      <c r="M9" s="17"/>
      <c r="N9" s="17"/>
      <c r="O9" s="60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24" t="s">
        <v>117</v>
      </c>
      <c r="H10" s="18"/>
      <c r="J10" s="17"/>
      <c r="K10" s="17"/>
      <c r="L10" s="17"/>
      <c r="M10" s="17"/>
      <c r="N10" s="17"/>
      <c r="O10" s="60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24" t="s">
        <v>118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24" t="s">
        <v>119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24" t="s">
        <v>120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24" t="s">
        <v>121</v>
      </c>
      <c r="Q30" s="17">
        <f t="shared" ref="Q30:R30" si="1">SUM(Q4:Q29)</f>
        <v>4</v>
      </c>
      <c r="R30" s="17">
        <f t="shared" si="1"/>
        <v>2</v>
      </c>
      <c r="S30" s="17"/>
      <c r="T30" s="17"/>
      <c r="V30" s="17">
        <f t="shared" ref="V30:W30" si="2">SUM(V4:V29)</f>
        <v>3</v>
      </c>
      <c r="W30" s="17">
        <f t="shared" si="2"/>
        <v>3</v>
      </c>
      <c r="X30" s="17"/>
      <c r="Y30" s="17"/>
    </row>
    <row r="31" spans="1:25" ht="14.25" customHeight="1" x14ac:dyDescent="0.45">
      <c r="I31" s="24"/>
      <c r="Q31" s="22">
        <f>Q30/(R30+Q30)</f>
        <v>0.66666666666666663</v>
      </c>
      <c r="V31" s="22">
        <f>V30/(W30+V30)</f>
        <v>0.5</v>
      </c>
    </row>
    <row r="32" spans="1:25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Y1000"/>
  <sheetViews>
    <sheetView zoomScale="70" zoomScaleNormal="70" workbookViewId="0">
      <selection activeCell="W3" sqref="W3"/>
    </sheetView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5" ht="14.25" customHeight="1" x14ac:dyDescent="0.45"/>
    <row r="2" spans="2:25" ht="14.25" customHeight="1" x14ac:dyDescent="0.45">
      <c r="B2" s="1" t="s">
        <v>125</v>
      </c>
      <c r="C2" s="4" t="s">
        <v>126</v>
      </c>
      <c r="K2" s="5" t="s">
        <v>127</v>
      </c>
      <c r="L2" s="5" t="s">
        <v>104</v>
      </c>
      <c r="M2" s="5" t="s">
        <v>105</v>
      </c>
      <c r="N2" s="5" t="s">
        <v>97</v>
      </c>
      <c r="O2" s="5" t="s">
        <v>8</v>
      </c>
      <c r="Q2" s="5" t="s">
        <v>98</v>
      </c>
      <c r="R2" s="1" t="s">
        <v>8</v>
      </c>
      <c r="S2" s="3" t="s">
        <v>9</v>
      </c>
      <c r="T2" s="3" t="s">
        <v>128</v>
      </c>
      <c r="U2" s="3" t="s">
        <v>129</v>
      </c>
    </row>
    <row r="3" spans="2:25" ht="14.25" customHeight="1" x14ac:dyDescent="0.45">
      <c r="B3" s="37" t="s">
        <v>130</v>
      </c>
      <c r="C3" s="37" t="s">
        <v>131</v>
      </c>
      <c r="D3" s="37" t="s">
        <v>132</v>
      </c>
      <c r="E3" s="37" t="s">
        <v>133</v>
      </c>
      <c r="F3" s="37" t="s">
        <v>134</v>
      </c>
      <c r="G3" s="37" t="s">
        <v>135</v>
      </c>
      <c r="H3" s="37" t="s">
        <v>136</v>
      </c>
      <c r="I3" s="37" t="s">
        <v>150</v>
      </c>
      <c r="K3" s="1" t="s">
        <v>137</v>
      </c>
      <c r="L3" s="1">
        <f>COUNTIF(C3:C30, "Loose Gooses")</f>
        <v>4</v>
      </c>
      <c r="M3" s="1">
        <f>COUNTIF(D3:D30, "Loose Gooses")</f>
        <v>6</v>
      </c>
      <c r="N3" s="23">
        <f t="shared" ref="N3:N5" si="0">L3/(L3+M3)</f>
        <v>0.4</v>
      </c>
      <c r="O3" s="1">
        <f>IF(AND(N3&gt;N4, N3&gt;N5), 3, IF(OR(N3&gt;N4, N3&gt;N5), 2, 1))</f>
        <v>1</v>
      </c>
      <c r="Q3" s="3" t="s">
        <v>33</v>
      </c>
      <c r="R3" s="19">
        <f t="shared" ref="R3:R17" si="1">COUNTIF($E$3:$E$27, Q3)+U3</f>
        <v>1</v>
      </c>
      <c r="S3" s="20">
        <f t="shared" ref="S3:S17" si="2">COUNTIFS($E$3:$E$27, $Q3,$F$3:$F$27,"Finish")</f>
        <v>0</v>
      </c>
      <c r="T3" s="20">
        <f t="shared" ref="T3:T17" si="3">COUNTIFS($E$3:$E$27, $Q3,$F$3:$F$27,"Midrange")</f>
        <v>1</v>
      </c>
      <c r="U3" s="20">
        <f t="shared" ref="U3:U17" si="4">COUNTIFS($E$3:$E$27, $Q3,$F$3:$F$27,"Three Pointer")</f>
        <v>0</v>
      </c>
      <c r="V3" s="5"/>
      <c r="W3" s="5" t="s">
        <v>137</v>
      </c>
      <c r="X3" s="5" t="s">
        <v>138</v>
      </c>
      <c r="Y3" s="5" t="s">
        <v>139</v>
      </c>
    </row>
    <row r="4" spans="2:25" ht="14.25" customHeight="1" x14ac:dyDescent="0.5">
      <c r="B4" s="59">
        <v>1</v>
      </c>
      <c r="C4" s="59" t="s">
        <v>57</v>
      </c>
      <c r="D4" s="59" t="s">
        <v>34</v>
      </c>
      <c r="E4" s="59" t="s">
        <v>72</v>
      </c>
      <c r="F4" s="59" t="s">
        <v>140</v>
      </c>
      <c r="G4" s="59">
        <v>1</v>
      </c>
      <c r="H4" s="59">
        <v>1</v>
      </c>
      <c r="K4" s="1" t="s">
        <v>139</v>
      </c>
      <c r="L4" s="1">
        <f>COUNTIF(C3:C30, "5 Musketeers")</f>
        <v>7</v>
      </c>
      <c r="M4" s="1">
        <f>COUNTIF(D3:D30, "5 Musketeers")</f>
        <v>5</v>
      </c>
      <c r="N4" s="23">
        <f t="shared" si="0"/>
        <v>0.58333333333333337</v>
      </c>
      <c r="O4" s="1">
        <f>IF(AND(N4&gt;N3, N4&gt;N5), 3, IF(OR(N4&gt;N3, N4&gt;N5), 2, 1))</f>
        <v>3</v>
      </c>
      <c r="Q4" s="3" t="s">
        <v>36</v>
      </c>
      <c r="R4" s="19">
        <f t="shared" si="1"/>
        <v>1</v>
      </c>
      <c r="S4" s="20">
        <f t="shared" si="2"/>
        <v>0</v>
      </c>
      <c r="T4" s="20">
        <f t="shared" si="3"/>
        <v>1</v>
      </c>
      <c r="U4" s="20">
        <f t="shared" si="4"/>
        <v>0</v>
      </c>
      <c r="W4" s="1" t="str">
        <f>IF(AND(C4="Loose Gooses",D4="Wet Willies"),"LG/WW", IF(AND(C4="Loose Gooses",D4="5 Musketeers"),"LG/5M", ""))</f>
        <v>LG/5M</v>
      </c>
      <c r="X4" s="1" t="str">
        <f>IF(AND(C4="Wet Willies",D4="Loose Gooses"),"WW/LG", IF(AND(C4="Wet Willies",D4="5 Musketeers"),"WW/5M", ""))</f>
        <v/>
      </c>
      <c r="Y4" s="1" t="str">
        <f>IF(AND(C4="5 Musketeers",D4="Loose Gooses"),"5M/LG", IF(AND($C4="5 Musketeers",$D4="Wet Willies"),"5M/WW", ""))</f>
        <v/>
      </c>
    </row>
    <row r="5" spans="2:25" ht="14.25" customHeight="1" x14ac:dyDescent="0.5">
      <c r="B5" s="59">
        <v>2</v>
      </c>
      <c r="C5" s="59" t="s">
        <v>57</v>
      </c>
      <c r="D5" s="59" t="s">
        <v>39</v>
      </c>
      <c r="E5" s="59" t="s">
        <v>56</v>
      </c>
      <c r="F5" s="59" t="s">
        <v>140</v>
      </c>
      <c r="G5" s="59">
        <v>2</v>
      </c>
      <c r="H5" s="59">
        <v>1</v>
      </c>
      <c r="K5" s="1" t="s">
        <v>138</v>
      </c>
      <c r="L5" s="1">
        <f>COUNTIF(C3:C30, "Wet Willies")</f>
        <v>5</v>
      </c>
      <c r="M5" s="1">
        <f>COUNTIF(D3:D30, "Wet Willies")</f>
        <v>5</v>
      </c>
      <c r="N5" s="23">
        <f t="shared" si="0"/>
        <v>0.5</v>
      </c>
      <c r="O5" s="1">
        <f>IF(AND(N5&gt;N4, N5&gt;N3), 3, IF(OR(N5&gt;N4, N5&gt;N3), 2, 1))</f>
        <v>2</v>
      </c>
      <c r="Q5" s="3" t="s">
        <v>38</v>
      </c>
      <c r="R5" s="19">
        <f t="shared" si="1"/>
        <v>2</v>
      </c>
      <c r="S5" s="20">
        <f t="shared" si="2"/>
        <v>0</v>
      </c>
      <c r="T5" s="20">
        <f t="shared" si="3"/>
        <v>0</v>
      </c>
      <c r="U5" s="20">
        <f t="shared" si="4"/>
        <v>1</v>
      </c>
      <c r="W5" s="24" t="str">
        <f t="shared" ref="W5:W28" si="5">IF(AND(C5="Loose Gooses",D5="Wet Willies"),"LG/WW", IF(AND(C5="Loose Gooses",D5="5 Musketeers"),"LG/5M", ""))</f>
        <v>LG/WW</v>
      </c>
      <c r="X5" s="24" t="str">
        <f t="shared" ref="X5:X28" si="6">IF(AND(C5="Wet Willies",D5="Loose Gooses"),"WW/LG", IF(AND(C5="Wet Willies",D5="5 Musketeers"),"WW/5M", ""))</f>
        <v/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5">
      <c r="B6" s="59">
        <v>3</v>
      </c>
      <c r="C6" s="59" t="s">
        <v>57</v>
      </c>
      <c r="D6" s="59" t="s">
        <v>34</v>
      </c>
      <c r="E6" s="59" t="s">
        <v>148</v>
      </c>
      <c r="F6" s="59" t="s">
        <v>140</v>
      </c>
      <c r="G6" s="59">
        <v>3</v>
      </c>
      <c r="H6" s="59">
        <v>2</v>
      </c>
      <c r="Q6" s="3" t="s">
        <v>44</v>
      </c>
      <c r="R6" s="19">
        <f t="shared" si="1"/>
        <v>2</v>
      </c>
      <c r="S6" s="20">
        <f t="shared" si="2"/>
        <v>0</v>
      </c>
      <c r="T6" s="20">
        <f t="shared" si="3"/>
        <v>0</v>
      </c>
      <c r="U6" s="20">
        <f t="shared" si="4"/>
        <v>1</v>
      </c>
      <c r="W6" s="24" t="str">
        <f t="shared" si="5"/>
        <v>LG/5M</v>
      </c>
      <c r="X6" s="24" t="str">
        <f t="shared" si="6"/>
        <v/>
      </c>
      <c r="Y6" s="24" t="str">
        <f t="shared" si="7"/>
        <v/>
      </c>
    </row>
    <row r="7" spans="2:25" ht="14.25" customHeight="1" x14ac:dyDescent="0.5">
      <c r="B7" s="59">
        <v>4</v>
      </c>
      <c r="C7" s="59" t="s">
        <v>57</v>
      </c>
      <c r="D7" s="59" t="s">
        <v>39</v>
      </c>
      <c r="E7" s="59" t="s">
        <v>79</v>
      </c>
      <c r="F7" s="59" t="s">
        <v>140</v>
      </c>
      <c r="G7" s="59">
        <v>4</v>
      </c>
      <c r="H7" s="59">
        <v>2</v>
      </c>
      <c r="Q7" s="3" t="s">
        <v>46</v>
      </c>
      <c r="R7" s="19">
        <f t="shared" si="1"/>
        <v>1</v>
      </c>
      <c r="S7" s="20">
        <f t="shared" si="2"/>
        <v>0</v>
      </c>
      <c r="T7" s="20">
        <f t="shared" si="3"/>
        <v>1</v>
      </c>
      <c r="U7" s="20">
        <f t="shared" si="4"/>
        <v>0</v>
      </c>
      <c r="W7" s="24" t="str">
        <f t="shared" si="5"/>
        <v>LG/WW</v>
      </c>
      <c r="X7" s="24" t="str">
        <f t="shared" si="6"/>
        <v/>
      </c>
      <c r="Y7" s="24" t="str">
        <f t="shared" si="7"/>
        <v/>
      </c>
    </row>
    <row r="8" spans="2:25" ht="14.25" customHeight="1" x14ac:dyDescent="0.5">
      <c r="B8" s="59">
        <v>5</v>
      </c>
      <c r="C8" s="59" t="s">
        <v>34</v>
      </c>
      <c r="D8" s="59" t="s">
        <v>57</v>
      </c>
      <c r="E8" s="59" t="s">
        <v>60</v>
      </c>
      <c r="F8" s="59" t="s">
        <v>128</v>
      </c>
      <c r="G8" s="59">
        <v>1</v>
      </c>
      <c r="H8" s="59">
        <v>1</v>
      </c>
      <c r="Q8" s="3" t="s">
        <v>51</v>
      </c>
      <c r="R8" s="19">
        <f t="shared" si="1"/>
        <v>1</v>
      </c>
      <c r="S8" s="20">
        <f t="shared" si="2"/>
        <v>0</v>
      </c>
      <c r="T8" s="20">
        <f t="shared" si="3"/>
        <v>1</v>
      </c>
      <c r="U8" s="20">
        <f t="shared" si="4"/>
        <v>0</v>
      </c>
      <c r="W8" s="24" t="str">
        <f t="shared" si="5"/>
        <v/>
      </c>
      <c r="X8" s="24" t="str">
        <f t="shared" si="6"/>
        <v/>
      </c>
      <c r="Y8" s="24" t="str">
        <f t="shared" si="7"/>
        <v>5M/LG</v>
      </c>
    </row>
    <row r="9" spans="2:25" ht="14.25" customHeight="1" x14ac:dyDescent="0.5">
      <c r="B9" s="59">
        <v>6</v>
      </c>
      <c r="C9" s="59" t="s">
        <v>34</v>
      </c>
      <c r="D9" s="59" t="s">
        <v>39</v>
      </c>
      <c r="E9" s="59" t="s">
        <v>51</v>
      </c>
      <c r="F9" s="59" t="s">
        <v>128</v>
      </c>
      <c r="G9" s="59">
        <v>2</v>
      </c>
      <c r="H9" s="59">
        <v>3</v>
      </c>
      <c r="Q9" s="3" t="s">
        <v>53</v>
      </c>
      <c r="R9" s="19">
        <f t="shared" si="1"/>
        <v>2</v>
      </c>
      <c r="S9" s="20">
        <f t="shared" si="2"/>
        <v>0</v>
      </c>
      <c r="T9" s="20">
        <f t="shared" si="3"/>
        <v>0</v>
      </c>
      <c r="U9" s="20">
        <f t="shared" si="4"/>
        <v>1</v>
      </c>
      <c r="W9" s="24" t="str">
        <f t="shared" si="5"/>
        <v/>
      </c>
      <c r="X9" s="24" t="str">
        <f t="shared" si="6"/>
        <v/>
      </c>
      <c r="Y9" s="24" t="str">
        <f t="shared" si="7"/>
        <v>5M/WW</v>
      </c>
    </row>
    <row r="10" spans="2:25" ht="14.25" customHeight="1" x14ac:dyDescent="0.5">
      <c r="B10" s="59">
        <v>7</v>
      </c>
      <c r="C10" s="59" t="s">
        <v>34</v>
      </c>
      <c r="D10" s="59" t="s">
        <v>57</v>
      </c>
      <c r="E10" s="59" t="s">
        <v>46</v>
      </c>
      <c r="F10" s="59" t="s">
        <v>128</v>
      </c>
      <c r="G10" s="59">
        <v>3</v>
      </c>
      <c r="H10" s="59">
        <v>2</v>
      </c>
      <c r="Q10" s="3" t="s">
        <v>56</v>
      </c>
      <c r="R10" s="19">
        <f t="shared" si="1"/>
        <v>1</v>
      </c>
      <c r="S10" s="20">
        <f t="shared" si="2"/>
        <v>1</v>
      </c>
      <c r="T10" s="20">
        <f t="shared" si="3"/>
        <v>0</v>
      </c>
      <c r="U10" s="20">
        <f t="shared" si="4"/>
        <v>0</v>
      </c>
      <c r="W10" s="24" t="str">
        <f t="shared" si="5"/>
        <v/>
      </c>
      <c r="X10" s="24" t="str">
        <f t="shared" si="6"/>
        <v/>
      </c>
      <c r="Y10" s="24" t="str">
        <f t="shared" si="7"/>
        <v>5M/LG</v>
      </c>
    </row>
    <row r="11" spans="2:25" ht="14.25" customHeight="1" x14ac:dyDescent="0.5">
      <c r="B11" s="59">
        <v>8</v>
      </c>
      <c r="C11" s="59" t="s">
        <v>34</v>
      </c>
      <c r="D11" s="59" t="s">
        <v>39</v>
      </c>
      <c r="E11" s="59" t="s">
        <v>63</v>
      </c>
      <c r="F11" s="59" t="s">
        <v>128</v>
      </c>
      <c r="G11" s="59">
        <v>4</v>
      </c>
      <c r="H11" s="59">
        <v>4</v>
      </c>
      <c r="Q11" s="3" t="s">
        <v>60</v>
      </c>
      <c r="R11" s="19">
        <f t="shared" si="1"/>
        <v>2</v>
      </c>
      <c r="S11" s="20">
        <f t="shared" si="2"/>
        <v>0</v>
      </c>
      <c r="T11" s="20">
        <f t="shared" si="3"/>
        <v>2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>5M/WW</v>
      </c>
    </row>
    <row r="12" spans="2:25" ht="14.25" customHeight="1" x14ac:dyDescent="0.5">
      <c r="B12" s="59">
        <v>9</v>
      </c>
      <c r="C12" s="59" t="s">
        <v>34</v>
      </c>
      <c r="D12" s="59" t="s">
        <v>57</v>
      </c>
      <c r="E12" s="59" t="s">
        <v>36</v>
      </c>
      <c r="F12" s="59" t="s">
        <v>128</v>
      </c>
      <c r="G12" s="59">
        <v>5</v>
      </c>
      <c r="H12" s="59">
        <v>3</v>
      </c>
      <c r="Q12" s="3" t="s">
        <v>63</v>
      </c>
      <c r="R12" s="19">
        <f t="shared" si="1"/>
        <v>1</v>
      </c>
      <c r="S12" s="20">
        <f t="shared" si="2"/>
        <v>0</v>
      </c>
      <c r="T12" s="20">
        <f t="shared" si="3"/>
        <v>1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>5M/LG</v>
      </c>
    </row>
    <row r="13" spans="2:25" ht="14.25" customHeight="1" x14ac:dyDescent="0.5">
      <c r="B13" s="59">
        <v>10</v>
      </c>
      <c r="C13" s="59" t="s">
        <v>34</v>
      </c>
      <c r="D13" s="59" t="s">
        <v>39</v>
      </c>
      <c r="E13" s="59" t="s">
        <v>33</v>
      </c>
      <c r="F13" s="59" t="s">
        <v>128</v>
      </c>
      <c r="G13" s="59">
        <v>6</v>
      </c>
      <c r="H13" s="59">
        <v>5</v>
      </c>
      <c r="Q13" s="3" t="s">
        <v>142</v>
      </c>
      <c r="R13" s="19">
        <f t="shared" si="1"/>
        <v>2</v>
      </c>
      <c r="S13" s="20">
        <f t="shared" si="2"/>
        <v>0</v>
      </c>
      <c r="T13" s="20">
        <f t="shared" si="3"/>
        <v>0</v>
      </c>
      <c r="U13" s="20">
        <f t="shared" si="4"/>
        <v>1</v>
      </c>
      <c r="W13" s="24" t="str">
        <f t="shared" si="5"/>
        <v/>
      </c>
      <c r="X13" s="24" t="str">
        <f t="shared" si="6"/>
        <v/>
      </c>
      <c r="Y13" s="24" t="str">
        <f t="shared" si="7"/>
        <v>5M/WW</v>
      </c>
    </row>
    <row r="14" spans="2:25" ht="14.25" customHeight="1" x14ac:dyDescent="0.5">
      <c r="B14" s="59">
        <v>11</v>
      </c>
      <c r="C14" s="59" t="s">
        <v>34</v>
      </c>
      <c r="D14" s="59" t="s">
        <v>57</v>
      </c>
      <c r="E14" s="59" t="s">
        <v>60</v>
      </c>
      <c r="F14" s="59" t="s">
        <v>128</v>
      </c>
      <c r="G14" s="59">
        <v>7</v>
      </c>
      <c r="H14" s="59">
        <v>4</v>
      </c>
      <c r="Q14" s="3" t="s">
        <v>148</v>
      </c>
      <c r="R14" s="19">
        <f t="shared" si="1"/>
        <v>1</v>
      </c>
      <c r="S14" s="20">
        <f t="shared" si="2"/>
        <v>1</v>
      </c>
      <c r="T14" s="20">
        <f t="shared" si="3"/>
        <v>0</v>
      </c>
      <c r="U14" s="20">
        <f t="shared" si="4"/>
        <v>0</v>
      </c>
      <c r="W14" s="24" t="str">
        <f t="shared" si="5"/>
        <v/>
      </c>
      <c r="X14" s="24" t="str">
        <f t="shared" si="6"/>
        <v/>
      </c>
      <c r="Y14" s="24" t="str">
        <f t="shared" si="7"/>
        <v>5M/LG</v>
      </c>
    </row>
    <row r="15" spans="2:25" ht="14.25" customHeight="1" x14ac:dyDescent="0.5">
      <c r="B15" s="59">
        <v>12</v>
      </c>
      <c r="C15" s="59" t="s">
        <v>39</v>
      </c>
      <c r="D15" s="59" t="s">
        <v>34</v>
      </c>
      <c r="E15" s="59" t="s">
        <v>44</v>
      </c>
      <c r="F15" s="59" t="s">
        <v>143</v>
      </c>
      <c r="G15" s="59">
        <v>1</v>
      </c>
      <c r="H15" s="59">
        <v>1</v>
      </c>
      <c r="Q15" s="3" t="s">
        <v>72</v>
      </c>
      <c r="R15" s="19">
        <f t="shared" si="1"/>
        <v>1</v>
      </c>
      <c r="S15" s="20">
        <f t="shared" si="2"/>
        <v>1</v>
      </c>
      <c r="T15" s="20">
        <f t="shared" si="3"/>
        <v>0</v>
      </c>
      <c r="U15" s="20">
        <f t="shared" si="4"/>
        <v>0</v>
      </c>
      <c r="W15" s="24" t="str">
        <f t="shared" si="5"/>
        <v/>
      </c>
      <c r="X15" s="24" t="str">
        <f t="shared" si="6"/>
        <v>WW/5M</v>
      </c>
      <c r="Y15" s="24" t="str">
        <f t="shared" si="7"/>
        <v/>
      </c>
    </row>
    <row r="16" spans="2:25" ht="14.25" customHeight="1" x14ac:dyDescent="0.5">
      <c r="B16" s="59">
        <v>13</v>
      </c>
      <c r="C16" s="59" t="s">
        <v>39</v>
      </c>
      <c r="D16" s="59" t="s">
        <v>57</v>
      </c>
      <c r="E16" s="59" t="s">
        <v>38</v>
      </c>
      <c r="F16" s="59" t="s">
        <v>143</v>
      </c>
      <c r="G16" s="59">
        <v>2</v>
      </c>
      <c r="H16" s="59">
        <v>5</v>
      </c>
      <c r="Q16" s="3" t="s">
        <v>76</v>
      </c>
      <c r="R16" s="19">
        <f t="shared" si="1"/>
        <v>2</v>
      </c>
      <c r="S16" s="20">
        <f t="shared" si="2"/>
        <v>0</v>
      </c>
      <c r="T16" s="20">
        <f t="shared" si="3"/>
        <v>0</v>
      </c>
      <c r="U16" s="20">
        <f t="shared" si="4"/>
        <v>1</v>
      </c>
      <c r="W16" s="24" t="str">
        <f t="shared" si="5"/>
        <v/>
      </c>
      <c r="X16" s="24" t="str">
        <f t="shared" si="6"/>
        <v>WW/LG</v>
      </c>
      <c r="Y16" s="24" t="str">
        <f t="shared" si="7"/>
        <v/>
      </c>
    </row>
    <row r="17" spans="2:25" ht="14.25" customHeight="1" x14ac:dyDescent="0.5">
      <c r="B17" s="59">
        <v>14</v>
      </c>
      <c r="C17" s="59" t="s">
        <v>39</v>
      </c>
      <c r="D17" s="59" t="s">
        <v>34</v>
      </c>
      <c r="E17" s="59" t="s">
        <v>142</v>
      </c>
      <c r="F17" s="59" t="s">
        <v>143</v>
      </c>
      <c r="G17" s="59">
        <v>3</v>
      </c>
      <c r="H17" s="59">
        <v>2</v>
      </c>
      <c r="Q17" s="3" t="s">
        <v>79</v>
      </c>
      <c r="R17" s="19">
        <f t="shared" si="1"/>
        <v>1</v>
      </c>
      <c r="S17" s="20">
        <f t="shared" si="2"/>
        <v>1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>WW/5M</v>
      </c>
      <c r="Y17" s="24" t="str">
        <f t="shared" si="7"/>
        <v/>
      </c>
    </row>
    <row r="18" spans="2:25" ht="14.25" customHeight="1" x14ac:dyDescent="0.5">
      <c r="B18" s="59">
        <v>15</v>
      </c>
      <c r="C18" s="59" t="s">
        <v>39</v>
      </c>
      <c r="D18" s="59" t="s">
        <v>57</v>
      </c>
      <c r="E18" s="59" t="s">
        <v>53</v>
      </c>
      <c r="F18" s="59" t="s">
        <v>143</v>
      </c>
      <c r="G18" s="59">
        <v>4</v>
      </c>
      <c r="H18" s="59">
        <v>6</v>
      </c>
      <c r="S18" s="20"/>
      <c r="T18" s="20"/>
      <c r="U18" s="20"/>
      <c r="W18" s="24" t="str">
        <f t="shared" si="5"/>
        <v/>
      </c>
      <c r="X18" s="24" t="str">
        <f t="shared" si="6"/>
        <v>WW/LG</v>
      </c>
      <c r="Y18" s="24" t="str">
        <f t="shared" si="7"/>
        <v/>
      </c>
    </row>
    <row r="19" spans="2:25" ht="14.25" customHeight="1" x14ac:dyDescent="0.5">
      <c r="B19" s="59">
        <v>16</v>
      </c>
      <c r="C19" s="59" t="s">
        <v>39</v>
      </c>
      <c r="D19" s="59" t="s">
        <v>34</v>
      </c>
      <c r="E19" s="59" t="s">
        <v>76</v>
      </c>
      <c r="F19" s="59" t="s">
        <v>143</v>
      </c>
      <c r="G19" s="59">
        <v>5</v>
      </c>
      <c r="H19" s="59">
        <v>3</v>
      </c>
      <c r="S19" s="20"/>
      <c r="T19" s="20"/>
      <c r="U19" s="20"/>
      <c r="W19" s="24" t="str">
        <f t="shared" si="5"/>
        <v/>
      </c>
      <c r="X19" s="24" t="str">
        <f t="shared" si="6"/>
        <v>WW/5M</v>
      </c>
      <c r="Y19" s="24" t="str">
        <f t="shared" si="7"/>
        <v/>
      </c>
    </row>
    <row r="20" spans="2:25" ht="14.25" customHeight="1" x14ac:dyDescent="0.45">
      <c r="W20" s="24" t="str">
        <f t="shared" si="5"/>
        <v/>
      </c>
      <c r="X20" s="24" t="str">
        <f t="shared" si="6"/>
        <v/>
      </c>
      <c r="Y20" s="24" t="str">
        <f t="shared" si="7"/>
        <v/>
      </c>
    </row>
    <row r="21" spans="2:25" ht="14.25" customHeight="1" x14ac:dyDescent="0.45">
      <c r="W21" s="24" t="str">
        <f t="shared" si="5"/>
        <v/>
      </c>
      <c r="X21" s="24" t="str">
        <f t="shared" si="6"/>
        <v/>
      </c>
      <c r="Y21" s="24" t="str">
        <f t="shared" si="7"/>
        <v/>
      </c>
    </row>
    <row r="22" spans="2:25" ht="14.25" customHeight="1" x14ac:dyDescent="0.45">
      <c r="W22" s="24" t="str">
        <f t="shared" si="5"/>
        <v/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E23" s="24"/>
      <c r="F23" s="24"/>
      <c r="G23" s="24"/>
      <c r="H23" s="24"/>
      <c r="I23" s="24"/>
      <c r="Q23" s="3" t="s">
        <v>141</v>
      </c>
      <c r="W23" s="24" t="str">
        <f t="shared" si="5"/>
        <v/>
      </c>
      <c r="X23" s="24" t="str">
        <f t="shared" si="6"/>
        <v/>
      </c>
      <c r="Y23" s="24" t="str">
        <f t="shared" si="7"/>
        <v/>
      </c>
    </row>
    <row r="24" spans="2:25" ht="14.25" customHeight="1" x14ac:dyDescent="0.45">
      <c r="E24" s="25"/>
      <c r="F24" s="24"/>
      <c r="G24" s="24"/>
      <c r="H24" s="24"/>
      <c r="I24" s="24"/>
      <c r="W24" s="24" t="str">
        <f t="shared" si="5"/>
        <v/>
      </c>
      <c r="X24" s="24" t="str">
        <f t="shared" si="6"/>
        <v/>
      </c>
      <c r="Y24" s="24" t="str">
        <f t="shared" si="7"/>
        <v/>
      </c>
    </row>
    <row r="25" spans="2:25" ht="14.25" customHeight="1" x14ac:dyDescent="0.45">
      <c r="E25" s="25"/>
      <c r="F25" s="24"/>
      <c r="G25" s="24"/>
      <c r="H25" s="24"/>
      <c r="I25" s="24"/>
      <c r="Q25" s="9" t="s">
        <v>84</v>
      </c>
      <c r="R25" s="1" t="s">
        <v>8</v>
      </c>
      <c r="S25" s="3" t="s">
        <v>9</v>
      </c>
      <c r="T25" s="3" t="s">
        <v>128</v>
      </c>
      <c r="U25" s="3" t="s">
        <v>85</v>
      </c>
      <c r="V25" s="40"/>
      <c r="W25" s="24" t="str">
        <f t="shared" si="5"/>
        <v/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E26" s="25"/>
      <c r="F26" s="24"/>
      <c r="G26" s="24"/>
      <c r="H26" s="24"/>
      <c r="I26" s="24"/>
      <c r="Q26" s="26" t="str">
        <f>C2</f>
        <v>Insert Date Here</v>
      </c>
      <c r="R26" s="19">
        <f t="shared" ref="R26:U26" si="8">R3</f>
        <v>1</v>
      </c>
      <c r="S26" s="19">
        <f t="shared" si="8"/>
        <v>0</v>
      </c>
      <c r="T26" s="19">
        <f t="shared" si="8"/>
        <v>1</v>
      </c>
      <c r="U26" s="19">
        <f t="shared" si="8"/>
        <v>0</v>
      </c>
      <c r="W26" s="24" t="str">
        <f t="shared" si="5"/>
        <v/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E27" s="25"/>
      <c r="F27" s="24"/>
      <c r="G27" s="24"/>
      <c r="H27" s="24"/>
      <c r="I27" s="24"/>
      <c r="R27" s="19">
        <f t="shared" ref="R27:U27" si="9">R4</f>
        <v>1</v>
      </c>
      <c r="S27" s="19">
        <f t="shared" si="9"/>
        <v>0</v>
      </c>
      <c r="T27" s="19">
        <f t="shared" si="9"/>
        <v>1</v>
      </c>
      <c r="U27" s="19">
        <f t="shared" si="9"/>
        <v>0</v>
      </c>
      <c r="W27" s="24" t="str">
        <f t="shared" si="5"/>
        <v/>
      </c>
      <c r="X27" s="24" t="str">
        <f t="shared" si="6"/>
        <v/>
      </c>
      <c r="Y27" s="24" t="str">
        <f t="shared" si="7"/>
        <v/>
      </c>
    </row>
    <row r="28" spans="2:25" ht="14.25" customHeight="1" x14ac:dyDescent="0.45">
      <c r="E28" s="25"/>
      <c r="F28" s="24"/>
      <c r="G28" s="24"/>
      <c r="H28" s="24"/>
      <c r="I28" s="24"/>
      <c r="R28" s="19">
        <f t="shared" ref="R28:U28" si="10">R5</f>
        <v>2</v>
      </c>
      <c r="S28" s="19">
        <f t="shared" si="10"/>
        <v>0</v>
      </c>
      <c r="T28" s="19">
        <f t="shared" si="10"/>
        <v>0</v>
      </c>
      <c r="U28" s="19">
        <f t="shared" si="10"/>
        <v>1</v>
      </c>
      <c r="W28" s="24" t="str">
        <f t="shared" si="5"/>
        <v/>
      </c>
      <c r="X28" s="24" t="str">
        <f t="shared" si="6"/>
        <v/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19">
        <f t="shared" ref="R29:U29" si="11">R6</f>
        <v>2</v>
      </c>
      <c r="S29" s="19">
        <f t="shared" si="11"/>
        <v>0</v>
      </c>
      <c r="T29" s="19">
        <f t="shared" si="11"/>
        <v>0</v>
      </c>
      <c r="U29" s="19">
        <f t="shared" si="11"/>
        <v>1</v>
      </c>
    </row>
    <row r="30" spans="2:25" ht="14.25" customHeight="1" x14ac:dyDescent="0.45">
      <c r="E30" s="25"/>
      <c r="F30" s="24"/>
      <c r="G30" s="24"/>
      <c r="H30" s="24"/>
      <c r="I30" s="24"/>
      <c r="R30" s="19">
        <f t="shared" ref="R30:U30" si="12">R7</f>
        <v>1</v>
      </c>
      <c r="S30" s="19">
        <f t="shared" si="12"/>
        <v>0</v>
      </c>
      <c r="T30" s="19">
        <f t="shared" si="12"/>
        <v>1</v>
      </c>
      <c r="U30" s="19">
        <f t="shared" si="12"/>
        <v>0</v>
      </c>
    </row>
    <row r="31" spans="2:25" ht="14.25" customHeight="1" x14ac:dyDescent="0.45">
      <c r="R31" s="19">
        <f t="shared" ref="R31:U31" si="13">R8</f>
        <v>1</v>
      </c>
      <c r="S31" s="19">
        <f t="shared" si="13"/>
        <v>0</v>
      </c>
      <c r="T31" s="19">
        <f t="shared" si="13"/>
        <v>1</v>
      </c>
      <c r="U31" s="19">
        <f t="shared" si="13"/>
        <v>0</v>
      </c>
    </row>
    <row r="32" spans="2:25" ht="14.25" customHeight="1" x14ac:dyDescent="0.45">
      <c r="R32" s="19">
        <f t="shared" ref="R32:U32" si="14">R9</f>
        <v>2</v>
      </c>
      <c r="S32" s="19">
        <f t="shared" si="14"/>
        <v>0</v>
      </c>
      <c r="T32" s="19">
        <f t="shared" si="14"/>
        <v>0</v>
      </c>
      <c r="U32" s="19">
        <f t="shared" si="14"/>
        <v>1</v>
      </c>
    </row>
    <row r="33" spans="18:21" ht="14.25" customHeight="1" x14ac:dyDescent="0.45">
      <c r="R33" s="19">
        <f t="shared" ref="R33:U33" si="15">R10</f>
        <v>1</v>
      </c>
      <c r="S33" s="19">
        <f t="shared" si="15"/>
        <v>1</v>
      </c>
      <c r="T33" s="19">
        <f t="shared" si="15"/>
        <v>0</v>
      </c>
      <c r="U33" s="19">
        <f t="shared" si="15"/>
        <v>0</v>
      </c>
    </row>
    <row r="34" spans="18:21" ht="14.25" customHeight="1" x14ac:dyDescent="0.45">
      <c r="R34" s="19">
        <f t="shared" ref="R34:U34" si="16">R11</f>
        <v>2</v>
      </c>
      <c r="S34" s="19">
        <f t="shared" si="16"/>
        <v>0</v>
      </c>
      <c r="T34" s="19">
        <f t="shared" si="16"/>
        <v>2</v>
      </c>
      <c r="U34" s="19">
        <f t="shared" si="16"/>
        <v>0</v>
      </c>
    </row>
    <row r="35" spans="18:21" ht="14.25" customHeight="1" x14ac:dyDescent="0.45">
      <c r="R35" s="19">
        <f t="shared" ref="R35:U35" si="17">R12</f>
        <v>1</v>
      </c>
      <c r="S35" s="19">
        <f t="shared" si="17"/>
        <v>0</v>
      </c>
      <c r="T35" s="19">
        <f t="shared" si="17"/>
        <v>1</v>
      </c>
      <c r="U35" s="19">
        <f t="shared" si="17"/>
        <v>0</v>
      </c>
    </row>
    <row r="36" spans="18:21" ht="14.25" customHeight="1" x14ac:dyDescent="0.45">
      <c r="R36" s="19">
        <f t="shared" ref="R36:U36" si="18">R13</f>
        <v>2</v>
      </c>
      <c r="S36" s="19">
        <f t="shared" si="18"/>
        <v>0</v>
      </c>
      <c r="T36" s="19">
        <f t="shared" si="18"/>
        <v>0</v>
      </c>
      <c r="U36" s="19">
        <f t="shared" si="18"/>
        <v>1</v>
      </c>
    </row>
    <row r="37" spans="18:21" ht="14.25" customHeight="1" x14ac:dyDescent="0.45">
      <c r="R37" s="19">
        <f t="shared" ref="R37:U37" si="19">R14</f>
        <v>1</v>
      </c>
      <c r="S37" s="19">
        <f t="shared" si="19"/>
        <v>1</v>
      </c>
      <c r="T37" s="19">
        <f t="shared" si="19"/>
        <v>0</v>
      </c>
      <c r="U37" s="19">
        <f t="shared" si="19"/>
        <v>0</v>
      </c>
    </row>
    <row r="38" spans="18:21" ht="14.25" customHeight="1" x14ac:dyDescent="0.45">
      <c r="R38" s="19">
        <f t="shared" ref="R38:U38" si="20">R15</f>
        <v>1</v>
      </c>
      <c r="S38" s="19">
        <f t="shared" si="20"/>
        <v>1</v>
      </c>
      <c r="T38" s="19">
        <f t="shared" si="20"/>
        <v>0</v>
      </c>
      <c r="U38" s="19">
        <f t="shared" si="20"/>
        <v>0</v>
      </c>
    </row>
    <row r="39" spans="18:21" ht="14.25" customHeight="1" x14ac:dyDescent="0.45">
      <c r="R39" s="19">
        <f t="shared" ref="R39:U39" si="21">R16</f>
        <v>2</v>
      </c>
      <c r="S39" s="19">
        <f t="shared" si="21"/>
        <v>0</v>
      </c>
      <c r="T39" s="19">
        <f t="shared" si="21"/>
        <v>0</v>
      </c>
      <c r="U39" s="19">
        <f t="shared" si="21"/>
        <v>1</v>
      </c>
    </row>
    <row r="40" spans="18:21" ht="14.25" customHeight="1" x14ac:dyDescent="0.45">
      <c r="R40" s="19">
        <f t="shared" ref="R40:U40" si="22">R17</f>
        <v>1</v>
      </c>
      <c r="S40" s="19">
        <f t="shared" si="22"/>
        <v>1</v>
      </c>
      <c r="T40" s="19">
        <f t="shared" si="22"/>
        <v>0</v>
      </c>
      <c r="U40" s="19">
        <f t="shared" si="22"/>
        <v>0</v>
      </c>
    </row>
    <row r="41" spans="18:21" ht="14.25" customHeight="1" x14ac:dyDescent="0.45"/>
    <row r="42" spans="18:21" ht="14.25" customHeight="1" x14ac:dyDescent="0.45"/>
    <row r="43" spans="18:21" ht="14.25" customHeight="1" x14ac:dyDescent="0.45"/>
    <row r="44" spans="18:21" ht="14.25" customHeight="1" x14ac:dyDescent="0.45"/>
    <row r="45" spans="18:21" ht="14.25" customHeight="1" x14ac:dyDescent="0.45"/>
    <row r="46" spans="18:21" ht="14.25" customHeight="1" x14ac:dyDescent="0.45"/>
    <row r="47" spans="18:21" ht="14.25" customHeight="1" x14ac:dyDescent="0.45"/>
    <row r="48" spans="18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2023-04-17T05:31:37Z</dcterms:modified>
</cp:coreProperties>
</file>