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DF49FF12-A52E-4801-A230-D97A4DEEDAF4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7" l="1"/>
  <c r="T18" i="7"/>
  <c r="T41" i="7" s="1"/>
  <c r="U18" i="7"/>
  <c r="U41" i="7" s="1"/>
  <c r="R18" i="7"/>
  <c r="R41" i="7" s="1"/>
  <c r="S41" i="7"/>
  <c r="V18" i="2"/>
  <c r="S18" i="8"/>
  <c r="S41" i="8" s="1"/>
  <c r="T18" i="8"/>
  <c r="T41" i="8" s="1"/>
  <c r="U18" i="8"/>
  <c r="R18" i="8" s="1"/>
  <c r="R41" i="8" s="1"/>
  <c r="U18" i="2"/>
  <c r="A4" i="6"/>
  <c r="A4" i="5"/>
  <c r="A4" i="4"/>
  <c r="C5" i="3"/>
  <c r="I6" i="3" s="1"/>
  <c r="B5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M5" i="8"/>
  <c r="C4" i="5" s="1"/>
  <c r="G4" i="5" s="1"/>
  <c r="L5" i="8"/>
  <c r="Y4" i="8"/>
  <c r="X4" i="8"/>
  <c r="W4" i="8"/>
  <c r="U4" i="8"/>
  <c r="U27" i="8" s="1"/>
  <c r="T4" i="8"/>
  <c r="T27" i="8" s="1"/>
  <c r="S4" i="8"/>
  <c r="S27" i="8" s="1"/>
  <c r="M4" i="8"/>
  <c r="L4" i="8"/>
  <c r="B4" i="6" s="1"/>
  <c r="F4" i="6" s="1"/>
  <c r="U3" i="8"/>
  <c r="U26" i="8" s="1"/>
  <c r="T3" i="8"/>
  <c r="T26" i="8" s="1"/>
  <c r="S3" i="8"/>
  <c r="S26" i="8" s="1"/>
  <c r="M3" i="8"/>
  <c r="C4" i="4" s="1"/>
  <c r="G4" i="4" s="1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N4" i="8" l="1"/>
  <c r="P4" i="5"/>
  <c r="V4" i="4"/>
  <c r="W4" i="4"/>
  <c r="W30" i="4" s="1"/>
  <c r="R15" i="8"/>
  <c r="R38" i="8" s="1"/>
  <c r="U44" i="3"/>
  <c r="V44" i="3" s="1"/>
  <c r="N5" i="8"/>
  <c r="O5" i="8" s="1"/>
  <c r="D4" i="5" s="1"/>
  <c r="H4" i="5" s="1"/>
  <c r="R9" i="8"/>
  <c r="R32" i="8" s="1"/>
  <c r="Q4" i="5"/>
  <c r="Q30" i="5" s="1"/>
  <c r="B4" i="4"/>
  <c r="F4" i="4" s="1"/>
  <c r="S44" i="3"/>
  <c r="T44" i="3" s="1"/>
  <c r="O4" i="8"/>
  <c r="D4" i="6" s="1"/>
  <c r="H4" i="6" s="1"/>
  <c r="D5" i="3"/>
  <c r="J6" i="3" s="1"/>
  <c r="J7" i="3" s="1"/>
  <c r="U4" i="5"/>
  <c r="U30" i="5" s="1"/>
  <c r="C4" i="6"/>
  <c r="G4" i="6" s="1"/>
  <c r="Q44" i="3"/>
  <c r="R44" i="3" s="1"/>
  <c r="F5" i="3"/>
  <c r="V4" i="5"/>
  <c r="V30" i="5" s="1"/>
  <c r="S39" i="3"/>
  <c r="S18" i="3" s="1"/>
  <c r="T18" i="3" s="1"/>
  <c r="Q4" i="4"/>
  <c r="Q30" i="4" s="1"/>
  <c r="P4" i="6"/>
  <c r="P30" i="6" s="1"/>
  <c r="U40" i="3"/>
  <c r="R4" i="4"/>
  <c r="R30" i="4" s="1"/>
  <c r="Q4" i="6"/>
  <c r="Q30" i="6" s="1"/>
  <c r="W44" i="3"/>
  <c r="X44" i="3" s="1"/>
  <c r="R11" i="8"/>
  <c r="R34" i="8" s="1"/>
  <c r="W40" i="3"/>
  <c r="W19" i="3" s="1"/>
  <c r="U4" i="6"/>
  <c r="U30" i="6" s="1"/>
  <c r="W35" i="3"/>
  <c r="V4" i="6"/>
  <c r="V30" i="6" s="1"/>
  <c r="B4" i="5"/>
  <c r="F4" i="5" s="1"/>
  <c r="Q40" i="3"/>
  <c r="U36" i="3"/>
  <c r="V36" i="3" s="1"/>
  <c r="U33" i="3"/>
  <c r="S42" i="3"/>
  <c r="W43" i="3"/>
  <c r="S37" i="3"/>
  <c r="T37" i="3" s="1"/>
  <c r="S34" i="3"/>
  <c r="W32" i="3"/>
  <c r="U41" i="3"/>
  <c r="Q42" i="3"/>
  <c r="R42" i="3" s="1"/>
  <c r="Q34" i="3"/>
  <c r="R34" i="3" s="1"/>
  <c r="S41" i="3"/>
  <c r="S33" i="3"/>
  <c r="U32" i="3"/>
  <c r="W39" i="3"/>
  <c r="W18" i="3" s="1"/>
  <c r="X18" i="3" s="1"/>
  <c r="W31" i="3"/>
  <c r="R5" i="8"/>
  <c r="S40" i="3"/>
  <c r="S32" i="3"/>
  <c r="U39" i="3"/>
  <c r="U18" i="3" s="1"/>
  <c r="V18" i="3" s="1"/>
  <c r="U31" i="3"/>
  <c r="W38" i="3"/>
  <c r="W30" i="3"/>
  <c r="Q32" i="3"/>
  <c r="S31" i="3"/>
  <c r="U38" i="3"/>
  <c r="U30" i="3"/>
  <c r="W37" i="3"/>
  <c r="S38" i="3"/>
  <c r="S30" i="3"/>
  <c r="U37" i="3"/>
  <c r="V37" i="3" s="1"/>
  <c r="W29" i="3"/>
  <c r="W8" i="3" s="1"/>
  <c r="K3" i="2" s="1"/>
  <c r="W36" i="3"/>
  <c r="W15" i="3" s="1"/>
  <c r="U41" i="8"/>
  <c r="U29" i="3"/>
  <c r="R13" i="8"/>
  <c r="S29" i="3"/>
  <c r="S36" i="3"/>
  <c r="U43" i="3"/>
  <c r="U35" i="3"/>
  <c r="W42" i="3"/>
  <c r="W34" i="3"/>
  <c r="R7" i="8"/>
  <c r="S43" i="3"/>
  <c r="S35" i="3"/>
  <c r="U42" i="3"/>
  <c r="U34" i="3"/>
  <c r="W41" i="3"/>
  <c r="W20" i="3" s="1"/>
  <c r="X20" i="3" s="1"/>
  <c r="W33" i="3"/>
  <c r="P30" i="5"/>
  <c r="O3" i="8"/>
  <c r="D4" i="4" s="1"/>
  <c r="H4" i="4" s="1"/>
  <c r="R12" i="8"/>
  <c r="R10" i="8"/>
  <c r="R17" i="8"/>
  <c r="U29" i="8"/>
  <c r="U31" i="8"/>
  <c r="U37" i="8"/>
  <c r="U39" i="8"/>
  <c r="R3" i="8"/>
  <c r="R4" i="8"/>
  <c r="V30" i="4"/>
  <c r="R15" i="7"/>
  <c r="N5" i="7"/>
  <c r="R5" i="7"/>
  <c r="R14" i="7"/>
  <c r="R13" i="7"/>
  <c r="R12" i="7"/>
  <c r="R6" i="7"/>
  <c r="N3" i="7"/>
  <c r="W14" i="3"/>
  <c r="X14" i="3" s="1"/>
  <c r="L6" i="3"/>
  <c r="L7" i="3" s="1"/>
  <c r="R31" i="7"/>
  <c r="R39" i="7"/>
  <c r="R11" i="7"/>
  <c r="N4" i="7"/>
  <c r="R10" i="7"/>
  <c r="R9" i="7"/>
  <c r="R17" i="7"/>
  <c r="U31" i="7"/>
  <c r="U39" i="7"/>
  <c r="R3" i="7"/>
  <c r="R4" i="7"/>
  <c r="R7" i="7"/>
  <c r="V31" i="4" l="1"/>
  <c r="W22" i="3"/>
  <c r="X22" i="3" s="1"/>
  <c r="Q41" i="3"/>
  <c r="R41" i="3" s="1"/>
  <c r="W23" i="3"/>
  <c r="X23" i="3" s="1"/>
  <c r="J18" i="2" s="1"/>
  <c r="Q35" i="3"/>
  <c r="U31" i="6"/>
  <c r="W11" i="3"/>
  <c r="X11" i="3" s="1"/>
  <c r="J6" i="2" s="1"/>
  <c r="Q23" i="3"/>
  <c r="E18" i="2" s="1"/>
  <c r="Q37" i="3"/>
  <c r="Q16" i="3" s="1"/>
  <c r="R16" i="3" s="1"/>
  <c r="U31" i="5"/>
  <c r="P31" i="6"/>
  <c r="K18" i="2"/>
  <c r="R28" i="8"/>
  <c r="Q31" i="3"/>
  <c r="R40" i="8"/>
  <c r="Q43" i="3"/>
  <c r="R33" i="8"/>
  <c r="Q36" i="3"/>
  <c r="R36" i="3" s="1"/>
  <c r="R35" i="8"/>
  <c r="Q38" i="3"/>
  <c r="R27" i="8"/>
  <c r="Q30" i="3"/>
  <c r="R26" i="8"/>
  <c r="Q29" i="3"/>
  <c r="Q8" i="3" s="1"/>
  <c r="R30" i="8"/>
  <c r="Q33" i="3"/>
  <c r="Q21" i="3" s="1"/>
  <c r="R36" i="8"/>
  <c r="Q39" i="3"/>
  <c r="Q18" i="3" s="1"/>
  <c r="R18" i="3" s="1"/>
  <c r="P31" i="5"/>
  <c r="Q31" i="4"/>
  <c r="U10" i="3"/>
  <c r="V10" i="3" s="1"/>
  <c r="X29" i="3"/>
  <c r="X8" i="3"/>
  <c r="J3" i="2" s="1"/>
  <c r="X30" i="3"/>
  <c r="R28" i="7"/>
  <c r="Q13" i="3"/>
  <c r="X15" i="3"/>
  <c r="X19" i="3"/>
  <c r="X32" i="3"/>
  <c r="O5" i="7"/>
  <c r="X40" i="3"/>
  <c r="X34" i="3"/>
  <c r="S10" i="3"/>
  <c r="T10" i="3" s="1"/>
  <c r="E5" i="3"/>
  <c r="K6" i="3" s="1"/>
  <c r="K7" i="3" s="1"/>
  <c r="R35" i="7"/>
  <c r="X42" i="3"/>
  <c r="O3" i="7"/>
  <c r="R36" i="7"/>
  <c r="R37" i="7"/>
  <c r="X41" i="3"/>
  <c r="W16" i="3"/>
  <c r="X16" i="3" s="1"/>
  <c r="X43" i="3"/>
  <c r="W17" i="3"/>
  <c r="X17" i="3" s="1"/>
  <c r="J12" i="2" s="1"/>
  <c r="T40" i="3"/>
  <c r="S15" i="3"/>
  <c r="T15" i="3" s="1"/>
  <c r="T43" i="3"/>
  <c r="S17" i="3"/>
  <c r="T17" i="3" s="1"/>
  <c r="U17" i="3"/>
  <c r="V17" i="3" s="1"/>
  <c r="V43" i="3"/>
  <c r="T38" i="3"/>
  <c r="S11" i="3"/>
  <c r="T11" i="3" s="1"/>
  <c r="S9" i="3"/>
  <c r="T9" i="3" s="1"/>
  <c r="T31" i="3"/>
  <c r="T29" i="3"/>
  <c r="S8" i="3"/>
  <c r="T39" i="3"/>
  <c r="S12" i="3"/>
  <c r="T12" i="3" s="1"/>
  <c r="W10" i="3"/>
  <c r="X10" i="3" s="1"/>
  <c r="X37" i="3"/>
  <c r="X31" i="3"/>
  <c r="W9" i="3"/>
  <c r="X9" i="3" s="1"/>
  <c r="U22" i="3"/>
  <c r="V22" i="3" s="1"/>
  <c r="V34" i="3"/>
  <c r="R27" i="7"/>
  <c r="V32" i="3"/>
  <c r="U20" i="3"/>
  <c r="V20" i="3" s="1"/>
  <c r="U23" i="3"/>
  <c r="V42" i="3"/>
  <c r="T30" i="3"/>
  <c r="S19" i="3"/>
  <c r="T19" i="3" s="1"/>
  <c r="U14" i="3"/>
  <c r="V29" i="3"/>
  <c r="U8" i="3"/>
  <c r="X38" i="3"/>
  <c r="U19" i="3"/>
  <c r="V19" i="3" s="1"/>
  <c r="V30" i="3"/>
  <c r="V39" i="3"/>
  <c r="U12" i="3"/>
  <c r="V12" i="3" s="1"/>
  <c r="U15" i="3"/>
  <c r="V15" i="3" s="1"/>
  <c r="V40" i="3"/>
  <c r="V33" i="3"/>
  <c r="U21" i="3"/>
  <c r="V21" i="3" s="1"/>
  <c r="T36" i="3"/>
  <c r="S14" i="3"/>
  <c r="T14" i="3" s="1"/>
  <c r="X36" i="3"/>
  <c r="K14" i="2"/>
  <c r="U11" i="3"/>
  <c r="V11" i="3" s="1"/>
  <c r="V38" i="3"/>
  <c r="T33" i="3"/>
  <c r="S21" i="3"/>
  <c r="T21" i="3" s="1"/>
  <c r="S22" i="3"/>
  <c r="T22" i="3" s="1"/>
  <c r="T34" i="3"/>
  <c r="V41" i="3"/>
  <c r="U16" i="3"/>
  <c r="V16" i="3" s="1"/>
  <c r="U13" i="3"/>
  <c r="V13" i="3" s="1"/>
  <c r="V35" i="3"/>
  <c r="O4" i="7"/>
  <c r="V31" i="3"/>
  <c r="U9" i="3"/>
  <c r="V9" i="3" s="1"/>
  <c r="X39" i="3"/>
  <c r="W12" i="3"/>
  <c r="X12" i="3" s="1"/>
  <c r="W21" i="3"/>
  <c r="X21" i="3" s="1"/>
  <c r="X33" i="3"/>
  <c r="X35" i="3"/>
  <c r="W13" i="3"/>
  <c r="X13" i="3" s="1"/>
  <c r="J8" i="2" s="1"/>
  <c r="T32" i="3"/>
  <c r="S20" i="3"/>
  <c r="T20" i="3" s="1"/>
  <c r="S16" i="3"/>
  <c r="T16" i="3" s="1"/>
  <c r="T41" i="3"/>
  <c r="S23" i="3"/>
  <c r="T42" i="3"/>
  <c r="S13" i="3"/>
  <c r="T13" i="3" s="1"/>
  <c r="T35" i="3"/>
  <c r="R29" i="7"/>
  <c r="R32" i="7"/>
  <c r="R38" i="7"/>
  <c r="R34" i="7"/>
  <c r="R30" i="7"/>
  <c r="R40" i="7"/>
  <c r="R33" i="7"/>
  <c r="R26" i="7"/>
  <c r="Q15" i="3" l="1"/>
  <c r="R15" i="3" s="1"/>
  <c r="K6" i="2"/>
  <c r="R37" i="3"/>
  <c r="J10" i="2"/>
  <c r="Q12" i="3"/>
  <c r="E7" i="2" s="1"/>
  <c r="K12" i="2"/>
  <c r="R23" i="3"/>
  <c r="D18" i="2" s="1"/>
  <c r="Q9" i="3"/>
  <c r="R9" i="3" s="1"/>
  <c r="K4" i="2"/>
  <c r="Q17" i="3"/>
  <c r="R17" i="3" s="1"/>
  <c r="Q22" i="3"/>
  <c r="R22" i="3" s="1"/>
  <c r="J4" i="2"/>
  <c r="J16" i="2"/>
  <c r="K8" i="2"/>
  <c r="H11" i="2"/>
  <c r="V23" i="3"/>
  <c r="H18" i="2" s="1"/>
  <c r="I18" i="2"/>
  <c r="T23" i="3"/>
  <c r="F18" i="2" s="1"/>
  <c r="G18" i="2"/>
  <c r="E16" i="2"/>
  <c r="R29" i="3"/>
  <c r="F11" i="2"/>
  <c r="K10" i="2"/>
  <c r="K16" i="2"/>
  <c r="J14" i="2"/>
  <c r="R40" i="3"/>
  <c r="I11" i="2"/>
  <c r="Q10" i="3"/>
  <c r="E11" i="2" s="1"/>
  <c r="R33" i="3"/>
  <c r="R43" i="3"/>
  <c r="G11" i="2"/>
  <c r="R39" i="3"/>
  <c r="E13" i="2"/>
  <c r="R13" i="3"/>
  <c r="E3" i="2"/>
  <c r="R8" i="3"/>
  <c r="D3" i="2" s="1"/>
  <c r="R21" i="3"/>
  <c r="Q14" i="3"/>
  <c r="E8" i="2" s="1"/>
  <c r="V14" i="3"/>
  <c r="H10" i="2" s="1"/>
  <c r="I10" i="2"/>
  <c r="R35" i="3"/>
  <c r="R31" i="3"/>
  <c r="Q11" i="3"/>
  <c r="R38" i="3"/>
  <c r="J7" i="2"/>
  <c r="K7" i="2"/>
  <c r="Q19" i="3"/>
  <c r="E14" i="2" s="1"/>
  <c r="R30" i="3"/>
  <c r="F13" i="2"/>
  <c r="G13" i="2"/>
  <c r="Q20" i="3"/>
  <c r="R32" i="3"/>
  <c r="I4" i="2"/>
  <c r="H4" i="2"/>
  <c r="F4" i="2"/>
  <c r="G4" i="2"/>
  <c r="I17" i="2"/>
  <c r="H17" i="2"/>
  <c r="F6" i="2"/>
  <c r="G6" i="2"/>
  <c r="I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R12" i="3" l="1"/>
  <c r="H9" i="2"/>
  <c r="D17" i="2"/>
  <c r="D7" i="2"/>
  <c r="E17" i="2"/>
  <c r="E5" i="2"/>
  <c r="E15" i="2"/>
  <c r="E9" i="2"/>
  <c r="R10" i="3"/>
  <c r="D11" i="2" s="1"/>
  <c r="D16" i="2"/>
  <c r="E10" i="2"/>
  <c r="R14" i="3"/>
  <c r="D9" i="2" s="1"/>
  <c r="E12" i="2"/>
  <c r="R11" i="3"/>
  <c r="R20" i="3"/>
  <c r="E6" i="2"/>
  <c r="R19" i="3"/>
  <c r="E4" i="2"/>
  <c r="D6" i="2" l="1"/>
  <c r="D4" i="2"/>
  <c r="D14" i="2"/>
  <c r="D5" i="2"/>
  <c r="D12" i="2"/>
  <c r="D15" i="2"/>
  <c r="D10" i="2"/>
  <c r="D8" i="2"/>
  <c r="D13" i="2"/>
</calcChain>
</file>

<file path=xl/sharedStrings.xml><?xml version="1.0" encoding="utf-8"?>
<sst xmlns="http://schemas.openxmlformats.org/spreadsheetml/2006/main" count="470" uniqueCount="170">
  <si>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</si>
  <si>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</si>
  <si>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</si>
  <si>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</si>
  <si>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</si>
  <si>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</si>
  <si>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</si>
  <si>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</si>
  <si>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</si>
  <si>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</si>
  <si>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</si>
  <si>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</si>
  <si>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</si>
  <si>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</si>
  <si>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</si>
  <si>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</si>
  <si>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</si>
  <si>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</si>
  <si>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</si>
  <si>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</si>
  <si>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</si>
  <si>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</si>
  <si>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</si>
  <si>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</si>
  <si>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</si>
  <si>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</si>
  <si>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</si>
  <si>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</si>
  <si>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</si>
  <si>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</si>
  <si>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</si>
  <si>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</si>
  <si>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</si>
  <si>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</si>
  <si>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</si>
  <si>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</si>
  <si>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</si>
  <si>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</si>
  <si>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</si>
  <si>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</si>
  <si>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</si>
  <si>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</si>
  <si>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</si>
  <si>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</si>
  <si>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</si>
  <si>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</si>
  <si>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</si>
  <si>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</si>
  <si>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</si>
  <si>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</si>
  <si>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</si>
  <si>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</si>
  <si>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</si>
  <si>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</si>
  <si>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</si>
  <si>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</si>
  <si>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</si>
  <si>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</si>
  <si>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</si>
  <si>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</si>
  <si>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</si>
  <si>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</si>
  <si>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</si>
  <si>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</si>
  <si>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</si>
  <si>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</si>
  <si>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</si>
  <si>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</si>
  <si>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</si>
  <si>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</si>
  <si>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</si>
  <si>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</si>
  <si>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</si>
  <si>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</si>
  <si>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</si>
  <si>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</si>
  <si>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</si>
  <si>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</si>
  <si>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</si>
  <si>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</si>
  <si>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</si>
  <si>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</si>
  <si>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</si>
  <si>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</si>
  <si>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</si>
  <si>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</si>
  <si>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</si>
  <si>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</si>
  <si>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</si>
  <si>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</si>
  <si>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</si>
  <si>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</si>
  <si>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</si>
  <si>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</si>
  <si>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</si>
  <si>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</si>
  <si>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</si>
  <si>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</si>
  <si>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</si>
  <si>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</si>
  <si>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</si>
  <si>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</si>
  <si>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</si>
  <si>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</si>
  <si>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</si>
  <si>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</si>
  <si>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</si>
  <si>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</si>
  <si>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</si>
  <si>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</si>
  <si>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</si>
  <si>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</si>
  <si>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</si>
  <si>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</si>
  <si>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</si>
  <si>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</si>
  <si>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</si>
  <si>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</si>
  <si>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</si>
  <si>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</si>
  <si>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</si>
  <si>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</si>
  <si>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</si>
  <si>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</si>
  <si>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</si>
  <si>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</si>
  <si>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</si>
  <si>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</si>
  <si>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</si>
  <si>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</si>
  <si>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</si>
  <si>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</si>
  <si>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</si>
  <si>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</si>
  <si>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</si>
  <si>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</si>
  <si>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</si>
  <si>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</si>
  <si>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For Stats Page:</t>
  </si>
  <si>
    <t>Nick Szogi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</si>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</sst>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7" fillId="0" borderId="7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0" borderId="2" xfId="0" applyFont="1" applyFill="1" applyBorder="1" applyAlignment="1"/>
    <xf numFmtId="2" fontId="0" fillId="0" borderId="2" xfId="0" applyNumberFormat="1" applyFont="1" applyFill="1" applyBorder="1"/>
    <xf numFmtId="0" fontId="0" fillId="3" borderId="0" xfId="0" applyFont="1" applyFill="1" applyAlignment="1"/>
    <xf numFmtId="2" fontId="1" fillId="0" borderId="8" xfId="0" applyNumberFormat="1" applyFont="1" applyFill="1" applyBorder="1"/>
    <xf numFmtId="0" fontId="0" fillId="0" borderId="0" xfId="0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3" totalsRowShown="0" headerRowDxfId="14" dataDxfId="12" headerRowBorderDxfId="13" tableBorderDxfId="11" totalsRowBorderDxfId="10">
  <autoFilter ref="P7:Y23" xr:uid="{65BA5219-6DFE-46F0-966E-5F60422B7104}"/>
  <sortState xmlns:xlrd2="http://schemas.microsoft.com/office/spreadsheetml/2017/richdata2" ref="P8:Y23">
    <sortCondition ref="Y7:Y23"/>
  </sortState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77" zoomScaleNormal="79" workbookViewId="0">
      <selection activeCell="L3" sqref="L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164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1</v>
      </c>
      <c r="F4" s="14">
        <f>'Stats Global'!T9</f>
        <v>1</v>
      </c>
      <c r="G4" s="24">
        <f>'Stats Global'!S9</f>
        <v>1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165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</v>
      </c>
      <c r="E5" s="24">
        <f>'Stats Global'!Q10</f>
        <v>2</v>
      </c>
      <c r="F5" s="14">
        <f>'Stats Global'!T10</f>
        <v>1</v>
      </c>
      <c r="G5" s="24">
        <f>'Stats Global'!S10</f>
        <v>1</v>
      </c>
      <c r="H5" s="14">
        <f>'Stats Global'!V10</f>
        <v>1</v>
      </c>
      <c r="I5" s="24">
        <f>'Stats Global'!U10</f>
        <v>1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158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159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1</v>
      </c>
      <c r="F7" s="14">
        <f>'Stats Global'!T12</f>
        <v>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</v>
      </c>
      <c r="E8" s="24">
        <f>'Stats Global'!Q13</f>
        <v>0</v>
      </c>
      <c r="F8" s="14">
        <f>'Stats Global'!T13</f>
        <v>0</v>
      </c>
      <c r="G8" s="24">
        <f>'Stats Global'!S13</f>
        <v>0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165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166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0</v>
      </c>
      <c r="G10" s="24">
        <f>'Stats Global'!S15</f>
        <v>0</v>
      </c>
      <c r="H10" s="14">
        <f>'Stats Global'!V15</f>
        <v>1</v>
      </c>
      <c r="I10" s="24">
        <f>'Stats Global'!U15</f>
        <v>1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160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3</v>
      </c>
      <c r="F11" s="14">
        <f>'Stats Global'!T16</f>
        <v>1</v>
      </c>
      <c r="G11" s="24">
        <f>'Stats Global'!S16</f>
        <v>1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164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</v>
      </c>
      <c r="E13" s="24">
        <f>'Stats Global'!Q18</f>
        <v>1</v>
      </c>
      <c r="F13" s="14">
        <f>'Stats Global'!T18</f>
        <v>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164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166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1</v>
      </c>
      <c r="F16" s="14">
        <f>'Stats Global'!T21</f>
        <v>1</v>
      </c>
      <c r="G16" s="24">
        <f>'Stats Global'!S21</f>
        <v>1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165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166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162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166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  <c r="X24" s="40" t="s">
        <v>108</v>
      </c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140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Y19" sqref="Y1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>
        <f>'1804'!C2</f>
        <v>45034</v>
      </c>
      <c r="C5" s="3">
        <f>COUNT('1804'!B3:B30)</f>
        <v>12</v>
      </c>
      <c r="D5" s="3">
        <f>MAX('1804'!L3:L5)</f>
        <v>6</v>
      </c>
      <c r="E5" s="3">
        <f>C5-D5-F5</f>
        <v>4</v>
      </c>
      <c r="F5" s="3">
        <f>MIN('1804'!L3:L5)</f>
        <v>2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12</v>
      </c>
      <c r="J6" s="1">
        <f t="shared" si="0"/>
        <v>6</v>
      </c>
      <c r="K6" s="1">
        <f t="shared" si="0"/>
        <v>4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0.5</v>
      </c>
      <c r="K7" s="8">
        <f t="shared" si="1"/>
        <v>0.33333333333333331</v>
      </c>
      <c r="L7" s="8">
        <f t="shared" si="1"/>
        <v>0.16666666666666666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141</v>
      </c>
      <c r="U7" s="48" t="s">
        <v>10</v>
      </c>
      <c r="V7" s="48" t="s">
        <v>142</v>
      </c>
      <c r="W7" s="47" t="s">
        <v>11</v>
      </c>
      <c r="X7" s="48" t="s">
        <v>143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3" si="2">Q29</f>
        <v>0</v>
      </c>
      <c r="R8" s="52">
        <f t="shared" ref="R8:R23" si="3">Q8/$Q$5</f>
        <v>0</v>
      </c>
      <c r="S8" s="51">
        <f t="shared" ref="S8:S23" si="4">S29</f>
        <v>0</v>
      </c>
      <c r="T8" s="56">
        <f t="shared" ref="T8:T23" si="5">S8/$Q$5</f>
        <v>0</v>
      </c>
      <c r="U8" s="51">
        <f t="shared" ref="U8:U23" si="6">U29</f>
        <v>0</v>
      </c>
      <c r="V8" s="56">
        <f t="shared" ref="V8:V23" si="7">U8/$Q$5</f>
        <v>0</v>
      </c>
      <c r="W8" s="51">
        <f t="shared" ref="W8:W23" si="8">W29</f>
        <v>0</v>
      </c>
      <c r="X8" s="56">
        <f t="shared" ref="X8:X23" si="9">W8/$Q$5</f>
        <v>0</v>
      </c>
      <c r="Y8" s="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62</v>
      </c>
      <c r="Q9" s="51">
        <f t="shared" si="2"/>
        <v>1</v>
      </c>
      <c r="R9" s="52">
        <f t="shared" si="3"/>
        <v>1</v>
      </c>
      <c r="S9" s="51">
        <f t="shared" si="4"/>
        <v>1</v>
      </c>
      <c r="T9" s="56">
        <f t="shared" si="5"/>
        <v>1</v>
      </c>
      <c r="U9" s="51">
        <f t="shared" si="6"/>
        <v>0</v>
      </c>
      <c r="V9" s="56">
        <f t="shared" si="7"/>
        <v>0</v>
      </c>
      <c r="W9" s="51">
        <f t="shared" si="8"/>
        <v>0</v>
      </c>
      <c r="X9" s="56">
        <f t="shared" si="9"/>
        <v>0</v>
      </c>
      <c r="Y9" s="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80</v>
      </c>
      <c r="Q10" s="51">
        <f t="shared" si="2"/>
        <v>2</v>
      </c>
      <c r="R10" s="52">
        <f t="shared" si="3"/>
        <v>2</v>
      </c>
      <c r="S10" s="51">
        <f t="shared" si="4"/>
        <v>1</v>
      </c>
      <c r="T10" s="56">
        <f t="shared" si="5"/>
        <v>1</v>
      </c>
      <c r="U10" s="51">
        <f t="shared" si="6"/>
        <v>1</v>
      </c>
      <c r="V10" s="56">
        <f t="shared" si="7"/>
        <v>1</v>
      </c>
      <c r="W10" s="51">
        <f t="shared" si="8"/>
        <v>0</v>
      </c>
      <c r="X10" s="56">
        <f t="shared" si="9"/>
        <v>0</v>
      </c>
      <c r="Y10" s="3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81</v>
      </c>
      <c r="Q11" s="51">
        <f t="shared" si="2"/>
        <v>1</v>
      </c>
      <c r="R11" s="52">
        <f t="shared" si="3"/>
        <v>1</v>
      </c>
      <c r="S11" s="51">
        <f t="shared" si="4"/>
        <v>1</v>
      </c>
      <c r="T11" s="56">
        <f t="shared" si="5"/>
        <v>1</v>
      </c>
      <c r="U11" s="51">
        <f t="shared" si="6"/>
        <v>0</v>
      </c>
      <c r="V11" s="56">
        <f t="shared" si="7"/>
        <v>0</v>
      </c>
      <c r="W11" s="51">
        <f t="shared" si="8"/>
        <v>0</v>
      </c>
      <c r="X11" s="56">
        <f t="shared" si="9"/>
        <v>0</v>
      </c>
      <c r="Y11" s="3" t="s">
        <v>34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82</v>
      </c>
      <c r="Q12" s="51">
        <f t="shared" si="2"/>
        <v>1</v>
      </c>
      <c r="R12" s="52">
        <f t="shared" si="3"/>
        <v>1</v>
      </c>
      <c r="S12" s="51">
        <f t="shared" si="4"/>
        <v>1</v>
      </c>
      <c r="T12" s="56">
        <f t="shared" si="5"/>
        <v>1</v>
      </c>
      <c r="U12" s="51">
        <f t="shared" si="6"/>
        <v>0</v>
      </c>
      <c r="V12" s="56">
        <f t="shared" si="7"/>
        <v>0</v>
      </c>
      <c r="W12" s="51">
        <f t="shared" si="8"/>
        <v>0</v>
      </c>
      <c r="X12" s="56">
        <f t="shared" si="9"/>
        <v>0</v>
      </c>
      <c r="Y12" s="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75</v>
      </c>
      <c r="Q13" s="51">
        <f t="shared" si="2"/>
        <v>0</v>
      </c>
      <c r="R13" s="52">
        <f t="shared" si="3"/>
        <v>0</v>
      </c>
      <c r="S13" s="51">
        <f t="shared" si="4"/>
        <v>0</v>
      </c>
      <c r="T13" s="56">
        <f t="shared" si="5"/>
        <v>0</v>
      </c>
      <c r="U13" s="51">
        <f t="shared" si="6"/>
        <v>0</v>
      </c>
      <c r="V13" s="56">
        <f t="shared" si="7"/>
        <v>0</v>
      </c>
      <c r="W13" s="51">
        <f t="shared" si="8"/>
        <v>0</v>
      </c>
      <c r="X13" s="56">
        <f t="shared" si="9"/>
        <v>0</v>
      </c>
      <c r="Y13" s="3" t="s">
        <v>57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78</v>
      </c>
      <c r="Q14" s="51">
        <f t="shared" si="2"/>
        <v>0</v>
      </c>
      <c r="R14" s="52">
        <f t="shared" si="3"/>
        <v>0</v>
      </c>
      <c r="S14" s="51">
        <f t="shared" si="4"/>
        <v>0</v>
      </c>
      <c r="T14" s="56">
        <f t="shared" si="5"/>
        <v>0</v>
      </c>
      <c r="U14" s="51">
        <f t="shared" si="6"/>
        <v>0</v>
      </c>
      <c r="V14" s="56">
        <f t="shared" si="7"/>
        <v>0</v>
      </c>
      <c r="W14" s="51">
        <f t="shared" si="8"/>
        <v>0</v>
      </c>
      <c r="X14" s="56">
        <f t="shared" si="9"/>
        <v>0</v>
      </c>
      <c r="Y14" s="3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83</v>
      </c>
      <c r="Q15" s="51">
        <f t="shared" si="2"/>
        <v>1</v>
      </c>
      <c r="R15" s="52">
        <f t="shared" si="3"/>
        <v>1</v>
      </c>
      <c r="S15" s="51">
        <f t="shared" si="4"/>
        <v>0</v>
      </c>
      <c r="T15" s="56">
        <f t="shared" si="5"/>
        <v>0</v>
      </c>
      <c r="U15" s="51">
        <f t="shared" si="6"/>
        <v>1</v>
      </c>
      <c r="V15" s="56">
        <f t="shared" si="7"/>
        <v>1</v>
      </c>
      <c r="W15" s="51">
        <f t="shared" si="8"/>
        <v>0</v>
      </c>
      <c r="X15" s="56">
        <f t="shared" si="9"/>
        <v>0</v>
      </c>
      <c r="Y15" s="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86</v>
      </c>
      <c r="Q16" s="51">
        <f t="shared" si="2"/>
        <v>3</v>
      </c>
      <c r="R16" s="52">
        <f t="shared" si="3"/>
        <v>3</v>
      </c>
      <c r="S16" s="51">
        <f t="shared" si="4"/>
        <v>1</v>
      </c>
      <c r="T16" s="56">
        <f t="shared" si="5"/>
        <v>1</v>
      </c>
      <c r="U16" s="51">
        <f t="shared" si="6"/>
        <v>2</v>
      </c>
      <c r="V16" s="56">
        <f t="shared" si="7"/>
        <v>2</v>
      </c>
      <c r="W16" s="51">
        <f t="shared" si="8"/>
        <v>0</v>
      </c>
      <c r="X16" s="56">
        <f t="shared" si="9"/>
        <v>0</v>
      </c>
      <c r="Y16" s="3" t="s">
        <v>57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88</v>
      </c>
      <c r="Q17" s="51">
        <f t="shared" si="2"/>
        <v>0</v>
      </c>
      <c r="R17" s="52">
        <f t="shared" si="3"/>
        <v>0</v>
      </c>
      <c r="S17" s="51">
        <f t="shared" si="4"/>
        <v>0</v>
      </c>
      <c r="T17" s="56">
        <f t="shared" si="5"/>
        <v>0</v>
      </c>
      <c r="U17" s="51">
        <f t="shared" si="6"/>
        <v>0</v>
      </c>
      <c r="V17" s="56">
        <f t="shared" si="7"/>
        <v>0</v>
      </c>
      <c r="W17" s="51">
        <f t="shared" si="8"/>
        <v>0</v>
      </c>
      <c r="X17" s="56">
        <f t="shared" si="9"/>
        <v>0</v>
      </c>
      <c r="Y17" s="3" t="s">
        <v>57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163</v>
      </c>
      <c r="Q18" s="60">
        <f t="shared" si="2"/>
        <v>1</v>
      </c>
      <c r="R18" s="52">
        <f t="shared" si="3"/>
        <v>1</v>
      </c>
      <c r="S18" s="60">
        <f t="shared" si="4"/>
        <v>1</v>
      </c>
      <c r="T18" s="60">
        <f t="shared" si="5"/>
        <v>1</v>
      </c>
      <c r="U18" s="60">
        <f t="shared" si="6"/>
        <v>0</v>
      </c>
      <c r="V18" s="61">
        <f t="shared" si="7"/>
        <v>0</v>
      </c>
      <c r="W18" s="60">
        <f t="shared" si="8"/>
        <v>0</v>
      </c>
      <c r="X18" s="60">
        <f t="shared" si="9"/>
        <v>0</v>
      </c>
      <c r="Y18" s="40" t="s">
        <v>57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59</v>
      </c>
      <c r="Q19" s="51">
        <f t="shared" si="2"/>
        <v>0</v>
      </c>
      <c r="R19" s="52">
        <f t="shared" si="3"/>
        <v>0</v>
      </c>
      <c r="S19" s="51">
        <f t="shared" si="4"/>
        <v>0</v>
      </c>
      <c r="T19" s="56">
        <f t="shared" si="5"/>
        <v>0</v>
      </c>
      <c r="U19" s="51">
        <f t="shared" si="6"/>
        <v>0</v>
      </c>
      <c r="V19" s="56">
        <f t="shared" si="7"/>
        <v>0</v>
      </c>
      <c r="W19" s="51">
        <f t="shared" si="8"/>
        <v>0</v>
      </c>
      <c r="X19" s="56">
        <f t="shared" si="9"/>
        <v>0</v>
      </c>
      <c r="Y19" s="3" t="s">
        <v>39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65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6">
        <f t="shared" si="5"/>
        <v>1</v>
      </c>
      <c r="U20" s="51">
        <f t="shared" si="6"/>
        <v>0</v>
      </c>
      <c r="V20" s="56">
        <f t="shared" si="7"/>
        <v>0</v>
      </c>
      <c r="W20" s="51">
        <f t="shared" si="8"/>
        <v>0</v>
      </c>
      <c r="X20" s="56">
        <f t="shared" si="9"/>
        <v>0</v>
      </c>
      <c r="Y20" s="3" t="s">
        <v>39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68</v>
      </c>
      <c r="Q21" s="51">
        <f t="shared" si="2"/>
        <v>1</v>
      </c>
      <c r="R21" s="52">
        <f t="shared" si="3"/>
        <v>1</v>
      </c>
      <c r="S21" s="51">
        <f t="shared" si="4"/>
        <v>1</v>
      </c>
      <c r="T21" s="56">
        <f t="shared" si="5"/>
        <v>1</v>
      </c>
      <c r="U21" s="51">
        <f t="shared" si="6"/>
        <v>0</v>
      </c>
      <c r="V21" s="56">
        <f t="shared" si="7"/>
        <v>0</v>
      </c>
      <c r="W21" s="51">
        <f t="shared" si="8"/>
        <v>0</v>
      </c>
      <c r="X21" s="56">
        <f t="shared" si="9"/>
        <v>0</v>
      </c>
      <c r="Y21" s="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3" t="s">
        <v>71</v>
      </c>
      <c r="Q22" s="54">
        <f t="shared" si="2"/>
        <v>0</v>
      </c>
      <c r="R22" s="55">
        <f t="shared" si="3"/>
        <v>0</v>
      </c>
      <c r="S22" s="54">
        <f t="shared" si="4"/>
        <v>0</v>
      </c>
      <c r="T22" s="56">
        <f t="shared" si="5"/>
        <v>0</v>
      </c>
      <c r="U22" s="54">
        <f t="shared" si="6"/>
        <v>0</v>
      </c>
      <c r="V22" s="56">
        <f t="shared" si="7"/>
        <v>0</v>
      </c>
      <c r="W22" s="54">
        <f t="shared" si="8"/>
        <v>0</v>
      </c>
      <c r="X22" s="56">
        <f t="shared" si="9"/>
        <v>0</v>
      </c>
      <c r="Y22" s="3" t="s">
        <v>39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53" t="s">
        <v>87</v>
      </c>
      <c r="Q23" s="54">
        <f t="shared" si="2"/>
        <v>0</v>
      </c>
      <c r="R23" s="55">
        <f t="shared" si="3"/>
        <v>0</v>
      </c>
      <c r="S23" s="54">
        <f t="shared" si="4"/>
        <v>0</v>
      </c>
      <c r="T23" s="63">
        <f t="shared" si="5"/>
        <v>0</v>
      </c>
      <c r="U23" s="54">
        <f t="shared" si="6"/>
        <v>0</v>
      </c>
      <c r="V23" s="63">
        <f t="shared" si="7"/>
        <v>0</v>
      </c>
      <c r="W23" s="54">
        <f t="shared" si="8"/>
        <v>0</v>
      </c>
      <c r="X23" s="63">
        <f t="shared" si="9"/>
        <v>0</v>
      </c>
      <c r="Y23" s="3" t="s">
        <v>39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161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147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148</v>
      </c>
      <c r="N29" s="43"/>
      <c r="O29" s="43"/>
      <c r="P29" s="30" t="s">
        <v>55</v>
      </c>
      <c r="Q29" s="44">
        <f>'1804'!R3</f>
        <v>0</v>
      </c>
      <c r="R29" s="29">
        <f t="shared" ref="R29:R43" si="10">Q29/$Q$5</f>
        <v>0</v>
      </c>
      <c r="S29" s="27">
        <f>'1804'!S3</f>
        <v>0</v>
      </c>
      <c r="T29" s="28">
        <f t="shared" ref="T29:T43" si="11">S29/$Q$5</f>
        <v>0</v>
      </c>
      <c r="U29" s="27">
        <f>'1804'!T3</f>
        <v>0</v>
      </c>
      <c r="V29" s="28">
        <f t="shared" ref="V29:V43" si="12">U29/$Q$5</f>
        <v>0</v>
      </c>
      <c r="W29" s="27">
        <f>'1804'!U3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149</v>
      </c>
      <c r="P30" s="30" t="s">
        <v>59</v>
      </c>
      <c r="Q30" s="44">
        <f>'1804'!R4</f>
        <v>1</v>
      </c>
      <c r="R30" s="29">
        <f t="shared" si="10"/>
        <v>1</v>
      </c>
      <c r="S30" s="27">
        <f>'1804'!S4</f>
        <v>1</v>
      </c>
      <c r="T30" s="28">
        <f t="shared" si="11"/>
        <v>1</v>
      </c>
      <c r="U30" s="27">
        <f>'1804'!T4</f>
        <v>0</v>
      </c>
      <c r="V30" s="28">
        <f t="shared" si="12"/>
        <v>0</v>
      </c>
      <c r="W30" s="27">
        <f>'1804'!U4</f>
        <v>0</v>
      </c>
      <c r="X30" s="28">
        <f t="shared" si="13"/>
        <v>0</v>
      </c>
    </row>
    <row r="31" spans="2:38" ht="14.25" customHeight="1" x14ac:dyDescent="0.45">
      <c r="H31" s="5"/>
      <c r="I31" t="s">
        <v>150</v>
      </c>
      <c r="P31" s="30" t="s">
        <v>62</v>
      </c>
      <c r="Q31" s="44">
        <f>'1804'!R5</f>
        <v>2</v>
      </c>
      <c r="R31" s="29">
        <f t="shared" si="10"/>
        <v>2</v>
      </c>
      <c r="S31" s="27">
        <f>'1804'!S5</f>
        <v>1</v>
      </c>
      <c r="T31" s="28">
        <f t="shared" si="11"/>
        <v>1</v>
      </c>
      <c r="U31" s="27">
        <f>'1804'!T5</f>
        <v>1</v>
      </c>
      <c r="V31" s="28">
        <f t="shared" si="12"/>
        <v>1</v>
      </c>
      <c r="W31" s="27">
        <f>'1804'!U5</f>
        <v>0</v>
      </c>
      <c r="X31" s="28">
        <f t="shared" si="13"/>
        <v>0</v>
      </c>
    </row>
    <row r="32" spans="2:38" ht="14.25" customHeight="1" x14ac:dyDescent="0.45">
      <c r="I32" t="s">
        <v>151</v>
      </c>
      <c r="N32" s="42"/>
      <c r="P32" s="30" t="s">
        <v>65</v>
      </c>
      <c r="Q32" s="44">
        <f>'1804'!R6</f>
        <v>1</v>
      </c>
      <c r="R32" s="29">
        <f t="shared" si="10"/>
        <v>1</v>
      </c>
      <c r="S32" s="27">
        <f>'1804'!S6</f>
        <v>1</v>
      </c>
      <c r="T32" s="28">
        <f t="shared" si="11"/>
        <v>1</v>
      </c>
      <c r="U32" s="27">
        <f>'1804'!T6</f>
        <v>0</v>
      </c>
      <c r="V32" s="28">
        <f t="shared" si="12"/>
        <v>0</v>
      </c>
      <c r="W32" s="27">
        <f>'1804'!U6</f>
        <v>0</v>
      </c>
      <c r="X32" s="28">
        <f t="shared" si="13"/>
        <v>0</v>
      </c>
    </row>
    <row r="33" spans="9:27" ht="14.25" customHeight="1" x14ac:dyDescent="0.45">
      <c r="I33" t="s">
        <v>152</v>
      </c>
      <c r="P33" s="30" t="s">
        <v>68</v>
      </c>
      <c r="Q33" s="44">
        <f>'1804'!R7</f>
        <v>1</v>
      </c>
      <c r="R33" s="29">
        <f t="shared" si="10"/>
        <v>1</v>
      </c>
      <c r="S33" s="27">
        <f>'1804'!S7</f>
        <v>1</v>
      </c>
      <c r="T33" s="28">
        <f t="shared" si="11"/>
        <v>1</v>
      </c>
      <c r="U33" s="27">
        <f>'1804'!T7</f>
        <v>0</v>
      </c>
      <c r="V33" s="28">
        <f t="shared" si="12"/>
        <v>0</v>
      </c>
      <c r="W33" s="27">
        <f>'1804'!U7</f>
        <v>0</v>
      </c>
      <c r="X33" s="28">
        <f t="shared" si="13"/>
        <v>0</v>
      </c>
    </row>
    <row r="34" spans="9:27" ht="14.25" customHeight="1" x14ac:dyDescent="0.45">
      <c r="I34" t="s">
        <v>153</v>
      </c>
      <c r="P34" s="30" t="s">
        <v>71</v>
      </c>
      <c r="Q34" s="44">
        <f>'1804'!R8</f>
        <v>0</v>
      </c>
      <c r="R34" s="29">
        <f t="shared" si="10"/>
        <v>0</v>
      </c>
      <c r="S34" s="27">
        <f>'1804'!S8</f>
        <v>0</v>
      </c>
      <c r="T34" s="28">
        <f t="shared" si="11"/>
        <v>0</v>
      </c>
      <c r="U34" s="27">
        <f>'1804'!T8</f>
        <v>0</v>
      </c>
      <c r="V34" s="28">
        <f t="shared" si="12"/>
        <v>0</v>
      </c>
      <c r="W34" s="27">
        <f>'1804'!U8</f>
        <v>0</v>
      </c>
      <c r="X34" s="28">
        <f t="shared" si="13"/>
        <v>0</v>
      </c>
    </row>
    <row r="35" spans="9:27" ht="14.25" customHeight="1" x14ac:dyDescent="0.45">
      <c r="I35" t="s">
        <v>154</v>
      </c>
      <c r="P35" s="30" t="s">
        <v>75</v>
      </c>
      <c r="Q35" s="44">
        <f>'1804'!R9</f>
        <v>0</v>
      </c>
      <c r="R35" s="29">
        <f t="shared" si="10"/>
        <v>0</v>
      </c>
      <c r="S35" s="27">
        <f>'1804'!S9</f>
        <v>0</v>
      </c>
      <c r="T35" s="28">
        <f t="shared" si="11"/>
        <v>0</v>
      </c>
      <c r="U35" s="27">
        <f>'1804'!T9</f>
        <v>0</v>
      </c>
      <c r="V35" s="28">
        <f t="shared" si="12"/>
        <v>0</v>
      </c>
      <c r="W35" s="27">
        <f>'1804'!U9</f>
        <v>0</v>
      </c>
      <c r="X35" s="28">
        <f t="shared" si="13"/>
        <v>0</v>
      </c>
    </row>
    <row r="36" spans="9:27" ht="14.25" customHeight="1" x14ac:dyDescent="0.45">
      <c r="I36" t="s">
        <v>155</v>
      </c>
      <c r="P36" s="30" t="s">
        <v>78</v>
      </c>
      <c r="Q36" s="44">
        <f>'1804'!R10</f>
        <v>1</v>
      </c>
      <c r="R36" s="29">
        <f t="shared" si="10"/>
        <v>1</v>
      </c>
      <c r="S36" s="27">
        <f>'1804'!S10</f>
        <v>0</v>
      </c>
      <c r="T36" s="28">
        <f t="shared" si="11"/>
        <v>0</v>
      </c>
      <c r="U36" s="27">
        <f>'1804'!T10</f>
        <v>1</v>
      </c>
      <c r="V36" s="28">
        <f t="shared" si="12"/>
        <v>1</v>
      </c>
      <c r="W36" s="27">
        <f>'1804'!U10</f>
        <v>0</v>
      </c>
      <c r="X36" s="28">
        <f t="shared" si="13"/>
        <v>0</v>
      </c>
    </row>
    <row r="37" spans="9:27" ht="14.25" customHeight="1" x14ac:dyDescent="0.45">
      <c r="I37" t="s">
        <v>156</v>
      </c>
      <c r="P37" s="30" t="s">
        <v>80</v>
      </c>
      <c r="Q37" s="44">
        <f>'1804'!R11</f>
        <v>3</v>
      </c>
      <c r="R37" s="29">
        <f t="shared" si="10"/>
        <v>3</v>
      </c>
      <c r="S37" s="27">
        <f>'1804'!S11</f>
        <v>1</v>
      </c>
      <c r="T37" s="28">
        <f t="shared" si="11"/>
        <v>1</v>
      </c>
      <c r="U37" s="27">
        <f>'1804'!T11</f>
        <v>2</v>
      </c>
      <c r="V37" s="28">
        <f t="shared" si="12"/>
        <v>2</v>
      </c>
      <c r="W37" s="27">
        <f>'1804'!U11</f>
        <v>0</v>
      </c>
      <c r="X37" s="28">
        <f t="shared" si="13"/>
        <v>0</v>
      </c>
    </row>
    <row r="38" spans="9:27" ht="14.25" customHeight="1" x14ac:dyDescent="0.45">
      <c r="I38" t="s">
        <v>157</v>
      </c>
      <c r="P38" s="30" t="s">
        <v>81</v>
      </c>
      <c r="Q38" s="44">
        <f>'1804'!R12</f>
        <v>0</v>
      </c>
      <c r="R38" s="29">
        <f t="shared" si="10"/>
        <v>0</v>
      </c>
      <c r="S38" s="27">
        <f>'1804'!S12</f>
        <v>0</v>
      </c>
      <c r="T38" s="28">
        <f t="shared" si="11"/>
        <v>0</v>
      </c>
      <c r="U38" s="27">
        <f>'1804'!T12</f>
        <v>0</v>
      </c>
      <c r="V38" s="28">
        <f t="shared" si="12"/>
        <v>0</v>
      </c>
      <c r="W38" s="27">
        <f>'1804'!U12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</f>
        <v>1</v>
      </c>
      <c r="R39" s="29">
        <f t="shared" si="10"/>
        <v>1</v>
      </c>
      <c r="S39" s="27">
        <f>'1804'!S13</f>
        <v>1</v>
      </c>
      <c r="T39" s="28">
        <f t="shared" si="11"/>
        <v>1</v>
      </c>
      <c r="U39" s="27">
        <f>'1804'!T13</f>
        <v>0</v>
      </c>
      <c r="V39" s="28">
        <f t="shared" si="12"/>
        <v>0</v>
      </c>
      <c r="W39" s="27">
        <f>'1804'!U13</f>
        <v>0</v>
      </c>
      <c r="X39" s="28">
        <f t="shared" si="13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</f>
        <v>0</v>
      </c>
      <c r="R40" s="29">
        <f t="shared" si="10"/>
        <v>0</v>
      </c>
      <c r="S40" s="27">
        <f>'1804'!S14</f>
        <v>0</v>
      </c>
      <c r="T40" s="28">
        <f t="shared" si="11"/>
        <v>0</v>
      </c>
      <c r="U40" s="27">
        <f>'1804'!T14</f>
        <v>0</v>
      </c>
      <c r="V40" s="28">
        <f t="shared" si="12"/>
        <v>0</v>
      </c>
      <c r="W40" s="27">
        <f>'1804'!U14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'1804'!R15</f>
        <v>1</v>
      </c>
      <c r="R41" s="29">
        <f t="shared" si="10"/>
        <v>1</v>
      </c>
      <c r="S41" s="27">
        <f>'1804'!S15</f>
        <v>1</v>
      </c>
      <c r="T41" s="28">
        <f t="shared" si="11"/>
        <v>1</v>
      </c>
      <c r="U41" s="27">
        <f>'1804'!T15</f>
        <v>0</v>
      </c>
      <c r="V41" s="28">
        <f t="shared" si="12"/>
        <v>0</v>
      </c>
      <c r="W41" s="27">
        <f>'1804'!U15</f>
        <v>0</v>
      </c>
      <c r="X41" s="28">
        <f t="shared" si="13"/>
        <v>0</v>
      </c>
    </row>
    <row r="42" spans="9:27" ht="14.25" customHeight="1" x14ac:dyDescent="0.45">
      <c r="P42" s="30" t="s">
        <v>87</v>
      </c>
      <c r="Q42" s="44">
        <f>'1804'!R16</f>
        <v>1</v>
      </c>
      <c r="R42" s="29">
        <f t="shared" si="10"/>
        <v>1</v>
      </c>
      <c r="S42" s="27">
        <f>'1804'!S16</f>
        <v>1</v>
      </c>
      <c r="T42" s="28">
        <f t="shared" si="11"/>
        <v>1</v>
      </c>
      <c r="U42" s="27">
        <f>'1804'!T16</f>
        <v>0</v>
      </c>
      <c r="V42" s="28">
        <f t="shared" si="12"/>
        <v>0</v>
      </c>
      <c r="W42" s="27">
        <f>'1804'!U16</f>
        <v>0</v>
      </c>
      <c r="X42" s="28">
        <f t="shared" si="13"/>
        <v>0</v>
      </c>
    </row>
    <row r="43" spans="9:27" ht="14.25" customHeight="1" x14ac:dyDescent="0.45">
      <c r="P43" s="30" t="s">
        <v>88</v>
      </c>
      <c r="Q43" s="44">
        <f>'1804'!R17</f>
        <v>0</v>
      </c>
      <c r="R43" s="29">
        <f t="shared" si="10"/>
        <v>0</v>
      </c>
      <c r="S43" s="27">
        <f>'1804'!S17</f>
        <v>0</v>
      </c>
      <c r="T43" s="28">
        <f t="shared" si="11"/>
        <v>0</v>
      </c>
      <c r="U43" s="27">
        <f>'1804'!T17</f>
        <v>0</v>
      </c>
      <c r="V43" s="28">
        <f t="shared" si="12"/>
        <v>0</v>
      </c>
      <c r="W43" s="27">
        <f>'1804'!U17</f>
        <v>0</v>
      </c>
      <c r="X43" s="28">
        <f t="shared" si="13"/>
        <v>0</v>
      </c>
    </row>
    <row r="44" spans="9:27" ht="14.25" customHeight="1" x14ac:dyDescent="0.45">
      <c r="P44" s="62" t="s">
        <v>108</v>
      </c>
      <c r="Q44" s="44">
        <f>'1804'!R18</f>
        <v>0</v>
      </c>
      <c r="R44" s="29">
        <f t="shared" ref="R44" si="14">Q44/$Q$5</f>
        <v>0</v>
      </c>
      <c r="S44" s="27">
        <f>'1804'!S18</f>
        <v>0</v>
      </c>
      <c r="T44" s="28">
        <f t="shared" ref="T44" si="15">S44/$Q$5</f>
        <v>0</v>
      </c>
      <c r="U44" s="27">
        <f>'1804'!T18</f>
        <v>0</v>
      </c>
      <c r="V44" s="28">
        <f t="shared" ref="V44" si="16">U44/$Q$5</f>
        <v>0</v>
      </c>
      <c r="W44" s="27">
        <f>'1804'!U18</f>
        <v>0</v>
      </c>
      <c r="X44" s="28">
        <f t="shared" ref="X44" si="17">W44/$Q$5</f>
        <v>0</v>
      </c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ignoredErrors>
    <ignoredError sqref="S29" 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Y5" sqref="Y5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145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75</v>
      </c>
      <c r="M3" s="1" t="s">
        <v>83</v>
      </c>
      <c r="N3" s="1" t="s">
        <v>88</v>
      </c>
      <c r="O3" s="1" t="s">
        <v>163</v>
      </c>
      <c r="Q3" s="1" t="s">
        <v>103</v>
      </c>
      <c r="R3" s="1" t="s">
        <v>104</v>
      </c>
      <c r="S3" s="1" t="s">
        <v>109</v>
      </c>
      <c r="T3" s="1" t="s">
        <v>110</v>
      </c>
      <c r="V3" s="1" t="s">
        <v>103</v>
      </c>
      <c r="W3" s="1" t="s">
        <v>104</v>
      </c>
      <c r="X3" s="1" t="s">
        <v>109</v>
      </c>
      <c r="Y3" s="1" t="s">
        <v>110</v>
      </c>
    </row>
    <row r="4" spans="1:25" ht="14.25" customHeight="1" x14ac:dyDescent="0.45">
      <c r="A4" s="4">
        <f>'1804'!C2</f>
        <v>45034</v>
      </c>
      <c r="B4" s="16">
        <f>'1804'!L3</f>
        <v>2</v>
      </c>
      <c r="C4" s="16">
        <f>'1804'!M3</f>
        <v>5</v>
      </c>
      <c r="D4" s="16">
        <f>'1804'!O3</f>
        <v>1</v>
      </c>
      <c r="F4" s="1">
        <f t="shared" ref="F4:H4" si="0">SUM(B4:B30)</f>
        <v>2</v>
      </c>
      <c r="G4" s="1">
        <f t="shared" si="0"/>
        <v>5</v>
      </c>
      <c r="H4" s="1">
        <f t="shared" si="0"/>
        <v>1</v>
      </c>
      <c r="J4" s="17">
        <v>1</v>
      </c>
      <c r="K4" s="58">
        <v>1</v>
      </c>
      <c r="L4" s="58"/>
      <c r="M4" s="17"/>
      <c r="N4" s="17"/>
      <c r="O4" s="58"/>
      <c r="Q4" s="17">
        <f>COUNTIF('1804'!W4:W26,"LG/WW")</f>
        <v>1</v>
      </c>
      <c r="R4" s="17">
        <f>COUNTIF('1804'!X4:X26,"WW/LG")</f>
        <v>2</v>
      </c>
      <c r="S4" s="17" t="s">
        <v>86</v>
      </c>
      <c r="T4" s="17" t="s">
        <v>169</v>
      </c>
      <c r="V4" s="17">
        <f>COUNTIF('1804'!W4:W26,"LG/5M")</f>
        <v>1</v>
      </c>
      <c r="W4" s="17">
        <f>COUNTIF('1804'!Y4:Y26,"5M/LG")</f>
        <v>3</v>
      </c>
      <c r="X4" s="17" t="s">
        <v>78</v>
      </c>
      <c r="Y4" s="17" t="s">
        <v>80</v>
      </c>
    </row>
    <row r="5" spans="1:25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O5" s="58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111</v>
      </c>
      <c r="H6" s="18"/>
      <c r="J6" s="17"/>
      <c r="K6" s="58"/>
      <c r="L6" s="58"/>
      <c r="M6" s="17"/>
      <c r="N6" s="17"/>
      <c r="O6" s="58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112</v>
      </c>
      <c r="H7" s="18"/>
      <c r="J7" s="17"/>
      <c r="K7" s="17"/>
      <c r="L7" s="17"/>
      <c r="M7" s="17"/>
      <c r="N7" s="17"/>
      <c r="O7" s="58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113</v>
      </c>
      <c r="H8" s="18"/>
      <c r="J8" s="17"/>
      <c r="K8" s="17"/>
      <c r="L8" s="17"/>
      <c r="M8" s="17"/>
      <c r="N8" s="17"/>
      <c r="O8" s="58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114</v>
      </c>
      <c r="H9" s="18"/>
      <c r="J9" s="17"/>
      <c r="K9" s="17"/>
      <c r="L9" s="17"/>
      <c r="M9" s="17"/>
      <c r="N9" s="17"/>
      <c r="O9" s="58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115</v>
      </c>
      <c r="H10" s="18"/>
      <c r="J10" s="17"/>
      <c r="K10" s="17"/>
      <c r="L10" s="17"/>
      <c r="M10" s="17"/>
      <c r="N10" s="17"/>
      <c r="O10" s="58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116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117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118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119</v>
      </c>
      <c r="Q30" s="17">
        <f t="shared" ref="Q30:R30" si="1">SUM(Q4:Q29)</f>
        <v>1</v>
      </c>
      <c r="R30" s="17">
        <f t="shared" si="1"/>
        <v>2</v>
      </c>
      <c r="S30" s="17"/>
      <c r="T30" s="17"/>
      <c r="V30" s="17">
        <f t="shared" ref="V30:W30" si="2">SUM(V4:V29)</f>
        <v>1</v>
      </c>
      <c r="W30" s="17">
        <f t="shared" si="2"/>
        <v>3</v>
      </c>
      <c r="X30" s="17"/>
      <c r="Y30" s="17"/>
    </row>
    <row r="31" spans="1:25" ht="14.25" customHeight="1" x14ac:dyDescent="0.45">
      <c r="I31" s="1"/>
      <c r="Q31" s="22">
        <f>Q30/(R30+Q30)</f>
        <v>0.33333333333333331</v>
      </c>
      <c r="V31" s="22">
        <f>V30/(W30+V30)</f>
        <v>0.25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O4" sqref="O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120</v>
      </c>
      <c r="L2" s="24" t="s">
        <v>100</v>
      </c>
      <c r="P2" s="24" t="s">
        <v>121</v>
      </c>
      <c r="U2" s="24" t="s">
        <v>102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87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'1804'!L5</f>
        <v>4</v>
      </c>
      <c r="C4" s="16">
        <f>'1804'!M5</f>
        <v>4</v>
      </c>
      <c r="D4" s="16">
        <f>'1804'!O5</f>
        <v>2</v>
      </c>
      <c r="F4" s="24">
        <f t="shared" ref="F4:H4" si="0">SUM(B4:B30)</f>
        <v>4</v>
      </c>
      <c r="G4" s="24">
        <f t="shared" si="0"/>
        <v>4</v>
      </c>
      <c r="H4" s="24">
        <f t="shared" si="0"/>
        <v>2</v>
      </c>
      <c r="J4" s="17">
        <v>1</v>
      </c>
      <c r="K4" s="58">
        <v>1</v>
      </c>
      <c r="L4" s="58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122</v>
      </c>
      <c r="L2" s="24" t="s">
        <v>100</v>
      </c>
      <c r="P2" s="24" t="s">
        <v>121</v>
      </c>
      <c r="U2" s="24" t="s">
        <v>101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167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'1804'!L4</f>
        <v>6</v>
      </c>
      <c r="C4" s="16">
        <f>'1804'!M4</f>
        <v>3</v>
      </c>
      <c r="D4" s="16">
        <f>'1804'!O4</f>
        <v>3</v>
      </c>
      <c r="F4" s="24">
        <f t="shared" ref="F4:H4" si="0">SUM(B4:B30)</f>
        <v>6</v>
      </c>
      <c r="G4" s="24">
        <f t="shared" si="0"/>
        <v>3</v>
      </c>
      <c r="H4" s="24">
        <f t="shared" si="0"/>
        <v>3</v>
      </c>
      <c r="J4" s="17">
        <v>2</v>
      </c>
      <c r="K4" s="58">
        <v>2</v>
      </c>
      <c r="L4" s="58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Q19" sqref="Q19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1" t="s">
        <v>135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1" t="s">
        <v>137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1" t="s">
        <v>136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162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7"/>
      <c r="C19" s="57"/>
      <c r="D19" s="57"/>
      <c r="E19" s="57"/>
      <c r="F19" s="57"/>
      <c r="G19" s="57"/>
      <c r="H19" s="57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126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1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>
      <c r="R41" s="19">
        <f t="shared" si="22"/>
        <v>0</v>
      </c>
      <c r="S41" s="19">
        <f t="shared" si="22"/>
        <v>0</v>
      </c>
      <c r="T41" s="19">
        <f t="shared" si="22"/>
        <v>0</v>
      </c>
      <c r="U41" s="19">
        <f t="shared" si="22"/>
        <v>0</v>
      </c>
    </row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Q2" sqref="Q2:U18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39</v>
      </c>
      <c r="D4" s="64" t="s">
        <v>57</v>
      </c>
      <c r="E4" s="64" t="s">
        <v>46</v>
      </c>
      <c r="F4" s="64" t="s">
        <v>168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36</v>
      </c>
      <c r="F5" s="64" t="s">
        <v>168</v>
      </c>
      <c r="G5" s="64">
        <v>2</v>
      </c>
      <c r="H5" s="64">
        <v>1</v>
      </c>
      <c r="I5" s="64">
        <v>1</v>
      </c>
      <c r="K5" s="24" t="s">
        <v>136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1</v>
      </c>
      <c r="T5" s="20">
        <f t="shared" si="3"/>
        <v>1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168</v>
      </c>
      <c r="G6" s="64">
        <v>3</v>
      </c>
      <c r="H6" s="64">
        <v>2</v>
      </c>
      <c r="I6" s="64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34</v>
      </c>
      <c r="D7" s="64" t="s">
        <v>39</v>
      </c>
      <c r="E7" s="64" t="s">
        <v>38</v>
      </c>
      <c r="F7" s="64" t="s">
        <v>168</v>
      </c>
      <c r="G7" s="64">
        <v>1</v>
      </c>
      <c r="H7" s="64">
        <v>1</v>
      </c>
      <c r="I7" s="64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64">
        <v>5</v>
      </c>
      <c r="C8" s="64" t="s">
        <v>34</v>
      </c>
      <c r="D8" s="64" t="s">
        <v>57</v>
      </c>
      <c r="E8" s="64" t="s">
        <v>38</v>
      </c>
      <c r="F8" s="64" t="s">
        <v>126</v>
      </c>
      <c r="G8" s="64">
        <v>2</v>
      </c>
      <c r="H8" s="64">
        <v>3</v>
      </c>
      <c r="I8" s="64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168</v>
      </c>
      <c r="G9" s="64">
        <v>1</v>
      </c>
      <c r="H9" s="64">
        <v>1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72</v>
      </c>
      <c r="F10" s="64" t="s">
        <v>168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60</v>
      </c>
      <c r="F11" s="64" t="s">
        <v>168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3</v>
      </c>
      <c r="S11" s="20">
        <f t="shared" si="2"/>
        <v>1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139</v>
      </c>
      <c r="F12" s="64" t="s">
        <v>168</v>
      </c>
      <c r="G12" s="64">
        <v>2</v>
      </c>
      <c r="H12" s="64">
        <v>2</v>
      </c>
      <c r="I12" s="64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34</v>
      </c>
      <c r="D13" s="64" t="s">
        <v>57</v>
      </c>
      <c r="E13" s="64" t="s">
        <v>60</v>
      </c>
      <c r="F13" s="64" t="s">
        <v>126</v>
      </c>
      <c r="G13" s="64">
        <v>3</v>
      </c>
      <c r="H13" s="64">
        <v>2</v>
      </c>
      <c r="I13" s="64">
        <v>1</v>
      </c>
      <c r="Q13" s="3" t="s">
        <v>139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64">
        <v>11</v>
      </c>
      <c r="C14" s="64" t="s">
        <v>34</v>
      </c>
      <c r="D14" s="64" t="s">
        <v>39</v>
      </c>
      <c r="E14" s="64" t="s">
        <v>60</v>
      </c>
      <c r="F14" s="64" t="s">
        <v>126</v>
      </c>
      <c r="G14" s="64">
        <v>4</v>
      </c>
      <c r="H14" s="64">
        <v>3</v>
      </c>
      <c r="I14" s="64">
        <v>2</v>
      </c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64">
        <v>12</v>
      </c>
      <c r="C15" s="64" t="s">
        <v>57</v>
      </c>
      <c r="D15" s="64" t="s">
        <v>34</v>
      </c>
      <c r="E15" s="64" t="s">
        <v>56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162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>
        <f>C2</f>
        <v>45034</v>
      </c>
      <c r="R26" s="19">
        <f t="shared" ref="R26:U41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2</v>
      </c>
      <c r="S28" s="19">
        <f t="shared" si="8"/>
        <v>1</v>
      </c>
      <c r="T28" s="19">
        <f t="shared" si="8"/>
        <v>1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1</v>
      </c>
      <c r="S29" s="19">
        <f t="shared" si="8"/>
        <v>1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1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1</v>
      </c>
      <c r="S33" s="19">
        <f t="shared" si="8"/>
        <v>0</v>
      </c>
      <c r="T33" s="19">
        <f t="shared" si="8"/>
        <v>1</v>
      </c>
      <c r="U33" s="19">
        <f t="shared" si="8"/>
        <v>0</v>
      </c>
    </row>
    <row r="34" spans="18:21" ht="14.25" customHeight="1" x14ac:dyDescent="0.45">
      <c r="R34" s="19">
        <f t="shared" si="8"/>
        <v>3</v>
      </c>
      <c r="S34" s="19">
        <f t="shared" si="8"/>
        <v>1</v>
      </c>
      <c r="T34" s="19">
        <f t="shared" si="8"/>
        <v>2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1</v>
      </c>
      <c r="S36" s="19">
        <f t="shared" si="8"/>
        <v>1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2023-04-18T04:17:00Z</dcterms:modified>
</cp:coreProperties>
</file>