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90" windowWidth="20730" windowHeight="11760" activeTab="1"/>
  </bookViews>
  <sheets>
    <sheet name="project 1" sheetId="1" r:id="rId1"/>
    <sheet name="project 1+" sheetId="2" r:id="rId2"/>
    <sheet name="project 2" sheetId="4" r:id="rId3"/>
    <sheet name="project 3" sheetId="3" r:id="rId4"/>
    <sheet name="project 4" sheetId="7" r:id="rId5"/>
    <sheet name="project 5" sheetId="8" r:id="rId6"/>
  </sheets>
  <definedNames>
    <definedName name="_xlnm._FilterDatabase" localSheetId="0" hidden="1">'project 1'!$D$9:$AH$69</definedName>
    <definedName name="_xlnm.Print_Area" localSheetId="0">'project 1'!$A$4:$AP$151</definedName>
    <definedName name="_xlnm.Print_Area" localSheetId="4">'project 4'!$A$1:$T$69</definedName>
  </definedNames>
  <calcPr calcId="125725"/>
</workbook>
</file>

<file path=xl/calcChain.xml><?xml version="1.0" encoding="utf-8"?>
<calcChain xmlns="http://schemas.openxmlformats.org/spreadsheetml/2006/main">
  <c r="AL58" i="8"/>
  <c r="AB58"/>
  <c r="R58"/>
  <c r="H58"/>
  <c r="AL57"/>
  <c r="AB57"/>
  <c r="R57"/>
  <c r="H57"/>
  <c r="AL56"/>
  <c r="AB56"/>
  <c r="R56"/>
  <c r="H56"/>
  <c r="AL55"/>
  <c r="AB55"/>
  <c r="R55"/>
  <c r="H55"/>
  <c r="AL54"/>
  <c r="AB54"/>
  <c r="R54"/>
  <c r="H54"/>
  <c r="AL53"/>
  <c r="AB53"/>
  <c r="R53"/>
  <c r="H53"/>
  <c r="AL52"/>
  <c r="AB52"/>
  <c r="R52"/>
  <c r="H52"/>
  <c r="AL51"/>
  <c r="AB51"/>
  <c r="R51"/>
  <c r="H51"/>
  <c r="AL50"/>
  <c r="AB50"/>
  <c r="R50"/>
  <c r="H50"/>
  <c r="AL49"/>
  <c r="AB49"/>
  <c r="R49"/>
  <c r="H49"/>
  <c r="AL48"/>
  <c r="AB48"/>
  <c r="R48"/>
  <c r="H48"/>
  <c r="AL47"/>
  <c r="AB47"/>
  <c r="R47"/>
  <c r="H47"/>
  <c r="AL46"/>
  <c r="AB46"/>
  <c r="R46"/>
  <c r="H46"/>
  <c r="AL45"/>
  <c r="AB45"/>
  <c r="R45"/>
  <c r="H45"/>
  <c r="AL44"/>
  <c r="AB44"/>
  <c r="R44"/>
  <c r="H44"/>
  <c r="AL43"/>
  <c r="AB43"/>
  <c r="R43"/>
  <c r="H43"/>
  <c r="AL42"/>
  <c r="AB42"/>
  <c r="R42"/>
  <c r="H42"/>
  <c r="AL41"/>
  <c r="AB41"/>
  <c r="R41"/>
  <c r="H41"/>
  <c r="AL40"/>
  <c r="AB40"/>
  <c r="R40"/>
  <c r="H40"/>
  <c r="AL39"/>
  <c r="AB39"/>
  <c r="R39"/>
  <c r="H39"/>
  <c r="AL38"/>
  <c r="AB38"/>
  <c r="R38"/>
  <c r="H38"/>
  <c r="AL37"/>
  <c r="AB37"/>
  <c r="R37"/>
  <c r="H37"/>
  <c r="AL36"/>
  <c r="AB36"/>
  <c r="R36"/>
  <c r="H36"/>
  <c r="AL35"/>
  <c r="AB35"/>
  <c r="R35"/>
  <c r="H35"/>
  <c r="AL34"/>
  <c r="AB34"/>
  <c r="R34"/>
  <c r="H34"/>
  <c r="AL33"/>
  <c r="AB33"/>
  <c r="R33"/>
  <c r="H33"/>
  <c r="AL32"/>
  <c r="AB32"/>
  <c r="R32"/>
  <c r="H32"/>
  <c r="AL31"/>
  <c r="AB31"/>
  <c r="R31"/>
  <c r="H31"/>
  <c r="AL30"/>
  <c r="AB30"/>
  <c r="R30"/>
  <c r="H30"/>
  <c r="AL29"/>
  <c r="AB29"/>
  <c r="R29"/>
  <c r="H29"/>
  <c r="AL28"/>
  <c r="AB28"/>
  <c r="R28"/>
  <c r="H28"/>
  <c r="AL27"/>
  <c r="AB27"/>
  <c r="R27"/>
  <c r="H27"/>
  <c r="AL26"/>
  <c r="AB26"/>
  <c r="R26"/>
  <c r="H26"/>
  <c r="AL25"/>
  <c r="AB25"/>
  <c r="R25"/>
  <c r="H25"/>
  <c r="AL24"/>
  <c r="AB24"/>
  <c r="R24"/>
  <c r="H24"/>
  <c r="AL23"/>
  <c r="AB23"/>
  <c r="R23"/>
  <c r="H23"/>
  <c r="AL22"/>
  <c r="AB22"/>
  <c r="R22"/>
  <c r="H22"/>
  <c r="AL21"/>
  <c r="AB21"/>
  <c r="R21"/>
  <c r="H21"/>
  <c r="AL20"/>
  <c r="AB20"/>
  <c r="R20"/>
  <c r="H20"/>
  <c r="AL19"/>
  <c r="AB19"/>
  <c r="R19"/>
  <c r="H19"/>
  <c r="AL18"/>
  <c r="AB18"/>
  <c r="R18"/>
  <c r="H18"/>
  <c r="AL17"/>
  <c r="AB17"/>
  <c r="R17"/>
  <c r="H17"/>
  <c r="AL16"/>
  <c r="AB16"/>
  <c r="R16"/>
  <c r="H16"/>
  <c r="AL15"/>
  <c r="AB15"/>
  <c r="R15"/>
  <c r="H15"/>
  <c r="AL14"/>
  <c r="AB14"/>
  <c r="R14"/>
  <c r="H14"/>
  <c r="AL13"/>
  <c r="AB13"/>
  <c r="R13"/>
  <c r="H13"/>
  <c r="AL12"/>
  <c r="AB12"/>
  <c r="R12"/>
  <c r="H12"/>
  <c r="AB11"/>
  <c r="H11"/>
  <c r="AL10"/>
  <c r="AB10"/>
  <c r="R10"/>
  <c r="H10"/>
  <c r="AL9"/>
  <c r="AB9"/>
  <c r="R9"/>
  <c r="H9"/>
  <c r="AL8"/>
  <c r="AB8"/>
  <c r="R8"/>
  <c r="H8"/>
  <c r="AL7"/>
  <c r="AB7"/>
  <c r="R7"/>
  <c r="H7"/>
  <c r="AL6"/>
  <c r="AB6"/>
  <c r="R6"/>
  <c r="H6"/>
  <c r="AL5"/>
  <c r="AE5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B5"/>
  <c r="U5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R5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H5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L4"/>
  <c r="AB4"/>
  <c r="R4"/>
  <c r="H4"/>
  <c r="G39" i="7" l="1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  <c r="G11"/>
  <c r="E11"/>
  <c r="G10"/>
  <c r="E10"/>
  <c r="G9"/>
  <c r="E9"/>
  <c r="G25" i="4" l="1"/>
  <c r="G31" s="1"/>
  <c r="F25"/>
  <c r="I144" i="1"/>
  <c r="G144"/>
  <c r="F144" s="1"/>
  <c r="E144"/>
  <c r="D144" s="1"/>
  <c r="C144"/>
  <c r="I143"/>
  <c r="G143"/>
  <c r="F143" s="1"/>
  <c r="E143"/>
  <c r="D143" s="1"/>
  <c r="C143"/>
  <c r="J142" s="1"/>
  <c r="I142"/>
  <c r="G142"/>
  <c r="F142" s="1"/>
  <c r="E142"/>
  <c r="D142" s="1"/>
  <c r="C142"/>
  <c r="J141" s="1"/>
  <c r="I141"/>
  <c r="G141"/>
  <c r="F141" s="1"/>
  <c r="E141"/>
  <c r="D141" s="1"/>
  <c r="C141"/>
  <c r="J140" s="1"/>
  <c r="I140"/>
  <c r="G140"/>
  <c r="F140" s="1"/>
  <c r="E140"/>
  <c r="D140" s="1"/>
  <c r="C140"/>
  <c r="J139" s="1"/>
  <c r="I139"/>
  <c r="G139"/>
  <c r="F139" s="1"/>
  <c r="E139"/>
  <c r="D139" s="1"/>
  <c r="C139"/>
  <c r="J138" s="1"/>
  <c r="I138"/>
  <c r="G138"/>
  <c r="F138" s="1"/>
  <c r="E138"/>
  <c r="D138" s="1"/>
  <c r="C138"/>
  <c r="J137" s="1"/>
  <c r="I137"/>
  <c r="G137"/>
  <c r="F137" s="1"/>
  <c r="E137"/>
  <c r="D137" s="1"/>
  <c r="C137"/>
  <c r="J136" s="1"/>
  <c r="I136"/>
  <c r="G136"/>
  <c r="F136" s="1"/>
  <c r="E136"/>
  <c r="D136" s="1"/>
  <c r="C136"/>
  <c r="J135" s="1"/>
  <c r="I135"/>
  <c r="G135"/>
  <c r="F135" s="1"/>
  <c r="E135"/>
  <c r="D135" s="1"/>
  <c r="C135"/>
  <c r="J134" s="1"/>
  <c r="I134"/>
  <c r="G134"/>
  <c r="F134" s="1"/>
  <c r="E134"/>
  <c r="D134" s="1"/>
  <c r="C134"/>
  <c r="J133" s="1"/>
  <c r="I133"/>
  <c r="G133"/>
  <c r="F133" s="1"/>
  <c r="E133"/>
  <c r="D133" s="1"/>
  <c r="C133"/>
  <c r="J132" s="1"/>
  <c r="I132"/>
  <c r="G132"/>
  <c r="F132" s="1"/>
  <c r="E132"/>
  <c r="D132" s="1"/>
  <c r="C132"/>
  <c r="J131" s="1"/>
  <c r="I131"/>
  <c r="G131"/>
  <c r="F131" s="1"/>
  <c r="E131"/>
  <c r="D131" s="1"/>
  <c r="C131"/>
  <c r="J130" s="1"/>
  <c r="I130"/>
  <c r="G130"/>
  <c r="F130" s="1"/>
  <c r="E130"/>
  <c r="D130" s="1"/>
  <c r="C130"/>
  <c r="J129" s="1"/>
  <c r="I129"/>
  <c r="G129"/>
  <c r="F129" s="1"/>
  <c r="E129"/>
  <c r="D129" s="1"/>
  <c r="C129"/>
  <c r="J128" s="1"/>
  <c r="I128"/>
  <c r="G128"/>
  <c r="F128" s="1"/>
  <c r="E128"/>
  <c r="D128" s="1"/>
  <c r="C128"/>
  <c r="J127" s="1"/>
  <c r="I127"/>
  <c r="G127"/>
  <c r="F127" s="1"/>
  <c r="E127"/>
  <c r="D127" s="1"/>
  <c r="C127"/>
  <c r="J126" s="1"/>
  <c r="I126"/>
  <c r="G126"/>
  <c r="F126" s="1"/>
  <c r="E126"/>
  <c r="D126" s="1"/>
  <c r="C126"/>
  <c r="J125" s="1"/>
  <c r="I125"/>
  <c r="G125"/>
  <c r="F125" s="1"/>
  <c r="E125"/>
  <c r="D125" s="1"/>
  <c r="C125"/>
  <c r="J124" s="1"/>
  <c r="I124"/>
  <c r="G124"/>
  <c r="F124" s="1"/>
  <c r="E124"/>
  <c r="D124" s="1"/>
  <c r="C124"/>
  <c r="J123" s="1"/>
  <c r="I123"/>
  <c r="G123"/>
  <c r="F123" s="1"/>
  <c r="E123"/>
  <c r="D123" s="1"/>
  <c r="C123"/>
  <c r="J122" s="1"/>
  <c r="I122"/>
  <c r="G122"/>
  <c r="F122" s="1"/>
  <c r="E122"/>
  <c r="D122" s="1"/>
  <c r="C122"/>
  <c r="J121" s="1"/>
  <c r="I121"/>
  <c r="G121"/>
  <c r="F121" s="1"/>
  <c r="E121"/>
  <c r="D121" s="1"/>
  <c r="C121"/>
  <c r="J120" s="1"/>
  <c r="I120"/>
  <c r="G120"/>
  <c r="F120" s="1"/>
  <c r="E120"/>
  <c r="D120" s="1"/>
  <c r="C120"/>
  <c r="J119" s="1"/>
  <c r="I119"/>
  <c r="G119"/>
  <c r="F119" s="1"/>
  <c r="E119"/>
  <c r="D119" s="1"/>
  <c r="C119"/>
  <c r="J118" s="1"/>
  <c r="I118"/>
  <c r="G118"/>
  <c r="F118" s="1"/>
  <c r="E118"/>
  <c r="D118" s="1"/>
  <c r="C118"/>
  <c r="J117" s="1"/>
  <c r="I117"/>
  <c r="G117"/>
  <c r="F117" s="1"/>
  <c r="E117"/>
  <c r="D117" s="1"/>
  <c r="C117"/>
  <c r="J116" s="1"/>
  <c r="I116"/>
  <c r="G116"/>
  <c r="F116" s="1"/>
  <c r="E116"/>
  <c r="D116" s="1"/>
  <c r="C116"/>
  <c r="J115" s="1"/>
  <c r="I115"/>
  <c r="G115"/>
  <c r="F115" s="1"/>
  <c r="E115"/>
  <c r="D115" s="1"/>
  <c r="C115"/>
  <c r="J114" s="1"/>
  <c r="I114"/>
  <c r="G114"/>
  <c r="F114" s="1"/>
  <c r="E114"/>
  <c r="D114" s="1"/>
  <c r="C114"/>
  <c r="J113" s="1"/>
  <c r="I113"/>
  <c r="G113"/>
  <c r="F113" s="1"/>
  <c r="E113"/>
  <c r="D113" s="1"/>
  <c r="C113"/>
  <c r="J112" s="1"/>
  <c r="I112"/>
  <c r="G112"/>
  <c r="F112" s="1"/>
  <c r="E112"/>
  <c r="D112" s="1"/>
  <c r="C112"/>
  <c r="J111" s="1"/>
  <c r="I111"/>
  <c r="G111"/>
  <c r="F111" s="1"/>
  <c r="E111"/>
  <c r="D111" s="1"/>
  <c r="C111"/>
  <c r="J110" s="1"/>
  <c r="I110"/>
  <c r="G110"/>
  <c r="F110" s="1"/>
  <c r="E110"/>
  <c r="D110" s="1"/>
  <c r="C110"/>
  <c r="J109" s="1"/>
  <c r="I109"/>
  <c r="G109"/>
  <c r="F109" s="1"/>
  <c r="E109"/>
  <c r="D109" s="1"/>
  <c r="C109"/>
  <c r="J108" s="1"/>
  <c r="I108"/>
  <c r="G108"/>
  <c r="F108" s="1"/>
  <c r="E108"/>
  <c r="D108" s="1"/>
  <c r="C108"/>
  <c r="J107" s="1"/>
  <c r="I107"/>
  <c r="G107"/>
  <c r="F107" s="1"/>
  <c r="E107"/>
  <c r="D107" s="1"/>
  <c r="C107"/>
  <c r="J106" s="1"/>
  <c r="I106"/>
  <c r="G106"/>
  <c r="F106" s="1"/>
  <c r="E106"/>
  <c r="D106" s="1"/>
  <c r="C106"/>
  <c r="J105" s="1"/>
  <c r="I105"/>
  <c r="G105"/>
  <c r="F105" s="1"/>
  <c r="E105"/>
  <c r="D105" s="1"/>
  <c r="C105"/>
  <c r="J104" s="1"/>
  <c r="I104"/>
  <c r="G104"/>
  <c r="F104" s="1"/>
  <c r="E104"/>
  <c r="D104" s="1"/>
  <c r="C104"/>
  <c r="J103" s="1"/>
  <c r="I103"/>
  <c r="G103"/>
  <c r="F103" s="1"/>
  <c r="E103"/>
  <c r="D103" s="1"/>
  <c r="C103"/>
  <c r="J102" s="1"/>
  <c r="I102"/>
  <c r="G102"/>
  <c r="F102" s="1"/>
  <c r="E102"/>
  <c r="D102" s="1"/>
  <c r="C102"/>
  <c r="J101" s="1"/>
  <c r="I101"/>
  <c r="G101"/>
  <c r="F101" s="1"/>
  <c r="E101"/>
  <c r="D101" s="1"/>
  <c r="C101"/>
  <c r="J100" s="1"/>
  <c r="I100"/>
  <c r="G100"/>
  <c r="F100" s="1"/>
  <c r="E100"/>
  <c r="D100" s="1"/>
  <c r="C100"/>
  <c r="J99" s="1"/>
  <c r="I99"/>
  <c r="G99"/>
  <c r="F99" s="1"/>
  <c r="E99"/>
  <c r="D99" s="1"/>
  <c r="C99"/>
  <c r="J98" s="1"/>
  <c r="I98"/>
  <c r="G98"/>
  <c r="F98" s="1"/>
  <c r="E98"/>
  <c r="D98" s="1"/>
  <c r="C98"/>
  <c r="J97" s="1"/>
  <c r="I97"/>
  <c r="G97"/>
  <c r="F97" s="1"/>
  <c r="E97"/>
  <c r="D97" s="1"/>
  <c r="C97"/>
  <c r="J96" s="1"/>
  <c r="I96"/>
  <c r="G96"/>
  <c r="F96" s="1"/>
  <c r="E96"/>
  <c r="D96" s="1"/>
  <c r="C96"/>
  <c r="J95" s="1"/>
  <c r="I95"/>
  <c r="G95"/>
  <c r="F95" s="1"/>
  <c r="E95"/>
  <c r="D95" s="1"/>
  <c r="C95"/>
  <c r="J94" s="1"/>
  <c r="I94"/>
  <c r="G94"/>
  <c r="F94" s="1"/>
  <c r="E94"/>
  <c r="D94" s="1"/>
  <c r="C94"/>
  <c r="J93" s="1"/>
  <c r="I93"/>
  <c r="G93"/>
  <c r="F93" s="1"/>
  <c r="E93"/>
  <c r="D93" s="1"/>
  <c r="C93"/>
  <c r="J92" s="1"/>
  <c r="I92"/>
  <c r="G92"/>
  <c r="F92" s="1"/>
  <c r="E92"/>
  <c r="D92" s="1"/>
  <c r="C92"/>
  <c r="J91" s="1"/>
  <c r="I91"/>
  <c r="G91"/>
  <c r="F91" s="1"/>
  <c r="E91"/>
  <c r="D91" s="1"/>
  <c r="C91"/>
  <c r="J90" s="1"/>
  <c r="I90"/>
  <c r="G90"/>
  <c r="F90" s="1"/>
  <c r="E90"/>
  <c r="D90" s="1"/>
  <c r="C90"/>
  <c r="J89" s="1"/>
  <c r="I89"/>
  <c r="G89"/>
  <c r="F89" s="1"/>
  <c r="E89"/>
  <c r="D89" s="1"/>
  <c r="C89"/>
  <c r="J88" s="1"/>
  <c r="I88"/>
  <c r="G88"/>
  <c r="F88" s="1"/>
  <c r="E88"/>
  <c r="D88" s="1"/>
  <c r="C88"/>
  <c r="J87" s="1"/>
  <c r="I87"/>
  <c r="G87"/>
  <c r="F87" s="1"/>
  <c r="E87"/>
  <c r="D87" s="1"/>
  <c r="C87"/>
  <c r="J86" s="1"/>
  <c r="I86"/>
  <c r="G86"/>
  <c r="F86" s="1"/>
  <c r="E86"/>
  <c r="D86" s="1"/>
  <c r="C86"/>
  <c r="J85" s="1"/>
  <c r="I85"/>
  <c r="G85"/>
  <c r="F85" s="1"/>
  <c r="E85"/>
  <c r="D85" s="1"/>
  <c r="C85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AI68"/>
  <c r="AI64"/>
  <c r="AI60"/>
  <c r="AI56"/>
  <c r="AI52"/>
  <c r="AI48"/>
  <c r="AI44"/>
  <c r="AI40"/>
  <c r="AI36"/>
  <c r="AI32"/>
  <c r="AI28"/>
  <c r="AI24"/>
  <c r="AI20"/>
  <c r="AI16"/>
  <c r="AI12"/>
  <c r="AI19" l="1"/>
  <c r="AI23"/>
  <c r="AI35"/>
  <c r="AI43"/>
  <c r="AI47"/>
  <c r="AI55"/>
  <c r="AI67"/>
  <c r="AI14"/>
  <c r="AI18"/>
  <c r="AI22"/>
  <c r="AI26"/>
  <c r="AI30"/>
  <c r="AI34"/>
  <c r="AI38"/>
  <c r="AI42"/>
  <c r="AI46"/>
  <c r="AI50"/>
  <c r="AI54"/>
  <c r="AI58"/>
  <c r="AI62"/>
  <c r="AI66"/>
  <c r="J143"/>
  <c r="AI15"/>
  <c r="AI27"/>
  <c r="AI31"/>
  <c r="AI39"/>
  <c r="AI51"/>
  <c r="AI59"/>
  <c r="AI63"/>
  <c r="AI13"/>
  <c r="AI17"/>
  <c r="AI21"/>
  <c r="AI25"/>
  <c r="AI29"/>
  <c r="AI33"/>
  <c r="AI37"/>
  <c r="AI41"/>
  <c r="AI45"/>
  <c r="AI49"/>
  <c r="AI53"/>
  <c r="AI57"/>
  <c r="AI61"/>
  <c r="AI65"/>
  <c r="AI69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AI11"/>
  <c r="AI10"/>
  <c r="J144" l="1"/>
</calcChain>
</file>

<file path=xl/sharedStrings.xml><?xml version="1.0" encoding="utf-8"?>
<sst xmlns="http://schemas.openxmlformats.org/spreadsheetml/2006/main" count="2837" uniqueCount="453">
  <si>
    <t>REKAPITULASI KEHADIRAN  SHIFT CONTACT CENTER BULAN DESEMBER 2013</t>
  </si>
  <si>
    <t>REKAPITULASI KEHADIRAN  SHIFT CONTACT CENTER BULAN JANUARI 2014</t>
  </si>
  <si>
    <t>PT INDONESIA COMNETS PLUS</t>
  </si>
  <si>
    <t>NO</t>
  </si>
  <si>
    <t xml:space="preserve">NAMA </t>
  </si>
  <si>
    <t>'KETERANGAN</t>
  </si>
  <si>
    <t>Tel</t>
  </si>
  <si>
    <t>:</t>
  </si>
  <si>
    <t>(021) 753 2487, JWOTS-15000</t>
  </si>
  <si>
    <t>RUSLI SUKENDAR</t>
  </si>
  <si>
    <t>L</t>
  </si>
  <si>
    <t>S</t>
  </si>
  <si>
    <t>P</t>
  </si>
  <si>
    <t>M</t>
  </si>
  <si>
    <t>(021) 27579800</t>
  </si>
  <si>
    <t>M. BAHARRUDIN</t>
  </si>
  <si>
    <t>C</t>
  </si>
  <si>
    <t>TOMMY RAHMADI</t>
  </si>
  <si>
    <t>KUWAT ADIYANTO</t>
  </si>
  <si>
    <t>SEPTIAN NURMANSYAH</t>
  </si>
  <si>
    <t>ALIF</t>
  </si>
  <si>
    <t>PUJI ARI SAMSURI</t>
  </si>
  <si>
    <t>SILVIA CHOLIPAH</t>
  </si>
  <si>
    <t>PRAYOGA</t>
  </si>
  <si>
    <t>ADITYA JUNIKA PUTRA</t>
  </si>
  <si>
    <t>HANDOKO WIJAKSONO</t>
  </si>
  <si>
    <t>PUGUH WIBOWO</t>
  </si>
  <si>
    <t>PRADITYO A.W</t>
  </si>
  <si>
    <t>MARISETYO PREMI SAPUTRO</t>
  </si>
  <si>
    <t>NURMAN ARIYANTO</t>
  </si>
  <si>
    <t>DICKY HALIANSYAH</t>
  </si>
  <si>
    <t>MARSHELA SOBRY</t>
  </si>
  <si>
    <t>AHMAD SYAUQI</t>
  </si>
  <si>
    <t>DENDY ANUGRAHA</t>
  </si>
  <si>
    <t>GINA KUSWIANI</t>
  </si>
  <si>
    <t>HENDRA RUKMANA</t>
  </si>
  <si>
    <t>ROYHAN SETIAWAN</t>
  </si>
  <si>
    <t>MOHAMAD SHOHAIB</t>
  </si>
  <si>
    <t>HUSNI KHATTAB</t>
  </si>
  <si>
    <t>IKA NOVIANTI ARISSANI</t>
  </si>
  <si>
    <t>MUHAMMAD IGOR PERDIANSYAH</t>
  </si>
  <si>
    <t>SELVIA IRAWAN</t>
  </si>
  <si>
    <t>FITRI FAUZIAH</t>
  </si>
  <si>
    <t>RIAN EKA PERMADI</t>
  </si>
  <si>
    <t>YUNI SELDA ANJANI</t>
  </si>
  <si>
    <t>ANNAIDA KUSUMADEWI</t>
  </si>
  <si>
    <t>VIPTA ANGGRAENI</t>
  </si>
  <si>
    <t>ARIF BUDI UTOMO</t>
  </si>
  <si>
    <t>IRWANSYAH</t>
  </si>
  <si>
    <t>SAMSIR MANAN</t>
  </si>
  <si>
    <t>NUGROHO KANI PUTRA</t>
  </si>
  <si>
    <t>HENDRA SETIAWAN PURWANTO</t>
  </si>
  <si>
    <t>DAVID LEWIS</t>
  </si>
  <si>
    <t>CHITRA DEWI ANGGRAENI</t>
  </si>
  <si>
    <t>KUKUH SRI PURWATI</t>
  </si>
  <si>
    <t>FERI HARI WIBOWO</t>
  </si>
  <si>
    <t>ENDAR KURNIA ABADI</t>
  </si>
  <si>
    <t>EUIS ZUBAEDAH N. P</t>
  </si>
  <si>
    <t>OJT</t>
  </si>
  <si>
    <t>DEWI UTAMI</t>
  </si>
  <si>
    <t>Jakarta, 07 Februari  2014</t>
  </si>
  <si>
    <t>Keterangan</t>
  </si>
  <si>
    <t>Mengetahui,</t>
  </si>
  <si>
    <t>Piket Pagi-Siang (P)</t>
  </si>
  <si>
    <t>Pk. 07.00 - pk. 15.00</t>
  </si>
  <si>
    <t>Piket Sore-Malam (S)</t>
  </si>
  <si>
    <t>Pk. 15.00 - pk .23.00</t>
  </si>
  <si>
    <t>Piket Malam-Pagi (M)</t>
  </si>
  <si>
    <t>Pk. 23.00 - pk .07.00</t>
  </si>
  <si>
    <t>Libur (L)</t>
  </si>
  <si>
    <t>Evi Lutvinawati</t>
  </si>
  <si>
    <t>SPV Contact Center</t>
  </si>
  <si>
    <t>No</t>
  </si>
  <si>
    <t>Nama</t>
  </si>
  <si>
    <t>JUMLAH HARI MASUK KERJA</t>
  </si>
  <si>
    <t>Agent</t>
  </si>
  <si>
    <t>Total</t>
  </si>
  <si>
    <t>Rate</t>
  </si>
  <si>
    <t>Average</t>
  </si>
  <si>
    <t>Login Time</t>
  </si>
  <si>
    <t>Service Time</t>
  </si>
  <si>
    <t>ACW Time</t>
  </si>
  <si>
    <t>AUX Time</t>
  </si>
  <si>
    <t>Average Talk Time</t>
  </si>
  <si>
    <t>Average ACW Time</t>
  </si>
  <si>
    <t>Average IDLE Time</t>
  </si>
  <si>
    <t>168:29:06</t>
  </si>
  <si>
    <t>0.84 %</t>
  </si>
  <si>
    <t>0.00 %</t>
  </si>
  <si>
    <t>2.50 %</t>
  </si>
  <si>
    <t>184:47:51</t>
  </si>
  <si>
    <t>3.35 %</t>
  </si>
  <si>
    <t>3.76 %</t>
  </si>
  <si>
    <t>177:01:43</t>
  </si>
  <si>
    <t>1.64 %</t>
  </si>
  <si>
    <t>6.63 %</t>
  </si>
  <si>
    <t>176:08:46</t>
  </si>
  <si>
    <t>3.79 %</t>
  </si>
  <si>
    <t>11.57 %</t>
  </si>
  <si>
    <t>184:52:55</t>
  </si>
  <si>
    <t>3.10 %</t>
  </si>
  <si>
    <t>5.59 %</t>
  </si>
  <si>
    <t>143:09:07</t>
  </si>
  <si>
    <t>2.71 %</t>
  </si>
  <si>
    <t>9.73 %</t>
  </si>
  <si>
    <t>175:05:51</t>
  </si>
  <si>
    <t>3.36 %</t>
  </si>
  <si>
    <t>10.71 %</t>
  </si>
  <si>
    <t>151:49:02</t>
  </si>
  <si>
    <t>5.06 %</t>
  </si>
  <si>
    <t>9.98 %</t>
  </si>
  <si>
    <t>152:19:53</t>
  </si>
  <si>
    <t>3.83 %</t>
  </si>
  <si>
    <t>7.32 %</t>
  </si>
  <si>
    <t>163:25:35</t>
  </si>
  <si>
    <t>2.05 %</t>
  </si>
  <si>
    <t>4.10 %</t>
  </si>
  <si>
    <t>168:56:30</t>
  </si>
  <si>
    <t>1.79 %</t>
  </si>
  <si>
    <t>9.91 %</t>
  </si>
  <si>
    <t>5.63 %</t>
  </si>
  <si>
    <t>139:29:19</t>
  </si>
  <si>
    <t>0.93 %</t>
  </si>
  <si>
    <t>8.98 %</t>
  </si>
  <si>
    <t>174:16:00</t>
  </si>
  <si>
    <t>4.33 %</t>
  </si>
  <si>
    <t>9.06 %</t>
  </si>
  <si>
    <t>163:19:51</t>
  </si>
  <si>
    <t>3.24 %</t>
  </si>
  <si>
    <t>12.66 %</t>
  </si>
  <si>
    <t>93:50:53</t>
  </si>
  <si>
    <t>3.91 %</t>
  </si>
  <si>
    <t>9.07 %</t>
  </si>
  <si>
    <t>177:44:18</t>
  </si>
  <si>
    <t>6.03 %</t>
  </si>
  <si>
    <t>5.26 %</t>
  </si>
  <si>
    <t>161:47:38</t>
  </si>
  <si>
    <t>1.44 %</t>
  </si>
  <si>
    <t>6.59 %</t>
  </si>
  <si>
    <t>188:31:10</t>
  </si>
  <si>
    <t>3.87 %</t>
  </si>
  <si>
    <t>3.98 %</t>
  </si>
  <si>
    <t>177:23:16</t>
  </si>
  <si>
    <t>2.58 %</t>
  </si>
  <si>
    <t>10.44 %</t>
  </si>
  <si>
    <t>177:29:34</t>
  </si>
  <si>
    <t>1.89 %</t>
  </si>
  <si>
    <t>4.66 %</t>
  </si>
  <si>
    <t>159:23:50</t>
  </si>
  <si>
    <t>1.61 %</t>
  </si>
  <si>
    <t>6.75 %</t>
  </si>
  <si>
    <t>169:20:20</t>
  </si>
  <si>
    <t>5.38 %</t>
  </si>
  <si>
    <t>9.10 %</t>
  </si>
  <si>
    <t>170:10:58</t>
  </si>
  <si>
    <t>3.44 %</t>
  </si>
  <si>
    <t>174:47:19</t>
  </si>
  <si>
    <t>6.14 %</t>
  </si>
  <si>
    <t>3.72 %</t>
  </si>
  <si>
    <t>161:42:13</t>
  </si>
  <si>
    <t>3.32 %</t>
  </si>
  <si>
    <t>13.56 %</t>
  </si>
  <si>
    <t>182:54:44</t>
  </si>
  <si>
    <t>3.26 %</t>
  </si>
  <si>
    <t>13.34 %</t>
  </si>
  <si>
    <t>186:50:12</t>
  </si>
  <si>
    <t>2.56 %</t>
  </si>
  <si>
    <t>6.84 %</t>
  </si>
  <si>
    <t>178:41:13</t>
  </si>
  <si>
    <t>2.60 %</t>
  </si>
  <si>
    <t>11.72 %</t>
  </si>
  <si>
    <t>130:57:04</t>
  </si>
  <si>
    <t>1.53 %</t>
  </si>
  <si>
    <t>5.13 %</t>
  </si>
  <si>
    <t>155:27:17</t>
  </si>
  <si>
    <t>3.17 %</t>
  </si>
  <si>
    <t>11.44 %</t>
  </si>
  <si>
    <t>184:42:31</t>
  </si>
  <si>
    <t>3.57 %</t>
  </si>
  <si>
    <t>7.26 %</t>
  </si>
  <si>
    <t>169:05:04</t>
  </si>
  <si>
    <t>3.25 %</t>
  </si>
  <si>
    <t>13.35 %</t>
  </si>
  <si>
    <t>190:50:20</t>
  </si>
  <si>
    <t>3.06 %</t>
  </si>
  <si>
    <t>5.73 %</t>
  </si>
  <si>
    <t>163:56:03</t>
  </si>
  <si>
    <t>2.96 %</t>
  </si>
  <si>
    <t>5.47 %</t>
  </si>
  <si>
    <t>177:54:22</t>
  </si>
  <si>
    <t>6.41 %</t>
  </si>
  <si>
    <t>6.95 %</t>
  </si>
  <si>
    <t>168:31:43</t>
  </si>
  <si>
    <t>4.86 %</t>
  </si>
  <si>
    <t>14.11 %</t>
  </si>
  <si>
    <t>176:04:28</t>
  </si>
  <si>
    <t>1.91 %</t>
  </si>
  <si>
    <t>5.85 %</t>
  </si>
  <si>
    <t>187:03:29</t>
  </si>
  <si>
    <t>8.72 %</t>
  </si>
  <si>
    <t>184:49:45</t>
  </si>
  <si>
    <t>6.18 %</t>
  </si>
  <si>
    <t>151:47:41</t>
  </si>
  <si>
    <t>1.24 %</t>
  </si>
  <si>
    <t>10.47 %</t>
  </si>
  <si>
    <t>169:08:59</t>
  </si>
  <si>
    <t>2.32 %</t>
  </si>
  <si>
    <t>7.16 %</t>
  </si>
  <si>
    <t>171:36:30</t>
  </si>
  <si>
    <t>2.77 %</t>
  </si>
  <si>
    <t>6.89 %</t>
  </si>
  <si>
    <t>177:45:00</t>
  </si>
  <si>
    <t>2.12 %</t>
  </si>
  <si>
    <t>6.31 %</t>
  </si>
  <si>
    <t>187:07:08</t>
  </si>
  <si>
    <t>4.40 %</t>
  </si>
  <si>
    <t>13.16 %</t>
  </si>
  <si>
    <t>180:10:06</t>
  </si>
  <si>
    <t>11.06 %</t>
  </si>
  <si>
    <t>171:49:16</t>
  </si>
  <si>
    <t>6.54 %</t>
  </si>
  <si>
    <t>7.27 %</t>
  </si>
  <si>
    <t>134:36:04</t>
  </si>
  <si>
    <t>3.15 %</t>
  </si>
  <si>
    <t>6.72 %</t>
  </si>
  <si>
    <t>195:28:59</t>
  </si>
  <si>
    <t>9.37 %</t>
  </si>
  <si>
    <t>182:48:25</t>
  </si>
  <si>
    <t>2.06 %</t>
  </si>
  <si>
    <t>6.65 %</t>
  </si>
  <si>
    <t>167:16:54</t>
  </si>
  <si>
    <t>6.40 %</t>
  </si>
  <si>
    <t>154:56:23</t>
  </si>
  <si>
    <t>1.27 %</t>
  </si>
  <si>
    <t>7.96 %</t>
  </si>
  <si>
    <t>161:15:29</t>
  </si>
  <si>
    <t>1.51 %</t>
  </si>
  <si>
    <t>7.82 %</t>
  </si>
  <si>
    <t>176:21:32</t>
  </si>
  <si>
    <t>2.31 %</t>
  </si>
  <si>
    <t>11.17 %</t>
  </si>
  <si>
    <t>177:09:06</t>
  </si>
  <si>
    <t>3.51 %</t>
  </si>
  <si>
    <t>7.80 %</t>
  </si>
  <si>
    <t>167:02:37</t>
  </si>
  <si>
    <t>3.64 %</t>
  </si>
  <si>
    <t>9.25 %</t>
  </si>
  <si>
    <t>AHMAD TAUFIK</t>
  </si>
  <si>
    <t>ANDRE FRASEPTYA WS</t>
  </si>
  <si>
    <t>ANGGA ARYA CHRISTANTO</t>
  </si>
  <si>
    <t>DERI PADILLAH NUGRAHA</t>
  </si>
  <si>
    <t>EKA CITRA MAHERA</t>
  </si>
  <si>
    <t>FILIAN DEMI KUSUMA</t>
  </si>
  <si>
    <t>GUMELAR HARY WICAKSONO</t>
  </si>
  <si>
    <t>JOHANNES SIMANUNGKALIT</t>
  </si>
  <si>
    <t>MUHAMMAD ABDI TAMBAHOT P.</t>
  </si>
  <si>
    <t>MUHNANIRSA IDIN</t>
  </si>
  <si>
    <t>RACHMAT PRATAMA KAI</t>
  </si>
  <si>
    <t>SABTO BISOSRO</t>
  </si>
  <si>
    <t>MUHAMAD SYAMSUL ARIFIN</t>
  </si>
  <si>
    <t>YOHANES DEDY INDRA</t>
  </si>
  <si>
    <t>YOSSI</t>
  </si>
  <si>
    <t>ZULRAMANDA</t>
  </si>
  <si>
    <t>Login Time selama 1 bulan ( menit ) - ( AUX+ACW dalam 1 bulan ) ( menit )</t>
  </si>
  <si>
    <t>(n hari kerja x 450 menit )</t>
  </si>
  <si>
    <t>x100%</t>
  </si>
  <si>
    <t>( 23 x 450 menit )</t>
  </si>
  <si>
    <t>(10109 menit - 260 menit)</t>
  </si>
  <si>
    <t>Seseuai dengan hasil meeting kemarin, untuk beberapa point tambahan yang akan di buat pada aplikasi adalah sebagai berikut: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</si>
  <si>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Perhitungan Efektifitas</t>
    </r>
  </si>
  <si>
    <t>Yaitu jumlah total time agent contact center mulai login pada aplikasi Ecentrix ( telephony )di kurang masa AUX dan ACW di bagi hari jumlah hari kerja dikali 1 shift ( 8 jam – 30 menit ( istirahat ) = 7,5 jam = 450 menit )</t>
  </si>
  <si>
    <t xml:space="preserve"> Agent X bekerja selama 23 hari</t>
  </si>
  <si>
    <t>Maka total efektifitas agent x selama login aplikasi CTTM adalah :</t>
  </si>
  <si>
    <r>
      <t xml:space="preserve">  = </t>
    </r>
    <r>
      <rPr>
        <sz val="11"/>
        <color rgb="FF000000"/>
        <rFont val="Calibri"/>
        <family val="2"/>
        <scheme val="minor"/>
      </rPr>
      <t>95%</t>
    </r>
  </si>
  <si>
    <t>Sample :  agent  X total login time dalam 1 bulan  =  168 jam 29 menit = 10109 menit</t>
  </si>
  <si>
    <t xml:space="preserve">   Total ACW +AUX = 4 jam 20 menit ( 260 menit )</t>
  </si>
  <si>
    <r>
      <t>Aditya Junika Putra</t>
    </r>
    <r>
      <rPr>
        <sz val="12"/>
        <rFont val="Arial"/>
        <family val="2"/>
      </rPr>
      <t/>
    </r>
  </si>
  <si>
    <t>HARI</t>
  </si>
  <si>
    <t>TANGGAL</t>
  </si>
  <si>
    <t>MASUK</t>
  </si>
  <si>
    <t>KELUAR</t>
  </si>
  <si>
    <t>SHIFT</t>
  </si>
  <si>
    <t>Wednesday</t>
  </si>
  <si>
    <t>01 January 2014</t>
  </si>
  <si>
    <t>22:39:41 PM</t>
  </si>
  <si>
    <t>08:24:18 AM</t>
  </si>
  <si>
    <t>Saturday</t>
  </si>
  <si>
    <t>04 January 2014</t>
  </si>
  <si>
    <t>14:58:02 PM</t>
  </si>
  <si>
    <t>23:06:35 PM</t>
  </si>
  <si>
    <t>Sunday</t>
  </si>
  <si>
    <t>05 January 2014</t>
  </si>
  <si>
    <t>22:49:08 PM</t>
  </si>
  <si>
    <t>Monday</t>
  </si>
  <si>
    <t>06 January 2014</t>
  </si>
  <si>
    <t>14:36:34 PM</t>
  </si>
  <si>
    <t>23:15:42 PM</t>
  </si>
  <si>
    <t>Tuesday</t>
  </si>
  <si>
    <t>07 January 2014</t>
  </si>
  <si>
    <t>06:47:19 AM</t>
  </si>
  <si>
    <t>15:16:01 PM</t>
  </si>
  <si>
    <t>08 January 2014</t>
  </si>
  <si>
    <t>22:05:13 PM</t>
  </si>
  <si>
    <t>Thursday</t>
  </si>
  <si>
    <t>09 January 2014</t>
  </si>
  <si>
    <t>22:34:16 PM</t>
  </si>
  <si>
    <t>07:10:29 AM</t>
  </si>
  <si>
    <t>12 January 2014</t>
  </si>
  <si>
    <t>23:07:43 PM</t>
  </si>
  <si>
    <t>14 January 2014</t>
  </si>
  <si>
    <t>06:53:51 AM</t>
  </si>
  <si>
    <t>15:03:09 PM</t>
  </si>
  <si>
    <t>15 January 2014</t>
  </si>
  <si>
    <t>15:06:29 PM</t>
  </si>
  <si>
    <t>16 January 2014</t>
  </si>
  <si>
    <t>22:50:01 PM</t>
  </si>
  <si>
    <t>Friday</t>
  </si>
  <si>
    <t>17 January 2014</t>
  </si>
  <si>
    <t>22:47:47 PM</t>
  </si>
  <si>
    <t>07:19:31 AM</t>
  </si>
  <si>
    <t>20 January 2014</t>
  </si>
  <si>
    <t>15:05:00 PM</t>
  </si>
  <si>
    <t>23:21:06 PM</t>
  </si>
  <si>
    <t>21 January 2014</t>
  </si>
  <si>
    <t>14:43:51 PM</t>
  </si>
  <si>
    <t>23:12:06 PM</t>
  </si>
  <si>
    <t>22 January 2014</t>
  </si>
  <si>
    <t>06:40:40 AM</t>
  </si>
  <si>
    <t>15:25:17 PM</t>
  </si>
  <si>
    <t>23 January 2014</t>
  </si>
  <si>
    <t>06:53:34 AM</t>
  </si>
  <si>
    <t>15:22:01 PM</t>
  </si>
  <si>
    <t>24 January 2014</t>
  </si>
  <si>
    <t>23:14:34 PM</t>
  </si>
  <si>
    <t>25 January 2014</t>
  </si>
  <si>
    <t>19:46:03 PM</t>
  </si>
  <si>
    <t>07:15:40 AM</t>
  </si>
  <si>
    <t>28 January 2014</t>
  </si>
  <si>
    <t>22:08:51 PM</t>
  </si>
  <si>
    <t>29 January 2014</t>
  </si>
  <si>
    <t>14:44:04 PM</t>
  </si>
  <si>
    <t>23:11:51 PM</t>
  </si>
  <si>
    <t>30 January 2014</t>
  </si>
  <si>
    <t>06:46:39 AM</t>
  </si>
  <si>
    <t>15:17:16 PM</t>
  </si>
  <si>
    <t>31 January 2014</t>
  </si>
  <si>
    <t>06:42:06 AM</t>
  </si>
  <si>
    <t>15:25:20 PM</t>
  </si>
  <si>
    <t>2. Membuat penilaian presensi agent mengenai absen masuk dan keterlambatan.</t>
  </si>
  <si>
    <t>   keterlambatan akan dikelompokkan kedalam beberapa pengurang nilai.</t>
  </si>
  <si>
    <t>   nilai tertinggi= 100</t>
  </si>
  <si>
    <t>Ketentuannya adalah sebagai berikut :</t>
  </si>
  <si>
    <t>Shift Pagi (P) : 07.00 -15.00</t>
  </si>
  <si>
    <t>Shift Siang (S) : 15.00 - 23.00</t>
  </si>
  <si>
    <t>Shift Malam (M) : 23.00 - 07.00</t>
  </si>
  <si>
    <t>1. Jika agent CC atau UL ada keterlambatan dengan range 1 - 10 menit di kenakan sanksi pengurangan nilai sebesar 1 point</t>
  </si>
  <si>
    <t>2.  Jika agent CC atau UL ada keterlambatan dengan range 10 -20 menit di kenakan sanksi pengurangan nilai sebesar 2 point</t>
  </si>
  <si>
    <t>3. Jika agent CC atau UL ada keterlambatan lebih dari 30 menit di kenakan sanksi pengurangan nilai sebesar 4 point</t>
  </si>
  <si>
    <t>4. Jika tidak bisa hadir ( sakit, izin, alpha ) di kenakan sanksi pengurangan nilai sebesar 5 point</t>
  </si>
  <si>
    <t>5. Jika datang lebih awal sebelum jam shifting tidak ada sanksi dan penambahan point</t>
  </si>
  <si>
    <t>6. Jika agent CC dan UL pulang 1-60 menit sebelum jam berakhir shifting di kenakan sanksi pengurangan point sebesar 2 point</t>
  </si>
  <si>
    <t>3. Menampilkan report call IP Phone dari Internal Agent. ( Confirm ke Mas Danni )</t>
  </si>
  <si>
    <t>   Priority Low</t>
  </si>
  <si>
    <t>DAFTAR KEHADIRAN</t>
  </si>
  <si>
    <t>PT. Karya Data Komunika</t>
  </si>
  <si>
    <t xml:space="preserve">Nama </t>
  </si>
  <si>
    <t>Bidang</t>
  </si>
  <si>
    <t>: Staff Contact Center ICON+</t>
  </si>
  <si>
    <t>Hari</t>
  </si>
  <si>
    <t>Tanggal</t>
  </si>
  <si>
    <t>Shift</t>
  </si>
  <si>
    <t>Datang</t>
  </si>
  <si>
    <t>Pulang</t>
  </si>
  <si>
    <t>Kelebihan Jam</t>
  </si>
  <si>
    <t>Keterangan/ Aktivitas</t>
  </si>
  <si>
    <t>Paraf</t>
  </si>
  <si>
    <t>Jam</t>
  </si>
  <si>
    <t>Rabu</t>
  </si>
  <si>
    <t>Libur Nasional Tahun Baru Masehi 2014</t>
  </si>
  <si>
    <t>Kamis</t>
  </si>
  <si>
    <t>Jumat</t>
  </si>
  <si>
    <t>Sabtu</t>
  </si>
  <si>
    <t>Minggu</t>
  </si>
  <si>
    <t>Tuker Shift Dengan Puji</t>
  </si>
  <si>
    <t>Senin</t>
  </si>
  <si>
    <t>Tuker Shift Dengan Gumelar</t>
  </si>
  <si>
    <t>Selasa</t>
  </si>
  <si>
    <t>Tuker Shift Dengan Johanes</t>
  </si>
  <si>
    <t>Libur Nasional Maulid Nabi Muhammad SAW</t>
  </si>
  <si>
    <t>Libur Nasional Tahun Baru Imlek</t>
  </si>
  <si>
    <t xml:space="preserve">     PT Indonesia Comnets Plus</t>
  </si>
  <si>
    <t xml:space="preserve">Evi Lutvinawati </t>
  </si>
  <si>
    <t>Aditya Junika Putra</t>
  </si>
  <si>
    <t>SPV Contact Center ICON+</t>
  </si>
  <si>
    <t>Catatan:</t>
  </si>
  <si>
    <t>Presenti  dilakukan setiap hari kerja, pada saat kedatangan dan pada saat pulang</t>
  </si>
  <si>
    <t>Apabila mendapatkan tugas keluar kantor didukung oleh Surat Tugas dari atasan terkait.</t>
  </si>
  <si>
    <t>Apabila melaksanakan tugas selepas jam kantor &amp;/ di luar hari kerja didukung oleh SPKL yang di tandatangani atasan terkait.</t>
  </si>
  <si>
    <t>Untuk Jam kerja Regulair</t>
  </si>
  <si>
    <t>Untuk jam kerja Shift :</t>
  </si>
  <si>
    <t>Jam Masuk Kerja Senin sd. Jumat pukul 07.30 WIB</t>
  </si>
  <si>
    <t>Jam Pulang Kerja Senin sd. Kamis pukul 16.00 WIB</t>
  </si>
  <si>
    <t>Jam Pulang Kerja hari Jumat pukul 16.30 WIB</t>
  </si>
  <si>
    <t>L = Off/ Libur</t>
  </si>
  <si>
    <t>Memberikan form data kehadiran setiap bulan pada  Adm &amp; Kepeg</t>
  </si>
  <si>
    <t>4.   Pembuatan aplikasi untuk penjadwalan/ absensi agent ( priority low )</t>
  </si>
  <si>
    <t>Untuk penjadwalan / absensi agent tiap bulannya bisa di lihat pada contoh di sebelah kiri berikut :</t>
  </si>
  <si>
    <t xml:space="preserve"> &gt; Untuk format agar dapat di samakan dengan contoh berikut (sebelah kiri )</t>
  </si>
  <si>
    <t>&gt; Kolom shift di isi berdasarkan absensi finger print ( sesuai pada project 2 ) tanggal agar dapat di sesuaikan</t>
  </si>
  <si>
    <t>&gt; Kolom Paraf di isi berdasarkan absensi jadual dari Koordinator piket atau yang sudah terjadwalkan ( sesuai project 1 )</t>
  </si>
  <si>
    <t>&gt; Mohon saat tertera jadual pada kolom shift, jamnya agar di sesuaikan :</t>
  </si>
  <si>
    <r>
      <t>&gt; Untuk kolom yang di isi adalah</t>
    </r>
    <r>
      <rPr>
        <sz val="10"/>
        <color theme="3" tint="0.39997558519241921"/>
        <rFont val="Trebuchet MS"/>
        <family val="2"/>
      </rPr>
      <t xml:space="preserve"> Shift </t>
    </r>
    <r>
      <rPr>
        <sz val="10"/>
        <rFont val="Trebuchet MS"/>
        <family val="2"/>
      </rPr>
      <t xml:space="preserve">dan </t>
    </r>
    <r>
      <rPr>
        <sz val="10"/>
        <color rgb="FF00B050"/>
        <rFont val="Trebuchet MS"/>
        <family val="2"/>
      </rPr>
      <t>paraf</t>
    </r>
  </si>
  <si>
    <t xml:space="preserve">Ket: </t>
  </si>
  <si>
    <r>
      <t xml:space="preserve">&gt; untuk </t>
    </r>
    <r>
      <rPr>
        <sz val="10"/>
        <color theme="9" tint="-0.249977111117893"/>
        <rFont val="Trebuchet MS"/>
        <family val="2"/>
      </rPr>
      <t>nama</t>
    </r>
    <r>
      <rPr>
        <sz val="10"/>
        <rFont val="Trebuchet MS"/>
        <family val="2"/>
      </rPr>
      <t xml:space="preserve"> dan </t>
    </r>
    <r>
      <rPr>
        <sz val="10"/>
        <color rgb="FF7030A0"/>
        <rFont val="Trebuchet MS"/>
        <family val="2"/>
      </rPr>
      <t>bulan</t>
    </r>
    <r>
      <rPr>
        <sz val="10"/>
        <rFont val="Trebuchet MS"/>
        <family val="2"/>
      </rPr>
      <t xml:space="preserve"> juga di sesuaikan dengan yang sudah di upload</t>
    </r>
  </si>
  <si>
    <r>
      <t xml:space="preserve">: </t>
    </r>
    <r>
      <rPr>
        <b/>
        <sz val="10"/>
        <color theme="9" tint="-0.249977111117893"/>
        <rFont val="Trebuchet MS"/>
        <family val="2"/>
      </rPr>
      <t>Aditya Junika Putra</t>
    </r>
  </si>
  <si>
    <r>
      <t xml:space="preserve">Bulan :  </t>
    </r>
    <r>
      <rPr>
        <sz val="10"/>
        <color rgb="FF7030A0"/>
        <rFont val="Trebuchet MS"/>
        <family val="2"/>
      </rPr>
      <t>Januari</t>
    </r>
    <r>
      <rPr>
        <b/>
        <sz val="10"/>
        <rFont val="Trebuchet MS"/>
        <family val="2"/>
      </rPr>
      <t xml:space="preserve"> 2014</t>
    </r>
  </si>
  <si>
    <r>
      <t xml:space="preserve">Jakarta, 29 </t>
    </r>
    <r>
      <rPr>
        <sz val="10"/>
        <color rgb="FF7030A0"/>
        <rFont val="Trebuchet MS"/>
        <family val="2"/>
      </rPr>
      <t>Januari</t>
    </r>
    <r>
      <rPr>
        <b/>
        <sz val="10"/>
        <rFont val="Trebuchet MS"/>
        <family val="2"/>
      </rPr>
      <t xml:space="preserve"> 2014</t>
    </r>
  </si>
  <si>
    <t xml:space="preserve">  maka akan otomatis terisi sesuai ketentuan di atas</t>
  </si>
  <si>
    <t xml:space="preserve">&gt; dengan ketentuan diatas, maka jika di upload jadwal ( contoh project 1 ) dan absensi finger print ( contoh pada project 2 ) </t>
  </si>
  <si>
    <t xml:space="preserve">NO </t>
  </si>
  <si>
    <t>NAMA</t>
  </si>
  <si>
    <t>PENILAIAN KUWAT JAN 2014</t>
  </si>
  <si>
    <t xml:space="preserve">DISIPLIN         </t>
  </si>
  <si>
    <t xml:space="preserve">EFEKTIFITAS BEKERJA </t>
  </si>
  <si>
    <t xml:space="preserve">KUALITAS BEKERJA </t>
  </si>
  <si>
    <t xml:space="preserve"> SOP &amp; JOB DISC</t>
  </si>
  <si>
    <t>( Di isi oleh Kopi based on finger print )</t>
  </si>
  <si>
    <t>( penilaian dari aplikasi CTTM ( inbound, outbond, abandoned, aux, dan start - end login cttm )</t>
  </si>
  <si>
    <t>KOMUNIKASI ( cara tiap agent dalam berkomunikasi ( dapat di lihat dan di save recordnya dari aplikasi dashboard ecentrix )</t>
  </si>
  <si>
    <t>PENANGANGAN GANGGUAN ( kemampuan tiap agent dalam menangani dan menganalisa gangguan  )</t>
  </si>
  <si>
    <t>KOMUNIKASI TATA BAHASA ( kemampuan agent dalam tiap membalas dan memberikan informasi dengan media email )</t>
  </si>
  <si>
    <t>TOTAL ( Penjumlahan dari ketiga point tersebut di bagi 3 )</t>
  </si>
  <si>
    <t>UPDATE PROGRES ( respond time agent dalam tiap update progres penanganan gangguan )</t>
  </si>
  <si>
    <t>DI KOSONGKAN</t>
  </si>
  <si>
    <t>YOSSY</t>
  </si>
  <si>
    <t>FILIAN</t>
  </si>
  <si>
    <t>RACHMAT</t>
  </si>
  <si>
    <t>JOHANNES S.</t>
  </si>
  <si>
    <t>MUH. SYAMSUL ARIFIN</t>
  </si>
  <si>
    <t>SABTO B</t>
  </si>
  <si>
    <t>EKA CITRA</t>
  </si>
  <si>
    <t>MUHNNANIRSA IDIN</t>
  </si>
  <si>
    <t>ANGGA ARYA CRISTIANTO</t>
  </si>
  <si>
    <t>M. ABDI TAMBAHOT</t>
  </si>
  <si>
    <t>DERI PADILAH NUGRAHA</t>
  </si>
  <si>
    <t>YOHANES DEDY I</t>
  </si>
  <si>
    <t>GUMELAR HARY W</t>
  </si>
  <si>
    <t>AHMAD TAUFIQ</t>
  </si>
  <si>
    <t>ANDRE FRASEPTYA</t>
  </si>
  <si>
    <t>5. Pembuatan modul database penilaian kompetensi dan kepribadian oleh 4 UL.</t>
  </si>
  <si>
    <t>   Penilaian akan dilakukan dengan upload oleh masing2 UL sebulan sekali.</t>
  </si>
  <si>
    <t>   NIlai yg ditampilkan  adalah rata2</t>
  </si>
  <si>
    <t>   Priority High</t>
  </si>
</sst>
</file>

<file path=xl/styles.xml><?xml version="1.0" encoding="utf-8"?>
<styleSheet xmlns="http://schemas.openxmlformats.org/spreadsheetml/2006/main">
  <numFmts count="4">
    <numFmt numFmtId="164" formatCode="&quot;Yes&quot;;&quot;Yes&quot;;&quot;No&quot;"/>
    <numFmt numFmtId="165" formatCode="_-* #,##0.00_-;\-* #,##0.00_-;_-* &quot;-&quot;??_-;_-@_-"/>
    <numFmt numFmtId="166" formatCode="[$-409]d\-mmm\-yy;@"/>
    <numFmt numFmtId="167" formatCode="[$-F800]dddd\,\ mmmm\ dd\,\ yyyy"/>
  </numFmts>
  <fonts count="46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9"/>
      <color indexed="8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sz val="8"/>
      <color indexed="8"/>
      <name val="Tahoma"/>
      <family val="2"/>
    </font>
    <font>
      <b/>
      <sz val="8"/>
      <name val="Tahoma"/>
      <family val="2"/>
    </font>
    <font>
      <sz val="10"/>
      <name val="Tahoma"/>
      <family val="2"/>
    </font>
    <font>
      <sz val="10"/>
      <color theme="1"/>
      <name val="Calibri"/>
      <family val="2"/>
      <charset val="1"/>
      <scheme val="minor"/>
    </font>
    <font>
      <sz val="8"/>
      <color rgb="FF000000"/>
      <name val="Tahoma"/>
      <family val="2"/>
    </font>
    <font>
      <sz val="8"/>
      <color rgb="FF002060"/>
      <name val="Tahoma"/>
      <family val="2"/>
    </font>
    <font>
      <sz val="8"/>
      <color rgb="FFFF0000"/>
      <name val="Tahoma"/>
      <family val="2"/>
    </font>
    <font>
      <sz val="9"/>
      <color rgb="FF000000"/>
      <name val="Tahoma"/>
      <family val="2"/>
    </font>
    <font>
      <sz val="8"/>
      <color theme="1"/>
      <name val="Tahoma"/>
      <family val="2"/>
    </font>
    <font>
      <b/>
      <u/>
      <sz val="11"/>
      <color theme="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8"/>
      <color rgb="FF000000"/>
      <name val="Narkisim"/>
      <family val="2"/>
      <charset val="177"/>
    </font>
    <font>
      <sz val="8"/>
      <name val="Narkisim"/>
      <family val="2"/>
      <charset val="177"/>
    </font>
    <font>
      <sz val="8"/>
      <color theme="1"/>
      <name val="Narkisim"/>
      <family val="2"/>
      <charset val="177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0"/>
      <name val="Arial"/>
    </font>
    <font>
      <sz val="10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0"/>
      <name val="Trebuchet MS"/>
      <family val="2"/>
    </font>
    <font>
      <u/>
      <sz val="10"/>
      <name val="Trebuchet MS"/>
      <family val="2"/>
    </font>
    <font>
      <sz val="10"/>
      <color theme="3" tint="0.39997558519241921"/>
      <name val="Trebuchet MS"/>
      <family val="2"/>
    </font>
    <font>
      <sz val="10"/>
      <color rgb="FF00B050"/>
      <name val="Trebuchet MS"/>
      <family val="2"/>
    </font>
    <font>
      <sz val="10"/>
      <color rgb="FF00B0F0"/>
      <name val="Trebuchet MS"/>
      <family val="2"/>
    </font>
    <font>
      <sz val="10"/>
      <color theme="9" tint="-0.249977111117893"/>
      <name val="Trebuchet MS"/>
      <family val="2"/>
    </font>
    <font>
      <sz val="10"/>
      <color rgb="FF7030A0"/>
      <name val="Trebuchet MS"/>
      <family val="2"/>
    </font>
    <font>
      <b/>
      <sz val="10"/>
      <color theme="9" tint="-0.249977111117893"/>
      <name val="Trebuchet MS"/>
      <family val="2"/>
    </font>
    <font>
      <sz val="12"/>
      <name val="Cambria"/>
      <family val="1"/>
    </font>
    <font>
      <sz val="10"/>
      <color indexed="8"/>
      <name val="Tahoma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7" fillId="0" borderId="0"/>
    <xf numFmtId="0" fontId="18" fillId="0" borderId="0"/>
    <xf numFmtId="0" fontId="17" fillId="0" borderId="0" applyNumberFormat="0" applyFont="0" applyFill="0" applyBorder="0" applyAlignment="0" applyProtection="0">
      <alignment vertical="top"/>
    </xf>
    <xf numFmtId="0" fontId="17" fillId="0" borderId="0" applyNumberFormat="0" applyFont="0" applyFill="0" applyBorder="0" applyAlignment="0" applyProtection="0">
      <alignment vertical="top"/>
    </xf>
    <xf numFmtId="0" fontId="17" fillId="0" borderId="0"/>
    <xf numFmtId="0" fontId="27" fillId="0" borderId="0"/>
    <xf numFmtId="0" fontId="17" fillId="0" borderId="0"/>
    <xf numFmtId="164" fontId="17" fillId="0" borderId="0" applyFont="0" applyFill="0" applyBorder="0" applyAlignment="0" applyProtection="0"/>
  </cellStyleXfs>
  <cellXfs count="364">
    <xf numFmtId="0" fontId="0" fillId="0" borderId="0" xfId="0"/>
    <xf numFmtId="0" fontId="2" fillId="0" borderId="0" xfId="0" applyFont="1"/>
    <xf numFmtId="0" fontId="2" fillId="0" borderId="1" xfId="0" applyFont="1" applyBorder="1"/>
    <xf numFmtId="17" fontId="4" fillId="4" borderId="3" xfId="0" quotePrefix="1" applyNumberFormat="1" applyFont="1" applyFill="1" applyBorder="1" applyAlignment="1">
      <alignment vertical="center"/>
    </xf>
    <xf numFmtId="17" fontId="4" fillId="4" borderId="8" xfId="0" quotePrefix="1" applyNumberFormat="1" applyFont="1" applyFill="1" applyBorder="1" applyAlignment="1">
      <alignment vertical="center"/>
    </xf>
    <xf numFmtId="17" fontId="4" fillId="4" borderId="9" xfId="0" quotePrefix="1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7" fontId="4" fillId="4" borderId="11" xfId="0" quotePrefix="1" applyNumberFormat="1" applyFont="1" applyFill="1" applyBorder="1" applyAlignment="1">
      <alignment vertical="center"/>
    </xf>
    <xf numFmtId="17" fontId="4" fillId="4" borderId="1" xfId="0" quotePrefix="1" applyNumberFormat="1" applyFont="1" applyFill="1" applyBorder="1" applyAlignment="1">
      <alignment vertical="center"/>
    </xf>
    <xf numFmtId="17" fontId="4" fillId="4" borderId="15" xfId="0" quotePrefix="1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4" fillId="2" borderId="0" xfId="0" quotePrefix="1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0" quotePrefix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7" fillId="6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left" vertical="center"/>
    </xf>
    <xf numFmtId="0" fontId="7" fillId="0" borderId="22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0" fontId="7" fillId="0" borderId="27" xfId="0" applyFont="1" applyFill="1" applyBorder="1" applyAlignment="1">
      <alignment horizontal="left" vertical="center"/>
    </xf>
    <xf numFmtId="0" fontId="6" fillId="5" borderId="28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32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/>
    </xf>
    <xf numFmtId="0" fontId="6" fillId="4" borderId="34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8" borderId="23" xfId="0" applyFont="1" applyFill="1" applyBorder="1" applyAlignment="1">
      <alignment horizontal="center" vertical="center"/>
    </xf>
    <xf numFmtId="0" fontId="6" fillId="0" borderId="21" xfId="0" applyFont="1" applyFill="1" applyBorder="1"/>
    <xf numFmtId="0" fontId="6" fillId="0" borderId="26" xfId="0" applyFont="1" applyFill="1" applyBorder="1"/>
    <xf numFmtId="0" fontId="7" fillId="0" borderId="36" xfId="0" applyFont="1" applyFill="1" applyBorder="1" applyAlignment="1">
      <alignment horizontal="left" vertical="center"/>
    </xf>
    <xf numFmtId="0" fontId="6" fillId="8" borderId="29" xfId="0" applyFont="1" applyFill="1" applyBorder="1" applyAlignment="1">
      <alignment horizontal="center" vertical="center"/>
    </xf>
    <xf numFmtId="0" fontId="6" fillId="0" borderId="37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6" fillId="0" borderId="32" xfId="0" applyFont="1" applyFill="1" applyBorder="1"/>
    <xf numFmtId="0" fontId="6" fillId="7" borderId="2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0" xfId="0" applyFont="1" applyFill="1" applyBorder="1"/>
    <xf numFmtId="0" fontId="6" fillId="0" borderId="38" xfId="0" applyFont="1" applyFill="1" applyBorder="1"/>
    <xf numFmtId="0" fontId="7" fillId="0" borderId="39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/>
    <xf numFmtId="0" fontId="6" fillId="0" borderId="40" xfId="0" applyFont="1" applyFill="1" applyBorder="1"/>
    <xf numFmtId="0" fontId="6" fillId="5" borderId="41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9" borderId="44" xfId="0" applyFont="1" applyFill="1" applyBorder="1" applyAlignment="1">
      <alignment vertical="center"/>
    </xf>
    <xf numFmtId="0" fontId="6" fillId="0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0" fillId="0" borderId="40" xfId="0" applyFont="1" applyBorder="1"/>
    <xf numFmtId="0" fontId="2" fillId="0" borderId="40" xfId="0" applyFont="1" applyBorder="1"/>
    <xf numFmtId="0" fontId="6" fillId="10" borderId="45" xfId="0" applyFont="1" applyFill="1" applyBorder="1" applyAlignment="1">
      <alignment horizontal="center" vertical="center"/>
    </xf>
    <xf numFmtId="0" fontId="6" fillId="9" borderId="38" xfId="0" applyFont="1" applyFill="1" applyBorder="1" applyAlignment="1">
      <alignment vertical="center"/>
    </xf>
    <xf numFmtId="0" fontId="6" fillId="9" borderId="39" xfId="0" applyFont="1" applyFill="1" applyBorder="1" applyAlignment="1">
      <alignment vertical="center"/>
    </xf>
    <xf numFmtId="0" fontId="7" fillId="6" borderId="47" xfId="0" applyFont="1" applyFill="1" applyBorder="1" applyAlignment="1">
      <alignment horizontal="center" vertical="center"/>
    </xf>
    <xf numFmtId="0" fontId="11" fillId="6" borderId="0" xfId="0" applyFont="1" applyFill="1" applyBorder="1"/>
    <xf numFmtId="0" fontId="7" fillId="6" borderId="25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0" fontId="11" fillId="6" borderId="30" xfId="0" applyFont="1" applyFill="1" applyBorder="1"/>
    <xf numFmtId="0" fontId="12" fillId="6" borderId="31" xfId="0" applyFont="1" applyFill="1" applyBorder="1" applyAlignment="1">
      <alignment horizontal="center" vertical="center"/>
    </xf>
    <xf numFmtId="0" fontId="12" fillId="4" borderId="41" xfId="0" applyFont="1" applyFill="1" applyBorder="1" applyAlignment="1">
      <alignment horizontal="center" vertical="center"/>
    </xf>
    <xf numFmtId="0" fontId="7" fillId="6" borderId="49" xfId="0" applyFont="1" applyFill="1" applyBorder="1" applyAlignment="1">
      <alignment horizontal="center" vertical="center"/>
    </xf>
    <xf numFmtId="0" fontId="11" fillId="6" borderId="50" xfId="0" applyFont="1" applyFill="1" applyBorder="1"/>
    <xf numFmtId="0" fontId="7" fillId="6" borderId="51" xfId="0" applyFont="1" applyFill="1" applyBorder="1" applyAlignment="1">
      <alignment horizontal="center" vertical="center"/>
    </xf>
    <xf numFmtId="0" fontId="13" fillId="4" borderId="5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4" fillId="2" borderId="1" xfId="0" quotePrefix="1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readingOrder="1"/>
    </xf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16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  <xf numFmtId="0" fontId="5" fillId="2" borderId="0" xfId="0" applyFont="1" applyFill="1" applyBorder="1" applyAlignment="1">
      <alignment horizontal="center"/>
    </xf>
    <xf numFmtId="0" fontId="5" fillId="2" borderId="53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56" xfId="0" applyFont="1" applyFill="1" applyBorder="1" applyAlignment="1">
      <alignment horizontal="center" vertical="center"/>
    </xf>
    <xf numFmtId="0" fontId="7" fillId="8" borderId="57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left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58" xfId="0" applyFont="1" applyFill="1" applyBorder="1" applyAlignment="1">
      <alignment horizontal="center" vertical="center"/>
    </xf>
    <xf numFmtId="0" fontId="6" fillId="8" borderId="20" xfId="0" applyFont="1" applyFill="1" applyBorder="1"/>
    <xf numFmtId="0" fontId="11" fillId="8" borderId="20" xfId="0" applyFont="1" applyFill="1" applyBorder="1"/>
    <xf numFmtId="0" fontId="6" fillId="8" borderId="37" xfId="0" applyFont="1" applyFill="1" applyBorder="1"/>
    <xf numFmtId="0" fontId="7" fillId="8" borderId="20" xfId="0" applyFont="1" applyFill="1" applyBorder="1" applyAlignment="1">
      <alignment horizontal="center" vertical="center"/>
    </xf>
    <xf numFmtId="0" fontId="7" fillId="8" borderId="58" xfId="0" applyFont="1" applyFill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/>
    <xf numFmtId="0" fontId="10" fillId="8" borderId="40" xfId="0" applyFont="1" applyFill="1" applyBorder="1"/>
    <xf numFmtId="0" fontId="12" fillId="4" borderId="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7" fontId="4" fillId="3" borderId="8" xfId="0" quotePrefix="1" applyNumberFormat="1" applyFont="1" applyFill="1" applyBorder="1" applyAlignment="1">
      <alignment horizontal="center" vertical="center"/>
    </xf>
    <xf numFmtId="0" fontId="0" fillId="0" borderId="0" xfId="0"/>
    <xf numFmtId="0" fontId="7" fillId="8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21" fontId="0" fillId="0" borderId="20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46" fontId="0" fillId="0" borderId="2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/>
    <xf numFmtId="0" fontId="0" fillId="0" borderId="0" xfId="0" applyBorder="1"/>
    <xf numFmtId="0" fontId="7" fillId="8" borderId="20" xfId="0" applyFont="1" applyFill="1" applyBorder="1" applyAlignment="1">
      <alignment horizontal="left" vertical="center"/>
    </xf>
    <xf numFmtId="0" fontId="6" fillId="8" borderId="20" xfId="0" applyFont="1" applyFill="1" applyBorder="1"/>
    <xf numFmtId="0" fontId="11" fillId="8" borderId="20" xfId="0" applyFont="1" applyFill="1" applyBorder="1"/>
    <xf numFmtId="0" fontId="0" fillId="0" borderId="0" xfId="0" applyAlignment="1">
      <alignment horizontal="center"/>
    </xf>
    <xf numFmtId="0" fontId="6" fillId="0" borderId="0" xfId="0" applyFont="1" applyFill="1" applyBorder="1"/>
    <xf numFmtId="0" fontId="22" fillId="11" borderId="20" xfId="0" applyFont="1" applyFill="1" applyBorder="1" applyAlignment="1">
      <alignment horizontal="left" wrapText="1"/>
    </xf>
    <xf numFmtId="0" fontId="0" fillId="11" borderId="20" xfId="0" applyFill="1" applyBorder="1" applyAlignment="1">
      <alignment wrapText="1"/>
    </xf>
    <xf numFmtId="0" fontId="6" fillId="0" borderId="21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0" fontId="6" fillId="0" borderId="32" xfId="0" applyFont="1" applyFill="1" applyBorder="1" applyAlignment="1">
      <alignment horizontal="left" vertical="center"/>
    </xf>
    <xf numFmtId="0" fontId="6" fillId="0" borderId="21" xfId="0" applyFont="1" applyFill="1" applyBorder="1"/>
    <xf numFmtId="0" fontId="6" fillId="0" borderId="26" xfId="0" applyFont="1" applyFill="1" applyBorder="1"/>
    <xf numFmtId="0" fontId="6" fillId="0" borderId="30" xfId="0" applyFont="1" applyFill="1" applyBorder="1"/>
    <xf numFmtId="0" fontId="20" fillId="11" borderId="20" xfId="0" applyFont="1" applyFill="1" applyBorder="1"/>
    <xf numFmtId="0" fontId="21" fillId="11" borderId="20" xfId="0" applyFont="1" applyFill="1" applyBorder="1"/>
    <xf numFmtId="0" fontId="1" fillId="0" borderId="20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Fill="1" applyBorder="1"/>
    <xf numFmtId="0" fontId="18" fillId="0" borderId="0" xfId="0" applyFont="1"/>
    <xf numFmtId="0" fontId="18" fillId="0" borderId="0" xfId="0" applyFont="1" applyAlignment="1">
      <alignment horizontal="left" indent="5"/>
    </xf>
    <xf numFmtId="0" fontId="18" fillId="0" borderId="0" xfId="0" applyFont="1" applyAlignment="1">
      <alignment wrapText="1"/>
    </xf>
    <xf numFmtId="0" fontId="24" fillId="12" borderId="61" xfId="0" applyFont="1" applyFill="1" applyBorder="1"/>
    <xf numFmtId="0" fontId="24" fillId="12" borderId="63" xfId="0" applyFont="1" applyFill="1" applyBorder="1"/>
    <xf numFmtId="0" fontId="18" fillId="12" borderId="64" xfId="0" applyFont="1" applyFill="1" applyBorder="1"/>
    <xf numFmtId="0" fontId="18" fillId="12" borderId="40" xfId="0" applyFont="1" applyFill="1" applyBorder="1"/>
    <xf numFmtId="0" fontId="24" fillId="12" borderId="40" xfId="0" applyFont="1" applyFill="1" applyBorder="1"/>
    <xf numFmtId="0" fontId="18" fillId="12" borderId="65" xfId="0" applyFont="1" applyFill="1" applyBorder="1"/>
    <xf numFmtId="0" fontId="24" fillId="12" borderId="0" xfId="0" applyFont="1" applyFill="1"/>
    <xf numFmtId="0" fontId="18" fillId="12" borderId="0" xfId="0" applyFont="1" applyFill="1"/>
    <xf numFmtId="0" fontId="18" fillId="7" borderId="0" xfId="0" applyFont="1" applyFill="1" applyBorder="1"/>
    <xf numFmtId="0" fontId="17" fillId="0" borderId="0" xfId="3" applyNumberFormat="1" applyFont="1" applyFill="1" applyBorder="1" applyAlignment="1" applyProtection="1">
      <alignment vertical="top"/>
    </xf>
    <xf numFmtId="0" fontId="25" fillId="0" borderId="20" xfId="3" applyNumberFormat="1" applyFont="1" applyFill="1" applyBorder="1" applyAlignment="1" applyProtection="1">
      <alignment horizontal="center" vertical="top"/>
    </xf>
    <xf numFmtId="0" fontId="25" fillId="0" borderId="20" xfId="3" applyNumberFormat="1" applyFont="1" applyFill="1" applyBorder="1" applyAlignment="1" applyProtection="1">
      <alignment horizontal="left" vertical="top"/>
    </xf>
    <xf numFmtId="19" fontId="25" fillId="0" borderId="20" xfId="3" applyNumberFormat="1" applyFont="1" applyFill="1" applyBorder="1" applyAlignment="1" applyProtection="1">
      <alignment horizontal="center" vertical="top"/>
    </xf>
    <xf numFmtId="0" fontId="17" fillId="0" borderId="0" xfId="4" applyNumberFormat="1" applyFont="1" applyFill="1" applyBorder="1" applyAlignment="1" applyProtection="1">
      <alignment vertical="top"/>
    </xf>
    <xf numFmtId="0" fontId="17" fillId="0" borderId="60" xfId="4" applyNumberFormat="1" applyFont="1" applyFill="1" applyBorder="1" applyAlignment="1" applyProtection="1">
      <alignment vertical="top"/>
    </xf>
    <xf numFmtId="0" fontId="27" fillId="0" borderId="0" xfId="6"/>
    <xf numFmtId="0" fontId="28" fillId="0" borderId="0" xfId="6" applyFont="1"/>
    <xf numFmtId="0" fontId="19" fillId="7" borderId="66" xfId="0" applyFont="1" applyFill="1" applyBorder="1"/>
    <xf numFmtId="0" fontId="0" fillId="7" borderId="60" xfId="0" applyFill="1" applyBorder="1"/>
    <xf numFmtId="0" fontId="0" fillId="7" borderId="67" xfId="0" applyFill="1" applyBorder="1"/>
    <xf numFmtId="0" fontId="19" fillId="7" borderId="34" xfId="0" applyFont="1" applyFill="1" applyBorder="1"/>
    <xf numFmtId="0" fontId="0" fillId="7" borderId="0" xfId="0" applyFill="1" applyBorder="1"/>
    <xf numFmtId="0" fontId="0" fillId="7" borderId="25" xfId="0" applyFill="1" applyBorder="1"/>
    <xf numFmtId="0" fontId="0" fillId="7" borderId="68" xfId="0" applyFill="1" applyBorder="1"/>
    <xf numFmtId="0" fontId="0" fillId="7" borderId="59" xfId="0" applyFill="1" applyBorder="1"/>
    <xf numFmtId="0" fontId="0" fillId="7" borderId="69" xfId="0" applyFill="1" applyBorder="1"/>
    <xf numFmtId="0" fontId="29" fillId="4" borderId="0" xfId="1" applyFont="1" applyFill="1" applyAlignment="1">
      <alignment horizontal="left"/>
    </xf>
    <xf numFmtId="0" fontId="30" fillId="0" borderId="0" xfId="1" applyFont="1" applyAlignment="1">
      <alignment horizontal="left"/>
    </xf>
    <xf numFmtId="0" fontId="30" fillId="0" borderId="0" xfId="1" applyFont="1"/>
    <xf numFmtId="0" fontId="28" fillId="0" borderId="0" xfId="1" applyFont="1"/>
    <xf numFmtId="0" fontId="28" fillId="0" borderId="0" xfId="1" applyFont="1" applyAlignment="1">
      <alignment horizontal="center"/>
    </xf>
    <xf numFmtId="0" fontId="28" fillId="0" borderId="0" xfId="1" applyFont="1" applyFill="1"/>
    <xf numFmtId="0" fontId="28" fillId="6" borderId="0" xfId="1" applyFont="1" applyFill="1"/>
    <xf numFmtId="0" fontId="28" fillId="4" borderId="0" xfId="1" applyFont="1" applyFill="1"/>
    <xf numFmtId="0" fontId="28" fillId="0" borderId="0" xfId="1" applyFont="1" applyAlignment="1">
      <alignment horizontal="left"/>
    </xf>
    <xf numFmtId="0" fontId="31" fillId="0" borderId="0" xfId="1" applyFont="1" applyAlignment="1">
      <alignment horizontal="left"/>
    </xf>
    <xf numFmtId="0" fontId="31" fillId="0" borderId="0" xfId="1" applyFont="1" applyAlignment="1">
      <alignment horizontal="left" vertical="center"/>
    </xf>
    <xf numFmtId="165" fontId="28" fillId="4" borderId="20" xfId="8" applyNumberFormat="1" applyFont="1" applyFill="1" applyBorder="1"/>
    <xf numFmtId="0" fontId="28" fillId="4" borderId="20" xfId="1" applyFont="1" applyFill="1" applyBorder="1"/>
    <xf numFmtId="0" fontId="28" fillId="4" borderId="20" xfId="1" applyFont="1" applyFill="1" applyBorder="1" applyAlignment="1">
      <alignment horizontal="center"/>
    </xf>
    <xf numFmtId="165" fontId="28" fillId="9" borderId="20" xfId="8" applyNumberFormat="1" applyFont="1" applyFill="1" applyBorder="1" applyAlignment="1"/>
    <xf numFmtId="166" fontId="28" fillId="9" borderId="20" xfId="1" applyNumberFormat="1" applyFont="1" applyFill="1" applyBorder="1" applyAlignment="1">
      <alignment horizontal="center"/>
    </xf>
    <xf numFmtId="167" fontId="28" fillId="9" borderId="20" xfId="1" applyNumberFormat="1" applyFont="1" applyFill="1" applyBorder="1" applyAlignment="1">
      <alignment horizontal="center"/>
    </xf>
    <xf numFmtId="20" fontId="28" fillId="9" borderId="20" xfId="1" applyNumberFormat="1" applyFont="1" applyFill="1" applyBorder="1" applyAlignment="1">
      <alignment horizontal="center"/>
    </xf>
    <xf numFmtId="0" fontId="28" fillId="9" borderId="20" xfId="1" applyFont="1" applyFill="1" applyBorder="1"/>
    <xf numFmtId="0" fontId="28" fillId="9" borderId="20" xfId="1" applyFont="1" applyFill="1" applyBorder="1" applyAlignment="1">
      <alignment horizontal="center"/>
    </xf>
    <xf numFmtId="165" fontId="28" fillId="0" borderId="20" xfId="8" applyNumberFormat="1" applyFont="1" applyFill="1" applyBorder="1" applyAlignment="1"/>
    <xf numFmtId="166" fontId="28" fillId="0" borderId="20" xfId="1" applyNumberFormat="1" applyFont="1" applyFill="1" applyBorder="1" applyAlignment="1">
      <alignment horizontal="center"/>
    </xf>
    <xf numFmtId="167" fontId="28" fillId="0" borderId="20" xfId="1" applyNumberFormat="1" applyFont="1" applyFill="1" applyBorder="1" applyAlignment="1">
      <alignment horizontal="center"/>
    </xf>
    <xf numFmtId="20" fontId="28" fillId="4" borderId="20" xfId="1" applyNumberFormat="1" applyFont="1" applyFill="1" applyBorder="1" applyAlignment="1">
      <alignment horizontal="center"/>
    </xf>
    <xf numFmtId="0" fontId="28" fillId="0" borderId="20" xfId="1" applyFont="1" applyFill="1" applyBorder="1"/>
    <xf numFmtId="0" fontId="28" fillId="0" borderId="20" xfId="1" applyFont="1" applyFill="1" applyBorder="1" applyAlignment="1">
      <alignment horizontal="center"/>
    </xf>
    <xf numFmtId="165" fontId="28" fillId="4" borderId="20" xfId="8" applyNumberFormat="1" applyFont="1" applyFill="1" applyBorder="1" applyAlignment="1"/>
    <xf numFmtId="166" fontId="28" fillId="4" borderId="20" xfId="1" applyNumberFormat="1" applyFont="1" applyFill="1" applyBorder="1" applyAlignment="1">
      <alignment horizontal="center"/>
    </xf>
    <xf numFmtId="167" fontId="28" fillId="4" borderId="20" xfId="1" applyNumberFormat="1" applyFont="1" applyFill="1" applyBorder="1" applyAlignment="1">
      <alignment horizontal="center"/>
    </xf>
    <xf numFmtId="0" fontId="28" fillId="4" borderId="20" xfId="1" applyFont="1" applyFill="1" applyBorder="1" applyAlignment="1">
      <alignment horizontal="center" vertical="center"/>
    </xf>
    <xf numFmtId="0" fontId="28" fillId="0" borderId="20" xfId="1" applyFont="1" applyFill="1" applyBorder="1" applyAlignment="1">
      <alignment horizontal="center" vertical="center"/>
    </xf>
    <xf numFmtId="20" fontId="28" fillId="0" borderId="20" xfId="1" applyNumberFormat="1" applyFont="1" applyFill="1" applyBorder="1" applyAlignment="1">
      <alignment horizontal="center"/>
    </xf>
    <xf numFmtId="0" fontId="28" fillId="9" borderId="20" xfId="1" applyFont="1" applyFill="1" applyBorder="1" applyAlignment="1">
      <alignment horizontal="center" vertical="center"/>
    </xf>
    <xf numFmtId="165" fontId="28" fillId="4" borderId="71" xfId="8" applyNumberFormat="1" applyFont="1" applyFill="1" applyBorder="1" applyAlignment="1">
      <alignment horizontal="left"/>
    </xf>
    <xf numFmtId="0" fontId="28" fillId="0" borderId="0" xfId="1" applyFont="1" applyBorder="1" applyAlignment="1">
      <alignment horizontal="center"/>
    </xf>
    <xf numFmtId="0" fontId="28" fillId="0" borderId="0" xfId="1" applyFont="1" applyBorder="1"/>
    <xf numFmtId="0" fontId="28" fillId="13" borderId="0" xfId="1" applyFont="1" applyFill="1"/>
    <xf numFmtId="165" fontId="28" fillId="4" borderId="60" xfId="8" applyNumberFormat="1" applyFont="1" applyFill="1" applyBorder="1" applyAlignment="1">
      <alignment horizontal="left"/>
    </xf>
    <xf numFmtId="166" fontId="28" fillId="4" borderId="0" xfId="1" applyNumberFormat="1" applyFont="1" applyFill="1" applyBorder="1" applyAlignment="1">
      <alignment horizontal="center"/>
    </xf>
    <xf numFmtId="165" fontId="28" fillId="4" borderId="0" xfId="8" applyNumberFormat="1" applyFont="1" applyFill="1" applyBorder="1" applyAlignment="1">
      <alignment horizontal="left"/>
    </xf>
    <xf numFmtId="165" fontId="31" fillId="4" borderId="0" xfId="8" applyNumberFormat="1" applyFont="1" applyFill="1" applyBorder="1"/>
    <xf numFmtId="0" fontId="31" fillId="0" borderId="0" xfId="1" applyFont="1" applyBorder="1"/>
    <xf numFmtId="0" fontId="31" fillId="0" borderId="0" xfId="1" applyFont="1" applyBorder="1" applyAlignment="1">
      <alignment horizontal="center" vertical="center"/>
    </xf>
    <xf numFmtId="165" fontId="28" fillId="4" borderId="0" xfId="8" applyNumberFormat="1" applyFont="1" applyFill="1" applyBorder="1"/>
    <xf numFmtId="0" fontId="32" fillId="4" borderId="0" xfId="1" applyFont="1" applyFill="1" applyBorder="1"/>
    <xf numFmtId="0" fontId="31" fillId="0" borderId="0" xfId="5" applyFont="1" applyBorder="1" applyAlignment="1">
      <alignment horizontal="center"/>
    </xf>
    <xf numFmtId="0" fontId="31" fillId="0" borderId="0" xfId="1" applyFont="1" applyBorder="1" applyAlignment="1">
      <alignment horizontal="center"/>
    </xf>
    <xf numFmtId="0" fontId="28" fillId="0" borderId="0" xfId="1" applyFont="1" applyAlignment="1">
      <alignment horizontal="right"/>
    </xf>
    <xf numFmtId="0" fontId="28" fillId="0" borderId="20" xfId="1" applyFont="1" applyBorder="1" applyAlignment="1">
      <alignment horizontal="center"/>
    </xf>
    <xf numFmtId="0" fontId="28" fillId="0" borderId="0" xfId="1" applyFont="1" applyAlignment="1">
      <alignment wrapText="1"/>
    </xf>
    <xf numFmtId="0" fontId="28" fillId="7" borderId="0" xfId="1" applyFont="1" applyFill="1"/>
    <xf numFmtId="0" fontId="38" fillId="0" borderId="0" xfId="1" applyFont="1" applyBorder="1" applyAlignment="1">
      <alignment horizontal="center"/>
    </xf>
    <xf numFmtId="0" fontId="39" fillId="12" borderId="77" xfId="0" applyFont="1" applyFill="1" applyBorder="1" applyAlignment="1">
      <alignment horizontal="center" vertical="center" wrapText="1"/>
    </xf>
    <xf numFmtId="0" fontId="39" fillId="12" borderId="61" xfId="0" applyFont="1" applyFill="1" applyBorder="1" applyAlignment="1">
      <alignment horizontal="center" vertical="center" wrapText="1"/>
    </xf>
    <xf numFmtId="0" fontId="39" fillId="12" borderId="72" xfId="0" applyFont="1" applyFill="1" applyBorder="1" applyAlignment="1">
      <alignment horizontal="center" vertical="center" wrapText="1"/>
    </xf>
    <xf numFmtId="0" fontId="0" fillId="14" borderId="20" xfId="0" applyFill="1" applyBorder="1" applyAlignment="1">
      <alignment horizontal="center"/>
    </xf>
    <xf numFmtId="0" fontId="40" fillId="14" borderId="20" xfId="0" applyFont="1" applyFill="1" applyBorder="1" applyAlignment="1">
      <alignment horizontal="left" vertical="center"/>
    </xf>
    <xf numFmtId="0" fontId="17" fillId="14" borderId="20" xfId="0" applyFont="1" applyFill="1" applyBorder="1" applyAlignment="1">
      <alignment horizontal="center"/>
    </xf>
    <xf numFmtId="1" fontId="17" fillId="14" borderId="20" xfId="0" applyNumberFormat="1" applyFont="1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40" fillId="15" borderId="20" xfId="0" applyFont="1" applyFill="1" applyBorder="1" applyAlignment="1">
      <alignment horizontal="left" vertical="center"/>
    </xf>
    <xf numFmtId="0" fontId="17" fillId="15" borderId="20" xfId="0" applyFont="1" applyFill="1" applyBorder="1" applyAlignment="1">
      <alignment horizontal="center"/>
    </xf>
    <xf numFmtId="1" fontId="17" fillId="15" borderId="20" xfId="0" applyNumberFormat="1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40" fillId="8" borderId="20" xfId="0" applyFont="1" applyFill="1" applyBorder="1" applyAlignment="1">
      <alignment horizontal="left" vertical="center"/>
    </xf>
    <xf numFmtId="0" fontId="17" fillId="8" borderId="20" xfId="0" applyFont="1" applyFill="1" applyBorder="1" applyAlignment="1">
      <alignment horizontal="center"/>
    </xf>
    <xf numFmtId="1" fontId="17" fillId="8" borderId="20" xfId="0" applyNumberFormat="1" applyFont="1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40" fillId="16" borderId="20" xfId="0" applyFont="1" applyFill="1" applyBorder="1" applyAlignment="1">
      <alignment horizontal="left" vertical="center"/>
    </xf>
    <xf numFmtId="0" fontId="17" fillId="16" borderId="20" xfId="0" applyFont="1" applyFill="1" applyBorder="1" applyAlignment="1">
      <alignment horizontal="center"/>
    </xf>
    <xf numFmtId="1" fontId="17" fillId="16" borderId="20" xfId="0" applyNumberFormat="1" applyFont="1" applyFill="1" applyBorder="1" applyAlignment="1">
      <alignment horizontal="center"/>
    </xf>
    <xf numFmtId="0" fontId="17" fillId="14" borderId="20" xfId="0" applyFont="1" applyFill="1" applyBorder="1" applyAlignment="1">
      <alignment horizontal="center" vertical="center"/>
    </xf>
    <xf numFmtId="0" fontId="17" fillId="15" borderId="20" xfId="0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/>
    </xf>
    <xf numFmtId="0" fontId="17" fillId="16" borderId="20" xfId="0" applyFont="1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41" fillId="14" borderId="20" xfId="0" applyFont="1" applyFill="1" applyBorder="1" applyAlignment="1">
      <alignment horizontal="center" vertical="center"/>
    </xf>
    <xf numFmtId="0" fontId="42" fillId="14" borderId="20" xfId="0" applyFont="1" applyFill="1" applyBorder="1" applyAlignment="1">
      <alignment horizontal="center" vertical="center"/>
    </xf>
    <xf numFmtId="0" fontId="41" fillId="15" borderId="20" xfId="0" applyFont="1" applyFill="1" applyBorder="1" applyAlignment="1">
      <alignment horizontal="center" vertical="center"/>
    </xf>
    <xf numFmtId="0" fontId="42" fillId="15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horizontal="center" vertical="center"/>
    </xf>
    <xf numFmtId="0" fontId="41" fillId="16" borderId="20" xfId="0" applyFont="1" applyFill="1" applyBorder="1" applyAlignment="1">
      <alignment horizontal="center" vertical="center"/>
    </xf>
    <xf numFmtId="0" fontId="9" fillId="14" borderId="20" xfId="0" applyFont="1" applyFill="1" applyBorder="1"/>
    <xf numFmtId="0" fontId="9" fillId="15" borderId="20" xfId="0" applyFont="1" applyFill="1" applyBorder="1"/>
    <xf numFmtId="0" fontId="9" fillId="8" borderId="20" xfId="0" applyFont="1" applyFill="1" applyBorder="1"/>
    <xf numFmtId="0" fontId="9" fillId="16" borderId="20" xfId="0" applyFont="1" applyFill="1" applyBorder="1"/>
    <xf numFmtId="0" fontId="0" fillId="8" borderId="20" xfId="0" applyFont="1" applyFill="1" applyBorder="1" applyAlignment="1">
      <alignment horizontal="center"/>
    </xf>
    <xf numFmtId="0" fontId="19" fillId="14" borderId="20" xfId="0" applyFont="1" applyFill="1" applyBorder="1"/>
    <xf numFmtId="0" fontId="19" fillId="15" borderId="20" xfId="0" applyFont="1" applyFill="1" applyBorder="1"/>
    <xf numFmtId="0" fontId="19" fillId="8" borderId="20" xfId="0" applyFont="1" applyFill="1" applyBorder="1"/>
    <xf numFmtId="0" fontId="19" fillId="16" borderId="20" xfId="0" applyFont="1" applyFill="1" applyBorder="1"/>
    <xf numFmtId="0" fontId="9" fillId="14" borderId="20" xfId="0" applyFont="1" applyFill="1" applyBorder="1" applyAlignment="1">
      <alignment horizontal="center" vertical="center"/>
    </xf>
    <xf numFmtId="0" fontId="9" fillId="15" borderId="20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9" fillId="16" borderId="20" xfId="0" applyFont="1" applyFill="1" applyBorder="1" applyAlignment="1">
      <alignment horizontal="center" vertical="center"/>
    </xf>
    <xf numFmtId="0" fontId="43" fillId="14" borderId="20" xfId="0" applyFont="1" applyFill="1" applyBorder="1" applyAlignment="1">
      <alignment horizontal="center"/>
    </xf>
    <xf numFmtId="0" fontId="43" fillId="15" borderId="20" xfId="0" applyFont="1" applyFill="1" applyBorder="1" applyAlignment="1">
      <alignment horizontal="center"/>
    </xf>
    <xf numFmtId="0" fontId="43" fillId="8" borderId="20" xfId="0" applyFont="1" applyFill="1" applyBorder="1" applyAlignment="1">
      <alignment horizontal="center"/>
    </xf>
    <xf numFmtId="0" fontId="43" fillId="16" borderId="20" xfId="0" applyFont="1" applyFill="1" applyBorder="1" applyAlignment="1">
      <alignment horizontal="center"/>
    </xf>
    <xf numFmtId="0" fontId="41" fillId="14" borderId="20" xfId="0" applyFont="1" applyFill="1" applyBorder="1" applyAlignment="1">
      <alignment horizontal="center"/>
    </xf>
    <xf numFmtId="0" fontId="41" fillId="15" borderId="20" xfId="0" applyFont="1" applyFill="1" applyBorder="1" applyAlignment="1">
      <alignment horizontal="center"/>
    </xf>
    <xf numFmtId="0" fontId="41" fillId="8" borderId="20" xfId="0" applyFont="1" applyFill="1" applyBorder="1" applyAlignment="1">
      <alignment horizontal="center"/>
    </xf>
    <xf numFmtId="0" fontId="41" fillId="16" borderId="20" xfId="0" applyFont="1" applyFill="1" applyBorder="1" applyAlignment="1">
      <alignment horizontal="center"/>
    </xf>
    <xf numFmtId="0" fontId="0" fillId="14" borderId="71" xfId="0" applyFill="1" applyBorder="1" applyAlignment="1">
      <alignment horizontal="center"/>
    </xf>
    <xf numFmtId="0" fontId="19" fillId="14" borderId="0" xfId="0" applyFont="1" applyFill="1" applyBorder="1"/>
    <xf numFmtId="0" fontId="9" fillId="14" borderId="71" xfId="0" applyFont="1" applyFill="1" applyBorder="1" applyAlignment="1">
      <alignment horizontal="center" vertical="center"/>
    </xf>
    <xf numFmtId="1" fontId="17" fillId="14" borderId="71" xfId="0" applyNumberFormat="1" applyFont="1" applyFill="1" applyBorder="1" applyAlignment="1">
      <alignment horizontal="center"/>
    </xf>
    <xf numFmtId="0" fontId="0" fillId="15" borderId="71" xfId="0" applyFill="1" applyBorder="1" applyAlignment="1">
      <alignment horizontal="center"/>
    </xf>
    <xf numFmtId="0" fontId="19" fillId="15" borderId="0" xfId="0" applyFont="1" applyFill="1" applyBorder="1"/>
    <xf numFmtId="0" fontId="9" fillId="15" borderId="71" xfId="0" applyFont="1" applyFill="1" applyBorder="1" applyAlignment="1">
      <alignment horizontal="center" vertical="center"/>
    </xf>
    <xf numFmtId="1" fontId="17" fillId="15" borderId="71" xfId="0" applyNumberFormat="1" applyFont="1" applyFill="1" applyBorder="1" applyAlignment="1">
      <alignment horizontal="center"/>
    </xf>
    <xf numFmtId="0" fontId="0" fillId="8" borderId="71" xfId="0" applyFill="1" applyBorder="1" applyAlignment="1">
      <alignment horizontal="center"/>
    </xf>
    <xf numFmtId="0" fontId="19" fillId="8" borderId="0" xfId="0" applyFont="1" applyFill="1" applyBorder="1"/>
    <xf numFmtId="0" fontId="9" fillId="8" borderId="71" xfId="0" applyFont="1" applyFill="1" applyBorder="1" applyAlignment="1">
      <alignment horizontal="center" vertical="center"/>
    </xf>
    <xf numFmtId="1" fontId="17" fillId="8" borderId="71" xfId="0" applyNumberFormat="1" applyFont="1" applyFill="1" applyBorder="1" applyAlignment="1">
      <alignment horizontal="center"/>
    </xf>
    <xf numFmtId="1" fontId="0" fillId="0" borderId="0" xfId="0" applyNumberFormat="1"/>
    <xf numFmtId="0" fontId="44" fillId="0" borderId="0" xfId="2" applyFont="1"/>
    <xf numFmtId="0" fontId="44" fillId="0" borderId="0" xfId="0" applyFont="1"/>
    <xf numFmtId="0" fontId="45" fillId="7" borderId="0" xfId="0" applyFont="1" applyFill="1"/>
    <xf numFmtId="0" fontId="1" fillId="7" borderId="0" xfId="0" applyFont="1" applyFill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7" fontId="5" fillId="2" borderId="3" xfId="0" applyNumberFormat="1" applyFont="1" applyFill="1" applyBorder="1" applyAlignment="1">
      <alignment horizontal="center" vertical="center"/>
    </xf>
    <xf numFmtId="17" fontId="5" fillId="2" borderId="4" xfId="0" applyNumberFormat="1" applyFont="1" applyFill="1" applyBorder="1" applyAlignment="1">
      <alignment horizontal="center" vertical="center"/>
    </xf>
    <xf numFmtId="17" fontId="5" fillId="2" borderId="11" xfId="0" applyNumberFormat="1" applyFont="1" applyFill="1" applyBorder="1" applyAlignment="1">
      <alignment horizontal="center" vertical="center"/>
    </xf>
    <xf numFmtId="17" fontId="5" fillId="2" borderId="12" xfId="0" applyNumberFormat="1" applyFont="1" applyFill="1" applyBorder="1" applyAlignment="1">
      <alignment horizontal="center" vertical="center"/>
    </xf>
    <xf numFmtId="17" fontId="4" fillId="3" borderId="5" xfId="0" quotePrefix="1" applyNumberFormat="1" applyFont="1" applyFill="1" applyBorder="1" applyAlignment="1">
      <alignment horizontal="center" vertical="center"/>
    </xf>
    <xf numFmtId="17" fontId="4" fillId="3" borderId="6" xfId="0" quotePrefix="1" applyNumberFormat="1" applyFont="1" applyFill="1" applyBorder="1" applyAlignment="1">
      <alignment horizontal="center" vertical="center"/>
    </xf>
    <xf numFmtId="17" fontId="4" fillId="3" borderId="7" xfId="0" quotePrefix="1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left" vertical="center"/>
    </xf>
    <xf numFmtId="0" fontId="7" fillId="2" borderId="17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 vertical="center"/>
    </xf>
    <xf numFmtId="0" fontId="6" fillId="9" borderId="42" xfId="0" applyFont="1" applyFill="1" applyBorder="1" applyAlignment="1">
      <alignment horizontal="center" vertical="center"/>
    </xf>
    <xf numFmtId="0" fontId="6" fillId="9" borderId="43" xfId="0" applyFont="1" applyFill="1" applyBorder="1" applyAlignment="1">
      <alignment horizontal="center" vertical="center"/>
    </xf>
    <xf numFmtId="0" fontId="6" fillId="9" borderId="46" xfId="0" applyFont="1" applyFill="1" applyBorder="1" applyAlignment="1">
      <alignment horizontal="center" vertical="center"/>
    </xf>
    <xf numFmtId="0" fontId="6" fillId="9" borderId="38" xfId="0" applyFont="1" applyFill="1" applyBorder="1" applyAlignment="1">
      <alignment horizontal="center" vertical="center"/>
    </xf>
    <xf numFmtId="0" fontId="24" fillId="12" borderId="62" xfId="0" applyFont="1" applyFill="1" applyBorder="1"/>
    <xf numFmtId="0" fontId="18" fillId="0" borderId="0" xfId="0" applyFont="1"/>
    <xf numFmtId="0" fontId="24" fillId="12" borderId="40" xfId="0" applyFont="1" applyFill="1" applyBorder="1"/>
    <xf numFmtId="0" fontId="1" fillId="0" borderId="20" xfId="0" applyFont="1" applyBorder="1" applyAlignment="1">
      <alignment horizontal="center" vertical="center" wrapText="1"/>
    </xf>
    <xf numFmtId="0" fontId="8" fillId="12" borderId="20" xfId="0" applyFont="1" applyFill="1" applyBorder="1" applyAlignment="1">
      <alignment horizontal="center" vertical="center" wrapText="1"/>
    </xf>
    <xf numFmtId="0" fontId="25" fillId="0" borderId="59" xfId="3" applyNumberFormat="1" applyFont="1" applyFill="1" applyBorder="1" applyAlignment="1" applyProtection="1">
      <alignment horizontal="left" vertical="top"/>
    </xf>
    <xf numFmtId="0" fontId="28" fillId="0" borderId="20" xfId="1" applyFont="1" applyBorder="1" applyAlignment="1">
      <alignment horizontal="center" vertical="center" wrapText="1"/>
    </xf>
    <xf numFmtId="0" fontId="34" fillId="0" borderId="20" xfId="1" applyFont="1" applyBorder="1" applyAlignment="1">
      <alignment horizontal="center" vertical="center" wrapText="1"/>
    </xf>
    <xf numFmtId="0" fontId="35" fillId="0" borderId="20" xfId="1" applyFont="1" applyBorder="1" applyAlignment="1">
      <alignment horizontal="center" vertical="center" textRotation="180" wrapText="1"/>
    </xf>
    <xf numFmtId="0" fontId="28" fillId="0" borderId="20" xfId="1" applyFont="1" applyBorder="1" applyAlignment="1">
      <alignment horizontal="center"/>
    </xf>
    <xf numFmtId="0" fontId="28" fillId="0" borderId="20" xfId="1" applyFont="1" applyBorder="1" applyAlignment="1">
      <alignment horizontal="center" wrapText="1"/>
    </xf>
    <xf numFmtId="0" fontId="39" fillId="12" borderId="72" xfId="0" applyFont="1" applyFill="1" applyBorder="1" applyAlignment="1">
      <alignment horizontal="center" vertical="center" wrapText="1"/>
    </xf>
    <xf numFmtId="0" fontId="39" fillId="12" borderId="76" xfId="0" applyFont="1" applyFill="1" applyBorder="1" applyAlignment="1">
      <alignment horizontal="center" vertical="center" wrapText="1"/>
    </xf>
    <xf numFmtId="0" fontId="39" fillId="12" borderId="79" xfId="0" applyFont="1" applyFill="1" applyBorder="1" applyAlignment="1">
      <alignment horizontal="center" vertical="center" wrapText="1"/>
    </xf>
    <xf numFmtId="17" fontId="39" fillId="12" borderId="73" xfId="0" applyNumberFormat="1" applyFont="1" applyFill="1" applyBorder="1" applyAlignment="1">
      <alignment horizontal="center" vertical="center" wrapText="1"/>
    </xf>
    <xf numFmtId="17" fontId="39" fillId="12" borderId="74" xfId="0" applyNumberFormat="1" applyFont="1" applyFill="1" applyBorder="1" applyAlignment="1">
      <alignment horizontal="center" vertical="center" wrapText="1"/>
    </xf>
    <xf numFmtId="17" fontId="39" fillId="12" borderId="75" xfId="0" applyNumberFormat="1" applyFont="1" applyFill="1" applyBorder="1" applyAlignment="1">
      <alignment horizontal="center" vertical="center" wrapText="1"/>
    </xf>
    <xf numFmtId="0" fontId="39" fillId="12" borderId="73" xfId="0" applyFont="1" applyFill="1" applyBorder="1" applyAlignment="1">
      <alignment horizontal="center" vertical="center" wrapText="1"/>
    </xf>
    <xf numFmtId="0" fontId="39" fillId="12" borderId="74" xfId="0" applyFont="1" applyFill="1" applyBorder="1" applyAlignment="1">
      <alignment horizontal="center" vertical="center" wrapText="1"/>
    </xf>
    <xf numFmtId="0" fontId="39" fillId="12" borderId="78" xfId="0" applyFont="1" applyFill="1" applyBorder="1" applyAlignment="1">
      <alignment horizontal="center" vertical="center" wrapText="1"/>
    </xf>
    <xf numFmtId="0" fontId="17" fillId="14" borderId="70" xfId="0" applyFont="1" applyFill="1" applyBorder="1" applyAlignment="1">
      <alignment horizontal="center" vertical="center"/>
    </xf>
    <xf numFmtId="0" fontId="17" fillId="14" borderId="13" xfId="0" applyFont="1" applyFill="1" applyBorder="1" applyAlignment="1">
      <alignment horizontal="center" vertical="center"/>
    </xf>
    <xf numFmtId="0" fontId="17" fillId="14" borderId="35" xfId="0" applyFont="1" applyFill="1" applyBorder="1" applyAlignment="1">
      <alignment horizontal="center" vertical="center"/>
    </xf>
    <xf numFmtId="0" fontId="17" fillId="15" borderId="70" xfId="0" applyFont="1" applyFill="1" applyBorder="1" applyAlignment="1">
      <alignment horizontal="center" vertical="center"/>
    </xf>
    <xf numFmtId="0" fontId="17" fillId="15" borderId="13" xfId="0" applyFont="1" applyFill="1" applyBorder="1" applyAlignment="1">
      <alignment horizontal="center" vertical="center"/>
    </xf>
    <xf numFmtId="0" fontId="17" fillId="15" borderId="35" xfId="0" applyFont="1" applyFill="1" applyBorder="1" applyAlignment="1">
      <alignment horizontal="center" vertical="center"/>
    </xf>
    <xf numFmtId="0" fontId="17" fillId="8" borderId="70" xfId="0" applyFont="1" applyFill="1" applyBorder="1" applyAlignment="1">
      <alignment horizontal="center" vertical="center"/>
    </xf>
    <xf numFmtId="0" fontId="17" fillId="8" borderId="13" xfId="0" applyFont="1" applyFill="1" applyBorder="1" applyAlignment="1">
      <alignment horizontal="center" vertical="center"/>
    </xf>
    <xf numFmtId="0" fontId="17" fillId="8" borderId="35" xfId="0" applyFont="1" applyFill="1" applyBorder="1" applyAlignment="1">
      <alignment horizontal="center" vertical="center"/>
    </xf>
    <xf numFmtId="0" fontId="17" fillId="16" borderId="2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</cellXfs>
  <cellStyles count="9">
    <cellStyle name="Comma 2" xfId="8"/>
    <cellStyle name="Normal" xfId="0" builtinId="0"/>
    <cellStyle name="Normal 2" xfId="1"/>
    <cellStyle name="Normal 2 2" xfId="4"/>
    <cellStyle name="Normal 3" xfId="2"/>
    <cellStyle name="Normal 3 2" xfId="5"/>
    <cellStyle name="Normal 3 3" xfId="7"/>
    <cellStyle name="Normal 4" xfId="3"/>
    <cellStyle name="Normal 6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57150</xdr:rowOff>
    </xdr:from>
    <xdr:to>
      <xdr:col>2</xdr:col>
      <xdr:colOff>962025</xdr:colOff>
      <xdr:row>5</xdr:row>
      <xdr:rowOff>114300</xdr:rowOff>
    </xdr:to>
    <xdr:pic>
      <xdr:nvPicPr>
        <xdr:cNvPr id="2" name="Picture 3" descr="worldclie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" y="57150"/>
          <a:ext cx="1552575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962025</xdr:colOff>
      <xdr:row>5</xdr:row>
      <xdr:rowOff>114300</xdr:rowOff>
    </xdr:to>
    <xdr:pic>
      <xdr:nvPicPr>
        <xdr:cNvPr id="3" name="Picture 3" descr="worldclie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" y="57150"/>
          <a:ext cx="1552575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962025</xdr:colOff>
      <xdr:row>5</xdr:row>
      <xdr:rowOff>114300</xdr:rowOff>
    </xdr:to>
    <xdr:pic>
      <xdr:nvPicPr>
        <xdr:cNvPr id="4" name="Picture 3" descr="worldclie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" y="57150"/>
          <a:ext cx="1552575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962025</xdr:colOff>
      <xdr:row>5</xdr:row>
      <xdr:rowOff>114300</xdr:rowOff>
    </xdr:to>
    <xdr:pic>
      <xdr:nvPicPr>
        <xdr:cNvPr id="5" name="Picture 3" descr="worldclie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" y="57150"/>
          <a:ext cx="1552575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264458</xdr:colOff>
      <xdr:row>3</xdr:row>
      <xdr:rowOff>23532</xdr:rowOff>
    </xdr:from>
    <xdr:to>
      <xdr:col>2</xdr:col>
      <xdr:colOff>197783</xdr:colOff>
      <xdr:row>5</xdr:row>
      <xdr:rowOff>618564</xdr:rowOff>
    </xdr:to>
    <xdr:pic>
      <xdr:nvPicPr>
        <xdr:cNvPr id="6" name="Picture 3" descr="worldclie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9733" y="566457"/>
          <a:ext cx="1552575" cy="10046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P144"/>
  <sheetViews>
    <sheetView showGridLines="0" view="pageBreakPreview" topLeftCell="A4" zoomScale="85" zoomScaleNormal="85" zoomScaleSheetLayoutView="85" workbookViewId="0">
      <pane ySplit="6" topLeftCell="A10" activePane="bottomLeft" state="frozen"/>
      <selection activeCell="A4" sqref="A4"/>
      <selection pane="bottomLeft" activeCell="D141" sqref="D141"/>
    </sheetView>
  </sheetViews>
  <sheetFormatPr defaultRowHeight="14.25"/>
  <cols>
    <col min="1" max="1" width="4.42578125" style="1" customWidth="1"/>
    <col min="2" max="2" width="24.28515625" style="1" customWidth="1"/>
    <col min="3" max="3" width="4.140625" style="1" customWidth="1"/>
    <col min="4" max="34" width="4.42578125" style="1" customWidth="1"/>
    <col min="35" max="35" width="24" style="126" bestFit="1" customWidth="1"/>
    <col min="36" max="16384" width="9.140625" style="1"/>
  </cols>
  <sheetData>
    <row r="3" spans="1:42">
      <c r="M3" s="313" t="s">
        <v>0</v>
      </c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</row>
    <row r="4" spans="1:42" ht="35.25" customHeight="1"/>
    <row r="5" spans="1:42" ht="24.75" customHeight="1">
      <c r="M5" s="314" t="s">
        <v>1</v>
      </c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</row>
    <row r="6" spans="1:42" ht="21" customHeight="1" thickBot="1">
      <c r="M6" s="313" t="s">
        <v>2</v>
      </c>
      <c r="N6" s="313"/>
      <c r="O6" s="313"/>
      <c r="P6" s="313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2"/>
    </row>
    <row r="7" spans="1:42" ht="14.25" customHeight="1" thickTop="1">
      <c r="A7" s="315" t="s">
        <v>3</v>
      </c>
      <c r="B7" s="317" t="s">
        <v>4</v>
      </c>
      <c r="C7" s="318"/>
      <c r="D7" s="321">
        <v>41640</v>
      </c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3"/>
      <c r="AI7" s="131"/>
      <c r="AJ7" s="3" t="s">
        <v>5</v>
      </c>
      <c r="AK7" s="4"/>
      <c r="AL7" s="4"/>
      <c r="AM7" s="4"/>
      <c r="AN7" s="4"/>
      <c r="AO7" s="4"/>
      <c r="AP7" s="5"/>
    </row>
    <row r="8" spans="1:42" ht="15" thickBot="1">
      <c r="A8" s="316"/>
      <c r="B8" s="319"/>
      <c r="C8" s="320"/>
      <c r="D8" s="6">
        <v>1</v>
      </c>
      <c r="E8" s="7">
        <v>2</v>
      </c>
      <c r="F8" s="8">
        <v>3</v>
      </c>
      <c r="G8" s="9">
        <v>4</v>
      </c>
      <c r="H8" s="9">
        <v>5</v>
      </c>
      <c r="I8" s="8">
        <v>6</v>
      </c>
      <c r="J8" s="8">
        <v>7</v>
      </c>
      <c r="K8" s="10">
        <v>8</v>
      </c>
      <c r="L8" s="8">
        <v>9</v>
      </c>
      <c r="M8" s="7">
        <v>10</v>
      </c>
      <c r="N8" s="6">
        <v>11</v>
      </c>
      <c r="O8" s="9">
        <v>12</v>
      </c>
      <c r="P8" s="8">
        <v>13</v>
      </c>
      <c r="Q8" s="9">
        <v>14</v>
      </c>
      <c r="R8" s="8">
        <v>15</v>
      </c>
      <c r="S8" s="7">
        <v>16</v>
      </c>
      <c r="T8" s="8">
        <v>17</v>
      </c>
      <c r="U8" s="9">
        <v>18</v>
      </c>
      <c r="V8" s="6">
        <v>19</v>
      </c>
      <c r="W8" s="7">
        <v>20</v>
      </c>
      <c r="X8" s="8">
        <v>21</v>
      </c>
      <c r="Y8" s="7">
        <v>22</v>
      </c>
      <c r="Z8" s="8">
        <v>23</v>
      </c>
      <c r="AA8" s="7">
        <v>24</v>
      </c>
      <c r="AB8" s="6">
        <v>25</v>
      </c>
      <c r="AC8" s="6">
        <v>26</v>
      </c>
      <c r="AD8" s="8">
        <v>27</v>
      </c>
      <c r="AE8" s="8">
        <v>28</v>
      </c>
      <c r="AF8" s="8">
        <v>29</v>
      </c>
      <c r="AG8" s="8">
        <v>30</v>
      </c>
      <c r="AH8" s="6">
        <v>31</v>
      </c>
      <c r="AI8" s="324" t="s">
        <v>74</v>
      </c>
      <c r="AJ8" s="11"/>
      <c r="AK8" s="12"/>
      <c r="AL8" s="12"/>
      <c r="AM8" s="12"/>
      <c r="AN8" s="12"/>
      <c r="AO8" s="12"/>
      <c r="AP8" s="13"/>
    </row>
    <row r="9" spans="1:42" ht="15.75" thickTop="1" thickBot="1">
      <c r="A9" s="14"/>
      <c r="B9" s="325"/>
      <c r="C9" s="326"/>
      <c r="D9" s="15"/>
      <c r="E9" s="16"/>
      <c r="F9" s="16"/>
      <c r="G9" s="15"/>
      <c r="H9" s="15"/>
      <c r="I9" s="16"/>
      <c r="J9" s="16"/>
      <c r="K9" s="17"/>
      <c r="L9" s="16"/>
      <c r="M9" s="16"/>
      <c r="N9" s="15"/>
      <c r="O9" s="15"/>
      <c r="P9" s="16"/>
      <c r="Q9" s="15"/>
      <c r="R9" s="16"/>
      <c r="S9" s="16"/>
      <c r="T9" s="16"/>
      <c r="U9" s="15"/>
      <c r="V9" s="15"/>
      <c r="W9" s="16"/>
      <c r="X9" s="16"/>
      <c r="Y9" s="16"/>
      <c r="Z9" s="16"/>
      <c r="AA9" s="16"/>
      <c r="AB9" s="15"/>
      <c r="AC9" s="15"/>
      <c r="AD9" s="16"/>
      <c r="AE9" s="16"/>
      <c r="AF9" s="16"/>
      <c r="AG9" s="16"/>
      <c r="AH9" s="15"/>
      <c r="AI9" s="324"/>
      <c r="AJ9" s="18" t="s">
        <v>6</v>
      </c>
      <c r="AK9" s="19" t="s">
        <v>7</v>
      </c>
      <c r="AL9" s="19" t="s">
        <v>8</v>
      </c>
      <c r="AM9" s="19"/>
      <c r="AN9" s="20"/>
      <c r="AO9" s="21"/>
      <c r="AP9" s="22"/>
    </row>
    <row r="10" spans="1:42" ht="15" thickTop="1">
      <c r="A10" s="23">
        <v>1</v>
      </c>
      <c r="B10" s="24" t="s">
        <v>9</v>
      </c>
      <c r="C10" s="25"/>
      <c r="D10" s="26" t="s">
        <v>10</v>
      </c>
      <c r="E10" s="27" t="s">
        <v>11</v>
      </c>
      <c r="F10" s="28" t="s">
        <v>11</v>
      </c>
      <c r="G10" s="26" t="s">
        <v>12</v>
      </c>
      <c r="H10" s="26" t="s">
        <v>12</v>
      </c>
      <c r="I10" s="28" t="s">
        <v>13</v>
      </c>
      <c r="J10" s="28" t="s">
        <v>13</v>
      </c>
      <c r="K10" s="28" t="s">
        <v>10</v>
      </c>
      <c r="L10" s="28" t="s">
        <v>10</v>
      </c>
      <c r="M10" s="27" t="s">
        <v>11</v>
      </c>
      <c r="N10" s="26" t="s">
        <v>11</v>
      </c>
      <c r="O10" s="26" t="s">
        <v>12</v>
      </c>
      <c r="P10" s="28" t="s">
        <v>12</v>
      </c>
      <c r="Q10" s="26" t="s">
        <v>13</v>
      </c>
      <c r="R10" s="28" t="s">
        <v>13</v>
      </c>
      <c r="S10" s="28" t="s">
        <v>10</v>
      </c>
      <c r="T10" s="28" t="s">
        <v>10</v>
      </c>
      <c r="U10" s="29" t="s">
        <v>11</v>
      </c>
      <c r="V10" s="29" t="s">
        <v>11</v>
      </c>
      <c r="W10" s="28" t="s">
        <v>12</v>
      </c>
      <c r="X10" s="28" t="s">
        <v>12</v>
      </c>
      <c r="Y10" s="28" t="s">
        <v>13</v>
      </c>
      <c r="Z10" s="28" t="s">
        <v>13</v>
      </c>
      <c r="AA10" s="28" t="s">
        <v>10</v>
      </c>
      <c r="AB10" s="26" t="s">
        <v>10</v>
      </c>
      <c r="AC10" s="29" t="s">
        <v>11</v>
      </c>
      <c r="AD10" s="28" t="s">
        <v>11</v>
      </c>
      <c r="AE10" s="28" t="s">
        <v>12</v>
      </c>
      <c r="AF10" s="28" t="s">
        <v>12</v>
      </c>
      <c r="AG10" s="28" t="s">
        <v>13</v>
      </c>
      <c r="AH10" s="26" t="s">
        <v>13</v>
      </c>
      <c r="AI10" s="133">
        <f>VLOOKUP(B10,$B$85:$J$144,2,FALSE)+VLOOKUP(B10,$B$85:$J$144,4,FALSE)+VLOOKUP(B10,$B$85:$J$144,6,FALSE)</f>
        <v>24</v>
      </c>
      <c r="AJ10" s="30"/>
      <c r="AK10" s="21" t="s">
        <v>7</v>
      </c>
      <c r="AL10" s="327" t="s">
        <v>14</v>
      </c>
      <c r="AM10" s="327"/>
      <c r="AN10" s="327"/>
      <c r="AO10" s="21"/>
      <c r="AP10" s="22"/>
    </row>
    <row r="11" spans="1:42">
      <c r="A11" s="23">
        <v>2</v>
      </c>
      <c r="B11" s="24" t="s">
        <v>15</v>
      </c>
      <c r="C11" s="25"/>
      <c r="D11" s="26" t="s">
        <v>11</v>
      </c>
      <c r="E11" s="28" t="s">
        <v>12</v>
      </c>
      <c r="F11" s="28" t="s">
        <v>12</v>
      </c>
      <c r="G11" s="26" t="s">
        <v>13</v>
      </c>
      <c r="H11" s="26" t="s">
        <v>13</v>
      </c>
      <c r="I11" s="28" t="s">
        <v>10</v>
      </c>
      <c r="J11" s="28" t="s">
        <v>10</v>
      </c>
      <c r="K11" s="28" t="s">
        <v>11</v>
      </c>
      <c r="L11" s="28" t="s">
        <v>11</v>
      </c>
      <c r="M11" s="28" t="s">
        <v>12</v>
      </c>
      <c r="N11" s="26" t="s">
        <v>12</v>
      </c>
      <c r="O11" s="26" t="s">
        <v>13</v>
      </c>
      <c r="P11" s="28" t="s">
        <v>13</v>
      </c>
      <c r="Q11" s="26" t="s">
        <v>10</v>
      </c>
      <c r="R11" s="28" t="s">
        <v>10</v>
      </c>
      <c r="S11" s="28" t="s">
        <v>11</v>
      </c>
      <c r="T11" s="28" t="s">
        <v>11</v>
      </c>
      <c r="U11" s="29" t="s">
        <v>12</v>
      </c>
      <c r="V11" s="29" t="s">
        <v>12</v>
      </c>
      <c r="W11" s="31" t="s">
        <v>16</v>
      </c>
      <c r="X11" s="31" t="s">
        <v>16</v>
      </c>
      <c r="Y11" s="28" t="s">
        <v>10</v>
      </c>
      <c r="Z11" s="28" t="s">
        <v>10</v>
      </c>
      <c r="AA11" s="28" t="s">
        <v>11</v>
      </c>
      <c r="AB11" s="26" t="s">
        <v>11</v>
      </c>
      <c r="AC11" s="26" t="s">
        <v>12</v>
      </c>
      <c r="AD11" s="28" t="s">
        <v>12</v>
      </c>
      <c r="AE11" s="28" t="s">
        <v>13</v>
      </c>
      <c r="AF11" s="28" t="s">
        <v>13</v>
      </c>
      <c r="AG11" s="28" t="s">
        <v>10</v>
      </c>
      <c r="AH11" s="26" t="s">
        <v>10</v>
      </c>
      <c r="AI11" s="133">
        <f t="shared" ref="AI11:AI69" si="0">VLOOKUP(B11,$B$85:$J$144,2,FALSE)+VLOOKUP(B11,$B$85:$J$144,4,FALSE)+VLOOKUP(B11,$B$85:$J$144,6,FALSE)</f>
        <v>21</v>
      </c>
      <c r="AJ11" s="30"/>
      <c r="AK11" s="32"/>
      <c r="AL11" s="32"/>
      <c r="AM11" s="18"/>
      <c r="AN11" s="33"/>
      <c r="AO11" s="21"/>
      <c r="AP11" s="22"/>
    </row>
    <row r="12" spans="1:42">
      <c r="A12" s="23">
        <v>3</v>
      </c>
      <c r="B12" s="34" t="s">
        <v>17</v>
      </c>
      <c r="C12" s="35"/>
      <c r="D12" s="6" t="s">
        <v>12</v>
      </c>
      <c r="E12" s="27" t="s">
        <v>13</v>
      </c>
      <c r="F12" s="8" t="s">
        <v>13</v>
      </c>
      <c r="G12" s="6" t="s">
        <v>10</v>
      </c>
      <c r="H12" s="6" t="s">
        <v>10</v>
      </c>
      <c r="I12" s="8" t="s">
        <v>11</v>
      </c>
      <c r="J12" s="8" t="s">
        <v>11</v>
      </c>
      <c r="K12" s="8" t="s">
        <v>12</v>
      </c>
      <c r="L12" s="8" t="s">
        <v>12</v>
      </c>
      <c r="M12" s="27" t="s">
        <v>13</v>
      </c>
      <c r="N12" s="31" t="s">
        <v>16</v>
      </c>
      <c r="O12" s="6" t="s">
        <v>10</v>
      </c>
      <c r="P12" s="8" t="s">
        <v>10</v>
      </c>
      <c r="Q12" s="6" t="s">
        <v>11</v>
      </c>
      <c r="R12" s="8" t="s">
        <v>11</v>
      </c>
      <c r="S12" s="8" t="s">
        <v>12</v>
      </c>
      <c r="T12" s="8" t="s">
        <v>12</v>
      </c>
      <c r="U12" s="29" t="s">
        <v>13</v>
      </c>
      <c r="V12" s="29" t="s">
        <v>13</v>
      </c>
      <c r="W12" s="8" t="s">
        <v>10</v>
      </c>
      <c r="X12" s="8" t="s">
        <v>10</v>
      </c>
      <c r="Y12" s="8" t="s">
        <v>11</v>
      </c>
      <c r="Z12" s="8" t="s">
        <v>11</v>
      </c>
      <c r="AA12" s="8" t="s">
        <v>12</v>
      </c>
      <c r="AB12" s="26" t="s">
        <v>12</v>
      </c>
      <c r="AC12" s="29" t="s">
        <v>13</v>
      </c>
      <c r="AD12" s="8" t="s">
        <v>13</v>
      </c>
      <c r="AE12" s="28" t="s">
        <v>10</v>
      </c>
      <c r="AF12" s="28" t="s">
        <v>10</v>
      </c>
      <c r="AG12" s="8" t="s">
        <v>11</v>
      </c>
      <c r="AH12" s="6" t="s">
        <v>11</v>
      </c>
      <c r="AI12" s="133">
        <f t="shared" si="0"/>
        <v>22</v>
      </c>
      <c r="AJ12" s="30"/>
      <c r="AK12" s="32"/>
      <c r="AL12" s="32"/>
      <c r="AM12" s="18"/>
      <c r="AN12" s="33"/>
      <c r="AO12" s="21"/>
      <c r="AP12" s="22"/>
    </row>
    <row r="13" spans="1:42" ht="15" thickBot="1">
      <c r="A13" s="23">
        <v>4</v>
      </c>
      <c r="B13" s="36" t="s">
        <v>18</v>
      </c>
      <c r="C13" s="37"/>
      <c r="D13" s="38" t="s">
        <v>13</v>
      </c>
      <c r="E13" s="39" t="s">
        <v>10</v>
      </c>
      <c r="F13" s="39" t="s">
        <v>10</v>
      </c>
      <c r="G13" s="40" t="s">
        <v>11</v>
      </c>
      <c r="H13" s="40" t="s">
        <v>11</v>
      </c>
      <c r="I13" s="39" t="s">
        <v>12</v>
      </c>
      <c r="J13" s="39" t="s">
        <v>12</v>
      </c>
      <c r="K13" s="39" t="s">
        <v>13</v>
      </c>
      <c r="L13" s="39" t="s">
        <v>13</v>
      </c>
      <c r="M13" s="39" t="s">
        <v>10</v>
      </c>
      <c r="N13" s="38" t="s">
        <v>10</v>
      </c>
      <c r="O13" s="40" t="s">
        <v>11</v>
      </c>
      <c r="P13" s="41" t="s">
        <v>11</v>
      </c>
      <c r="Q13" s="38" t="s">
        <v>12</v>
      </c>
      <c r="R13" s="39" t="s">
        <v>12</v>
      </c>
      <c r="S13" s="39" t="s">
        <v>13</v>
      </c>
      <c r="T13" s="39" t="s">
        <v>13</v>
      </c>
      <c r="U13" s="29" t="s">
        <v>10</v>
      </c>
      <c r="V13" s="29" t="s">
        <v>10</v>
      </c>
      <c r="W13" s="41" t="s">
        <v>11</v>
      </c>
      <c r="X13" s="41" t="s">
        <v>11</v>
      </c>
      <c r="Y13" s="39" t="s">
        <v>12</v>
      </c>
      <c r="Z13" s="39" t="s">
        <v>12</v>
      </c>
      <c r="AA13" s="39" t="s">
        <v>13</v>
      </c>
      <c r="AB13" s="26" t="s">
        <v>13</v>
      </c>
      <c r="AC13" s="38" t="s">
        <v>10</v>
      </c>
      <c r="AD13" s="39" t="s">
        <v>10</v>
      </c>
      <c r="AE13" s="41" t="s">
        <v>11</v>
      </c>
      <c r="AF13" s="41" t="s">
        <v>11</v>
      </c>
      <c r="AG13" s="39" t="s">
        <v>12</v>
      </c>
      <c r="AH13" s="38" t="s">
        <v>12</v>
      </c>
      <c r="AI13" s="133">
        <f t="shared" si="0"/>
        <v>23</v>
      </c>
      <c r="AJ13" s="30"/>
      <c r="AK13" s="32"/>
      <c r="AL13" s="32"/>
      <c r="AM13" s="18"/>
      <c r="AN13" s="33"/>
      <c r="AO13" s="21"/>
      <c r="AP13" s="22"/>
    </row>
    <row r="14" spans="1:42">
      <c r="A14" s="23">
        <v>5</v>
      </c>
      <c r="B14" s="42" t="s">
        <v>19</v>
      </c>
      <c r="C14" s="43"/>
      <c r="D14" s="29" t="s">
        <v>13</v>
      </c>
      <c r="E14" s="27" t="s">
        <v>10</v>
      </c>
      <c r="F14" s="27" t="s">
        <v>10</v>
      </c>
      <c r="G14" s="6" t="s">
        <v>11</v>
      </c>
      <c r="H14" s="29" t="s">
        <v>11</v>
      </c>
      <c r="I14" s="31" t="s">
        <v>16</v>
      </c>
      <c r="J14" s="31" t="s">
        <v>16</v>
      </c>
      <c r="K14" s="27" t="s">
        <v>13</v>
      </c>
      <c r="L14" s="27" t="s">
        <v>13</v>
      </c>
      <c r="M14" s="27" t="s">
        <v>10</v>
      </c>
      <c r="N14" s="29" t="s">
        <v>10</v>
      </c>
      <c r="O14" s="6" t="s">
        <v>11</v>
      </c>
      <c r="P14" s="27" t="s">
        <v>11</v>
      </c>
      <c r="Q14" s="29" t="s">
        <v>12</v>
      </c>
      <c r="R14" s="27" t="s">
        <v>12</v>
      </c>
      <c r="S14" s="27" t="s">
        <v>13</v>
      </c>
      <c r="T14" s="27" t="s">
        <v>13</v>
      </c>
      <c r="U14" s="29" t="s">
        <v>10</v>
      </c>
      <c r="V14" s="29" t="s">
        <v>10</v>
      </c>
      <c r="W14" s="8" t="s">
        <v>11</v>
      </c>
      <c r="X14" s="27" t="s">
        <v>11</v>
      </c>
      <c r="Y14" s="27" t="s">
        <v>12</v>
      </c>
      <c r="Z14" s="27" t="s">
        <v>12</v>
      </c>
      <c r="AA14" s="27" t="s">
        <v>13</v>
      </c>
      <c r="AB14" s="26" t="s">
        <v>13</v>
      </c>
      <c r="AC14" s="29" t="s">
        <v>10</v>
      </c>
      <c r="AD14" s="27" t="s">
        <v>10</v>
      </c>
      <c r="AE14" s="8" t="s">
        <v>11</v>
      </c>
      <c r="AF14" s="27" t="s">
        <v>11</v>
      </c>
      <c r="AG14" s="27" t="s">
        <v>12</v>
      </c>
      <c r="AH14" s="29" t="s">
        <v>12</v>
      </c>
      <c r="AI14" s="133">
        <f t="shared" si="0"/>
        <v>21</v>
      </c>
      <c r="AJ14" s="32"/>
      <c r="AK14" s="32"/>
      <c r="AL14" s="32"/>
      <c r="AM14" s="18"/>
      <c r="AN14" s="33"/>
      <c r="AO14" s="21"/>
      <c r="AP14" s="22"/>
    </row>
    <row r="15" spans="1:42">
      <c r="A15" s="23">
        <v>6</v>
      </c>
      <c r="B15" s="150" t="s">
        <v>261</v>
      </c>
      <c r="C15" s="25"/>
      <c r="D15" s="29" t="s">
        <v>12</v>
      </c>
      <c r="E15" s="27" t="s">
        <v>10</v>
      </c>
      <c r="F15" s="27" t="s">
        <v>10</v>
      </c>
      <c r="G15" s="6" t="s">
        <v>11</v>
      </c>
      <c r="H15" s="29" t="s">
        <v>11</v>
      </c>
      <c r="I15" s="27" t="s">
        <v>12</v>
      </c>
      <c r="J15" s="27" t="s">
        <v>12</v>
      </c>
      <c r="K15" s="27" t="s">
        <v>12</v>
      </c>
      <c r="L15" s="27" t="s">
        <v>12</v>
      </c>
      <c r="M15" s="27" t="s">
        <v>10</v>
      </c>
      <c r="N15" s="29" t="s">
        <v>10</v>
      </c>
      <c r="O15" s="6" t="s">
        <v>11</v>
      </c>
      <c r="P15" s="27" t="s">
        <v>11</v>
      </c>
      <c r="Q15" s="29" t="s">
        <v>12</v>
      </c>
      <c r="R15" s="27" t="s">
        <v>12</v>
      </c>
      <c r="S15" s="27" t="s">
        <v>12</v>
      </c>
      <c r="T15" s="27" t="s">
        <v>12</v>
      </c>
      <c r="U15" s="29" t="s">
        <v>10</v>
      </c>
      <c r="V15" s="29" t="s">
        <v>10</v>
      </c>
      <c r="W15" s="8" t="s">
        <v>11</v>
      </c>
      <c r="X15" s="27" t="s">
        <v>11</v>
      </c>
      <c r="Y15" s="27" t="s">
        <v>12</v>
      </c>
      <c r="Z15" s="27" t="s">
        <v>12</v>
      </c>
      <c r="AA15" s="27" t="s">
        <v>12</v>
      </c>
      <c r="AB15" s="26" t="s">
        <v>12</v>
      </c>
      <c r="AC15" s="29" t="s">
        <v>10</v>
      </c>
      <c r="AD15" s="27" t="s">
        <v>10</v>
      </c>
      <c r="AE15" s="8" t="s">
        <v>11</v>
      </c>
      <c r="AF15" s="27" t="s">
        <v>11</v>
      </c>
      <c r="AG15" s="27" t="s">
        <v>12</v>
      </c>
      <c r="AH15" s="29" t="s">
        <v>12</v>
      </c>
      <c r="AI15" s="133">
        <f t="shared" si="0"/>
        <v>23</v>
      </c>
      <c r="AJ15" s="32"/>
      <c r="AK15" s="32"/>
      <c r="AL15" s="32"/>
      <c r="AM15" s="18"/>
      <c r="AN15" s="33"/>
      <c r="AO15" s="21"/>
      <c r="AP15" s="22"/>
    </row>
    <row r="16" spans="1:42">
      <c r="A16" s="23">
        <v>7</v>
      </c>
      <c r="B16" s="152" t="s">
        <v>252</v>
      </c>
      <c r="C16" s="45"/>
      <c r="D16" s="6" t="s">
        <v>12</v>
      </c>
      <c r="E16" s="27" t="s">
        <v>12</v>
      </c>
      <c r="F16" s="8" t="s">
        <v>12</v>
      </c>
      <c r="G16" s="6" t="s">
        <v>10</v>
      </c>
      <c r="H16" s="6" t="s">
        <v>10</v>
      </c>
      <c r="I16" s="8" t="s">
        <v>11</v>
      </c>
      <c r="J16" s="8" t="s">
        <v>11</v>
      </c>
      <c r="K16" s="8" t="s">
        <v>12</v>
      </c>
      <c r="L16" s="8" t="s">
        <v>12</v>
      </c>
      <c r="M16" s="27" t="s">
        <v>12</v>
      </c>
      <c r="N16" s="31" t="s">
        <v>16</v>
      </c>
      <c r="O16" s="6" t="s">
        <v>10</v>
      </c>
      <c r="P16" s="8" t="s">
        <v>10</v>
      </c>
      <c r="Q16" s="6" t="s">
        <v>11</v>
      </c>
      <c r="R16" s="8" t="s">
        <v>11</v>
      </c>
      <c r="S16" s="8" t="s">
        <v>12</v>
      </c>
      <c r="T16" s="8" t="s">
        <v>12</v>
      </c>
      <c r="U16" s="29" t="s">
        <v>11</v>
      </c>
      <c r="V16" s="29" t="s">
        <v>11</v>
      </c>
      <c r="W16" s="8" t="s">
        <v>10</v>
      </c>
      <c r="X16" s="8" t="s">
        <v>10</v>
      </c>
      <c r="Y16" s="8" t="s">
        <v>11</v>
      </c>
      <c r="Z16" s="8" t="s">
        <v>11</v>
      </c>
      <c r="AA16" s="8" t="s">
        <v>12</v>
      </c>
      <c r="AB16" s="26" t="s">
        <v>12</v>
      </c>
      <c r="AC16" s="29" t="s">
        <v>12</v>
      </c>
      <c r="AD16" s="8" t="s">
        <v>12</v>
      </c>
      <c r="AE16" s="8" t="s">
        <v>10</v>
      </c>
      <c r="AF16" s="8" t="s">
        <v>10</v>
      </c>
      <c r="AG16" s="8" t="s">
        <v>11</v>
      </c>
      <c r="AH16" s="6" t="s">
        <v>11</v>
      </c>
      <c r="AI16" s="133">
        <f t="shared" si="0"/>
        <v>22</v>
      </c>
      <c r="AJ16" s="30"/>
      <c r="AK16" s="32"/>
      <c r="AL16" s="32"/>
      <c r="AM16" s="18"/>
      <c r="AN16" s="33"/>
      <c r="AO16" s="21"/>
      <c r="AP16" s="22"/>
    </row>
    <row r="17" spans="1:42">
      <c r="A17" s="23">
        <v>8</v>
      </c>
      <c r="B17" s="44" t="s">
        <v>20</v>
      </c>
      <c r="C17" s="45"/>
      <c r="D17" s="29" t="s">
        <v>13</v>
      </c>
      <c r="E17" s="27" t="s">
        <v>10</v>
      </c>
      <c r="F17" s="27" t="s">
        <v>10</v>
      </c>
      <c r="G17" s="6" t="s">
        <v>11</v>
      </c>
      <c r="H17" s="29" t="s">
        <v>11</v>
      </c>
      <c r="I17" s="27" t="s">
        <v>12</v>
      </c>
      <c r="J17" s="27" t="s">
        <v>12</v>
      </c>
      <c r="K17" s="27" t="s">
        <v>13</v>
      </c>
      <c r="L17" s="27" t="s">
        <v>13</v>
      </c>
      <c r="M17" s="27" t="s">
        <v>10</v>
      </c>
      <c r="N17" s="29" t="s">
        <v>10</v>
      </c>
      <c r="O17" s="6" t="s">
        <v>11</v>
      </c>
      <c r="P17" s="27" t="s">
        <v>11</v>
      </c>
      <c r="Q17" s="29" t="s">
        <v>12</v>
      </c>
      <c r="R17" s="27" t="s">
        <v>12</v>
      </c>
      <c r="S17" s="27" t="s">
        <v>13</v>
      </c>
      <c r="T17" s="27" t="s">
        <v>13</v>
      </c>
      <c r="U17" s="29" t="s">
        <v>10</v>
      </c>
      <c r="V17" s="29" t="s">
        <v>10</v>
      </c>
      <c r="W17" s="8" t="s">
        <v>11</v>
      </c>
      <c r="X17" s="27" t="s">
        <v>11</v>
      </c>
      <c r="Y17" s="27" t="s">
        <v>12</v>
      </c>
      <c r="Z17" s="27" t="s">
        <v>12</v>
      </c>
      <c r="AA17" s="27" t="s">
        <v>13</v>
      </c>
      <c r="AB17" s="26" t="s">
        <v>13</v>
      </c>
      <c r="AC17" s="29" t="s">
        <v>10</v>
      </c>
      <c r="AD17" s="27" t="s">
        <v>10</v>
      </c>
      <c r="AE17" s="8" t="s">
        <v>11</v>
      </c>
      <c r="AF17" s="27" t="s">
        <v>11</v>
      </c>
      <c r="AG17" s="27" t="s">
        <v>12</v>
      </c>
      <c r="AH17" s="29" t="s">
        <v>12</v>
      </c>
      <c r="AI17" s="133">
        <f t="shared" si="0"/>
        <v>23</v>
      </c>
      <c r="AJ17" s="46"/>
      <c r="AK17" s="32"/>
      <c r="AL17" s="32"/>
      <c r="AM17" s="18"/>
      <c r="AN17" s="33"/>
      <c r="AO17" s="21"/>
      <c r="AP17" s="22"/>
    </row>
    <row r="18" spans="1:42">
      <c r="A18" s="23">
        <v>9</v>
      </c>
      <c r="B18" s="152" t="s">
        <v>257</v>
      </c>
      <c r="C18" s="45"/>
      <c r="D18" s="47" t="s">
        <v>12</v>
      </c>
      <c r="E18" s="48" t="s">
        <v>12</v>
      </c>
      <c r="F18" s="48" t="s">
        <v>12</v>
      </c>
      <c r="G18" s="47" t="s">
        <v>10</v>
      </c>
      <c r="H18" s="47" t="s">
        <v>10</v>
      </c>
      <c r="I18" s="48" t="s">
        <v>11</v>
      </c>
      <c r="J18" s="48" t="s">
        <v>11</v>
      </c>
      <c r="K18" s="48" t="s">
        <v>12</v>
      </c>
      <c r="L18" s="48" t="s">
        <v>12</v>
      </c>
      <c r="M18" s="48" t="s">
        <v>12</v>
      </c>
      <c r="N18" s="31" t="s">
        <v>16</v>
      </c>
      <c r="O18" s="47" t="s">
        <v>10</v>
      </c>
      <c r="P18" s="48" t="s">
        <v>10</v>
      </c>
      <c r="Q18" s="47" t="s">
        <v>11</v>
      </c>
      <c r="R18" s="48" t="s">
        <v>11</v>
      </c>
      <c r="S18" s="48" t="s">
        <v>12</v>
      </c>
      <c r="T18" s="48" t="s">
        <v>12</v>
      </c>
      <c r="U18" s="29" t="s">
        <v>11</v>
      </c>
      <c r="V18" s="29" t="s">
        <v>12</v>
      </c>
      <c r="W18" s="48" t="s">
        <v>10</v>
      </c>
      <c r="X18" s="48" t="s">
        <v>10</v>
      </c>
      <c r="Y18" s="48" t="s">
        <v>11</v>
      </c>
      <c r="Z18" s="48" t="s">
        <v>11</v>
      </c>
      <c r="AA18" s="48" t="s">
        <v>12</v>
      </c>
      <c r="AB18" s="26" t="s">
        <v>12</v>
      </c>
      <c r="AC18" s="47" t="s">
        <v>12</v>
      </c>
      <c r="AD18" s="48" t="s">
        <v>12</v>
      </c>
      <c r="AE18" s="48" t="s">
        <v>10</v>
      </c>
      <c r="AF18" s="48" t="s">
        <v>10</v>
      </c>
      <c r="AG18" s="48" t="s">
        <v>11</v>
      </c>
      <c r="AH18" s="47" t="s">
        <v>11</v>
      </c>
      <c r="AI18" s="133">
        <f t="shared" si="0"/>
        <v>22</v>
      </c>
      <c r="AJ18" s="32"/>
      <c r="AK18" s="32"/>
      <c r="AL18" s="32"/>
      <c r="AM18" s="18"/>
      <c r="AN18" s="33"/>
      <c r="AO18" s="21"/>
      <c r="AP18" s="22"/>
    </row>
    <row r="19" spans="1:42">
      <c r="A19" s="23">
        <v>10</v>
      </c>
      <c r="B19" s="152" t="s">
        <v>254</v>
      </c>
      <c r="C19" s="25"/>
      <c r="D19" s="29" t="s">
        <v>11</v>
      </c>
      <c r="E19" s="27" t="s">
        <v>11</v>
      </c>
      <c r="F19" s="27" t="s">
        <v>12</v>
      </c>
      <c r="G19" s="29" t="s">
        <v>13</v>
      </c>
      <c r="H19" s="29" t="s">
        <v>13</v>
      </c>
      <c r="I19" s="27" t="s">
        <v>10</v>
      </c>
      <c r="J19" s="27" t="s">
        <v>10</v>
      </c>
      <c r="K19" s="27" t="s">
        <v>11</v>
      </c>
      <c r="L19" s="27" t="s">
        <v>11</v>
      </c>
      <c r="M19" s="27" t="s">
        <v>11</v>
      </c>
      <c r="N19" s="29" t="s">
        <v>12</v>
      </c>
      <c r="O19" s="29" t="s">
        <v>13</v>
      </c>
      <c r="P19" s="27" t="s">
        <v>13</v>
      </c>
      <c r="Q19" s="29" t="s">
        <v>10</v>
      </c>
      <c r="R19" s="27" t="s">
        <v>10</v>
      </c>
      <c r="S19" s="27" t="s">
        <v>11</v>
      </c>
      <c r="T19" s="27" t="s">
        <v>11</v>
      </c>
      <c r="U19" s="29" t="s">
        <v>12</v>
      </c>
      <c r="V19" s="29" t="s">
        <v>12</v>
      </c>
      <c r="W19" s="27" t="s">
        <v>13</v>
      </c>
      <c r="X19" s="27" t="s">
        <v>13</v>
      </c>
      <c r="Y19" s="27" t="s">
        <v>10</v>
      </c>
      <c r="Z19" s="27" t="s">
        <v>10</v>
      </c>
      <c r="AA19" s="27" t="s">
        <v>11</v>
      </c>
      <c r="AB19" s="26" t="s">
        <v>11</v>
      </c>
      <c r="AC19" s="29" t="s">
        <v>11</v>
      </c>
      <c r="AD19" s="27" t="s">
        <v>12</v>
      </c>
      <c r="AE19" s="27" t="s">
        <v>13</v>
      </c>
      <c r="AF19" s="27" t="s">
        <v>13</v>
      </c>
      <c r="AG19" s="27" t="s">
        <v>10</v>
      </c>
      <c r="AH19" s="29" t="s">
        <v>10</v>
      </c>
      <c r="AI19" s="133">
        <f t="shared" si="0"/>
        <v>23</v>
      </c>
      <c r="AJ19" s="32"/>
      <c r="AK19" s="32"/>
      <c r="AL19" s="32"/>
      <c r="AM19" s="18"/>
      <c r="AN19" s="33"/>
      <c r="AO19" s="21"/>
      <c r="AP19" s="22"/>
    </row>
    <row r="20" spans="1:42" ht="15" thickBot="1">
      <c r="A20" s="23">
        <v>11</v>
      </c>
      <c r="B20" s="151" t="s">
        <v>259</v>
      </c>
      <c r="C20" s="37"/>
      <c r="D20" s="38" t="s">
        <v>11</v>
      </c>
      <c r="E20" s="39" t="s">
        <v>12</v>
      </c>
      <c r="F20" s="39" t="s">
        <v>12</v>
      </c>
      <c r="G20" s="38" t="s">
        <v>13</v>
      </c>
      <c r="H20" s="38" t="s">
        <v>13</v>
      </c>
      <c r="I20" s="39" t="s">
        <v>10</v>
      </c>
      <c r="J20" s="39" t="s">
        <v>10</v>
      </c>
      <c r="K20" s="39" t="s">
        <v>11</v>
      </c>
      <c r="L20" s="39" t="s">
        <v>11</v>
      </c>
      <c r="M20" s="39" t="s">
        <v>12</v>
      </c>
      <c r="N20" s="38" t="s">
        <v>12</v>
      </c>
      <c r="O20" s="38" t="s">
        <v>13</v>
      </c>
      <c r="P20" s="39" t="s">
        <v>13</v>
      </c>
      <c r="Q20" s="38" t="s">
        <v>10</v>
      </c>
      <c r="R20" s="39" t="s">
        <v>10</v>
      </c>
      <c r="S20" s="39" t="s">
        <v>11</v>
      </c>
      <c r="T20" s="39" t="s">
        <v>11</v>
      </c>
      <c r="U20" s="29" t="s">
        <v>12</v>
      </c>
      <c r="V20" s="29" t="s">
        <v>12</v>
      </c>
      <c r="W20" s="39" t="s">
        <v>13</v>
      </c>
      <c r="X20" s="49" t="s">
        <v>13</v>
      </c>
      <c r="Y20" s="39" t="s">
        <v>10</v>
      </c>
      <c r="Z20" s="39" t="s">
        <v>10</v>
      </c>
      <c r="AA20" s="39" t="s">
        <v>11</v>
      </c>
      <c r="AB20" s="26" t="s">
        <v>11</v>
      </c>
      <c r="AC20" s="38" t="s">
        <v>12</v>
      </c>
      <c r="AD20" s="39" t="s">
        <v>12</v>
      </c>
      <c r="AE20" s="39" t="s">
        <v>13</v>
      </c>
      <c r="AF20" s="39" t="s">
        <v>13</v>
      </c>
      <c r="AG20" s="39" t="s">
        <v>10</v>
      </c>
      <c r="AH20" s="38" t="s">
        <v>10</v>
      </c>
      <c r="AI20" s="133">
        <f t="shared" si="0"/>
        <v>23</v>
      </c>
      <c r="AJ20" s="50"/>
      <c r="AK20" s="32"/>
      <c r="AL20" s="32"/>
      <c r="AM20" s="18"/>
      <c r="AN20" s="33"/>
      <c r="AO20" s="21"/>
      <c r="AP20" s="22"/>
    </row>
    <row r="21" spans="1:42">
      <c r="A21" s="23">
        <v>12</v>
      </c>
      <c r="B21" s="51" t="s">
        <v>21</v>
      </c>
      <c r="C21" s="45"/>
      <c r="D21" s="26" t="s">
        <v>11</v>
      </c>
      <c r="E21" s="28" t="s">
        <v>12</v>
      </c>
      <c r="F21" s="28" t="s">
        <v>11</v>
      </c>
      <c r="G21" s="26" t="s">
        <v>13</v>
      </c>
      <c r="H21" s="26" t="s">
        <v>13</v>
      </c>
      <c r="I21" s="28" t="s">
        <v>10</v>
      </c>
      <c r="J21" s="28" t="s">
        <v>10</v>
      </c>
      <c r="K21" s="28" t="s">
        <v>11</v>
      </c>
      <c r="L21" s="28" t="s">
        <v>11</v>
      </c>
      <c r="M21" s="31" t="s">
        <v>16</v>
      </c>
      <c r="N21" s="31" t="s">
        <v>16</v>
      </c>
      <c r="O21" s="26" t="s">
        <v>13</v>
      </c>
      <c r="P21" s="28" t="s">
        <v>13</v>
      </c>
      <c r="Q21" s="26" t="s">
        <v>10</v>
      </c>
      <c r="R21" s="28" t="s">
        <v>10</v>
      </c>
      <c r="S21" s="28" t="s">
        <v>11</v>
      </c>
      <c r="T21" s="28" t="s">
        <v>11</v>
      </c>
      <c r="U21" s="29" t="s">
        <v>12</v>
      </c>
      <c r="V21" s="29" t="s">
        <v>12</v>
      </c>
      <c r="W21" s="52" t="s">
        <v>13</v>
      </c>
      <c r="X21" s="28" t="s">
        <v>13</v>
      </c>
      <c r="Y21" s="28" t="s">
        <v>10</v>
      </c>
      <c r="Z21" s="28" t="s">
        <v>10</v>
      </c>
      <c r="AA21" s="28" t="s">
        <v>11</v>
      </c>
      <c r="AB21" s="26" t="s">
        <v>11</v>
      </c>
      <c r="AC21" s="26" t="s">
        <v>12</v>
      </c>
      <c r="AD21" s="28" t="s">
        <v>11</v>
      </c>
      <c r="AE21" s="28" t="s">
        <v>13</v>
      </c>
      <c r="AF21" s="28" t="s">
        <v>13</v>
      </c>
      <c r="AG21" s="28" t="s">
        <v>10</v>
      </c>
      <c r="AH21" s="26" t="s">
        <v>10</v>
      </c>
      <c r="AI21" s="133">
        <f t="shared" si="0"/>
        <v>21</v>
      </c>
      <c r="AJ21" s="32"/>
      <c r="AK21" s="32"/>
      <c r="AL21" s="32"/>
      <c r="AM21" s="18"/>
      <c r="AN21" s="33"/>
      <c r="AO21" s="21"/>
      <c r="AP21" s="22"/>
    </row>
    <row r="22" spans="1:42">
      <c r="A22" s="23">
        <v>13</v>
      </c>
      <c r="B22" s="53" t="s">
        <v>22</v>
      </c>
      <c r="C22" s="25"/>
      <c r="D22" s="26" t="s">
        <v>10</v>
      </c>
      <c r="E22" s="27" t="s">
        <v>12</v>
      </c>
      <c r="F22" s="28" t="s">
        <v>12</v>
      </c>
      <c r="G22" s="26" t="s">
        <v>12</v>
      </c>
      <c r="H22" s="26" t="s">
        <v>12</v>
      </c>
      <c r="I22" s="28" t="s">
        <v>12</v>
      </c>
      <c r="J22" s="28" t="s">
        <v>12</v>
      </c>
      <c r="K22" s="28" t="s">
        <v>10</v>
      </c>
      <c r="L22" s="28" t="s">
        <v>10</v>
      </c>
      <c r="M22" s="27" t="s">
        <v>12</v>
      </c>
      <c r="N22" s="26" t="s">
        <v>12</v>
      </c>
      <c r="O22" s="26" t="s">
        <v>12</v>
      </c>
      <c r="P22" s="28" t="s">
        <v>12</v>
      </c>
      <c r="Q22" s="26" t="s">
        <v>12</v>
      </c>
      <c r="R22" s="28" t="s">
        <v>11</v>
      </c>
      <c r="S22" s="28" t="s">
        <v>10</v>
      </c>
      <c r="T22" s="28" t="s">
        <v>10</v>
      </c>
      <c r="U22" s="29" t="s">
        <v>12</v>
      </c>
      <c r="V22" s="29" t="s">
        <v>12</v>
      </c>
      <c r="W22" s="28" t="s">
        <v>12</v>
      </c>
      <c r="X22" s="28" t="s">
        <v>12</v>
      </c>
      <c r="Y22" s="28" t="s">
        <v>12</v>
      </c>
      <c r="Z22" s="28" t="s">
        <v>11</v>
      </c>
      <c r="AA22" s="28" t="s">
        <v>10</v>
      </c>
      <c r="AB22" s="26" t="s">
        <v>10</v>
      </c>
      <c r="AC22" s="29" t="s">
        <v>12</v>
      </c>
      <c r="AD22" s="28" t="s">
        <v>12</v>
      </c>
      <c r="AE22" s="28" t="s">
        <v>12</v>
      </c>
      <c r="AF22" s="28" t="s">
        <v>12</v>
      </c>
      <c r="AG22" s="28" t="s">
        <v>12</v>
      </c>
      <c r="AH22" s="26" t="s">
        <v>11</v>
      </c>
      <c r="AI22" s="133">
        <f t="shared" si="0"/>
        <v>24</v>
      </c>
      <c r="AJ22" s="32"/>
      <c r="AK22" s="32"/>
      <c r="AL22" s="32"/>
      <c r="AM22" s="18"/>
      <c r="AN22" s="33"/>
      <c r="AO22" s="21"/>
      <c r="AP22" s="22"/>
    </row>
    <row r="23" spans="1:42">
      <c r="A23" s="23">
        <v>14</v>
      </c>
      <c r="B23" s="53" t="s">
        <v>23</v>
      </c>
      <c r="C23" s="45"/>
      <c r="D23" s="26" t="s">
        <v>11</v>
      </c>
      <c r="E23" s="28" t="s">
        <v>12</v>
      </c>
      <c r="F23" s="28" t="s">
        <v>12</v>
      </c>
      <c r="G23" s="26" t="s">
        <v>11</v>
      </c>
      <c r="H23" s="26" t="s">
        <v>11</v>
      </c>
      <c r="I23" s="28" t="s">
        <v>10</v>
      </c>
      <c r="J23" s="28" t="s">
        <v>10</v>
      </c>
      <c r="K23" s="28" t="s">
        <v>11</v>
      </c>
      <c r="L23" s="28" t="s">
        <v>11</v>
      </c>
      <c r="M23" s="28" t="s">
        <v>12</v>
      </c>
      <c r="N23" s="26" t="s">
        <v>12</v>
      </c>
      <c r="O23" s="26" t="s">
        <v>11</v>
      </c>
      <c r="P23" s="28" t="s">
        <v>11</v>
      </c>
      <c r="Q23" s="26" t="s">
        <v>10</v>
      </c>
      <c r="R23" s="28" t="s">
        <v>10</v>
      </c>
      <c r="S23" s="28" t="s">
        <v>11</v>
      </c>
      <c r="T23" s="28" t="s">
        <v>11</v>
      </c>
      <c r="U23" s="29" t="s">
        <v>12</v>
      </c>
      <c r="V23" s="29" t="s">
        <v>12</v>
      </c>
      <c r="W23" s="28" t="s">
        <v>11</v>
      </c>
      <c r="X23" s="28" t="s">
        <v>11</v>
      </c>
      <c r="Y23" s="28" t="s">
        <v>10</v>
      </c>
      <c r="Z23" s="28" t="s">
        <v>10</v>
      </c>
      <c r="AA23" s="28" t="s">
        <v>11</v>
      </c>
      <c r="AB23" s="26" t="s">
        <v>11</v>
      </c>
      <c r="AC23" s="26" t="s">
        <v>12</v>
      </c>
      <c r="AD23" s="28" t="s">
        <v>12</v>
      </c>
      <c r="AE23" s="28" t="s">
        <v>11</v>
      </c>
      <c r="AF23" s="28" t="s">
        <v>11</v>
      </c>
      <c r="AG23" s="28" t="s">
        <v>10</v>
      </c>
      <c r="AH23" s="26" t="s">
        <v>10</v>
      </c>
      <c r="AI23" s="133">
        <f t="shared" si="0"/>
        <v>23</v>
      </c>
      <c r="AJ23" s="30"/>
      <c r="AK23" s="32"/>
      <c r="AL23" s="32"/>
      <c r="AM23" s="18"/>
      <c r="AN23" s="33"/>
      <c r="AO23" s="21"/>
      <c r="AP23" s="22"/>
    </row>
    <row r="24" spans="1:42">
      <c r="A24" s="23">
        <v>15</v>
      </c>
      <c r="B24" s="53" t="s">
        <v>24</v>
      </c>
      <c r="C24" s="25"/>
      <c r="D24" s="29" t="s">
        <v>13</v>
      </c>
      <c r="E24" s="27" t="s">
        <v>10</v>
      </c>
      <c r="F24" s="27" t="s">
        <v>10</v>
      </c>
      <c r="G24" s="6" t="s">
        <v>11</v>
      </c>
      <c r="H24" s="29" t="s">
        <v>11</v>
      </c>
      <c r="I24" s="27" t="s">
        <v>12</v>
      </c>
      <c r="J24" s="27" t="s">
        <v>12</v>
      </c>
      <c r="K24" s="27" t="s">
        <v>13</v>
      </c>
      <c r="L24" s="27" t="s">
        <v>13</v>
      </c>
      <c r="M24" s="27" t="s">
        <v>10</v>
      </c>
      <c r="N24" s="29" t="s">
        <v>10</v>
      </c>
      <c r="O24" s="6" t="s">
        <v>11</v>
      </c>
      <c r="P24" s="27" t="s">
        <v>11</v>
      </c>
      <c r="Q24" s="29" t="s">
        <v>12</v>
      </c>
      <c r="R24" s="27" t="s">
        <v>12</v>
      </c>
      <c r="S24" s="27" t="s">
        <v>13</v>
      </c>
      <c r="T24" s="27" t="s">
        <v>13</v>
      </c>
      <c r="U24" s="29" t="s">
        <v>10</v>
      </c>
      <c r="V24" s="29" t="s">
        <v>10</v>
      </c>
      <c r="W24" s="8" t="s">
        <v>11</v>
      </c>
      <c r="X24" s="27" t="s">
        <v>11</v>
      </c>
      <c r="Y24" s="27" t="s">
        <v>12</v>
      </c>
      <c r="Z24" s="27" t="s">
        <v>12</v>
      </c>
      <c r="AA24" s="27" t="s">
        <v>13</v>
      </c>
      <c r="AB24" s="26" t="s">
        <v>13</v>
      </c>
      <c r="AC24" s="29" t="s">
        <v>10</v>
      </c>
      <c r="AD24" s="27" t="s">
        <v>10</v>
      </c>
      <c r="AE24" s="8" t="s">
        <v>11</v>
      </c>
      <c r="AF24" s="27" t="s">
        <v>11</v>
      </c>
      <c r="AG24" s="27" t="s">
        <v>12</v>
      </c>
      <c r="AH24" s="29" t="s">
        <v>12</v>
      </c>
      <c r="AI24" s="133">
        <f t="shared" si="0"/>
        <v>23</v>
      </c>
      <c r="AJ24" s="32"/>
      <c r="AK24" s="32"/>
      <c r="AL24" s="32"/>
      <c r="AM24" s="18"/>
      <c r="AN24" s="33"/>
      <c r="AO24" s="21"/>
      <c r="AP24" s="22"/>
    </row>
    <row r="25" spans="1:42" ht="15" thickBot="1">
      <c r="A25" s="23">
        <v>16</v>
      </c>
      <c r="B25" s="54" t="s">
        <v>25</v>
      </c>
      <c r="C25" s="55"/>
      <c r="D25" s="40" t="s">
        <v>12</v>
      </c>
      <c r="E25" s="41" t="s">
        <v>13</v>
      </c>
      <c r="F25" s="41" t="s">
        <v>13</v>
      </c>
      <c r="G25" s="40" t="s">
        <v>10</v>
      </c>
      <c r="H25" s="40" t="s">
        <v>10</v>
      </c>
      <c r="I25" s="41" t="s">
        <v>11</v>
      </c>
      <c r="J25" s="41" t="s">
        <v>11</v>
      </c>
      <c r="K25" s="41" t="s">
        <v>12</v>
      </c>
      <c r="L25" s="41" t="s">
        <v>12</v>
      </c>
      <c r="M25" s="41" t="s">
        <v>13</v>
      </c>
      <c r="N25" s="56" t="s">
        <v>13</v>
      </c>
      <c r="O25" s="40" t="s">
        <v>10</v>
      </c>
      <c r="P25" s="41" t="s">
        <v>10</v>
      </c>
      <c r="Q25" s="40" t="s">
        <v>11</v>
      </c>
      <c r="R25" s="41" t="s">
        <v>11</v>
      </c>
      <c r="S25" s="41" t="s">
        <v>12</v>
      </c>
      <c r="T25" s="41" t="s">
        <v>12</v>
      </c>
      <c r="U25" s="29" t="s">
        <v>13</v>
      </c>
      <c r="V25" s="29" t="s">
        <v>13</v>
      </c>
      <c r="W25" s="41" t="s">
        <v>10</v>
      </c>
      <c r="X25" s="41" t="s">
        <v>10</v>
      </c>
      <c r="Y25" s="41" t="s">
        <v>11</v>
      </c>
      <c r="Z25" s="41" t="s">
        <v>11</v>
      </c>
      <c r="AA25" s="41" t="s">
        <v>12</v>
      </c>
      <c r="AB25" s="26" t="s">
        <v>12</v>
      </c>
      <c r="AC25" s="40" t="s">
        <v>13</v>
      </c>
      <c r="AD25" s="41" t="s">
        <v>13</v>
      </c>
      <c r="AE25" s="41" t="s">
        <v>10</v>
      </c>
      <c r="AF25" s="41" t="s">
        <v>10</v>
      </c>
      <c r="AG25" s="41" t="s">
        <v>11</v>
      </c>
      <c r="AH25" s="40" t="s">
        <v>11</v>
      </c>
      <c r="AI25" s="133">
        <f t="shared" si="0"/>
        <v>23</v>
      </c>
      <c r="AJ25" s="32"/>
      <c r="AK25" s="32"/>
      <c r="AL25" s="32"/>
      <c r="AM25" s="18"/>
      <c r="AN25" s="33"/>
      <c r="AO25" s="21"/>
      <c r="AP25" s="22"/>
    </row>
    <row r="26" spans="1:42">
      <c r="A26" s="23">
        <v>17</v>
      </c>
      <c r="B26" s="57" t="s">
        <v>26</v>
      </c>
      <c r="C26" s="45"/>
      <c r="D26" s="29" t="s">
        <v>10</v>
      </c>
      <c r="E26" s="27" t="s">
        <v>11</v>
      </c>
      <c r="F26" s="27" t="s">
        <v>11</v>
      </c>
      <c r="G26" s="29" t="s">
        <v>12</v>
      </c>
      <c r="H26" s="29" t="s">
        <v>12</v>
      </c>
      <c r="I26" s="27" t="s">
        <v>13</v>
      </c>
      <c r="J26" s="27" t="s">
        <v>13</v>
      </c>
      <c r="K26" s="27" t="s">
        <v>10</v>
      </c>
      <c r="L26" s="27" t="s">
        <v>10</v>
      </c>
      <c r="M26" s="27" t="s">
        <v>11</v>
      </c>
      <c r="N26" s="29" t="s">
        <v>11</v>
      </c>
      <c r="O26" s="29" t="s">
        <v>12</v>
      </c>
      <c r="P26" s="27" t="s">
        <v>12</v>
      </c>
      <c r="Q26" s="29" t="s">
        <v>13</v>
      </c>
      <c r="R26" s="27" t="s">
        <v>13</v>
      </c>
      <c r="S26" s="27" t="s">
        <v>10</v>
      </c>
      <c r="T26" s="27" t="s">
        <v>10</v>
      </c>
      <c r="U26" s="29" t="s">
        <v>11</v>
      </c>
      <c r="V26" s="29" t="s">
        <v>11</v>
      </c>
      <c r="W26" s="27" t="s">
        <v>12</v>
      </c>
      <c r="X26" s="27" t="s">
        <v>12</v>
      </c>
      <c r="Y26" s="27" t="s">
        <v>13</v>
      </c>
      <c r="Z26" s="27" t="s">
        <v>13</v>
      </c>
      <c r="AA26" s="27" t="s">
        <v>10</v>
      </c>
      <c r="AB26" s="26" t="s">
        <v>10</v>
      </c>
      <c r="AC26" s="29" t="s">
        <v>11</v>
      </c>
      <c r="AD26" s="27" t="s">
        <v>11</v>
      </c>
      <c r="AE26" s="27" t="s">
        <v>12</v>
      </c>
      <c r="AF26" s="27" t="s">
        <v>12</v>
      </c>
      <c r="AG26" s="27" t="s">
        <v>13</v>
      </c>
      <c r="AH26" s="29" t="s">
        <v>13</v>
      </c>
      <c r="AI26" s="133">
        <f t="shared" si="0"/>
        <v>24</v>
      </c>
      <c r="AJ26" s="32"/>
      <c r="AK26" s="32"/>
      <c r="AL26" s="32"/>
      <c r="AM26" s="58"/>
      <c r="AN26" s="33"/>
      <c r="AO26" s="21"/>
      <c r="AP26" s="22"/>
    </row>
    <row r="27" spans="1:42">
      <c r="A27" s="23">
        <v>18</v>
      </c>
      <c r="B27" s="59" t="s">
        <v>27</v>
      </c>
      <c r="C27" s="45"/>
      <c r="D27" s="6" t="s">
        <v>12</v>
      </c>
      <c r="E27" s="27" t="s">
        <v>13</v>
      </c>
      <c r="F27" s="8" t="s">
        <v>13</v>
      </c>
      <c r="G27" s="6" t="s">
        <v>10</v>
      </c>
      <c r="H27" s="6" t="s">
        <v>10</v>
      </c>
      <c r="I27" s="8" t="s">
        <v>11</v>
      </c>
      <c r="J27" s="8" t="s">
        <v>11</v>
      </c>
      <c r="K27" s="8" t="s">
        <v>12</v>
      </c>
      <c r="L27" s="8" t="s">
        <v>12</v>
      </c>
      <c r="M27" s="27" t="s">
        <v>13</v>
      </c>
      <c r="N27" s="6" t="s">
        <v>13</v>
      </c>
      <c r="O27" s="6" t="s">
        <v>10</v>
      </c>
      <c r="P27" s="8" t="s">
        <v>10</v>
      </c>
      <c r="Q27" s="6" t="s">
        <v>11</v>
      </c>
      <c r="R27" s="8" t="s">
        <v>11</v>
      </c>
      <c r="S27" s="8" t="s">
        <v>12</v>
      </c>
      <c r="T27" s="8" t="s">
        <v>12</v>
      </c>
      <c r="U27" s="29" t="s">
        <v>13</v>
      </c>
      <c r="V27" s="29" t="s">
        <v>13</v>
      </c>
      <c r="W27" s="8" t="s">
        <v>10</v>
      </c>
      <c r="X27" s="8" t="s">
        <v>10</v>
      </c>
      <c r="Y27" s="8" t="s">
        <v>11</v>
      </c>
      <c r="Z27" s="8" t="s">
        <v>11</v>
      </c>
      <c r="AA27" s="8" t="s">
        <v>12</v>
      </c>
      <c r="AB27" s="26" t="s">
        <v>12</v>
      </c>
      <c r="AC27" s="29" t="s">
        <v>13</v>
      </c>
      <c r="AD27" s="8" t="s">
        <v>13</v>
      </c>
      <c r="AE27" s="8" t="s">
        <v>10</v>
      </c>
      <c r="AF27" s="8" t="s">
        <v>10</v>
      </c>
      <c r="AG27" s="8" t="s">
        <v>11</v>
      </c>
      <c r="AH27" s="6" t="s">
        <v>11</v>
      </c>
      <c r="AI27" s="133">
        <f t="shared" si="0"/>
        <v>23</v>
      </c>
      <c r="AJ27" s="50"/>
      <c r="AK27" s="32"/>
      <c r="AL27" s="32"/>
      <c r="AM27" s="18"/>
      <c r="AN27" s="33"/>
      <c r="AO27" s="21"/>
      <c r="AP27" s="22"/>
    </row>
    <row r="28" spans="1:42">
      <c r="A28" s="23">
        <v>19</v>
      </c>
      <c r="B28" s="51" t="s">
        <v>28</v>
      </c>
      <c r="C28" s="45"/>
      <c r="D28" s="26" t="s">
        <v>10</v>
      </c>
      <c r="E28" s="27" t="s">
        <v>11</v>
      </c>
      <c r="F28" s="28" t="s">
        <v>11</v>
      </c>
      <c r="G28" s="26" t="s">
        <v>12</v>
      </c>
      <c r="H28" s="26" t="s">
        <v>12</v>
      </c>
      <c r="I28" s="28" t="s">
        <v>13</v>
      </c>
      <c r="J28" s="28" t="s">
        <v>13</v>
      </c>
      <c r="K28" s="28" t="s">
        <v>10</v>
      </c>
      <c r="L28" s="28" t="s">
        <v>10</v>
      </c>
      <c r="M28" s="27" t="s">
        <v>11</v>
      </c>
      <c r="N28" s="31" t="s">
        <v>16</v>
      </c>
      <c r="O28" s="31" t="s">
        <v>16</v>
      </c>
      <c r="P28" s="28" t="s">
        <v>12</v>
      </c>
      <c r="Q28" s="26" t="s">
        <v>13</v>
      </c>
      <c r="R28" s="28" t="s">
        <v>13</v>
      </c>
      <c r="S28" s="28" t="s">
        <v>10</v>
      </c>
      <c r="T28" s="28" t="s">
        <v>10</v>
      </c>
      <c r="U28" s="29" t="s">
        <v>11</v>
      </c>
      <c r="V28" s="29" t="s">
        <v>11</v>
      </c>
      <c r="W28" s="28" t="s">
        <v>12</v>
      </c>
      <c r="X28" s="28" t="s">
        <v>12</v>
      </c>
      <c r="Y28" s="28" t="s">
        <v>13</v>
      </c>
      <c r="Z28" s="28" t="s">
        <v>13</v>
      </c>
      <c r="AA28" s="28" t="s">
        <v>10</v>
      </c>
      <c r="AB28" s="26" t="s">
        <v>10</v>
      </c>
      <c r="AC28" s="29" t="s">
        <v>11</v>
      </c>
      <c r="AD28" s="28" t="s">
        <v>11</v>
      </c>
      <c r="AE28" s="28" t="s">
        <v>12</v>
      </c>
      <c r="AF28" s="28" t="s">
        <v>12</v>
      </c>
      <c r="AG28" s="28" t="s">
        <v>13</v>
      </c>
      <c r="AH28" s="26" t="s">
        <v>13</v>
      </c>
      <c r="AI28" s="133">
        <f t="shared" si="0"/>
        <v>22</v>
      </c>
      <c r="AJ28" s="32"/>
      <c r="AK28" s="32"/>
      <c r="AL28" s="32"/>
      <c r="AM28" s="18"/>
      <c r="AN28" s="33"/>
      <c r="AO28" s="21"/>
      <c r="AP28" s="22"/>
    </row>
    <row r="29" spans="1:42">
      <c r="A29" s="23">
        <v>20</v>
      </c>
      <c r="B29" s="53" t="s">
        <v>29</v>
      </c>
      <c r="C29" s="45"/>
      <c r="D29" s="6" t="s">
        <v>10</v>
      </c>
      <c r="E29" s="8" t="s">
        <v>11</v>
      </c>
      <c r="F29" s="8" t="s">
        <v>11</v>
      </c>
      <c r="G29" s="6" t="s">
        <v>12</v>
      </c>
      <c r="H29" s="6" t="s">
        <v>12</v>
      </c>
      <c r="I29" s="27" t="s">
        <v>12</v>
      </c>
      <c r="J29" s="8" t="s">
        <v>12</v>
      </c>
      <c r="K29" s="8" t="s">
        <v>10</v>
      </c>
      <c r="L29" s="8" t="s">
        <v>10</v>
      </c>
      <c r="M29" s="8" t="s">
        <v>11</v>
      </c>
      <c r="N29" s="6" t="s">
        <v>11</v>
      </c>
      <c r="O29" s="6" t="s">
        <v>12</v>
      </c>
      <c r="P29" s="8" t="s">
        <v>12</v>
      </c>
      <c r="Q29" s="29" t="s">
        <v>12</v>
      </c>
      <c r="R29" s="8" t="s">
        <v>12</v>
      </c>
      <c r="S29" s="8" t="s">
        <v>10</v>
      </c>
      <c r="T29" s="8" t="s">
        <v>10</v>
      </c>
      <c r="U29" s="60" t="s">
        <v>16</v>
      </c>
      <c r="V29" s="60" t="s">
        <v>16</v>
      </c>
      <c r="W29" s="8" t="s">
        <v>12</v>
      </c>
      <c r="X29" s="8" t="s">
        <v>12</v>
      </c>
      <c r="Y29" s="27" t="s">
        <v>12</v>
      </c>
      <c r="Z29" s="8" t="s">
        <v>12</v>
      </c>
      <c r="AA29" s="8" t="s">
        <v>10</v>
      </c>
      <c r="AB29" s="26" t="s">
        <v>10</v>
      </c>
      <c r="AC29" s="6" t="s">
        <v>11</v>
      </c>
      <c r="AD29" s="8" t="s">
        <v>11</v>
      </c>
      <c r="AE29" s="8" t="s">
        <v>12</v>
      </c>
      <c r="AF29" s="8" t="s">
        <v>12</v>
      </c>
      <c r="AG29" s="27" t="s">
        <v>12</v>
      </c>
      <c r="AH29" s="6" t="s">
        <v>12</v>
      </c>
      <c r="AI29" s="133">
        <f t="shared" si="0"/>
        <v>22</v>
      </c>
      <c r="AJ29" s="32"/>
      <c r="AK29" s="32"/>
      <c r="AL29" s="32"/>
      <c r="AM29" s="18"/>
      <c r="AN29" s="33"/>
      <c r="AO29" s="21"/>
      <c r="AP29" s="22"/>
    </row>
    <row r="30" spans="1:42" ht="15" thickBot="1">
      <c r="A30" s="23">
        <v>21</v>
      </c>
      <c r="B30" s="154" t="s">
        <v>258</v>
      </c>
      <c r="C30" s="55"/>
      <c r="D30" s="6" t="s">
        <v>10</v>
      </c>
      <c r="E30" s="8" t="s">
        <v>11</v>
      </c>
      <c r="F30" s="8" t="s">
        <v>11</v>
      </c>
      <c r="G30" s="6" t="s">
        <v>12</v>
      </c>
      <c r="H30" s="6" t="s">
        <v>12</v>
      </c>
      <c r="I30" s="27" t="s">
        <v>11</v>
      </c>
      <c r="J30" s="8" t="s">
        <v>11</v>
      </c>
      <c r="K30" s="8" t="s">
        <v>10</v>
      </c>
      <c r="L30" s="8" t="s">
        <v>10</v>
      </c>
      <c r="M30" s="8" t="s">
        <v>11</v>
      </c>
      <c r="N30" s="6" t="s">
        <v>11</v>
      </c>
      <c r="O30" s="6" t="s">
        <v>12</v>
      </c>
      <c r="P30" s="8" t="s">
        <v>12</v>
      </c>
      <c r="Q30" s="29" t="s">
        <v>11</v>
      </c>
      <c r="R30" s="8" t="s">
        <v>11</v>
      </c>
      <c r="S30" s="8" t="s">
        <v>10</v>
      </c>
      <c r="T30" s="8" t="s">
        <v>10</v>
      </c>
      <c r="U30" s="29" t="s">
        <v>12</v>
      </c>
      <c r="V30" s="29" t="s">
        <v>11</v>
      </c>
      <c r="W30" s="8" t="s">
        <v>12</v>
      </c>
      <c r="X30" s="8" t="s">
        <v>12</v>
      </c>
      <c r="Y30" s="27" t="s">
        <v>11</v>
      </c>
      <c r="Z30" s="8" t="s">
        <v>11</v>
      </c>
      <c r="AA30" s="8" t="s">
        <v>10</v>
      </c>
      <c r="AB30" s="26" t="s">
        <v>10</v>
      </c>
      <c r="AC30" s="6" t="s">
        <v>11</v>
      </c>
      <c r="AD30" s="8" t="s">
        <v>11</v>
      </c>
      <c r="AE30" s="8" t="s">
        <v>12</v>
      </c>
      <c r="AF30" s="8" t="s">
        <v>12</v>
      </c>
      <c r="AG30" s="27" t="s">
        <v>11</v>
      </c>
      <c r="AH30" s="6" t="s">
        <v>11</v>
      </c>
      <c r="AI30" s="133">
        <f t="shared" si="0"/>
        <v>24</v>
      </c>
      <c r="AJ30" s="32"/>
      <c r="AK30" s="32"/>
      <c r="AL30" s="32"/>
      <c r="AM30" s="18"/>
      <c r="AN30" s="33"/>
      <c r="AO30" s="21"/>
      <c r="AP30" s="22"/>
    </row>
    <row r="31" spans="1:42">
      <c r="A31" s="23">
        <v>22</v>
      </c>
      <c r="B31" s="57" t="s">
        <v>30</v>
      </c>
      <c r="C31" s="45"/>
      <c r="D31" s="29" t="s">
        <v>11</v>
      </c>
      <c r="E31" s="27" t="s">
        <v>12</v>
      </c>
      <c r="F31" s="27" t="s">
        <v>12</v>
      </c>
      <c r="G31" s="29" t="s">
        <v>13</v>
      </c>
      <c r="H31" s="29" t="s">
        <v>13</v>
      </c>
      <c r="I31" s="27" t="s">
        <v>10</v>
      </c>
      <c r="J31" s="27" t="s">
        <v>10</v>
      </c>
      <c r="K31" s="27" t="s">
        <v>11</v>
      </c>
      <c r="L31" s="27" t="s">
        <v>11</v>
      </c>
      <c r="M31" s="27" t="s">
        <v>12</v>
      </c>
      <c r="N31" s="31" t="s">
        <v>16</v>
      </c>
      <c r="O31" s="31" t="s">
        <v>16</v>
      </c>
      <c r="P31" s="27" t="s">
        <v>13</v>
      </c>
      <c r="Q31" s="29" t="s">
        <v>10</v>
      </c>
      <c r="R31" s="27" t="s">
        <v>10</v>
      </c>
      <c r="S31" s="27" t="s">
        <v>11</v>
      </c>
      <c r="T31" s="27" t="s">
        <v>11</v>
      </c>
      <c r="U31" s="29" t="s">
        <v>12</v>
      </c>
      <c r="V31" s="29" t="s">
        <v>12</v>
      </c>
      <c r="W31" s="27" t="s">
        <v>13</v>
      </c>
      <c r="X31" s="27" t="s">
        <v>13</v>
      </c>
      <c r="Y31" s="27" t="s">
        <v>10</v>
      </c>
      <c r="Z31" s="27" t="s">
        <v>10</v>
      </c>
      <c r="AA31" s="27" t="s">
        <v>11</v>
      </c>
      <c r="AB31" s="26" t="s">
        <v>11</v>
      </c>
      <c r="AC31" s="29" t="s">
        <v>12</v>
      </c>
      <c r="AD31" s="27" t="s">
        <v>12</v>
      </c>
      <c r="AE31" s="27" t="s">
        <v>13</v>
      </c>
      <c r="AF31" s="27" t="s">
        <v>13</v>
      </c>
      <c r="AG31" s="27" t="s">
        <v>10</v>
      </c>
      <c r="AH31" s="29" t="s">
        <v>10</v>
      </c>
      <c r="AI31" s="133">
        <f t="shared" si="0"/>
        <v>21</v>
      </c>
      <c r="AJ31" s="32"/>
      <c r="AK31" s="32"/>
      <c r="AL31" s="32"/>
      <c r="AM31" s="18"/>
      <c r="AN31" s="33"/>
      <c r="AO31" s="21"/>
      <c r="AP31" s="22"/>
    </row>
    <row r="32" spans="1:42">
      <c r="A32" s="23">
        <v>23</v>
      </c>
      <c r="B32" s="51" t="s">
        <v>31</v>
      </c>
      <c r="C32" s="45"/>
      <c r="D32" s="29" t="s">
        <v>12</v>
      </c>
      <c r="E32" s="27" t="s">
        <v>10</v>
      </c>
      <c r="F32" s="27" t="s">
        <v>10</v>
      </c>
      <c r="G32" s="6" t="s">
        <v>11</v>
      </c>
      <c r="H32" s="29" t="s">
        <v>11</v>
      </c>
      <c r="I32" s="27" t="s">
        <v>12</v>
      </c>
      <c r="J32" s="27" t="s">
        <v>12</v>
      </c>
      <c r="K32" s="27" t="s">
        <v>12</v>
      </c>
      <c r="L32" s="27" t="s">
        <v>12</v>
      </c>
      <c r="M32" s="27" t="s">
        <v>10</v>
      </c>
      <c r="N32" s="29" t="s">
        <v>10</v>
      </c>
      <c r="O32" s="6" t="s">
        <v>11</v>
      </c>
      <c r="P32" s="27" t="s">
        <v>11</v>
      </c>
      <c r="Q32" s="29" t="s">
        <v>12</v>
      </c>
      <c r="R32" s="27" t="s">
        <v>12</v>
      </c>
      <c r="S32" s="27" t="s">
        <v>12</v>
      </c>
      <c r="T32" s="27" t="s">
        <v>12</v>
      </c>
      <c r="U32" s="29" t="s">
        <v>10</v>
      </c>
      <c r="V32" s="29" t="s">
        <v>10</v>
      </c>
      <c r="W32" s="31" t="s">
        <v>16</v>
      </c>
      <c r="X32" s="27" t="s">
        <v>11</v>
      </c>
      <c r="Y32" s="27" t="s">
        <v>12</v>
      </c>
      <c r="Z32" s="27" t="s">
        <v>12</v>
      </c>
      <c r="AA32" s="27" t="s">
        <v>12</v>
      </c>
      <c r="AB32" s="26" t="s">
        <v>12</v>
      </c>
      <c r="AC32" s="29" t="s">
        <v>10</v>
      </c>
      <c r="AD32" s="27" t="s">
        <v>10</v>
      </c>
      <c r="AE32" s="8" t="s">
        <v>11</v>
      </c>
      <c r="AF32" s="27" t="s">
        <v>11</v>
      </c>
      <c r="AG32" s="27" t="s">
        <v>12</v>
      </c>
      <c r="AH32" s="29" t="s">
        <v>12</v>
      </c>
      <c r="AI32" s="133">
        <f t="shared" si="0"/>
        <v>22</v>
      </c>
      <c r="AJ32" s="61"/>
      <c r="AK32" s="32"/>
      <c r="AL32" s="32"/>
      <c r="AM32" s="18"/>
      <c r="AN32" s="33"/>
      <c r="AO32" s="21"/>
      <c r="AP32" s="22"/>
    </row>
    <row r="33" spans="1:42">
      <c r="A33" s="23">
        <v>24</v>
      </c>
      <c r="B33" s="62" t="s">
        <v>32</v>
      </c>
      <c r="C33" s="25"/>
      <c r="D33" s="29" t="s">
        <v>10</v>
      </c>
      <c r="E33" s="27" t="s">
        <v>11</v>
      </c>
      <c r="F33" s="27" t="s">
        <v>11</v>
      </c>
      <c r="G33" s="29" t="s">
        <v>12</v>
      </c>
      <c r="H33" s="29" t="s">
        <v>12</v>
      </c>
      <c r="I33" s="27" t="s">
        <v>11</v>
      </c>
      <c r="J33" s="27" t="s">
        <v>11</v>
      </c>
      <c r="K33" s="27" t="s">
        <v>10</v>
      </c>
      <c r="L33" s="27" t="s">
        <v>10</v>
      </c>
      <c r="M33" s="27" t="s">
        <v>11</v>
      </c>
      <c r="N33" s="31" t="s">
        <v>16</v>
      </c>
      <c r="O33" s="31" t="s">
        <v>16</v>
      </c>
      <c r="P33" s="27" t="s">
        <v>12</v>
      </c>
      <c r="Q33" s="29" t="s">
        <v>11</v>
      </c>
      <c r="R33" s="27" t="s">
        <v>11</v>
      </c>
      <c r="S33" s="27" t="s">
        <v>10</v>
      </c>
      <c r="T33" s="27" t="s">
        <v>10</v>
      </c>
      <c r="U33" s="29" t="s">
        <v>11</v>
      </c>
      <c r="V33" s="29" t="s">
        <v>11</v>
      </c>
      <c r="W33" s="8" t="s">
        <v>12</v>
      </c>
      <c r="X33" s="27" t="s">
        <v>12</v>
      </c>
      <c r="Y33" s="27" t="s">
        <v>11</v>
      </c>
      <c r="Z33" s="27" t="s">
        <v>11</v>
      </c>
      <c r="AA33" s="27" t="s">
        <v>10</v>
      </c>
      <c r="AB33" s="26" t="s">
        <v>10</v>
      </c>
      <c r="AC33" s="29" t="s">
        <v>11</v>
      </c>
      <c r="AD33" s="27" t="s">
        <v>11</v>
      </c>
      <c r="AE33" s="27" t="s">
        <v>12</v>
      </c>
      <c r="AF33" s="27" t="s">
        <v>12</v>
      </c>
      <c r="AG33" s="27" t="s">
        <v>11</v>
      </c>
      <c r="AH33" s="29" t="s">
        <v>11</v>
      </c>
      <c r="AI33" s="133">
        <f t="shared" si="0"/>
        <v>22</v>
      </c>
      <c r="AJ33" s="32"/>
      <c r="AK33" s="32"/>
      <c r="AL33" s="32"/>
      <c r="AM33" s="18"/>
      <c r="AN33" s="33"/>
      <c r="AO33" s="21"/>
      <c r="AP33" s="22"/>
    </row>
    <row r="34" spans="1:42">
      <c r="A34" s="23">
        <v>25</v>
      </c>
      <c r="B34" s="155" t="s">
        <v>251</v>
      </c>
      <c r="C34" s="45"/>
      <c r="D34" s="26" t="s">
        <v>11</v>
      </c>
      <c r="E34" s="28" t="s">
        <v>12</v>
      </c>
      <c r="F34" s="28" t="s">
        <v>12</v>
      </c>
      <c r="G34" s="26" t="s">
        <v>12</v>
      </c>
      <c r="H34" s="26" t="s">
        <v>11</v>
      </c>
      <c r="I34" s="28" t="s">
        <v>10</v>
      </c>
      <c r="J34" s="28" t="s">
        <v>10</v>
      </c>
      <c r="K34" s="28" t="s">
        <v>11</v>
      </c>
      <c r="L34" s="28" t="s">
        <v>11</v>
      </c>
      <c r="M34" s="28" t="s">
        <v>12</v>
      </c>
      <c r="N34" s="26" t="s">
        <v>12</v>
      </c>
      <c r="O34" s="26" t="s">
        <v>12</v>
      </c>
      <c r="P34" s="28" t="s">
        <v>11</v>
      </c>
      <c r="Q34" s="26" t="s">
        <v>10</v>
      </c>
      <c r="R34" s="28" t="s">
        <v>10</v>
      </c>
      <c r="S34" s="28" t="s">
        <v>11</v>
      </c>
      <c r="T34" s="28" t="s">
        <v>11</v>
      </c>
      <c r="U34" s="29" t="s">
        <v>12</v>
      </c>
      <c r="V34" s="29" t="s">
        <v>12</v>
      </c>
      <c r="W34" s="28" t="s">
        <v>12</v>
      </c>
      <c r="X34" s="28" t="s">
        <v>11</v>
      </c>
      <c r="Y34" s="28" t="s">
        <v>10</v>
      </c>
      <c r="Z34" s="28" t="s">
        <v>10</v>
      </c>
      <c r="AA34" s="28" t="s">
        <v>11</v>
      </c>
      <c r="AB34" s="26" t="s">
        <v>11</v>
      </c>
      <c r="AC34" s="26" t="s">
        <v>12</v>
      </c>
      <c r="AD34" s="28" t="s">
        <v>12</v>
      </c>
      <c r="AE34" s="28" t="s">
        <v>12</v>
      </c>
      <c r="AF34" s="28" t="s">
        <v>11</v>
      </c>
      <c r="AG34" s="28" t="s">
        <v>10</v>
      </c>
      <c r="AH34" s="26" t="s">
        <v>10</v>
      </c>
      <c r="AI34" s="133">
        <f t="shared" si="0"/>
        <v>23</v>
      </c>
      <c r="AJ34" s="32"/>
      <c r="AK34" s="32"/>
      <c r="AL34" s="32"/>
      <c r="AM34" s="18"/>
      <c r="AN34" s="33"/>
      <c r="AO34" s="21"/>
      <c r="AP34" s="22"/>
    </row>
    <row r="35" spans="1:42" ht="15" thickBot="1">
      <c r="A35" s="23">
        <v>26</v>
      </c>
      <c r="B35" s="54" t="s">
        <v>33</v>
      </c>
      <c r="C35" s="55"/>
      <c r="D35" s="38" t="s">
        <v>13</v>
      </c>
      <c r="E35" s="39" t="s">
        <v>10</v>
      </c>
      <c r="F35" s="39" t="s">
        <v>10</v>
      </c>
      <c r="G35" s="40" t="s">
        <v>11</v>
      </c>
      <c r="H35" s="38" t="s">
        <v>11</v>
      </c>
      <c r="I35" s="39" t="s">
        <v>12</v>
      </c>
      <c r="J35" s="39" t="s">
        <v>12</v>
      </c>
      <c r="K35" s="39" t="s">
        <v>13</v>
      </c>
      <c r="L35" s="39" t="s">
        <v>13</v>
      </c>
      <c r="M35" s="39" t="s">
        <v>10</v>
      </c>
      <c r="N35" s="38" t="s">
        <v>10</v>
      </c>
      <c r="O35" s="40" t="s">
        <v>11</v>
      </c>
      <c r="P35" s="39" t="s">
        <v>11</v>
      </c>
      <c r="Q35" s="38" t="s">
        <v>12</v>
      </c>
      <c r="R35" s="39" t="s">
        <v>12</v>
      </c>
      <c r="S35" s="39" t="s">
        <v>13</v>
      </c>
      <c r="T35" s="39" t="s">
        <v>13</v>
      </c>
      <c r="U35" s="29" t="s">
        <v>10</v>
      </c>
      <c r="V35" s="29" t="s">
        <v>10</v>
      </c>
      <c r="W35" s="41" t="s">
        <v>11</v>
      </c>
      <c r="X35" s="39" t="s">
        <v>11</v>
      </c>
      <c r="Y35" s="39" t="s">
        <v>12</v>
      </c>
      <c r="Z35" s="39" t="s">
        <v>12</v>
      </c>
      <c r="AA35" s="39" t="s">
        <v>13</v>
      </c>
      <c r="AB35" s="26" t="s">
        <v>13</v>
      </c>
      <c r="AC35" s="38" t="s">
        <v>10</v>
      </c>
      <c r="AD35" s="39" t="s">
        <v>10</v>
      </c>
      <c r="AE35" s="41" t="s">
        <v>11</v>
      </c>
      <c r="AF35" s="39" t="s">
        <v>11</v>
      </c>
      <c r="AG35" s="39" t="s">
        <v>12</v>
      </c>
      <c r="AH35" s="38" t="s">
        <v>12</v>
      </c>
      <c r="AI35" s="133">
        <f t="shared" si="0"/>
        <v>23</v>
      </c>
      <c r="AJ35" s="32"/>
      <c r="AK35" s="32"/>
      <c r="AL35" s="32"/>
      <c r="AM35" s="18"/>
      <c r="AN35" s="33"/>
      <c r="AO35" s="21"/>
      <c r="AP35" s="22"/>
    </row>
    <row r="36" spans="1:42" ht="15" customHeight="1">
      <c r="A36" s="23">
        <v>27</v>
      </c>
      <c r="B36" s="147" t="s">
        <v>256</v>
      </c>
      <c r="C36" s="45"/>
      <c r="D36" s="29" t="s">
        <v>12</v>
      </c>
      <c r="E36" s="27" t="s">
        <v>10</v>
      </c>
      <c r="F36" s="27" t="s">
        <v>10</v>
      </c>
      <c r="G36" s="6" t="s">
        <v>11</v>
      </c>
      <c r="H36" s="29" t="s">
        <v>11</v>
      </c>
      <c r="I36" s="27" t="s">
        <v>12</v>
      </c>
      <c r="J36" s="27" t="s">
        <v>12</v>
      </c>
      <c r="K36" s="27" t="s">
        <v>12</v>
      </c>
      <c r="L36" s="27" t="s">
        <v>12</v>
      </c>
      <c r="M36" s="27" t="s">
        <v>10</v>
      </c>
      <c r="N36" s="29" t="s">
        <v>10</v>
      </c>
      <c r="O36" s="31" t="s">
        <v>16</v>
      </c>
      <c r="P36" s="27" t="s">
        <v>11</v>
      </c>
      <c r="Q36" s="29" t="s">
        <v>12</v>
      </c>
      <c r="R36" s="27" t="s">
        <v>12</v>
      </c>
      <c r="S36" s="27" t="s">
        <v>12</v>
      </c>
      <c r="T36" s="27" t="s">
        <v>12</v>
      </c>
      <c r="U36" s="29" t="s">
        <v>10</v>
      </c>
      <c r="V36" s="29" t="s">
        <v>10</v>
      </c>
      <c r="W36" s="8" t="s">
        <v>11</v>
      </c>
      <c r="X36" s="27" t="s">
        <v>11</v>
      </c>
      <c r="Y36" s="27" t="s">
        <v>12</v>
      </c>
      <c r="Z36" s="27" t="s">
        <v>12</v>
      </c>
      <c r="AA36" s="27" t="s">
        <v>12</v>
      </c>
      <c r="AB36" s="26" t="s">
        <v>12</v>
      </c>
      <c r="AC36" s="29" t="s">
        <v>10</v>
      </c>
      <c r="AD36" s="27" t="s">
        <v>10</v>
      </c>
      <c r="AE36" s="8" t="s">
        <v>11</v>
      </c>
      <c r="AF36" s="27" t="s">
        <v>11</v>
      </c>
      <c r="AG36" s="27" t="s">
        <v>12</v>
      </c>
      <c r="AH36" s="29" t="s">
        <v>12</v>
      </c>
      <c r="AI36" s="133">
        <f t="shared" si="0"/>
        <v>22</v>
      </c>
      <c r="AJ36" s="32"/>
      <c r="AK36" s="32"/>
      <c r="AL36" s="32"/>
      <c r="AM36" s="18"/>
      <c r="AN36" s="33"/>
      <c r="AO36" s="21"/>
      <c r="AP36" s="22"/>
    </row>
    <row r="37" spans="1:42">
      <c r="A37" s="23">
        <v>28</v>
      </c>
      <c r="B37" s="53" t="s">
        <v>34</v>
      </c>
      <c r="C37" s="45"/>
      <c r="D37" s="29" t="s">
        <v>12</v>
      </c>
      <c r="E37" s="27" t="s">
        <v>12</v>
      </c>
      <c r="F37" s="8" t="s">
        <v>12</v>
      </c>
      <c r="G37" s="6" t="s">
        <v>10</v>
      </c>
      <c r="H37" s="6" t="s">
        <v>10</v>
      </c>
      <c r="I37" s="8" t="s">
        <v>12</v>
      </c>
      <c r="J37" s="8" t="s">
        <v>12</v>
      </c>
      <c r="K37" s="27" t="s">
        <v>12</v>
      </c>
      <c r="L37" s="27" t="s">
        <v>12</v>
      </c>
      <c r="M37" s="27" t="s">
        <v>12</v>
      </c>
      <c r="N37" s="6" t="s">
        <v>12</v>
      </c>
      <c r="O37" s="6" t="s">
        <v>10</v>
      </c>
      <c r="P37" s="8" t="s">
        <v>10</v>
      </c>
      <c r="Q37" s="6" t="s">
        <v>12</v>
      </c>
      <c r="R37" s="8" t="s">
        <v>12</v>
      </c>
      <c r="S37" s="27" t="s">
        <v>12</v>
      </c>
      <c r="T37" s="27" t="s">
        <v>12</v>
      </c>
      <c r="U37" s="29" t="s">
        <v>11</v>
      </c>
      <c r="V37" s="29" t="s">
        <v>11</v>
      </c>
      <c r="W37" s="8" t="s">
        <v>10</v>
      </c>
      <c r="X37" s="8" t="s">
        <v>10</v>
      </c>
      <c r="Y37" s="8" t="s">
        <v>12</v>
      </c>
      <c r="Z37" s="8" t="s">
        <v>12</v>
      </c>
      <c r="AA37" s="27" t="s">
        <v>12</v>
      </c>
      <c r="AB37" s="26" t="s">
        <v>12</v>
      </c>
      <c r="AC37" s="29" t="s">
        <v>12</v>
      </c>
      <c r="AD37" s="8" t="s">
        <v>12</v>
      </c>
      <c r="AE37" s="8" t="s">
        <v>10</v>
      </c>
      <c r="AF37" s="8" t="s">
        <v>10</v>
      </c>
      <c r="AG37" s="8" t="s">
        <v>12</v>
      </c>
      <c r="AH37" s="6" t="s">
        <v>12</v>
      </c>
      <c r="AI37" s="133">
        <f t="shared" si="0"/>
        <v>23</v>
      </c>
      <c r="AJ37" s="32"/>
      <c r="AK37" s="32"/>
      <c r="AL37" s="32"/>
      <c r="AM37" s="18"/>
      <c r="AN37" s="33"/>
      <c r="AO37" s="21"/>
      <c r="AP37" s="22"/>
    </row>
    <row r="38" spans="1:42">
      <c r="A38" s="23">
        <v>29</v>
      </c>
      <c r="B38" s="53" t="s">
        <v>35</v>
      </c>
      <c r="C38" s="25"/>
      <c r="D38" s="6" t="s">
        <v>12</v>
      </c>
      <c r="E38" s="27" t="s">
        <v>13</v>
      </c>
      <c r="F38" s="8" t="s">
        <v>13</v>
      </c>
      <c r="G38" s="6" t="s">
        <v>10</v>
      </c>
      <c r="H38" s="6" t="s">
        <v>10</v>
      </c>
      <c r="I38" s="8" t="s">
        <v>11</v>
      </c>
      <c r="J38" s="8" t="s">
        <v>11</v>
      </c>
      <c r="K38" s="8" t="s">
        <v>12</v>
      </c>
      <c r="L38" s="8" t="s">
        <v>12</v>
      </c>
      <c r="M38" s="27" t="s">
        <v>13</v>
      </c>
      <c r="N38" s="6" t="s">
        <v>13</v>
      </c>
      <c r="O38" s="6" t="s">
        <v>10</v>
      </c>
      <c r="P38" s="8" t="s">
        <v>10</v>
      </c>
      <c r="Q38" s="6" t="s">
        <v>11</v>
      </c>
      <c r="R38" s="8" t="s">
        <v>11</v>
      </c>
      <c r="S38" s="8" t="s">
        <v>12</v>
      </c>
      <c r="T38" s="8" t="s">
        <v>12</v>
      </c>
      <c r="U38" s="29" t="s">
        <v>13</v>
      </c>
      <c r="V38" s="29" t="s">
        <v>13</v>
      </c>
      <c r="W38" s="8" t="s">
        <v>10</v>
      </c>
      <c r="X38" s="8" t="s">
        <v>10</v>
      </c>
      <c r="Y38" s="8" t="s">
        <v>11</v>
      </c>
      <c r="Z38" s="8" t="s">
        <v>11</v>
      </c>
      <c r="AA38" s="8" t="s">
        <v>12</v>
      </c>
      <c r="AB38" s="26" t="s">
        <v>12</v>
      </c>
      <c r="AC38" s="31" t="s">
        <v>16</v>
      </c>
      <c r="AD38" s="31" t="s">
        <v>16</v>
      </c>
      <c r="AE38" s="8" t="s">
        <v>10</v>
      </c>
      <c r="AF38" s="8" t="s">
        <v>10</v>
      </c>
      <c r="AG38" s="8" t="s">
        <v>11</v>
      </c>
      <c r="AH38" s="6" t="s">
        <v>11</v>
      </c>
      <c r="AI38" s="133">
        <f t="shared" si="0"/>
        <v>21</v>
      </c>
      <c r="AJ38" s="32"/>
      <c r="AK38" s="32"/>
      <c r="AL38" s="32"/>
      <c r="AM38" s="18"/>
      <c r="AN38" s="33"/>
      <c r="AO38" s="21"/>
      <c r="AP38" s="22"/>
    </row>
    <row r="39" spans="1:42" ht="15" thickBot="1">
      <c r="A39" s="23">
        <v>30</v>
      </c>
      <c r="B39" s="54" t="s">
        <v>36</v>
      </c>
      <c r="C39" s="37"/>
      <c r="D39" s="40" t="s">
        <v>12</v>
      </c>
      <c r="E39" s="41" t="s">
        <v>13</v>
      </c>
      <c r="F39" s="41" t="s">
        <v>13</v>
      </c>
      <c r="G39" s="40" t="s">
        <v>10</v>
      </c>
      <c r="H39" s="40" t="s">
        <v>10</v>
      </c>
      <c r="I39" s="41" t="s">
        <v>11</v>
      </c>
      <c r="J39" s="41" t="s">
        <v>11</v>
      </c>
      <c r="K39" s="41" t="s">
        <v>12</v>
      </c>
      <c r="L39" s="41" t="s">
        <v>12</v>
      </c>
      <c r="M39" s="41" t="s">
        <v>13</v>
      </c>
      <c r="N39" s="40" t="s">
        <v>13</v>
      </c>
      <c r="O39" s="40" t="s">
        <v>10</v>
      </c>
      <c r="P39" s="41" t="s">
        <v>10</v>
      </c>
      <c r="Q39" s="40" t="s">
        <v>11</v>
      </c>
      <c r="R39" s="41" t="s">
        <v>11</v>
      </c>
      <c r="S39" s="41" t="s">
        <v>12</v>
      </c>
      <c r="T39" s="41" t="s">
        <v>12</v>
      </c>
      <c r="U39" s="29" t="s">
        <v>13</v>
      </c>
      <c r="V39" s="29" t="s">
        <v>13</v>
      </c>
      <c r="W39" s="41" t="s">
        <v>10</v>
      </c>
      <c r="X39" s="41" t="s">
        <v>10</v>
      </c>
      <c r="Y39" s="41" t="s">
        <v>11</v>
      </c>
      <c r="Z39" s="41" t="s">
        <v>11</v>
      </c>
      <c r="AA39" s="41" t="s">
        <v>12</v>
      </c>
      <c r="AB39" s="26" t="s">
        <v>12</v>
      </c>
      <c r="AC39" s="40" t="s">
        <v>13</v>
      </c>
      <c r="AD39" s="41" t="s">
        <v>13</v>
      </c>
      <c r="AE39" s="41" t="s">
        <v>10</v>
      </c>
      <c r="AF39" s="41" t="s">
        <v>10</v>
      </c>
      <c r="AG39" s="41" t="s">
        <v>11</v>
      </c>
      <c r="AH39" s="40" t="s">
        <v>11</v>
      </c>
      <c r="AI39" s="133">
        <f t="shared" si="0"/>
        <v>23</v>
      </c>
      <c r="AJ39" s="32"/>
      <c r="AK39" s="32"/>
      <c r="AL39" s="32"/>
      <c r="AM39" s="18"/>
      <c r="AN39" s="33"/>
      <c r="AO39" s="21"/>
      <c r="AP39" s="22"/>
    </row>
    <row r="40" spans="1:42">
      <c r="A40" s="23">
        <v>31</v>
      </c>
      <c r="B40" s="59" t="s">
        <v>37</v>
      </c>
      <c r="C40" s="45"/>
      <c r="D40" s="26" t="s">
        <v>10</v>
      </c>
      <c r="E40" s="27" t="s">
        <v>11</v>
      </c>
      <c r="F40" s="28" t="s">
        <v>11</v>
      </c>
      <c r="G40" s="26" t="s">
        <v>12</v>
      </c>
      <c r="H40" s="26" t="s">
        <v>12</v>
      </c>
      <c r="I40" s="28" t="s">
        <v>13</v>
      </c>
      <c r="J40" s="28" t="s">
        <v>13</v>
      </c>
      <c r="K40" s="28" t="s">
        <v>10</v>
      </c>
      <c r="L40" s="28" t="s">
        <v>10</v>
      </c>
      <c r="M40" s="27" t="s">
        <v>11</v>
      </c>
      <c r="N40" s="26" t="s">
        <v>11</v>
      </c>
      <c r="O40" s="26" t="s">
        <v>12</v>
      </c>
      <c r="P40" s="28" t="s">
        <v>12</v>
      </c>
      <c r="Q40" s="26" t="s">
        <v>13</v>
      </c>
      <c r="R40" s="28" t="s">
        <v>13</v>
      </c>
      <c r="S40" s="28" t="s">
        <v>10</v>
      </c>
      <c r="T40" s="28" t="s">
        <v>10</v>
      </c>
      <c r="U40" s="29" t="s">
        <v>11</v>
      </c>
      <c r="V40" s="29" t="s">
        <v>11</v>
      </c>
      <c r="W40" s="28" t="s">
        <v>12</v>
      </c>
      <c r="X40" s="28" t="s">
        <v>12</v>
      </c>
      <c r="Y40" s="28" t="s">
        <v>13</v>
      </c>
      <c r="Z40" s="28" t="s">
        <v>13</v>
      </c>
      <c r="AA40" s="28" t="s">
        <v>10</v>
      </c>
      <c r="AB40" s="26" t="s">
        <v>10</v>
      </c>
      <c r="AC40" s="29" t="s">
        <v>11</v>
      </c>
      <c r="AD40" s="28" t="s">
        <v>11</v>
      </c>
      <c r="AE40" s="28" t="s">
        <v>12</v>
      </c>
      <c r="AF40" s="28" t="s">
        <v>12</v>
      </c>
      <c r="AG40" s="28" t="s">
        <v>13</v>
      </c>
      <c r="AH40" s="26" t="s">
        <v>13</v>
      </c>
      <c r="AI40" s="133">
        <f t="shared" si="0"/>
        <v>24</v>
      </c>
      <c r="AJ40" s="32"/>
      <c r="AK40" s="32"/>
      <c r="AL40" s="32"/>
      <c r="AM40" s="18"/>
      <c r="AN40" s="33"/>
      <c r="AO40" s="21"/>
      <c r="AP40" s="22"/>
    </row>
    <row r="41" spans="1:42">
      <c r="A41" s="23">
        <v>32</v>
      </c>
      <c r="B41" s="153" t="s">
        <v>249</v>
      </c>
      <c r="C41" s="25"/>
      <c r="D41" s="26" t="s">
        <v>10</v>
      </c>
      <c r="E41" s="27" t="s">
        <v>11</v>
      </c>
      <c r="F41" s="28" t="s">
        <v>11</v>
      </c>
      <c r="G41" s="26" t="s">
        <v>12</v>
      </c>
      <c r="H41" s="26" t="s">
        <v>12</v>
      </c>
      <c r="I41" s="28" t="s">
        <v>13</v>
      </c>
      <c r="J41" s="28" t="s">
        <v>13</v>
      </c>
      <c r="K41" s="28" t="s">
        <v>10</v>
      </c>
      <c r="L41" s="28" t="s">
        <v>10</v>
      </c>
      <c r="M41" s="27" t="s">
        <v>11</v>
      </c>
      <c r="N41" s="26" t="s">
        <v>11</v>
      </c>
      <c r="O41" s="26" t="s">
        <v>12</v>
      </c>
      <c r="P41" s="28" t="s">
        <v>12</v>
      </c>
      <c r="Q41" s="26" t="s">
        <v>13</v>
      </c>
      <c r="R41" s="28" t="s">
        <v>13</v>
      </c>
      <c r="S41" s="28" t="s">
        <v>10</v>
      </c>
      <c r="T41" s="28" t="s">
        <v>10</v>
      </c>
      <c r="U41" s="29" t="s">
        <v>11</v>
      </c>
      <c r="V41" s="29" t="s">
        <v>11</v>
      </c>
      <c r="W41" s="28" t="s">
        <v>12</v>
      </c>
      <c r="X41" s="28" t="s">
        <v>12</v>
      </c>
      <c r="Y41" s="28" t="s">
        <v>13</v>
      </c>
      <c r="Z41" s="28" t="s">
        <v>13</v>
      </c>
      <c r="AA41" s="28" t="s">
        <v>10</v>
      </c>
      <c r="AB41" s="26" t="s">
        <v>10</v>
      </c>
      <c r="AC41" s="29" t="s">
        <v>11</v>
      </c>
      <c r="AD41" s="28" t="s">
        <v>11</v>
      </c>
      <c r="AE41" s="28" t="s">
        <v>12</v>
      </c>
      <c r="AF41" s="28" t="s">
        <v>12</v>
      </c>
      <c r="AG41" s="28" t="s">
        <v>13</v>
      </c>
      <c r="AH41" s="26" t="s">
        <v>13</v>
      </c>
      <c r="AI41" s="133">
        <f t="shared" si="0"/>
        <v>24</v>
      </c>
      <c r="AJ41" s="32"/>
      <c r="AK41" s="32"/>
      <c r="AL41" s="32"/>
      <c r="AM41" s="18"/>
      <c r="AN41" s="33"/>
      <c r="AO41" s="21"/>
      <c r="AP41" s="22"/>
    </row>
    <row r="42" spans="1:42">
      <c r="A42" s="23">
        <v>33</v>
      </c>
      <c r="B42" s="153" t="s">
        <v>255</v>
      </c>
      <c r="C42" s="25"/>
      <c r="D42" s="26" t="s">
        <v>11</v>
      </c>
      <c r="E42" s="28" t="s">
        <v>11</v>
      </c>
      <c r="F42" s="28" t="s">
        <v>11</v>
      </c>
      <c r="G42" s="26" t="s">
        <v>12</v>
      </c>
      <c r="H42" s="26" t="s">
        <v>12</v>
      </c>
      <c r="I42" s="28" t="s">
        <v>10</v>
      </c>
      <c r="J42" s="28" t="s">
        <v>10</v>
      </c>
      <c r="K42" s="31" t="s">
        <v>16</v>
      </c>
      <c r="L42" s="31" t="s">
        <v>16</v>
      </c>
      <c r="M42" s="28" t="s">
        <v>11</v>
      </c>
      <c r="N42" s="26" t="s">
        <v>11</v>
      </c>
      <c r="O42" s="26" t="s">
        <v>12</v>
      </c>
      <c r="P42" s="28" t="s">
        <v>12</v>
      </c>
      <c r="Q42" s="26" t="s">
        <v>10</v>
      </c>
      <c r="R42" s="28" t="s">
        <v>10</v>
      </c>
      <c r="S42" s="28" t="s">
        <v>11</v>
      </c>
      <c r="T42" s="28" t="s">
        <v>11</v>
      </c>
      <c r="U42" s="29" t="s">
        <v>12</v>
      </c>
      <c r="V42" s="29" t="s">
        <v>12</v>
      </c>
      <c r="W42" s="28" t="s">
        <v>12</v>
      </c>
      <c r="X42" s="28" t="s">
        <v>12</v>
      </c>
      <c r="Y42" s="28" t="s">
        <v>10</v>
      </c>
      <c r="Z42" s="28" t="s">
        <v>10</v>
      </c>
      <c r="AA42" s="28" t="s">
        <v>11</v>
      </c>
      <c r="AB42" s="26" t="s">
        <v>11</v>
      </c>
      <c r="AC42" s="26" t="s">
        <v>11</v>
      </c>
      <c r="AD42" s="28" t="s">
        <v>11</v>
      </c>
      <c r="AE42" s="28" t="s">
        <v>12</v>
      </c>
      <c r="AF42" s="28" t="s">
        <v>12</v>
      </c>
      <c r="AG42" s="28" t="s">
        <v>10</v>
      </c>
      <c r="AH42" s="26" t="s">
        <v>10</v>
      </c>
      <c r="AI42" s="133">
        <f t="shared" si="0"/>
        <v>21</v>
      </c>
      <c r="AJ42" s="32"/>
      <c r="AK42" s="32"/>
      <c r="AL42" s="32"/>
      <c r="AM42" s="18"/>
      <c r="AN42" s="33"/>
      <c r="AO42" s="21"/>
      <c r="AP42" s="22"/>
    </row>
    <row r="43" spans="1:42">
      <c r="A43" s="23">
        <v>34</v>
      </c>
      <c r="B43" s="53" t="s">
        <v>38</v>
      </c>
      <c r="C43" s="25"/>
      <c r="D43" s="29" t="s">
        <v>12</v>
      </c>
      <c r="E43" s="27" t="s">
        <v>10</v>
      </c>
      <c r="F43" s="27" t="s">
        <v>10</v>
      </c>
      <c r="G43" s="6" t="s">
        <v>11</v>
      </c>
      <c r="H43" s="29" t="s">
        <v>11</v>
      </c>
      <c r="I43" s="27" t="s">
        <v>12</v>
      </c>
      <c r="J43" s="27" t="s">
        <v>12</v>
      </c>
      <c r="K43" s="27" t="s">
        <v>13</v>
      </c>
      <c r="L43" s="27" t="s">
        <v>13</v>
      </c>
      <c r="M43" s="27" t="s">
        <v>10</v>
      </c>
      <c r="N43" s="29" t="s">
        <v>10</v>
      </c>
      <c r="O43" s="6" t="s">
        <v>11</v>
      </c>
      <c r="P43" s="27" t="s">
        <v>11</v>
      </c>
      <c r="Q43" s="29" t="s">
        <v>12</v>
      </c>
      <c r="R43" s="27" t="s">
        <v>12</v>
      </c>
      <c r="S43" s="27" t="s">
        <v>13</v>
      </c>
      <c r="T43" s="27" t="s">
        <v>13</v>
      </c>
      <c r="U43" s="29" t="s">
        <v>10</v>
      </c>
      <c r="V43" s="29" t="s">
        <v>10</v>
      </c>
      <c r="W43" s="8" t="s">
        <v>11</v>
      </c>
      <c r="X43" s="27" t="s">
        <v>11</v>
      </c>
      <c r="Y43" s="27" t="s">
        <v>12</v>
      </c>
      <c r="Z43" s="27" t="s">
        <v>12</v>
      </c>
      <c r="AA43" s="27" t="s">
        <v>13</v>
      </c>
      <c r="AB43" s="26" t="s">
        <v>13</v>
      </c>
      <c r="AC43" s="29" t="s">
        <v>10</v>
      </c>
      <c r="AD43" s="27" t="s">
        <v>10</v>
      </c>
      <c r="AE43" s="8" t="s">
        <v>11</v>
      </c>
      <c r="AF43" s="27" t="s">
        <v>11</v>
      </c>
      <c r="AG43" s="27" t="s">
        <v>12</v>
      </c>
      <c r="AH43" s="29" t="s">
        <v>12</v>
      </c>
      <c r="AI43" s="133">
        <f t="shared" si="0"/>
        <v>23</v>
      </c>
      <c r="AJ43" s="32"/>
      <c r="AK43" s="32"/>
      <c r="AL43" s="32"/>
      <c r="AM43" s="18"/>
      <c r="AN43" s="33"/>
      <c r="AO43" s="21"/>
      <c r="AP43" s="22"/>
    </row>
    <row r="44" spans="1:42">
      <c r="A44" s="23">
        <v>35</v>
      </c>
      <c r="B44" s="62" t="s">
        <v>39</v>
      </c>
      <c r="C44" s="43"/>
      <c r="D44" s="47" t="s">
        <v>12</v>
      </c>
      <c r="E44" s="48" t="s">
        <v>12</v>
      </c>
      <c r="F44" s="48" t="s">
        <v>12</v>
      </c>
      <c r="G44" s="47" t="s">
        <v>10</v>
      </c>
      <c r="H44" s="47" t="s">
        <v>10</v>
      </c>
      <c r="I44" s="48" t="s">
        <v>11</v>
      </c>
      <c r="J44" s="48" t="s">
        <v>11</v>
      </c>
      <c r="K44" s="48" t="s">
        <v>12</v>
      </c>
      <c r="L44" s="48" t="s">
        <v>12</v>
      </c>
      <c r="M44" s="48" t="s">
        <v>12</v>
      </c>
      <c r="N44" s="47" t="s">
        <v>12</v>
      </c>
      <c r="O44" s="47" t="s">
        <v>10</v>
      </c>
      <c r="P44" s="48" t="s">
        <v>10</v>
      </c>
      <c r="Q44" s="47" t="s">
        <v>11</v>
      </c>
      <c r="R44" s="48" t="s">
        <v>11</v>
      </c>
      <c r="S44" s="48" t="s">
        <v>12</v>
      </c>
      <c r="T44" s="48" t="s">
        <v>12</v>
      </c>
      <c r="U44" s="29" t="s">
        <v>11</v>
      </c>
      <c r="V44" s="29" t="s">
        <v>11</v>
      </c>
      <c r="W44" s="48" t="s">
        <v>10</v>
      </c>
      <c r="X44" s="48" t="s">
        <v>10</v>
      </c>
      <c r="Y44" s="48" t="s">
        <v>11</v>
      </c>
      <c r="Z44" s="48" t="s">
        <v>11</v>
      </c>
      <c r="AA44" s="48" t="s">
        <v>12</v>
      </c>
      <c r="AB44" s="26" t="s">
        <v>12</v>
      </c>
      <c r="AC44" s="47" t="s">
        <v>12</v>
      </c>
      <c r="AD44" s="48" t="s">
        <v>12</v>
      </c>
      <c r="AE44" s="48" t="s">
        <v>10</v>
      </c>
      <c r="AF44" s="48" t="s">
        <v>10</v>
      </c>
      <c r="AG44" s="48" t="s">
        <v>11</v>
      </c>
      <c r="AH44" s="47" t="s">
        <v>11</v>
      </c>
      <c r="AI44" s="133">
        <f t="shared" si="0"/>
        <v>23</v>
      </c>
      <c r="AJ44" s="32"/>
      <c r="AK44" s="32"/>
      <c r="AL44" s="32"/>
      <c r="AM44" s="18"/>
      <c r="AN44" s="33"/>
      <c r="AO44" s="21"/>
      <c r="AP44" s="22"/>
    </row>
    <row r="45" spans="1:42">
      <c r="A45" s="23">
        <v>36</v>
      </c>
      <c r="B45" s="155" t="s">
        <v>250</v>
      </c>
      <c r="C45" s="43"/>
      <c r="D45" s="29" t="s">
        <v>11</v>
      </c>
      <c r="E45" s="27" t="s">
        <v>11</v>
      </c>
      <c r="F45" s="27" t="s">
        <v>12</v>
      </c>
      <c r="G45" s="29" t="s">
        <v>13</v>
      </c>
      <c r="H45" s="29" t="s">
        <v>13</v>
      </c>
      <c r="I45" s="27" t="s">
        <v>10</v>
      </c>
      <c r="J45" s="27" t="s">
        <v>10</v>
      </c>
      <c r="K45" s="27" t="s">
        <v>11</v>
      </c>
      <c r="L45" s="27" t="s">
        <v>11</v>
      </c>
      <c r="M45" s="27" t="s">
        <v>11</v>
      </c>
      <c r="N45" s="29" t="s">
        <v>12</v>
      </c>
      <c r="O45" s="29" t="s">
        <v>13</v>
      </c>
      <c r="P45" s="27" t="s">
        <v>13</v>
      </c>
      <c r="Q45" s="29" t="s">
        <v>10</v>
      </c>
      <c r="R45" s="27" t="s">
        <v>10</v>
      </c>
      <c r="S45" s="27" t="s">
        <v>11</v>
      </c>
      <c r="T45" s="27" t="s">
        <v>11</v>
      </c>
      <c r="U45" s="29" t="s">
        <v>12</v>
      </c>
      <c r="V45" s="29" t="s">
        <v>12</v>
      </c>
      <c r="W45" s="27" t="s">
        <v>13</v>
      </c>
      <c r="X45" s="27" t="s">
        <v>13</v>
      </c>
      <c r="Y45" s="27" t="s">
        <v>10</v>
      </c>
      <c r="Z45" s="27" t="s">
        <v>10</v>
      </c>
      <c r="AA45" s="27" t="s">
        <v>11</v>
      </c>
      <c r="AB45" s="26" t="s">
        <v>11</v>
      </c>
      <c r="AC45" s="29" t="s">
        <v>11</v>
      </c>
      <c r="AD45" s="27" t="s">
        <v>12</v>
      </c>
      <c r="AE45" s="27" t="s">
        <v>13</v>
      </c>
      <c r="AF45" s="27" t="s">
        <v>13</v>
      </c>
      <c r="AG45" s="27" t="s">
        <v>10</v>
      </c>
      <c r="AH45" s="29" t="s">
        <v>10</v>
      </c>
      <c r="AI45" s="133">
        <f t="shared" si="0"/>
        <v>23</v>
      </c>
      <c r="AJ45" s="32"/>
      <c r="AK45" s="32"/>
      <c r="AL45" s="32"/>
      <c r="AM45" s="18"/>
      <c r="AN45" s="33"/>
      <c r="AO45" s="21"/>
      <c r="AP45" s="22"/>
    </row>
    <row r="46" spans="1:42" ht="15" thickBot="1">
      <c r="A46" s="23">
        <v>37</v>
      </c>
      <c r="B46" s="54" t="s">
        <v>40</v>
      </c>
      <c r="C46" s="37"/>
      <c r="D46" s="38" t="s">
        <v>10</v>
      </c>
      <c r="E46" s="39" t="s">
        <v>12</v>
      </c>
      <c r="F46" s="39" t="s">
        <v>12</v>
      </c>
      <c r="G46" s="38" t="s">
        <v>12</v>
      </c>
      <c r="H46" s="38" t="s">
        <v>12</v>
      </c>
      <c r="I46" s="39" t="s">
        <v>13</v>
      </c>
      <c r="J46" s="39" t="s">
        <v>13</v>
      </c>
      <c r="K46" s="39" t="s">
        <v>10</v>
      </c>
      <c r="L46" s="39" t="s">
        <v>10</v>
      </c>
      <c r="M46" s="39" t="s">
        <v>12</v>
      </c>
      <c r="N46" s="38" t="s">
        <v>12</v>
      </c>
      <c r="O46" s="38" t="s">
        <v>12</v>
      </c>
      <c r="P46" s="39" t="s">
        <v>12</v>
      </c>
      <c r="Q46" s="38" t="s">
        <v>13</v>
      </c>
      <c r="R46" s="39" t="s">
        <v>13</v>
      </c>
      <c r="S46" s="39" t="s">
        <v>10</v>
      </c>
      <c r="T46" s="39" t="s">
        <v>10</v>
      </c>
      <c r="U46" s="29" t="s">
        <v>12</v>
      </c>
      <c r="V46" s="29" t="s">
        <v>12</v>
      </c>
      <c r="W46" s="39" t="s">
        <v>12</v>
      </c>
      <c r="X46" s="39" t="s">
        <v>12</v>
      </c>
      <c r="Y46" s="39" t="s">
        <v>13</v>
      </c>
      <c r="Z46" s="39" t="s">
        <v>13</v>
      </c>
      <c r="AA46" s="39" t="s">
        <v>10</v>
      </c>
      <c r="AB46" s="26" t="s">
        <v>10</v>
      </c>
      <c r="AC46" s="38" t="s">
        <v>12</v>
      </c>
      <c r="AD46" s="39" t="s">
        <v>12</v>
      </c>
      <c r="AE46" s="39" t="s">
        <v>12</v>
      </c>
      <c r="AF46" s="39" t="s">
        <v>12</v>
      </c>
      <c r="AG46" s="39" t="s">
        <v>13</v>
      </c>
      <c r="AH46" s="38" t="s">
        <v>13</v>
      </c>
      <c r="AI46" s="133">
        <f t="shared" si="0"/>
        <v>24</v>
      </c>
      <c r="AJ46" s="32"/>
      <c r="AK46" s="32"/>
      <c r="AL46" s="32"/>
      <c r="AM46" s="18"/>
      <c r="AN46" s="33"/>
      <c r="AO46" s="21"/>
      <c r="AP46" s="22"/>
    </row>
    <row r="47" spans="1:42">
      <c r="A47" s="23">
        <v>38</v>
      </c>
      <c r="B47" s="62" t="s">
        <v>41</v>
      </c>
      <c r="C47" s="43"/>
      <c r="D47" s="6" t="s">
        <v>12</v>
      </c>
      <c r="E47" s="27" t="s">
        <v>12</v>
      </c>
      <c r="F47" s="8" t="s">
        <v>12</v>
      </c>
      <c r="G47" s="6" t="s">
        <v>10</v>
      </c>
      <c r="H47" s="6" t="s">
        <v>10</v>
      </c>
      <c r="I47" s="8" t="s">
        <v>11</v>
      </c>
      <c r="J47" s="8" t="s">
        <v>12</v>
      </c>
      <c r="K47" s="8" t="s">
        <v>12</v>
      </c>
      <c r="L47" s="8" t="s">
        <v>12</v>
      </c>
      <c r="M47" s="27" t="s">
        <v>12</v>
      </c>
      <c r="N47" s="6" t="s">
        <v>12</v>
      </c>
      <c r="O47" s="6" t="s">
        <v>10</v>
      </c>
      <c r="P47" s="8" t="s">
        <v>10</v>
      </c>
      <c r="Q47" s="6" t="s">
        <v>11</v>
      </c>
      <c r="R47" s="8" t="s">
        <v>12</v>
      </c>
      <c r="S47" s="8" t="s">
        <v>12</v>
      </c>
      <c r="T47" s="8" t="s">
        <v>12</v>
      </c>
      <c r="U47" s="29" t="s">
        <v>11</v>
      </c>
      <c r="V47" s="29" t="s">
        <v>11</v>
      </c>
      <c r="W47" s="8" t="s">
        <v>10</v>
      </c>
      <c r="X47" s="8" t="s">
        <v>10</v>
      </c>
      <c r="Y47" s="8" t="s">
        <v>11</v>
      </c>
      <c r="Z47" s="8" t="s">
        <v>12</v>
      </c>
      <c r="AA47" s="8" t="s">
        <v>12</v>
      </c>
      <c r="AB47" s="26" t="s">
        <v>12</v>
      </c>
      <c r="AC47" s="29" t="s">
        <v>12</v>
      </c>
      <c r="AD47" s="8" t="s">
        <v>12</v>
      </c>
      <c r="AE47" s="8" t="s">
        <v>10</v>
      </c>
      <c r="AF47" s="8" t="s">
        <v>10</v>
      </c>
      <c r="AG47" s="8" t="s">
        <v>11</v>
      </c>
      <c r="AH47" s="6" t="s">
        <v>12</v>
      </c>
      <c r="AI47" s="133">
        <f t="shared" si="0"/>
        <v>23</v>
      </c>
      <c r="AJ47" s="32"/>
      <c r="AK47" s="32"/>
      <c r="AL47" s="32"/>
      <c r="AM47" s="18"/>
      <c r="AN47" s="33"/>
      <c r="AO47" s="21"/>
      <c r="AP47" s="22"/>
    </row>
    <row r="48" spans="1:42">
      <c r="A48" s="23">
        <v>39</v>
      </c>
      <c r="B48" s="62" t="s">
        <v>42</v>
      </c>
      <c r="C48" s="43"/>
      <c r="D48" s="26" t="s">
        <v>10</v>
      </c>
      <c r="E48" s="27" t="s">
        <v>11</v>
      </c>
      <c r="F48" s="28" t="s">
        <v>11</v>
      </c>
      <c r="G48" s="26" t="s">
        <v>12</v>
      </c>
      <c r="H48" s="26" t="s">
        <v>12</v>
      </c>
      <c r="I48" s="28" t="s">
        <v>12</v>
      </c>
      <c r="J48" s="28" t="s">
        <v>11</v>
      </c>
      <c r="K48" s="28" t="s">
        <v>10</v>
      </c>
      <c r="L48" s="28" t="s">
        <v>10</v>
      </c>
      <c r="M48" s="27" t="s">
        <v>11</v>
      </c>
      <c r="N48" s="26" t="s">
        <v>11</v>
      </c>
      <c r="O48" s="26" t="s">
        <v>12</v>
      </c>
      <c r="P48" s="28" t="s">
        <v>12</v>
      </c>
      <c r="Q48" s="26" t="s">
        <v>12</v>
      </c>
      <c r="R48" s="28" t="s">
        <v>11</v>
      </c>
      <c r="S48" s="28" t="s">
        <v>10</v>
      </c>
      <c r="T48" s="28" t="s">
        <v>10</v>
      </c>
      <c r="U48" s="29" t="s">
        <v>11</v>
      </c>
      <c r="V48" s="29" t="s">
        <v>11</v>
      </c>
      <c r="W48" s="28" t="s">
        <v>12</v>
      </c>
      <c r="X48" s="28" t="s">
        <v>12</v>
      </c>
      <c r="Y48" s="28" t="s">
        <v>12</v>
      </c>
      <c r="Z48" s="28" t="s">
        <v>11</v>
      </c>
      <c r="AA48" s="28" t="s">
        <v>10</v>
      </c>
      <c r="AB48" s="26" t="s">
        <v>10</v>
      </c>
      <c r="AC48" s="29" t="s">
        <v>11</v>
      </c>
      <c r="AD48" s="28" t="s">
        <v>11</v>
      </c>
      <c r="AE48" s="28" t="s">
        <v>12</v>
      </c>
      <c r="AF48" s="28" t="s">
        <v>12</v>
      </c>
      <c r="AG48" s="28" t="s">
        <v>12</v>
      </c>
      <c r="AH48" s="26" t="s">
        <v>11</v>
      </c>
      <c r="AI48" s="133">
        <f t="shared" si="0"/>
        <v>24</v>
      </c>
      <c r="AJ48" s="32"/>
      <c r="AK48" s="32"/>
      <c r="AL48" s="32"/>
      <c r="AM48" s="18"/>
      <c r="AN48" s="33"/>
      <c r="AO48" s="21"/>
      <c r="AP48" s="22"/>
    </row>
    <row r="49" spans="1:42">
      <c r="A49" s="23">
        <v>40</v>
      </c>
      <c r="B49" s="62" t="s">
        <v>43</v>
      </c>
      <c r="C49" s="43"/>
      <c r="D49" s="26" t="s">
        <v>11</v>
      </c>
      <c r="E49" s="28" t="s">
        <v>12</v>
      </c>
      <c r="F49" s="28" t="s">
        <v>12</v>
      </c>
      <c r="G49" s="26" t="s">
        <v>13</v>
      </c>
      <c r="H49" s="26" t="s">
        <v>13</v>
      </c>
      <c r="I49" s="28" t="s">
        <v>10</v>
      </c>
      <c r="J49" s="28" t="s">
        <v>10</v>
      </c>
      <c r="K49" s="28" t="s">
        <v>11</v>
      </c>
      <c r="L49" s="28" t="s">
        <v>11</v>
      </c>
      <c r="M49" s="28" t="s">
        <v>12</v>
      </c>
      <c r="N49" s="26" t="s">
        <v>12</v>
      </c>
      <c r="O49" s="26" t="s">
        <v>13</v>
      </c>
      <c r="P49" s="28" t="s">
        <v>13</v>
      </c>
      <c r="Q49" s="26" t="s">
        <v>10</v>
      </c>
      <c r="R49" s="28" t="s">
        <v>10</v>
      </c>
      <c r="S49" s="28" t="s">
        <v>11</v>
      </c>
      <c r="T49" s="28" t="s">
        <v>11</v>
      </c>
      <c r="U49" s="29" t="s">
        <v>12</v>
      </c>
      <c r="V49" s="29" t="s">
        <v>12</v>
      </c>
      <c r="W49" s="28" t="s">
        <v>13</v>
      </c>
      <c r="X49" s="28" t="s">
        <v>13</v>
      </c>
      <c r="Y49" s="28" t="s">
        <v>10</v>
      </c>
      <c r="Z49" s="28" t="s">
        <v>10</v>
      </c>
      <c r="AA49" s="28" t="s">
        <v>11</v>
      </c>
      <c r="AB49" s="26" t="s">
        <v>11</v>
      </c>
      <c r="AC49" s="26" t="s">
        <v>12</v>
      </c>
      <c r="AD49" s="28" t="s">
        <v>12</v>
      </c>
      <c r="AE49" s="28" t="s">
        <v>13</v>
      </c>
      <c r="AF49" s="28" t="s">
        <v>13</v>
      </c>
      <c r="AG49" s="28" t="s">
        <v>10</v>
      </c>
      <c r="AH49" s="26" t="s">
        <v>10</v>
      </c>
      <c r="AI49" s="133">
        <f t="shared" si="0"/>
        <v>23</v>
      </c>
      <c r="AJ49" s="32"/>
      <c r="AK49" s="32"/>
      <c r="AL49" s="32"/>
      <c r="AM49" s="18"/>
      <c r="AN49" s="33"/>
      <c r="AO49" s="21"/>
      <c r="AP49" s="22"/>
    </row>
    <row r="50" spans="1:42">
      <c r="A50" s="23">
        <v>41</v>
      </c>
      <c r="B50" s="62" t="s">
        <v>44</v>
      </c>
      <c r="C50" s="43"/>
      <c r="D50" s="26" t="s">
        <v>10</v>
      </c>
      <c r="E50" s="27" t="s">
        <v>11</v>
      </c>
      <c r="F50" s="28" t="s">
        <v>11</v>
      </c>
      <c r="G50" s="26" t="s">
        <v>12</v>
      </c>
      <c r="H50" s="26" t="s">
        <v>12</v>
      </c>
      <c r="I50" s="28" t="s">
        <v>12</v>
      </c>
      <c r="J50" s="28" t="s">
        <v>11</v>
      </c>
      <c r="K50" s="28" t="s">
        <v>10</v>
      </c>
      <c r="L50" s="28" t="s">
        <v>10</v>
      </c>
      <c r="M50" s="27" t="s">
        <v>11</v>
      </c>
      <c r="N50" s="26" t="s">
        <v>11</v>
      </c>
      <c r="O50" s="26" t="s">
        <v>12</v>
      </c>
      <c r="P50" s="28" t="s">
        <v>12</v>
      </c>
      <c r="Q50" s="26" t="s">
        <v>12</v>
      </c>
      <c r="R50" s="28" t="s">
        <v>11</v>
      </c>
      <c r="S50" s="28" t="s">
        <v>10</v>
      </c>
      <c r="T50" s="28" t="s">
        <v>10</v>
      </c>
      <c r="U50" s="29" t="s">
        <v>11</v>
      </c>
      <c r="V50" s="29" t="s">
        <v>11</v>
      </c>
      <c r="W50" s="28" t="s">
        <v>12</v>
      </c>
      <c r="X50" s="28" t="s">
        <v>12</v>
      </c>
      <c r="Y50" s="28" t="s">
        <v>12</v>
      </c>
      <c r="Z50" s="28" t="s">
        <v>11</v>
      </c>
      <c r="AA50" s="28" t="s">
        <v>10</v>
      </c>
      <c r="AB50" s="26" t="s">
        <v>10</v>
      </c>
      <c r="AC50" s="29" t="s">
        <v>11</v>
      </c>
      <c r="AD50" s="28" t="s">
        <v>11</v>
      </c>
      <c r="AE50" s="28" t="s">
        <v>12</v>
      </c>
      <c r="AF50" s="28" t="s">
        <v>12</v>
      </c>
      <c r="AG50" s="28" t="s">
        <v>12</v>
      </c>
      <c r="AH50" s="26" t="s">
        <v>11</v>
      </c>
      <c r="AI50" s="133">
        <f t="shared" si="0"/>
        <v>24</v>
      </c>
      <c r="AJ50" s="32"/>
      <c r="AK50" s="32"/>
      <c r="AL50" s="32"/>
      <c r="AM50" s="18"/>
      <c r="AN50" s="33"/>
      <c r="AO50" s="21"/>
      <c r="AP50" s="22"/>
    </row>
    <row r="51" spans="1:42">
      <c r="A51" s="23">
        <v>42</v>
      </c>
      <c r="B51" s="155" t="s">
        <v>260</v>
      </c>
      <c r="C51" s="43"/>
      <c r="D51" s="29" t="s">
        <v>11</v>
      </c>
      <c r="E51" s="27" t="s">
        <v>10</v>
      </c>
      <c r="F51" s="27" t="s">
        <v>10</v>
      </c>
      <c r="G51" s="6" t="s">
        <v>11</v>
      </c>
      <c r="H51" s="26" t="s">
        <v>11</v>
      </c>
      <c r="I51" s="27" t="s">
        <v>12</v>
      </c>
      <c r="J51" s="27" t="s">
        <v>12</v>
      </c>
      <c r="K51" s="27" t="s">
        <v>11</v>
      </c>
      <c r="L51" s="27" t="s">
        <v>11</v>
      </c>
      <c r="M51" s="27" t="s">
        <v>10</v>
      </c>
      <c r="N51" s="29" t="s">
        <v>10</v>
      </c>
      <c r="O51" s="6" t="s">
        <v>11</v>
      </c>
      <c r="P51" s="28" t="s">
        <v>11</v>
      </c>
      <c r="Q51" s="29" t="s">
        <v>12</v>
      </c>
      <c r="R51" s="27" t="s">
        <v>12</v>
      </c>
      <c r="S51" s="27" t="s">
        <v>11</v>
      </c>
      <c r="T51" s="27" t="s">
        <v>11</v>
      </c>
      <c r="U51" s="29" t="s">
        <v>10</v>
      </c>
      <c r="V51" s="29" t="s">
        <v>10</v>
      </c>
      <c r="W51" s="8" t="s">
        <v>11</v>
      </c>
      <c r="X51" s="28" t="s">
        <v>11</v>
      </c>
      <c r="Y51" s="27" t="s">
        <v>12</v>
      </c>
      <c r="Z51" s="27" t="s">
        <v>12</v>
      </c>
      <c r="AA51" s="27" t="s">
        <v>11</v>
      </c>
      <c r="AB51" s="26" t="s">
        <v>11</v>
      </c>
      <c r="AC51" s="29" t="s">
        <v>10</v>
      </c>
      <c r="AD51" s="27" t="s">
        <v>10</v>
      </c>
      <c r="AE51" s="8" t="s">
        <v>11</v>
      </c>
      <c r="AF51" s="28" t="s">
        <v>11</v>
      </c>
      <c r="AG51" s="27" t="s">
        <v>12</v>
      </c>
      <c r="AH51" s="29" t="s">
        <v>12</v>
      </c>
      <c r="AI51" s="133">
        <f t="shared" si="0"/>
        <v>23</v>
      </c>
      <c r="AJ51" s="32"/>
      <c r="AK51" s="32"/>
      <c r="AL51" s="32"/>
      <c r="AM51" s="18"/>
      <c r="AN51" s="33"/>
      <c r="AO51" s="21"/>
      <c r="AP51" s="22"/>
    </row>
    <row r="52" spans="1:42">
      <c r="A52" s="23">
        <v>43</v>
      </c>
      <c r="B52" s="155" t="s">
        <v>253</v>
      </c>
      <c r="C52" s="43"/>
      <c r="D52" s="6" t="s">
        <v>13</v>
      </c>
      <c r="E52" s="27" t="s">
        <v>13</v>
      </c>
      <c r="F52" s="8" t="s">
        <v>13</v>
      </c>
      <c r="G52" s="6" t="s">
        <v>10</v>
      </c>
      <c r="H52" s="6" t="s">
        <v>10</v>
      </c>
      <c r="I52" s="8" t="s">
        <v>11</v>
      </c>
      <c r="J52" s="8" t="s">
        <v>11</v>
      </c>
      <c r="K52" s="8" t="s">
        <v>12</v>
      </c>
      <c r="L52" s="8" t="s">
        <v>12</v>
      </c>
      <c r="M52" s="27" t="s">
        <v>13</v>
      </c>
      <c r="N52" s="6" t="s">
        <v>13</v>
      </c>
      <c r="O52" s="6" t="s">
        <v>10</v>
      </c>
      <c r="P52" s="8" t="s">
        <v>10</v>
      </c>
      <c r="Q52" s="6" t="s">
        <v>11</v>
      </c>
      <c r="R52" s="8" t="s">
        <v>11</v>
      </c>
      <c r="S52" s="8" t="s">
        <v>12</v>
      </c>
      <c r="T52" s="8" t="s">
        <v>12</v>
      </c>
      <c r="U52" s="29" t="s">
        <v>13</v>
      </c>
      <c r="V52" s="29" t="s">
        <v>13</v>
      </c>
      <c r="W52" s="8" t="s">
        <v>10</v>
      </c>
      <c r="X52" s="8" t="s">
        <v>10</v>
      </c>
      <c r="Y52" s="8" t="s">
        <v>11</v>
      </c>
      <c r="Z52" s="8" t="s">
        <v>11</v>
      </c>
      <c r="AA52" s="8" t="s">
        <v>12</v>
      </c>
      <c r="AB52" s="26" t="s">
        <v>12</v>
      </c>
      <c r="AC52" s="29" t="s">
        <v>13</v>
      </c>
      <c r="AD52" s="8" t="s">
        <v>13</v>
      </c>
      <c r="AE52" s="8" t="s">
        <v>10</v>
      </c>
      <c r="AF52" s="8" t="s">
        <v>10</v>
      </c>
      <c r="AG52" s="8" t="s">
        <v>11</v>
      </c>
      <c r="AH52" s="6" t="s">
        <v>11</v>
      </c>
      <c r="AI52" s="133">
        <f t="shared" si="0"/>
        <v>23</v>
      </c>
      <c r="AJ52" s="32"/>
      <c r="AK52" s="32"/>
      <c r="AL52" s="32"/>
      <c r="AM52" s="18"/>
      <c r="AN52" s="33"/>
      <c r="AO52" s="21"/>
      <c r="AP52" s="22"/>
    </row>
    <row r="53" spans="1:42">
      <c r="A53" s="23">
        <v>44</v>
      </c>
      <c r="B53" s="62" t="s">
        <v>45</v>
      </c>
      <c r="C53" s="43"/>
      <c r="D53" s="29" t="s">
        <v>12</v>
      </c>
      <c r="E53" s="27" t="s">
        <v>10</v>
      </c>
      <c r="F53" s="27" t="s">
        <v>10</v>
      </c>
      <c r="G53" s="6" t="s">
        <v>11</v>
      </c>
      <c r="H53" s="29" t="s">
        <v>12</v>
      </c>
      <c r="I53" s="27" t="s">
        <v>12</v>
      </c>
      <c r="J53" s="27" t="s">
        <v>12</v>
      </c>
      <c r="K53" s="27" t="s">
        <v>12</v>
      </c>
      <c r="L53" s="27" t="s">
        <v>12</v>
      </c>
      <c r="M53" s="27" t="s">
        <v>10</v>
      </c>
      <c r="N53" s="29" t="s">
        <v>10</v>
      </c>
      <c r="O53" s="6" t="s">
        <v>11</v>
      </c>
      <c r="P53" s="27" t="s">
        <v>12</v>
      </c>
      <c r="Q53" s="29" t="s">
        <v>12</v>
      </c>
      <c r="R53" s="27" t="s">
        <v>12</v>
      </c>
      <c r="S53" s="27" t="s">
        <v>12</v>
      </c>
      <c r="T53" s="27" t="s">
        <v>12</v>
      </c>
      <c r="U53" s="29" t="s">
        <v>10</v>
      </c>
      <c r="V53" s="29" t="s">
        <v>10</v>
      </c>
      <c r="W53" s="8" t="s">
        <v>11</v>
      </c>
      <c r="X53" s="27" t="s">
        <v>12</v>
      </c>
      <c r="Y53" s="27" t="s">
        <v>12</v>
      </c>
      <c r="Z53" s="27" t="s">
        <v>12</v>
      </c>
      <c r="AA53" s="27" t="s">
        <v>12</v>
      </c>
      <c r="AB53" s="26" t="s">
        <v>12</v>
      </c>
      <c r="AC53" s="29" t="s">
        <v>10</v>
      </c>
      <c r="AD53" s="27" t="s">
        <v>10</v>
      </c>
      <c r="AE53" s="8" t="s">
        <v>11</v>
      </c>
      <c r="AF53" s="27" t="s">
        <v>12</v>
      </c>
      <c r="AG53" s="27" t="s">
        <v>12</v>
      </c>
      <c r="AH53" s="29" t="s">
        <v>12</v>
      </c>
      <c r="AI53" s="133">
        <f t="shared" si="0"/>
        <v>23</v>
      </c>
      <c r="AJ53" s="32"/>
      <c r="AK53" s="32"/>
      <c r="AL53" s="32"/>
      <c r="AM53" s="18"/>
      <c r="AN53" s="33"/>
      <c r="AO53" s="21"/>
      <c r="AP53" s="22"/>
    </row>
    <row r="54" spans="1:42">
      <c r="A54" s="23">
        <v>45</v>
      </c>
      <c r="B54" s="62" t="s">
        <v>46</v>
      </c>
      <c r="C54" s="43"/>
      <c r="D54" s="26" t="s">
        <v>11</v>
      </c>
      <c r="E54" s="28" t="s">
        <v>12</v>
      </c>
      <c r="F54" s="28" t="s">
        <v>12</v>
      </c>
      <c r="G54" s="26" t="s">
        <v>12</v>
      </c>
      <c r="H54" s="26" t="s">
        <v>12</v>
      </c>
      <c r="I54" s="28" t="s">
        <v>10</v>
      </c>
      <c r="J54" s="28" t="s">
        <v>10</v>
      </c>
      <c r="K54" s="28" t="s">
        <v>11</v>
      </c>
      <c r="L54" s="28" t="s">
        <v>11</v>
      </c>
      <c r="M54" s="28" t="s">
        <v>12</v>
      </c>
      <c r="N54" s="26" t="s">
        <v>12</v>
      </c>
      <c r="O54" s="26" t="s">
        <v>12</v>
      </c>
      <c r="P54" s="28" t="s">
        <v>12</v>
      </c>
      <c r="Q54" s="26" t="s">
        <v>10</v>
      </c>
      <c r="R54" s="28" t="s">
        <v>10</v>
      </c>
      <c r="S54" s="28" t="s">
        <v>11</v>
      </c>
      <c r="T54" s="28" t="s">
        <v>11</v>
      </c>
      <c r="U54" s="29" t="s">
        <v>12</v>
      </c>
      <c r="V54" s="29" t="s">
        <v>12</v>
      </c>
      <c r="W54" s="28" t="s">
        <v>12</v>
      </c>
      <c r="X54" s="28" t="s">
        <v>12</v>
      </c>
      <c r="Y54" s="28" t="s">
        <v>10</v>
      </c>
      <c r="Z54" s="28" t="s">
        <v>10</v>
      </c>
      <c r="AA54" s="28" t="s">
        <v>11</v>
      </c>
      <c r="AB54" s="26" t="s">
        <v>11</v>
      </c>
      <c r="AC54" s="26" t="s">
        <v>12</v>
      </c>
      <c r="AD54" s="28" t="s">
        <v>12</v>
      </c>
      <c r="AE54" s="28" t="s">
        <v>12</v>
      </c>
      <c r="AF54" s="28" t="s">
        <v>12</v>
      </c>
      <c r="AG54" s="28" t="s">
        <v>10</v>
      </c>
      <c r="AH54" s="26" t="s">
        <v>10</v>
      </c>
      <c r="AI54" s="133">
        <f t="shared" si="0"/>
        <v>23</v>
      </c>
      <c r="AJ54" s="32"/>
      <c r="AK54" s="32"/>
      <c r="AL54" s="32"/>
      <c r="AM54" s="18"/>
      <c r="AN54" s="33"/>
      <c r="AO54" s="21"/>
      <c r="AP54" s="22"/>
    </row>
    <row r="55" spans="1:42">
      <c r="A55" s="23">
        <v>46</v>
      </c>
      <c r="B55" s="62" t="s">
        <v>47</v>
      </c>
      <c r="C55" s="43"/>
      <c r="D55" s="6" t="s">
        <v>12</v>
      </c>
      <c r="E55" s="27" t="s">
        <v>12</v>
      </c>
      <c r="F55" s="8" t="s">
        <v>12</v>
      </c>
      <c r="G55" s="6" t="s">
        <v>10</v>
      </c>
      <c r="H55" s="6" t="s">
        <v>10</v>
      </c>
      <c r="I55" s="8" t="s">
        <v>11</v>
      </c>
      <c r="J55" s="8" t="s">
        <v>11</v>
      </c>
      <c r="K55" s="8" t="s">
        <v>12</v>
      </c>
      <c r="L55" s="8" t="s">
        <v>12</v>
      </c>
      <c r="M55" s="27" t="s">
        <v>12</v>
      </c>
      <c r="N55" s="6" t="s">
        <v>12</v>
      </c>
      <c r="O55" s="6" t="s">
        <v>10</v>
      </c>
      <c r="P55" s="8" t="s">
        <v>10</v>
      </c>
      <c r="Q55" s="6" t="s">
        <v>11</v>
      </c>
      <c r="R55" s="8" t="s">
        <v>11</v>
      </c>
      <c r="S55" s="8" t="s">
        <v>12</v>
      </c>
      <c r="T55" s="8" t="s">
        <v>12</v>
      </c>
      <c r="U55" s="29" t="s">
        <v>11</v>
      </c>
      <c r="V55" s="29" t="s">
        <v>12</v>
      </c>
      <c r="W55" s="8" t="s">
        <v>10</v>
      </c>
      <c r="X55" s="8" t="s">
        <v>10</v>
      </c>
      <c r="Y55" s="8" t="s">
        <v>11</v>
      </c>
      <c r="Z55" s="8" t="s">
        <v>11</v>
      </c>
      <c r="AA55" s="8" t="s">
        <v>12</v>
      </c>
      <c r="AB55" s="26" t="s">
        <v>12</v>
      </c>
      <c r="AC55" s="29" t="s">
        <v>12</v>
      </c>
      <c r="AD55" s="8" t="s">
        <v>12</v>
      </c>
      <c r="AE55" s="8" t="s">
        <v>10</v>
      </c>
      <c r="AF55" s="8" t="s">
        <v>10</v>
      </c>
      <c r="AG55" s="8" t="s">
        <v>11</v>
      </c>
      <c r="AH55" s="6" t="s">
        <v>11</v>
      </c>
      <c r="AI55" s="133">
        <f t="shared" si="0"/>
        <v>23</v>
      </c>
      <c r="AJ55" s="32"/>
      <c r="AK55" s="32"/>
      <c r="AL55" s="32"/>
      <c r="AM55" s="18"/>
      <c r="AN55" s="33"/>
      <c r="AO55" s="21"/>
      <c r="AP55" s="22"/>
    </row>
    <row r="56" spans="1:42" ht="15" thickBot="1">
      <c r="A56" s="23">
        <v>47</v>
      </c>
      <c r="B56" s="63" t="s">
        <v>48</v>
      </c>
      <c r="C56" s="64"/>
      <c r="D56" s="40" t="s">
        <v>11</v>
      </c>
      <c r="E56" s="41" t="s">
        <v>10</v>
      </c>
      <c r="F56" s="41" t="s">
        <v>10</v>
      </c>
      <c r="G56" s="40" t="s">
        <v>11</v>
      </c>
      <c r="H56" s="40" t="s">
        <v>11</v>
      </c>
      <c r="I56" s="41" t="s">
        <v>12</v>
      </c>
      <c r="J56" s="41" t="s">
        <v>12</v>
      </c>
      <c r="K56" s="41" t="s">
        <v>11</v>
      </c>
      <c r="L56" s="41" t="s">
        <v>11</v>
      </c>
      <c r="M56" s="41" t="s">
        <v>10</v>
      </c>
      <c r="N56" s="40" t="s">
        <v>10</v>
      </c>
      <c r="O56" s="40" t="s">
        <v>11</v>
      </c>
      <c r="P56" s="41" t="s">
        <v>11</v>
      </c>
      <c r="Q56" s="40" t="s">
        <v>12</v>
      </c>
      <c r="R56" s="41" t="s">
        <v>12</v>
      </c>
      <c r="S56" s="41" t="s">
        <v>11</v>
      </c>
      <c r="T56" s="41" t="s">
        <v>11</v>
      </c>
      <c r="U56" s="29" t="s">
        <v>10</v>
      </c>
      <c r="V56" s="29" t="s">
        <v>10</v>
      </c>
      <c r="W56" s="41" t="s">
        <v>11</v>
      </c>
      <c r="X56" s="41" t="s">
        <v>11</v>
      </c>
      <c r="Y56" s="41" t="s">
        <v>12</v>
      </c>
      <c r="Z56" s="41" t="s">
        <v>12</v>
      </c>
      <c r="AA56" s="41" t="s">
        <v>11</v>
      </c>
      <c r="AB56" s="26" t="s">
        <v>11</v>
      </c>
      <c r="AC56" s="40" t="s">
        <v>10</v>
      </c>
      <c r="AD56" s="41" t="s">
        <v>10</v>
      </c>
      <c r="AE56" s="41" t="s">
        <v>11</v>
      </c>
      <c r="AF56" s="41" t="s">
        <v>11</v>
      </c>
      <c r="AG56" s="41" t="s">
        <v>12</v>
      </c>
      <c r="AH56" s="40" t="s">
        <v>12</v>
      </c>
      <c r="AI56" s="133">
        <f t="shared" si="0"/>
        <v>23</v>
      </c>
      <c r="AJ56" s="32"/>
      <c r="AK56" s="32"/>
      <c r="AL56" s="32"/>
      <c r="AM56" s="18"/>
      <c r="AN56" s="33"/>
      <c r="AO56" s="21"/>
      <c r="AP56" s="22"/>
    </row>
    <row r="57" spans="1:42">
      <c r="A57" s="23">
        <v>48</v>
      </c>
      <c r="B57" s="147" t="s">
        <v>247</v>
      </c>
      <c r="C57" s="65"/>
      <c r="D57" s="26" t="s">
        <v>10</v>
      </c>
      <c r="E57" s="27" t="s">
        <v>11</v>
      </c>
      <c r="F57" s="28" t="s">
        <v>11</v>
      </c>
      <c r="G57" s="26" t="s">
        <v>12</v>
      </c>
      <c r="H57" s="26" t="s">
        <v>12</v>
      </c>
      <c r="I57" s="28" t="s">
        <v>13</v>
      </c>
      <c r="J57" s="28" t="s">
        <v>13</v>
      </c>
      <c r="K57" s="28" t="s">
        <v>10</v>
      </c>
      <c r="L57" s="28" t="s">
        <v>10</v>
      </c>
      <c r="M57" s="27" t="s">
        <v>11</v>
      </c>
      <c r="N57" s="26" t="s">
        <v>11</v>
      </c>
      <c r="O57" s="26" t="s">
        <v>12</v>
      </c>
      <c r="P57" s="28" t="s">
        <v>12</v>
      </c>
      <c r="Q57" s="26" t="s">
        <v>13</v>
      </c>
      <c r="R57" s="28" t="s">
        <v>13</v>
      </c>
      <c r="S57" s="28" t="s">
        <v>10</v>
      </c>
      <c r="T57" s="28" t="s">
        <v>10</v>
      </c>
      <c r="U57" s="29" t="s">
        <v>11</v>
      </c>
      <c r="V57" s="29" t="s">
        <v>11</v>
      </c>
      <c r="W57" s="28" t="s">
        <v>12</v>
      </c>
      <c r="X57" s="28" t="s">
        <v>12</v>
      </c>
      <c r="Y57" s="28" t="s">
        <v>13</v>
      </c>
      <c r="Z57" s="28" t="s">
        <v>13</v>
      </c>
      <c r="AA57" s="28" t="s">
        <v>10</v>
      </c>
      <c r="AB57" s="26" t="s">
        <v>10</v>
      </c>
      <c r="AC57" s="29" t="s">
        <v>11</v>
      </c>
      <c r="AD57" s="28" t="s">
        <v>11</v>
      </c>
      <c r="AE57" s="28" t="s">
        <v>12</v>
      </c>
      <c r="AF57" s="28" t="s">
        <v>12</v>
      </c>
      <c r="AG57" s="28" t="s">
        <v>13</v>
      </c>
      <c r="AH57" s="26" t="s">
        <v>13</v>
      </c>
      <c r="AI57" s="133">
        <f t="shared" si="0"/>
        <v>24</v>
      </c>
      <c r="AJ57" s="32"/>
      <c r="AK57" s="32"/>
      <c r="AL57" s="32"/>
      <c r="AM57" s="18"/>
      <c r="AN57" s="33"/>
      <c r="AO57" s="21"/>
      <c r="AP57" s="22"/>
    </row>
    <row r="58" spans="1:42">
      <c r="A58" s="23">
        <v>49</v>
      </c>
      <c r="B58" s="147" t="s">
        <v>262</v>
      </c>
      <c r="C58" s="65"/>
      <c r="D58" s="29" t="s">
        <v>12</v>
      </c>
      <c r="E58" s="27" t="s">
        <v>10</v>
      </c>
      <c r="F58" s="27" t="s">
        <v>10</v>
      </c>
      <c r="G58" s="6" t="s">
        <v>11</v>
      </c>
      <c r="H58" s="29" t="s">
        <v>11</v>
      </c>
      <c r="I58" s="27" t="s">
        <v>11</v>
      </c>
      <c r="J58" s="27" t="s">
        <v>12</v>
      </c>
      <c r="K58" s="27" t="s">
        <v>12</v>
      </c>
      <c r="L58" s="27" t="s">
        <v>12</v>
      </c>
      <c r="M58" s="27" t="s">
        <v>10</v>
      </c>
      <c r="N58" s="29" t="s">
        <v>10</v>
      </c>
      <c r="O58" s="6" t="s">
        <v>11</v>
      </c>
      <c r="P58" s="27" t="s">
        <v>11</v>
      </c>
      <c r="Q58" s="29" t="s">
        <v>11</v>
      </c>
      <c r="R58" s="27" t="s">
        <v>12</v>
      </c>
      <c r="S58" s="27" t="s">
        <v>12</v>
      </c>
      <c r="T58" s="27" t="s">
        <v>12</v>
      </c>
      <c r="U58" s="29" t="s">
        <v>10</v>
      </c>
      <c r="V58" s="29" t="s">
        <v>10</v>
      </c>
      <c r="W58" s="8" t="s">
        <v>11</v>
      </c>
      <c r="X58" s="27" t="s">
        <v>11</v>
      </c>
      <c r="Y58" s="27" t="s">
        <v>11</v>
      </c>
      <c r="Z58" s="27" t="s">
        <v>12</v>
      </c>
      <c r="AA58" s="27" t="s">
        <v>12</v>
      </c>
      <c r="AB58" s="26" t="s">
        <v>12</v>
      </c>
      <c r="AC58" s="29" t="s">
        <v>10</v>
      </c>
      <c r="AD58" s="27" t="s">
        <v>10</v>
      </c>
      <c r="AE58" s="8" t="s">
        <v>11</v>
      </c>
      <c r="AF58" s="27" t="s">
        <v>11</v>
      </c>
      <c r="AG58" s="27" t="s">
        <v>11</v>
      </c>
      <c r="AH58" s="29" t="s">
        <v>12</v>
      </c>
      <c r="AI58" s="133">
        <f t="shared" si="0"/>
        <v>23</v>
      </c>
      <c r="AJ58" s="32"/>
      <c r="AK58" s="32"/>
      <c r="AL58" s="32"/>
      <c r="AM58" s="18"/>
      <c r="AN58" s="33"/>
      <c r="AO58" s="21"/>
      <c r="AP58" s="22"/>
    </row>
    <row r="59" spans="1:42">
      <c r="A59" s="23">
        <v>50</v>
      </c>
      <c r="B59" s="51" t="s">
        <v>49</v>
      </c>
      <c r="C59" s="65"/>
      <c r="D59" s="26" t="s">
        <v>11</v>
      </c>
      <c r="E59" s="28" t="s">
        <v>12</v>
      </c>
      <c r="F59" s="28" t="s">
        <v>12</v>
      </c>
      <c r="G59" s="26" t="s">
        <v>12</v>
      </c>
      <c r="H59" s="26" t="s">
        <v>12</v>
      </c>
      <c r="I59" s="28" t="s">
        <v>10</v>
      </c>
      <c r="J59" s="28" t="s">
        <v>10</v>
      </c>
      <c r="K59" s="28" t="s">
        <v>11</v>
      </c>
      <c r="L59" s="28" t="s">
        <v>11</v>
      </c>
      <c r="M59" s="28" t="s">
        <v>12</v>
      </c>
      <c r="N59" s="26" t="s">
        <v>12</v>
      </c>
      <c r="O59" s="26" t="s">
        <v>12</v>
      </c>
      <c r="P59" s="28" t="s">
        <v>12</v>
      </c>
      <c r="Q59" s="26" t="s">
        <v>10</v>
      </c>
      <c r="R59" s="28" t="s">
        <v>10</v>
      </c>
      <c r="S59" s="28" t="s">
        <v>11</v>
      </c>
      <c r="T59" s="28" t="s">
        <v>11</v>
      </c>
      <c r="U59" s="29" t="s">
        <v>12</v>
      </c>
      <c r="V59" s="29" t="s">
        <v>12</v>
      </c>
      <c r="W59" s="28" t="s">
        <v>12</v>
      </c>
      <c r="X59" s="28" t="s">
        <v>13</v>
      </c>
      <c r="Y59" s="28" t="s">
        <v>10</v>
      </c>
      <c r="Z59" s="28" t="s">
        <v>10</v>
      </c>
      <c r="AA59" s="28" t="s">
        <v>11</v>
      </c>
      <c r="AB59" s="26" t="s">
        <v>11</v>
      </c>
      <c r="AC59" s="26" t="s">
        <v>12</v>
      </c>
      <c r="AD59" s="28" t="s">
        <v>12</v>
      </c>
      <c r="AE59" s="28" t="s">
        <v>12</v>
      </c>
      <c r="AF59" s="28" t="s">
        <v>12</v>
      </c>
      <c r="AG59" s="28" t="s">
        <v>10</v>
      </c>
      <c r="AH59" s="26" t="s">
        <v>10</v>
      </c>
      <c r="AI59" s="133">
        <f t="shared" si="0"/>
        <v>23</v>
      </c>
      <c r="AJ59" s="32"/>
      <c r="AK59" s="32"/>
      <c r="AL59" s="32"/>
      <c r="AM59" s="18"/>
      <c r="AN59" s="33"/>
      <c r="AO59" s="21"/>
      <c r="AP59" s="22"/>
    </row>
    <row r="60" spans="1:42">
      <c r="A60" s="23">
        <v>51</v>
      </c>
      <c r="B60" s="51" t="s">
        <v>50</v>
      </c>
      <c r="C60" s="65"/>
      <c r="D60" s="29" t="s">
        <v>11</v>
      </c>
      <c r="E60" s="27" t="s">
        <v>10</v>
      </c>
      <c r="F60" s="27" t="s">
        <v>10</v>
      </c>
      <c r="G60" s="6" t="s">
        <v>11</v>
      </c>
      <c r="H60" s="29" t="s">
        <v>12</v>
      </c>
      <c r="I60" s="27" t="s">
        <v>12</v>
      </c>
      <c r="J60" s="27" t="s">
        <v>12</v>
      </c>
      <c r="K60" s="27" t="s">
        <v>11</v>
      </c>
      <c r="L60" s="27" t="s">
        <v>11</v>
      </c>
      <c r="M60" s="27" t="s">
        <v>10</v>
      </c>
      <c r="N60" s="29" t="s">
        <v>10</v>
      </c>
      <c r="O60" s="6" t="s">
        <v>11</v>
      </c>
      <c r="P60" s="27" t="s">
        <v>12</v>
      </c>
      <c r="Q60" s="29" t="s">
        <v>12</v>
      </c>
      <c r="R60" s="27" t="s">
        <v>12</v>
      </c>
      <c r="S60" s="27" t="s">
        <v>11</v>
      </c>
      <c r="T60" s="27" t="s">
        <v>11</v>
      </c>
      <c r="U60" s="29" t="s">
        <v>10</v>
      </c>
      <c r="V60" s="29" t="s">
        <v>10</v>
      </c>
      <c r="W60" s="8" t="s">
        <v>11</v>
      </c>
      <c r="X60" s="27" t="s">
        <v>12</v>
      </c>
      <c r="Y60" s="27" t="s">
        <v>12</v>
      </c>
      <c r="Z60" s="27" t="s">
        <v>12</v>
      </c>
      <c r="AA60" s="27" t="s">
        <v>11</v>
      </c>
      <c r="AB60" s="26" t="s">
        <v>11</v>
      </c>
      <c r="AC60" s="29" t="s">
        <v>10</v>
      </c>
      <c r="AD60" s="27" t="s">
        <v>10</v>
      </c>
      <c r="AE60" s="8" t="s">
        <v>11</v>
      </c>
      <c r="AF60" s="27" t="s">
        <v>12</v>
      </c>
      <c r="AG60" s="27" t="s">
        <v>12</v>
      </c>
      <c r="AH60" s="29" t="s">
        <v>12</v>
      </c>
      <c r="AI60" s="133">
        <f t="shared" si="0"/>
        <v>23</v>
      </c>
      <c r="AJ60" s="32"/>
      <c r="AK60" s="32"/>
      <c r="AL60" s="32"/>
      <c r="AM60" s="18"/>
      <c r="AN60" s="33"/>
      <c r="AO60" s="21"/>
      <c r="AP60" s="22"/>
    </row>
    <row r="61" spans="1:42">
      <c r="A61" s="23">
        <v>52</v>
      </c>
      <c r="B61" s="51" t="s">
        <v>51</v>
      </c>
      <c r="C61" s="65"/>
      <c r="D61" s="26" t="s">
        <v>10</v>
      </c>
      <c r="E61" s="27" t="s">
        <v>11</v>
      </c>
      <c r="F61" s="28" t="s">
        <v>11</v>
      </c>
      <c r="G61" s="26" t="s">
        <v>12</v>
      </c>
      <c r="H61" s="26" t="s">
        <v>12</v>
      </c>
      <c r="I61" s="28" t="s">
        <v>11</v>
      </c>
      <c r="J61" s="28" t="s">
        <v>11</v>
      </c>
      <c r="K61" s="28" t="s">
        <v>10</v>
      </c>
      <c r="L61" s="28" t="s">
        <v>10</v>
      </c>
      <c r="M61" s="27" t="s">
        <v>11</v>
      </c>
      <c r="N61" s="26" t="s">
        <v>11</v>
      </c>
      <c r="O61" s="26" t="s">
        <v>12</v>
      </c>
      <c r="P61" s="28" t="s">
        <v>12</v>
      </c>
      <c r="Q61" s="26" t="s">
        <v>11</v>
      </c>
      <c r="R61" s="28" t="s">
        <v>11</v>
      </c>
      <c r="S61" s="28" t="s">
        <v>10</v>
      </c>
      <c r="T61" s="28" t="s">
        <v>10</v>
      </c>
      <c r="U61" s="29" t="s">
        <v>11</v>
      </c>
      <c r="V61" s="29" t="s">
        <v>12</v>
      </c>
      <c r="W61" s="28" t="s">
        <v>12</v>
      </c>
      <c r="X61" s="28" t="s">
        <v>12</v>
      </c>
      <c r="Y61" s="28" t="s">
        <v>11</v>
      </c>
      <c r="Z61" s="28" t="s">
        <v>11</v>
      </c>
      <c r="AA61" s="28" t="s">
        <v>10</v>
      </c>
      <c r="AB61" s="26" t="s">
        <v>10</v>
      </c>
      <c r="AC61" s="29" t="s">
        <v>11</v>
      </c>
      <c r="AD61" s="28" t="s">
        <v>11</v>
      </c>
      <c r="AE61" s="28" t="s">
        <v>12</v>
      </c>
      <c r="AF61" s="28" t="s">
        <v>12</v>
      </c>
      <c r="AG61" s="28" t="s">
        <v>11</v>
      </c>
      <c r="AH61" s="26" t="s">
        <v>11</v>
      </c>
      <c r="AI61" s="133">
        <f t="shared" si="0"/>
        <v>24</v>
      </c>
      <c r="AJ61" s="32"/>
      <c r="AK61" s="32"/>
      <c r="AL61" s="32"/>
      <c r="AM61" s="18"/>
      <c r="AN61" s="33"/>
      <c r="AO61" s="21"/>
      <c r="AP61" s="22"/>
    </row>
    <row r="62" spans="1:42">
      <c r="A62" s="23">
        <v>53</v>
      </c>
      <c r="B62" s="147" t="s">
        <v>248</v>
      </c>
      <c r="C62" s="65"/>
      <c r="D62" s="6" t="s">
        <v>12</v>
      </c>
      <c r="E62" s="27" t="s">
        <v>12</v>
      </c>
      <c r="F62" s="8" t="s">
        <v>12</v>
      </c>
      <c r="G62" s="6" t="s">
        <v>10</v>
      </c>
      <c r="H62" s="6" t="s">
        <v>10</v>
      </c>
      <c r="I62" s="8" t="s">
        <v>11</v>
      </c>
      <c r="J62" s="8" t="s">
        <v>11</v>
      </c>
      <c r="K62" s="8" t="s">
        <v>12</v>
      </c>
      <c r="L62" s="8" t="s">
        <v>12</v>
      </c>
      <c r="M62" s="27" t="s">
        <v>12</v>
      </c>
      <c r="N62" s="6" t="s">
        <v>11</v>
      </c>
      <c r="O62" s="6" t="s">
        <v>10</v>
      </c>
      <c r="P62" s="8" t="s">
        <v>10</v>
      </c>
      <c r="Q62" s="6" t="s">
        <v>11</v>
      </c>
      <c r="R62" s="8" t="s">
        <v>11</v>
      </c>
      <c r="S62" s="8" t="s">
        <v>12</v>
      </c>
      <c r="T62" s="8" t="s">
        <v>12</v>
      </c>
      <c r="U62" s="29" t="s">
        <v>11</v>
      </c>
      <c r="V62" s="29" t="s">
        <v>11</v>
      </c>
      <c r="W62" s="8" t="s">
        <v>10</v>
      </c>
      <c r="X62" s="8" t="s">
        <v>10</v>
      </c>
      <c r="Y62" s="8" t="s">
        <v>11</v>
      </c>
      <c r="Z62" s="8" t="s">
        <v>11</v>
      </c>
      <c r="AA62" s="8" t="s">
        <v>12</v>
      </c>
      <c r="AB62" s="26" t="s">
        <v>12</v>
      </c>
      <c r="AC62" s="29" t="s">
        <v>12</v>
      </c>
      <c r="AD62" s="8" t="s">
        <v>12</v>
      </c>
      <c r="AE62" s="8" t="s">
        <v>10</v>
      </c>
      <c r="AF62" s="8" t="s">
        <v>10</v>
      </c>
      <c r="AG62" s="8" t="s">
        <v>11</v>
      </c>
      <c r="AH62" s="6" t="s">
        <v>11</v>
      </c>
      <c r="AI62" s="133">
        <f t="shared" si="0"/>
        <v>23</v>
      </c>
      <c r="AJ62" s="32"/>
      <c r="AK62" s="32"/>
      <c r="AL62" s="32"/>
      <c r="AM62" s="18"/>
      <c r="AN62" s="33"/>
      <c r="AO62" s="21"/>
      <c r="AP62" s="22"/>
    </row>
    <row r="63" spans="1:42">
      <c r="A63" s="23">
        <v>54</v>
      </c>
      <c r="B63" s="51" t="s">
        <v>52</v>
      </c>
      <c r="C63" s="65"/>
      <c r="D63" s="29" t="s">
        <v>13</v>
      </c>
      <c r="E63" s="27" t="s">
        <v>10</v>
      </c>
      <c r="F63" s="27" t="s">
        <v>10</v>
      </c>
      <c r="G63" s="6" t="s">
        <v>11</v>
      </c>
      <c r="H63" s="29" t="s">
        <v>11</v>
      </c>
      <c r="I63" s="27" t="s">
        <v>12</v>
      </c>
      <c r="J63" s="27" t="s">
        <v>12</v>
      </c>
      <c r="K63" s="27" t="s">
        <v>13</v>
      </c>
      <c r="L63" s="27" t="s">
        <v>13</v>
      </c>
      <c r="M63" s="27" t="s">
        <v>10</v>
      </c>
      <c r="N63" s="29" t="s">
        <v>10</v>
      </c>
      <c r="O63" s="6" t="s">
        <v>11</v>
      </c>
      <c r="P63" s="27" t="s">
        <v>11</v>
      </c>
      <c r="Q63" s="29" t="s">
        <v>12</v>
      </c>
      <c r="R63" s="27" t="s">
        <v>12</v>
      </c>
      <c r="S63" s="27" t="s">
        <v>13</v>
      </c>
      <c r="T63" s="27" t="s">
        <v>13</v>
      </c>
      <c r="U63" s="29" t="s">
        <v>10</v>
      </c>
      <c r="V63" s="29" t="s">
        <v>10</v>
      </c>
      <c r="W63" s="8" t="s">
        <v>11</v>
      </c>
      <c r="X63" s="27" t="s">
        <v>11</v>
      </c>
      <c r="Y63" s="27" t="s">
        <v>12</v>
      </c>
      <c r="Z63" s="27" t="s">
        <v>12</v>
      </c>
      <c r="AA63" s="27" t="s">
        <v>13</v>
      </c>
      <c r="AB63" s="26" t="s">
        <v>13</v>
      </c>
      <c r="AC63" s="29" t="s">
        <v>10</v>
      </c>
      <c r="AD63" s="27" t="s">
        <v>10</v>
      </c>
      <c r="AE63" s="8" t="s">
        <v>11</v>
      </c>
      <c r="AF63" s="27" t="s">
        <v>11</v>
      </c>
      <c r="AG63" s="27" t="s">
        <v>12</v>
      </c>
      <c r="AH63" s="29" t="s">
        <v>12</v>
      </c>
      <c r="AI63" s="133">
        <f t="shared" si="0"/>
        <v>23</v>
      </c>
      <c r="AJ63" s="32"/>
      <c r="AK63" s="32"/>
      <c r="AL63" s="32"/>
      <c r="AM63" s="18"/>
      <c r="AN63" s="33"/>
      <c r="AO63" s="21"/>
      <c r="AP63" s="22"/>
    </row>
    <row r="64" spans="1:42">
      <c r="A64" s="23">
        <v>55</v>
      </c>
      <c r="B64" s="51" t="s">
        <v>53</v>
      </c>
      <c r="C64" s="65"/>
      <c r="D64" s="26" t="s">
        <v>12</v>
      </c>
      <c r="E64" s="28" t="s">
        <v>12</v>
      </c>
      <c r="F64" s="28" t="s">
        <v>12</v>
      </c>
      <c r="G64" s="26" t="s">
        <v>12</v>
      </c>
      <c r="H64" s="26" t="s">
        <v>11</v>
      </c>
      <c r="I64" s="28" t="s">
        <v>10</v>
      </c>
      <c r="J64" s="28" t="s">
        <v>10</v>
      </c>
      <c r="K64" s="28" t="s">
        <v>12</v>
      </c>
      <c r="L64" s="28" t="s">
        <v>12</v>
      </c>
      <c r="M64" s="28" t="s">
        <v>12</v>
      </c>
      <c r="N64" s="26" t="s">
        <v>12</v>
      </c>
      <c r="O64" s="26" t="s">
        <v>12</v>
      </c>
      <c r="P64" s="28" t="s">
        <v>11</v>
      </c>
      <c r="Q64" s="26" t="s">
        <v>10</v>
      </c>
      <c r="R64" s="28" t="s">
        <v>10</v>
      </c>
      <c r="S64" s="28" t="s">
        <v>12</v>
      </c>
      <c r="T64" s="28" t="s">
        <v>12</v>
      </c>
      <c r="U64" s="29" t="s">
        <v>12</v>
      </c>
      <c r="V64" s="29" t="s">
        <v>12</v>
      </c>
      <c r="W64" s="28" t="s">
        <v>12</v>
      </c>
      <c r="X64" s="28" t="s">
        <v>11</v>
      </c>
      <c r="Y64" s="28" t="s">
        <v>10</v>
      </c>
      <c r="Z64" s="28" t="s">
        <v>10</v>
      </c>
      <c r="AA64" s="28" t="s">
        <v>12</v>
      </c>
      <c r="AB64" s="26" t="s">
        <v>12</v>
      </c>
      <c r="AC64" s="26" t="s">
        <v>12</v>
      </c>
      <c r="AD64" s="28" t="s">
        <v>12</v>
      </c>
      <c r="AE64" s="28" t="s">
        <v>12</v>
      </c>
      <c r="AF64" s="28" t="s">
        <v>11</v>
      </c>
      <c r="AG64" s="28" t="s">
        <v>10</v>
      </c>
      <c r="AH64" s="26" t="s">
        <v>10</v>
      </c>
      <c r="AI64" s="133">
        <f t="shared" si="0"/>
        <v>23</v>
      </c>
      <c r="AJ64" s="32"/>
      <c r="AK64" s="32"/>
      <c r="AL64" s="32"/>
      <c r="AM64" s="18"/>
      <c r="AN64" s="33"/>
      <c r="AO64" s="21"/>
      <c r="AP64" s="22"/>
    </row>
    <row r="65" spans="1:42">
      <c r="A65" s="23">
        <v>56</v>
      </c>
      <c r="B65" s="51" t="s">
        <v>54</v>
      </c>
      <c r="C65" s="65"/>
      <c r="D65" s="26" t="s">
        <v>10</v>
      </c>
      <c r="E65" s="27" t="s">
        <v>11</v>
      </c>
      <c r="F65" s="28" t="s">
        <v>11</v>
      </c>
      <c r="G65" s="26" t="s">
        <v>12</v>
      </c>
      <c r="H65" s="26" t="s">
        <v>12</v>
      </c>
      <c r="I65" s="28" t="s">
        <v>12</v>
      </c>
      <c r="J65" s="28" t="s">
        <v>12</v>
      </c>
      <c r="K65" s="28" t="s">
        <v>10</v>
      </c>
      <c r="L65" s="28" t="s">
        <v>10</v>
      </c>
      <c r="M65" s="27" t="s">
        <v>11</v>
      </c>
      <c r="N65" s="26" t="s">
        <v>11</v>
      </c>
      <c r="O65" s="26" t="s">
        <v>12</v>
      </c>
      <c r="P65" s="28" t="s">
        <v>12</v>
      </c>
      <c r="Q65" s="26" t="s">
        <v>12</v>
      </c>
      <c r="R65" s="28" t="s">
        <v>12</v>
      </c>
      <c r="S65" s="28" t="s">
        <v>10</v>
      </c>
      <c r="T65" s="28" t="s">
        <v>10</v>
      </c>
      <c r="U65" s="29" t="s">
        <v>11</v>
      </c>
      <c r="V65" s="29" t="s">
        <v>12</v>
      </c>
      <c r="W65" s="28" t="s">
        <v>12</v>
      </c>
      <c r="X65" s="28" t="s">
        <v>12</v>
      </c>
      <c r="Y65" s="28" t="s">
        <v>12</v>
      </c>
      <c r="Z65" s="28" t="s">
        <v>12</v>
      </c>
      <c r="AA65" s="28" t="s">
        <v>10</v>
      </c>
      <c r="AB65" s="26" t="s">
        <v>10</v>
      </c>
      <c r="AC65" s="29" t="s">
        <v>11</v>
      </c>
      <c r="AD65" s="28" t="s">
        <v>11</v>
      </c>
      <c r="AE65" s="28" t="s">
        <v>12</v>
      </c>
      <c r="AF65" s="28" t="s">
        <v>12</v>
      </c>
      <c r="AG65" s="28" t="s">
        <v>12</v>
      </c>
      <c r="AH65" s="26" t="s">
        <v>12</v>
      </c>
      <c r="AI65" s="133">
        <f t="shared" si="0"/>
        <v>24</v>
      </c>
      <c r="AJ65" s="32"/>
      <c r="AK65" s="32"/>
      <c r="AL65" s="32"/>
      <c r="AM65" s="18"/>
      <c r="AN65" s="33"/>
      <c r="AO65" s="21"/>
      <c r="AP65" s="22"/>
    </row>
    <row r="66" spans="1:42">
      <c r="A66" s="23">
        <v>57</v>
      </c>
      <c r="B66" s="51" t="s">
        <v>55</v>
      </c>
      <c r="C66" s="66"/>
      <c r="D66" s="6" t="s">
        <v>12</v>
      </c>
      <c r="E66" s="27" t="s">
        <v>13</v>
      </c>
      <c r="F66" s="8" t="s">
        <v>13</v>
      </c>
      <c r="G66" s="6" t="s">
        <v>10</v>
      </c>
      <c r="H66" s="6" t="s">
        <v>10</v>
      </c>
      <c r="I66" s="8" t="s">
        <v>11</v>
      </c>
      <c r="J66" s="8" t="s">
        <v>12</v>
      </c>
      <c r="K66" s="8" t="s">
        <v>12</v>
      </c>
      <c r="L66" s="8" t="s">
        <v>12</v>
      </c>
      <c r="M66" s="27" t="s">
        <v>13</v>
      </c>
      <c r="N66" s="6" t="s">
        <v>13</v>
      </c>
      <c r="O66" s="6" t="s">
        <v>10</v>
      </c>
      <c r="P66" s="8" t="s">
        <v>10</v>
      </c>
      <c r="Q66" s="6" t="s">
        <v>11</v>
      </c>
      <c r="R66" s="8" t="s">
        <v>12</v>
      </c>
      <c r="S66" s="8" t="s">
        <v>12</v>
      </c>
      <c r="T66" s="8" t="s">
        <v>12</v>
      </c>
      <c r="U66" s="29" t="s">
        <v>13</v>
      </c>
      <c r="V66" s="29" t="s">
        <v>13</v>
      </c>
      <c r="W66" s="8" t="s">
        <v>10</v>
      </c>
      <c r="X66" s="8" t="s">
        <v>10</v>
      </c>
      <c r="Y66" s="8" t="s">
        <v>11</v>
      </c>
      <c r="Z66" s="8" t="s">
        <v>12</v>
      </c>
      <c r="AA66" s="8" t="s">
        <v>12</v>
      </c>
      <c r="AB66" s="26" t="s">
        <v>12</v>
      </c>
      <c r="AC66" s="29" t="s">
        <v>13</v>
      </c>
      <c r="AD66" s="8" t="s">
        <v>13</v>
      </c>
      <c r="AE66" s="8" t="s">
        <v>10</v>
      </c>
      <c r="AF66" s="8" t="s">
        <v>10</v>
      </c>
      <c r="AG66" s="8" t="s">
        <v>11</v>
      </c>
      <c r="AH66" s="6" t="s">
        <v>12</v>
      </c>
      <c r="AI66" s="133">
        <f t="shared" si="0"/>
        <v>23</v>
      </c>
      <c r="AJ66" s="32"/>
      <c r="AK66" s="32"/>
      <c r="AL66" s="32"/>
      <c r="AM66" s="18"/>
      <c r="AN66" s="33"/>
      <c r="AO66" s="21"/>
      <c r="AP66" s="22"/>
    </row>
    <row r="67" spans="1:42" ht="15" customHeight="1" thickBot="1">
      <c r="A67" s="23">
        <v>58</v>
      </c>
      <c r="B67" s="67" t="s">
        <v>56</v>
      </c>
      <c r="C67" s="55"/>
      <c r="D67" s="68" t="s">
        <v>11</v>
      </c>
      <c r="E67" s="69" t="s">
        <v>12</v>
      </c>
      <c r="F67" s="69" t="s">
        <v>12</v>
      </c>
      <c r="G67" s="68" t="s">
        <v>12</v>
      </c>
      <c r="H67" s="68" t="s">
        <v>12</v>
      </c>
      <c r="I67" s="69" t="s">
        <v>10</v>
      </c>
      <c r="J67" s="69" t="s">
        <v>10</v>
      </c>
      <c r="K67" s="69" t="s">
        <v>11</v>
      </c>
      <c r="L67" s="69" t="s">
        <v>11</v>
      </c>
      <c r="M67" s="69" t="s">
        <v>12</v>
      </c>
      <c r="N67" s="68" t="s">
        <v>11</v>
      </c>
      <c r="O67" s="68" t="s">
        <v>12</v>
      </c>
      <c r="P67" s="69" t="s">
        <v>12</v>
      </c>
      <c r="Q67" s="68" t="s">
        <v>10</v>
      </c>
      <c r="R67" s="69" t="s">
        <v>10</v>
      </c>
      <c r="S67" s="69" t="s">
        <v>11</v>
      </c>
      <c r="T67" s="69" t="s">
        <v>11</v>
      </c>
      <c r="U67" s="6" t="s">
        <v>12</v>
      </c>
      <c r="V67" s="29" t="s">
        <v>12</v>
      </c>
      <c r="W67" s="69" t="s">
        <v>12</v>
      </c>
      <c r="X67" s="69" t="s">
        <v>12</v>
      </c>
      <c r="Y67" s="69" t="s">
        <v>10</v>
      </c>
      <c r="Z67" s="69" t="s">
        <v>10</v>
      </c>
      <c r="AA67" s="69" t="s">
        <v>11</v>
      </c>
      <c r="AB67" s="68" t="s">
        <v>11</v>
      </c>
      <c r="AC67" s="68" t="s">
        <v>12</v>
      </c>
      <c r="AD67" s="69" t="s">
        <v>12</v>
      </c>
      <c r="AE67" s="69" t="s">
        <v>12</v>
      </c>
      <c r="AF67" s="69" t="s">
        <v>12</v>
      </c>
      <c r="AG67" s="69" t="s">
        <v>10</v>
      </c>
      <c r="AH67" s="68" t="s">
        <v>10</v>
      </c>
      <c r="AI67" s="133">
        <f t="shared" si="0"/>
        <v>23</v>
      </c>
      <c r="AJ67" s="32"/>
      <c r="AK67" s="32"/>
      <c r="AL67" s="32"/>
      <c r="AM67" s="18"/>
      <c r="AN67" s="33"/>
      <c r="AO67" s="21"/>
      <c r="AP67" s="22"/>
    </row>
    <row r="68" spans="1:42" ht="15.75" customHeight="1">
      <c r="A68" s="23">
        <v>59</v>
      </c>
      <c r="B68" s="57" t="s">
        <v>57</v>
      </c>
      <c r="C68" s="45"/>
      <c r="D68" s="328" t="s">
        <v>58</v>
      </c>
      <c r="E68" s="329"/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70"/>
      <c r="V68" s="29" t="s">
        <v>12</v>
      </c>
      <c r="W68" s="71" t="s">
        <v>11</v>
      </c>
      <c r="X68" s="71" t="s">
        <v>11</v>
      </c>
      <c r="Y68" s="71" t="s">
        <v>10</v>
      </c>
      <c r="Z68" s="71" t="s">
        <v>10</v>
      </c>
      <c r="AA68" s="71" t="s">
        <v>11</v>
      </c>
      <c r="AB68" s="72" t="s">
        <v>11</v>
      </c>
      <c r="AC68" s="72" t="s">
        <v>12</v>
      </c>
      <c r="AD68" s="71" t="s">
        <v>12</v>
      </c>
      <c r="AE68" s="71" t="s">
        <v>11</v>
      </c>
      <c r="AF68" s="71" t="s">
        <v>11</v>
      </c>
      <c r="AG68" s="71" t="s">
        <v>10</v>
      </c>
      <c r="AH68" s="72" t="s">
        <v>10</v>
      </c>
      <c r="AI68" s="133">
        <f t="shared" si="0"/>
        <v>9</v>
      </c>
      <c r="AJ68" s="32"/>
      <c r="AK68" s="32"/>
      <c r="AL68" s="32"/>
      <c r="AM68" s="18"/>
      <c r="AN68" s="33"/>
      <c r="AO68" s="21"/>
      <c r="AP68" s="22"/>
    </row>
    <row r="69" spans="1:42" ht="15.75" customHeight="1" thickBot="1">
      <c r="A69" s="23">
        <v>60</v>
      </c>
      <c r="B69" s="73" t="s">
        <v>59</v>
      </c>
      <c r="C69" s="74"/>
      <c r="D69" s="75"/>
      <c r="E69" s="75"/>
      <c r="F69" s="75"/>
      <c r="G69" s="75"/>
      <c r="H69" s="75"/>
      <c r="I69" s="330" t="s">
        <v>58</v>
      </c>
      <c r="J69" s="331"/>
      <c r="K69" s="331"/>
      <c r="L69" s="331"/>
      <c r="M69" s="331"/>
      <c r="N69" s="331"/>
      <c r="O69" s="331"/>
      <c r="P69" s="331"/>
      <c r="Q69" s="331"/>
      <c r="R69" s="331"/>
      <c r="S69" s="331"/>
      <c r="T69" s="331"/>
      <c r="U69" s="331"/>
      <c r="V69" s="331"/>
      <c r="W69" s="331"/>
      <c r="X69" s="331"/>
      <c r="Y69" s="331"/>
      <c r="Z69" s="331"/>
      <c r="AA69" s="331"/>
      <c r="AB69" s="76"/>
      <c r="AC69" s="76"/>
      <c r="AD69" s="76"/>
      <c r="AE69" s="76"/>
      <c r="AF69" s="76"/>
      <c r="AG69" s="76"/>
      <c r="AH69" s="77"/>
      <c r="AI69" s="133">
        <f t="shared" si="0"/>
        <v>0</v>
      </c>
      <c r="AJ69" s="32"/>
      <c r="AK69" s="32"/>
      <c r="AL69" s="32"/>
      <c r="AM69" s="18"/>
      <c r="AN69" s="33"/>
      <c r="AO69" s="21"/>
      <c r="AP69" s="22"/>
    </row>
    <row r="70" spans="1:42">
      <c r="A70" s="78"/>
      <c r="B70" s="79"/>
      <c r="C70" s="80"/>
      <c r="D70" s="81"/>
      <c r="E70" s="82"/>
      <c r="F70" s="81"/>
      <c r="G70" s="81"/>
      <c r="H70" s="82"/>
      <c r="I70" s="82"/>
      <c r="J70" s="81"/>
      <c r="K70" s="82"/>
      <c r="L70" s="81"/>
      <c r="M70" s="46"/>
      <c r="N70" s="81"/>
      <c r="O70" s="81"/>
      <c r="P70" s="81"/>
      <c r="Q70" s="81"/>
      <c r="R70" s="83"/>
      <c r="S70" s="81"/>
      <c r="T70" s="81"/>
      <c r="U70" s="81"/>
      <c r="V70" s="81"/>
      <c r="W70" s="81"/>
      <c r="X70" s="82"/>
      <c r="Y70" s="81"/>
      <c r="Z70" s="82"/>
      <c r="AA70" s="82"/>
      <c r="AB70" s="81"/>
      <c r="AC70" s="81"/>
      <c r="AD70" s="82"/>
      <c r="AE70" s="81"/>
      <c r="AF70" s="81"/>
      <c r="AG70" s="81"/>
      <c r="AH70" s="81"/>
      <c r="AI70" s="130"/>
      <c r="AJ70" s="32"/>
      <c r="AK70" s="32"/>
      <c r="AL70" s="32"/>
      <c r="AM70" s="18"/>
      <c r="AN70" s="33"/>
      <c r="AO70" s="21"/>
      <c r="AP70" s="22"/>
    </row>
    <row r="71" spans="1:42">
      <c r="A71" s="84"/>
      <c r="B71" s="85"/>
      <c r="C71" s="86" t="s">
        <v>12</v>
      </c>
      <c r="D71" s="87">
        <f t="shared" ref="D71:U71" si="1">COUNTIF(D10:D67,$C$71)</f>
        <v>20</v>
      </c>
      <c r="E71" s="87">
        <f t="shared" si="1"/>
        <v>20</v>
      </c>
      <c r="F71" s="87">
        <f t="shared" si="1"/>
        <v>21</v>
      </c>
      <c r="G71" s="87">
        <f t="shared" si="1"/>
        <v>21</v>
      </c>
      <c r="H71" s="87">
        <f t="shared" si="1"/>
        <v>21</v>
      </c>
      <c r="I71" s="87">
        <f t="shared" si="1"/>
        <v>19</v>
      </c>
      <c r="J71" s="87">
        <f t="shared" si="1"/>
        <v>20</v>
      </c>
      <c r="K71" s="87">
        <f t="shared" si="1"/>
        <v>20</v>
      </c>
      <c r="L71" s="87">
        <f t="shared" si="1"/>
        <v>20</v>
      </c>
      <c r="M71" s="87">
        <f t="shared" si="1"/>
        <v>19</v>
      </c>
      <c r="N71" s="87">
        <f t="shared" si="1"/>
        <v>16</v>
      </c>
      <c r="O71" s="87">
        <f t="shared" si="1"/>
        <v>19</v>
      </c>
      <c r="P71" s="87">
        <f t="shared" si="1"/>
        <v>21</v>
      </c>
      <c r="Q71" s="87">
        <f t="shared" si="1"/>
        <v>20</v>
      </c>
      <c r="R71" s="87">
        <f t="shared" si="1"/>
        <v>20</v>
      </c>
      <c r="S71" s="87">
        <f t="shared" si="1"/>
        <v>20</v>
      </c>
      <c r="T71" s="87">
        <f t="shared" si="1"/>
        <v>20</v>
      </c>
      <c r="U71" s="87">
        <f t="shared" si="1"/>
        <v>17</v>
      </c>
      <c r="V71" s="87">
        <f>COUNTIF(V10:V68,$C$71)</f>
        <v>21</v>
      </c>
      <c r="W71" s="87">
        <f>COUNTIF(W10:W68,$C$71)</f>
        <v>21</v>
      </c>
      <c r="X71" s="87">
        <f>COUNTIF(X10:X68,$C$71)</f>
        <v>20</v>
      </c>
      <c r="Y71" s="87">
        <f>COUNTIF(Y10:Y68,$C$71)</f>
        <v>20</v>
      </c>
      <c r="Z71" s="87">
        <f>COUNTIF(Z10:Z68,$C$71)</f>
        <v>20</v>
      </c>
      <c r="AA71" s="87">
        <f t="shared" ref="AA71:AH71" si="2">COUNTIF(AA10:AA68,$C$71)</f>
        <v>20</v>
      </c>
      <c r="AB71" s="87">
        <f t="shared" si="2"/>
        <v>20</v>
      </c>
      <c r="AC71" s="87">
        <f t="shared" si="2"/>
        <v>21</v>
      </c>
      <c r="AD71" s="87">
        <f t="shared" si="2"/>
        <v>22</v>
      </c>
      <c r="AE71" s="87">
        <f t="shared" si="2"/>
        <v>21</v>
      </c>
      <c r="AF71" s="87">
        <f t="shared" si="2"/>
        <v>21</v>
      </c>
      <c r="AG71" s="87">
        <f t="shared" si="2"/>
        <v>20</v>
      </c>
      <c r="AH71" s="87">
        <f t="shared" si="2"/>
        <v>20</v>
      </c>
      <c r="AI71" s="128"/>
      <c r="AJ71" s="32"/>
      <c r="AK71" s="32"/>
      <c r="AL71" s="32"/>
      <c r="AM71" s="18"/>
      <c r="AN71" s="33"/>
      <c r="AO71" s="21"/>
      <c r="AP71" s="22"/>
    </row>
    <row r="72" spans="1:42">
      <c r="A72" s="84"/>
      <c r="B72" s="85"/>
      <c r="C72" s="86" t="s">
        <v>11</v>
      </c>
      <c r="D72" s="87">
        <f t="shared" ref="D72:AH72" si="3">COUNTIF(D10:D67,$C$72)</f>
        <v>16</v>
      </c>
      <c r="E72" s="87">
        <f t="shared" si="3"/>
        <v>16</v>
      </c>
      <c r="F72" s="87">
        <f t="shared" si="3"/>
        <v>15</v>
      </c>
      <c r="G72" s="87">
        <f t="shared" si="3"/>
        <v>16</v>
      </c>
      <c r="H72" s="87">
        <f t="shared" si="3"/>
        <v>16</v>
      </c>
      <c r="I72" s="87">
        <f t="shared" si="3"/>
        <v>17</v>
      </c>
      <c r="J72" s="87">
        <f t="shared" si="3"/>
        <v>16</v>
      </c>
      <c r="K72" s="87">
        <f t="shared" si="3"/>
        <v>15</v>
      </c>
      <c r="L72" s="87">
        <f t="shared" si="3"/>
        <v>15</v>
      </c>
      <c r="M72" s="87">
        <f t="shared" si="3"/>
        <v>16</v>
      </c>
      <c r="N72" s="87">
        <f t="shared" si="3"/>
        <v>14</v>
      </c>
      <c r="O72" s="87">
        <f t="shared" si="3"/>
        <v>15</v>
      </c>
      <c r="P72" s="87">
        <f t="shared" si="3"/>
        <v>16</v>
      </c>
      <c r="Q72" s="87">
        <f t="shared" si="3"/>
        <v>17</v>
      </c>
      <c r="R72" s="87">
        <f t="shared" si="3"/>
        <v>17</v>
      </c>
      <c r="S72" s="87">
        <f t="shared" si="3"/>
        <v>16</v>
      </c>
      <c r="T72" s="87">
        <f t="shared" si="3"/>
        <v>16</v>
      </c>
      <c r="U72" s="87">
        <f t="shared" si="3"/>
        <v>18</v>
      </c>
      <c r="V72" s="87">
        <f t="shared" si="3"/>
        <v>15</v>
      </c>
      <c r="W72" s="87">
        <f t="shared" si="3"/>
        <v>15</v>
      </c>
      <c r="X72" s="87">
        <f t="shared" si="3"/>
        <v>16</v>
      </c>
      <c r="Y72" s="87">
        <f t="shared" si="3"/>
        <v>17</v>
      </c>
      <c r="Z72" s="87">
        <f t="shared" si="3"/>
        <v>17</v>
      </c>
      <c r="AA72" s="87">
        <f t="shared" si="3"/>
        <v>16</v>
      </c>
      <c r="AB72" s="87">
        <f t="shared" si="3"/>
        <v>16</v>
      </c>
      <c r="AC72" s="87">
        <f t="shared" si="3"/>
        <v>16</v>
      </c>
      <c r="AD72" s="87">
        <f t="shared" si="3"/>
        <v>15</v>
      </c>
      <c r="AE72" s="87">
        <f t="shared" si="3"/>
        <v>16</v>
      </c>
      <c r="AF72" s="87">
        <f t="shared" si="3"/>
        <v>16</v>
      </c>
      <c r="AG72" s="87">
        <f t="shared" si="3"/>
        <v>17</v>
      </c>
      <c r="AH72" s="87">
        <f t="shared" si="3"/>
        <v>17</v>
      </c>
      <c r="AI72" s="128"/>
      <c r="AJ72" s="32"/>
      <c r="AK72" s="32"/>
      <c r="AL72" s="32"/>
      <c r="AM72" s="18"/>
      <c r="AN72" s="33"/>
      <c r="AO72" s="21"/>
      <c r="AP72" s="22"/>
    </row>
    <row r="73" spans="1:42">
      <c r="A73" s="84"/>
      <c r="B73" s="85"/>
      <c r="C73" s="86" t="s">
        <v>13</v>
      </c>
      <c r="D73" s="87">
        <f t="shared" ref="D73:AH73" si="4">COUNTIF(D10:D67,$C$73)</f>
        <v>7</v>
      </c>
      <c r="E73" s="87">
        <f t="shared" si="4"/>
        <v>7</v>
      </c>
      <c r="F73" s="87">
        <f t="shared" si="4"/>
        <v>7</v>
      </c>
      <c r="G73" s="87">
        <f t="shared" si="4"/>
        <v>7</v>
      </c>
      <c r="H73" s="87">
        <f t="shared" si="4"/>
        <v>7</v>
      </c>
      <c r="I73" s="87">
        <f t="shared" si="4"/>
        <v>7</v>
      </c>
      <c r="J73" s="87">
        <f t="shared" si="4"/>
        <v>7</v>
      </c>
      <c r="K73" s="87">
        <f t="shared" si="4"/>
        <v>7</v>
      </c>
      <c r="L73" s="87">
        <f t="shared" si="4"/>
        <v>7</v>
      </c>
      <c r="M73" s="87">
        <f t="shared" si="4"/>
        <v>7</v>
      </c>
      <c r="N73" s="87">
        <f t="shared" si="4"/>
        <v>6</v>
      </c>
      <c r="O73" s="87">
        <f t="shared" si="4"/>
        <v>6</v>
      </c>
      <c r="P73" s="87">
        <f t="shared" si="4"/>
        <v>7</v>
      </c>
      <c r="Q73" s="87">
        <f t="shared" si="4"/>
        <v>7</v>
      </c>
      <c r="R73" s="87">
        <f t="shared" si="4"/>
        <v>7</v>
      </c>
      <c r="S73" s="87">
        <f t="shared" si="4"/>
        <v>7</v>
      </c>
      <c r="T73" s="87">
        <f t="shared" si="4"/>
        <v>7</v>
      </c>
      <c r="U73" s="87">
        <f t="shared" si="4"/>
        <v>7</v>
      </c>
      <c r="V73" s="87">
        <f t="shared" si="4"/>
        <v>7</v>
      </c>
      <c r="W73" s="87">
        <f t="shared" si="4"/>
        <v>6</v>
      </c>
      <c r="X73" s="87">
        <f t="shared" si="4"/>
        <v>7</v>
      </c>
      <c r="Y73" s="87">
        <f t="shared" si="4"/>
        <v>7</v>
      </c>
      <c r="Z73" s="87">
        <f t="shared" si="4"/>
        <v>7</v>
      </c>
      <c r="AA73" s="87">
        <f t="shared" si="4"/>
        <v>7</v>
      </c>
      <c r="AB73" s="87">
        <f t="shared" si="4"/>
        <v>7</v>
      </c>
      <c r="AC73" s="87">
        <f t="shared" si="4"/>
        <v>6</v>
      </c>
      <c r="AD73" s="87">
        <f t="shared" si="4"/>
        <v>6</v>
      </c>
      <c r="AE73" s="87">
        <f t="shared" si="4"/>
        <v>7</v>
      </c>
      <c r="AF73" s="87">
        <f t="shared" si="4"/>
        <v>7</v>
      </c>
      <c r="AG73" s="87">
        <f t="shared" si="4"/>
        <v>7</v>
      </c>
      <c r="AH73" s="87">
        <f t="shared" si="4"/>
        <v>7</v>
      </c>
      <c r="AI73" s="128"/>
      <c r="AJ73" s="32"/>
      <c r="AK73" s="32"/>
      <c r="AL73" s="32"/>
      <c r="AM73" s="18"/>
      <c r="AN73" s="33"/>
      <c r="AO73" s="21"/>
      <c r="AP73" s="22"/>
    </row>
    <row r="74" spans="1:42" ht="15" thickBot="1">
      <c r="A74" s="88"/>
      <c r="B74" s="89"/>
      <c r="C74" s="90" t="s">
        <v>10</v>
      </c>
      <c r="D74" s="91">
        <f t="shared" ref="D74:AH74" si="5">COUNTIF(D10:D67,$C$74)</f>
        <v>15</v>
      </c>
      <c r="E74" s="91">
        <f t="shared" si="5"/>
        <v>15</v>
      </c>
      <c r="F74" s="91">
        <f t="shared" si="5"/>
        <v>15</v>
      </c>
      <c r="G74" s="91">
        <f t="shared" si="5"/>
        <v>14</v>
      </c>
      <c r="H74" s="91">
        <f t="shared" si="5"/>
        <v>14</v>
      </c>
      <c r="I74" s="91">
        <f t="shared" si="5"/>
        <v>14</v>
      </c>
      <c r="J74" s="91">
        <f t="shared" si="5"/>
        <v>14</v>
      </c>
      <c r="K74" s="91">
        <f t="shared" si="5"/>
        <v>15</v>
      </c>
      <c r="L74" s="91">
        <f t="shared" si="5"/>
        <v>15</v>
      </c>
      <c r="M74" s="91">
        <f t="shared" si="5"/>
        <v>15</v>
      </c>
      <c r="N74" s="91">
        <f t="shared" si="5"/>
        <v>15</v>
      </c>
      <c r="O74" s="91">
        <f t="shared" si="5"/>
        <v>14</v>
      </c>
      <c r="P74" s="91">
        <f t="shared" si="5"/>
        <v>14</v>
      </c>
      <c r="Q74" s="91">
        <f t="shared" si="5"/>
        <v>14</v>
      </c>
      <c r="R74" s="91">
        <f t="shared" si="5"/>
        <v>14</v>
      </c>
      <c r="S74" s="91">
        <f t="shared" si="5"/>
        <v>15</v>
      </c>
      <c r="T74" s="91">
        <f t="shared" si="5"/>
        <v>15</v>
      </c>
      <c r="U74" s="91">
        <f t="shared" si="5"/>
        <v>15</v>
      </c>
      <c r="V74" s="91">
        <f t="shared" si="5"/>
        <v>15</v>
      </c>
      <c r="W74" s="91">
        <f t="shared" si="5"/>
        <v>14</v>
      </c>
      <c r="X74" s="91">
        <f t="shared" si="5"/>
        <v>14</v>
      </c>
      <c r="Y74" s="91">
        <f t="shared" si="5"/>
        <v>14</v>
      </c>
      <c r="Z74" s="91">
        <f t="shared" si="5"/>
        <v>14</v>
      </c>
      <c r="AA74" s="91">
        <f t="shared" si="5"/>
        <v>15</v>
      </c>
      <c r="AB74" s="91">
        <f t="shared" si="5"/>
        <v>15</v>
      </c>
      <c r="AC74" s="91">
        <f t="shared" si="5"/>
        <v>15</v>
      </c>
      <c r="AD74" s="91">
        <f t="shared" si="5"/>
        <v>15</v>
      </c>
      <c r="AE74" s="91">
        <f t="shared" si="5"/>
        <v>14</v>
      </c>
      <c r="AF74" s="91">
        <f t="shared" si="5"/>
        <v>14</v>
      </c>
      <c r="AG74" s="91">
        <f t="shared" si="5"/>
        <v>14</v>
      </c>
      <c r="AH74" s="91">
        <f t="shared" si="5"/>
        <v>14</v>
      </c>
      <c r="AI74" s="129"/>
      <c r="AJ74" s="92"/>
      <c r="AK74" s="92"/>
      <c r="AL74" s="92"/>
      <c r="AM74" s="93"/>
      <c r="AN74" s="94"/>
      <c r="AO74" s="95"/>
      <c r="AP74" s="96"/>
    </row>
    <row r="75" spans="1:42" ht="15" thickTop="1">
      <c r="AL75" s="97" t="s">
        <v>60</v>
      </c>
    </row>
    <row r="76" spans="1:42">
      <c r="B76" s="79" t="s">
        <v>61</v>
      </c>
      <c r="I76" s="98"/>
      <c r="AL76" s="97" t="s">
        <v>62</v>
      </c>
    </row>
    <row r="77" spans="1:42">
      <c r="A77" s="99">
        <v>1</v>
      </c>
      <c r="B77" s="100" t="s">
        <v>63</v>
      </c>
      <c r="C77" s="101"/>
      <c r="D77" s="101" t="s">
        <v>7</v>
      </c>
      <c r="E77" s="101" t="s">
        <v>64</v>
      </c>
      <c r="F77" s="101"/>
      <c r="G77" s="101"/>
      <c r="H77" s="101"/>
      <c r="I77" s="101"/>
      <c r="J77" s="101"/>
      <c r="K77" s="101"/>
      <c r="L77" s="101"/>
      <c r="M77" s="101"/>
      <c r="AL77" s="102"/>
    </row>
    <row r="78" spans="1:42">
      <c r="A78" s="99">
        <v>2</v>
      </c>
      <c r="B78" s="100" t="s">
        <v>65</v>
      </c>
      <c r="C78" s="101"/>
      <c r="D78" s="101" t="s">
        <v>7</v>
      </c>
      <c r="E78" s="101" t="s">
        <v>66</v>
      </c>
      <c r="F78" s="101"/>
      <c r="G78" s="101"/>
      <c r="H78" s="101"/>
      <c r="I78" s="101"/>
      <c r="J78" s="101"/>
      <c r="K78" s="101"/>
      <c r="L78" s="101"/>
      <c r="M78" s="101"/>
      <c r="AL78" s="103"/>
    </row>
    <row r="79" spans="1:42">
      <c r="A79" s="99">
        <v>3</v>
      </c>
      <c r="B79" s="100" t="s">
        <v>67</v>
      </c>
      <c r="C79" s="101"/>
      <c r="D79" s="101" t="s">
        <v>7</v>
      </c>
      <c r="E79" s="101" t="s">
        <v>68</v>
      </c>
      <c r="F79" s="101"/>
      <c r="G79" s="101"/>
      <c r="H79" s="101"/>
      <c r="I79" s="101"/>
      <c r="J79" s="101"/>
      <c r="K79" s="101"/>
      <c r="L79" s="101"/>
      <c r="M79" s="101"/>
    </row>
    <row r="80" spans="1:42">
      <c r="A80" s="99">
        <v>4</v>
      </c>
      <c r="B80" s="100" t="s">
        <v>69</v>
      </c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1:38">
      <c r="A81" s="99"/>
      <c r="B81" s="100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AL81" s="102" t="s">
        <v>70</v>
      </c>
    </row>
    <row r="82" spans="1:38" ht="15" thickBot="1">
      <c r="B82" s="104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AL82" s="103" t="s">
        <v>71</v>
      </c>
    </row>
    <row r="83" spans="1:38" ht="15" thickTop="1">
      <c r="A83" s="105" t="s">
        <v>72</v>
      </c>
      <c r="B83" s="106" t="s">
        <v>73</v>
      </c>
      <c r="C83" s="106" t="s">
        <v>12</v>
      </c>
      <c r="D83" s="106"/>
      <c r="E83" s="106" t="s">
        <v>11</v>
      </c>
      <c r="F83" s="106"/>
      <c r="G83" s="107" t="s">
        <v>13</v>
      </c>
      <c r="H83" s="108"/>
      <c r="I83" s="106" t="s">
        <v>10</v>
      </c>
      <c r="J83" s="109"/>
    </row>
    <row r="84" spans="1:38">
      <c r="A84" s="110"/>
      <c r="B84" s="111"/>
      <c r="C84" s="112"/>
      <c r="D84" s="112"/>
      <c r="E84" s="112"/>
      <c r="F84" s="112"/>
      <c r="G84" s="113"/>
      <c r="H84" s="111"/>
      <c r="I84" s="114"/>
      <c r="J84" s="115"/>
    </row>
    <row r="85" spans="1:38">
      <c r="A85" s="116">
        <v>1</v>
      </c>
      <c r="B85" s="117" t="s">
        <v>9</v>
      </c>
      <c r="C85" s="118">
        <f>COUNTIF(C10:AH10,"P")</f>
        <v>8</v>
      </c>
      <c r="D85" s="118">
        <f>C85*8</f>
        <v>64</v>
      </c>
      <c r="E85" s="118">
        <f>COUNTIF(D10:AH10,"S")</f>
        <v>8</v>
      </c>
      <c r="F85" s="118">
        <f>E85*8</f>
        <v>64</v>
      </c>
      <c r="G85" s="118">
        <f>COUNTIF(D10:AH10,"M")</f>
        <v>8</v>
      </c>
      <c r="H85" s="118">
        <f>G85*8</f>
        <v>64</v>
      </c>
      <c r="I85" s="118">
        <f>COUNTIF(D10:AH10,"L")</f>
        <v>7</v>
      </c>
      <c r="J85" s="119">
        <f>I85*8</f>
        <v>56</v>
      </c>
    </row>
    <row r="86" spans="1:38">
      <c r="A86" s="116">
        <v>2</v>
      </c>
      <c r="B86" s="117" t="s">
        <v>15</v>
      </c>
      <c r="C86" s="123">
        <f t="shared" ref="C86:C144" si="6">COUNTIF(C11:AH11,"P")</f>
        <v>8</v>
      </c>
      <c r="D86" s="123">
        <f t="shared" ref="D86:D144" si="7">C86*8</f>
        <v>64</v>
      </c>
      <c r="E86" s="123">
        <f t="shared" ref="E86:E144" si="8">COUNTIF(D11:AH11,"S")</f>
        <v>7</v>
      </c>
      <c r="F86" s="123">
        <f t="shared" ref="F86:F144" si="9">E86*8</f>
        <v>56</v>
      </c>
      <c r="G86" s="123">
        <f t="shared" ref="G86:G144" si="10">COUNTIF(D11:AH11,"M")</f>
        <v>6</v>
      </c>
      <c r="H86" s="123">
        <f t="shared" ref="H86:H144" si="11">G86*8</f>
        <v>48</v>
      </c>
      <c r="I86" s="123">
        <f t="shared" ref="I86:I144" si="12">COUNTIF(D11:AH11,"L")</f>
        <v>8</v>
      </c>
      <c r="J86" s="124">
        <f t="shared" ref="J86:J144" si="13">I86*8</f>
        <v>64</v>
      </c>
    </row>
    <row r="87" spans="1:38">
      <c r="A87" s="116">
        <v>3</v>
      </c>
      <c r="B87" s="117" t="s">
        <v>17</v>
      </c>
      <c r="C87" s="123">
        <f t="shared" si="6"/>
        <v>7</v>
      </c>
      <c r="D87" s="123">
        <f t="shared" si="7"/>
        <v>56</v>
      </c>
      <c r="E87" s="123">
        <f t="shared" si="8"/>
        <v>8</v>
      </c>
      <c r="F87" s="123">
        <f t="shared" si="9"/>
        <v>64</v>
      </c>
      <c r="G87" s="123">
        <f t="shared" si="10"/>
        <v>7</v>
      </c>
      <c r="H87" s="123">
        <f t="shared" si="11"/>
        <v>56</v>
      </c>
      <c r="I87" s="123">
        <f t="shared" si="12"/>
        <v>8</v>
      </c>
      <c r="J87" s="124">
        <f t="shared" si="13"/>
        <v>64</v>
      </c>
    </row>
    <row r="88" spans="1:38">
      <c r="A88" s="116">
        <v>4</v>
      </c>
      <c r="B88" s="117" t="s">
        <v>18</v>
      </c>
      <c r="C88" s="123">
        <f t="shared" si="6"/>
        <v>8</v>
      </c>
      <c r="D88" s="123">
        <f t="shared" si="7"/>
        <v>64</v>
      </c>
      <c r="E88" s="123">
        <f t="shared" si="8"/>
        <v>8</v>
      </c>
      <c r="F88" s="123">
        <f t="shared" si="9"/>
        <v>64</v>
      </c>
      <c r="G88" s="123">
        <f t="shared" si="10"/>
        <v>7</v>
      </c>
      <c r="H88" s="123">
        <f t="shared" si="11"/>
        <v>56</v>
      </c>
      <c r="I88" s="123">
        <f t="shared" si="12"/>
        <v>8</v>
      </c>
      <c r="J88" s="124">
        <f t="shared" si="13"/>
        <v>64</v>
      </c>
    </row>
    <row r="89" spans="1:38">
      <c r="A89" s="116">
        <v>5</v>
      </c>
      <c r="B89" s="117" t="s">
        <v>19</v>
      </c>
      <c r="C89" s="123">
        <f t="shared" si="6"/>
        <v>6</v>
      </c>
      <c r="D89" s="123">
        <f t="shared" si="7"/>
        <v>48</v>
      </c>
      <c r="E89" s="123">
        <f t="shared" si="8"/>
        <v>8</v>
      </c>
      <c r="F89" s="123">
        <f t="shared" si="9"/>
        <v>64</v>
      </c>
      <c r="G89" s="123">
        <f t="shared" si="10"/>
        <v>7</v>
      </c>
      <c r="H89" s="123">
        <f t="shared" si="11"/>
        <v>56</v>
      </c>
      <c r="I89" s="123">
        <f t="shared" si="12"/>
        <v>8</v>
      </c>
      <c r="J89" s="124">
        <f t="shared" si="13"/>
        <v>64</v>
      </c>
    </row>
    <row r="90" spans="1:38">
      <c r="A90" s="116">
        <v>6</v>
      </c>
      <c r="B90" s="143" t="s">
        <v>261</v>
      </c>
      <c r="C90" s="123">
        <f t="shared" si="6"/>
        <v>15</v>
      </c>
      <c r="D90" s="123">
        <f t="shared" si="7"/>
        <v>120</v>
      </c>
      <c r="E90" s="123">
        <f t="shared" si="8"/>
        <v>8</v>
      </c>
      <c r="F90" s="123">
        <f t="shared" si="9"/>
        <v>64</v>
      </c>
      <c r="G90" s="123">
        <f t="shared" si="10"/>
        <v>0</v>
      </c>
      <c r="H90" s="123">
        <f t="shared" si="11"/>
        <v>0</v>
      </c>
      <c r="I90" s="123">
        <f t="shared" si="12"/>
        <v>8</v>
      </c>
      <c r="J90" s="124">
        <f t="shared" si="13"/>
        <v>64</v>
      </c>
    </row>
    <row r="91" spans="1:38">
      <c r="A91" s="116">
        <v>7</v>
      </c>
      <c r="B91" s="143" t="s">
        <v>252</v>
      </c>
      <c r="C91" s="123">
        <f t="shared" si="6"/>
        <v>12</v>
      </c>
      <c r="D91" s="123">
        <f t="shared" si="7"/>
        <v>96</v>
      </c>
      <c r="E91" s="123">
        <f t="shared" si="8"/>
        <v>10</v>
      </c>
      <c r="F91" s="123">
        <f t="shared" si="9"/>
        <v>80</v>
      </c>
      <c r="G91" s="123">
        <f t="shared" si="10"/>
        <v>0</v>
      </c>
      <c r="H91" s="123">
        <f t="shared" si="11"/>
        <v>0</v>
      </c>
      <c r="I91" s="123">
        <f t="shared" si="12"/>
        <v>8</v>
      </c>
      <c r="J91" s="124">
        <f t="shared" si="13"/>
        <v>64</v>
      </c>
    </row>
    <row r="92" spans="1:38">
      <c r="A92" s="116">
        <v>8</v>
      </c>
      <c r="B92" s="117" t="s">
        <v>20</v>
      </c>
      <c r="C92" s="123">
        <f t="shared" si="6"/>
        <v>8</v>
      </c>
      <c r="D92" s="123">
        <f t="shared" si="7"/>
        <v>64</v>
      </c>
      <c r="E92" s="123">
        <f t="shared" si="8"/>
        <v>8</v>
      </c>
      <c r="F92" s="123">
        <f t="shared" si="9"/>
        <v>64</v>
      </c>
      <c r="G92" s="123">
        <f t="shared" si="10"/>
        <v>7</v>
      </c>
      <c r="H92" s="123">
        <f t="shared" si="11"/>
        <v>56</v>
      </c>
      <c r="I92" s="123">
        <f t="shared" si="12"/>
        <v>8</v>
      </c>
      <c r="J92" s="124">
        <f t="shared" si="13"/>
        <v>64</v>
      </c>
    </row>
    <row r="93" spans="1:38">
      <c r="A93" s="116">
        <v>9</v>
      </c>
      <c r="B93" s="143" t="s">
        <v>257</v>
      </c>
      <c r="C93" s="123">
        <f t="shared" si="6"/>
        <v>13</v>
      </c>
      <c r="D93" s="123">
        <f t="shared" si="7"/>
        <v>104</v>
      </c>
      <c r="E93" s="123">
        <f t="shared" si="8"/>
        <v>9</v>
      </c>
      <c r="F93" s="123">
        <f t="shared" si="9"/>
        <v>72</v>
      </c>
      <c r="G93" s="123">
        <f t="shared" si="10"/>
        <v>0</v>
      </c>
      <c r="H93" s="123">
        <f t="shared" si="11"/>
        <v>0</v>
      </c>
      <c r="I93" s="123">
        <f t="shared" si="12"/>
        <v>8</v>
      </c>
      <c r="J93" s="124">
        <f t="shared" si="13"/>
        <v>64</v>
      </c>
    </row>
    <row r="94" spans="1:38">
      <c r="A94" s="116">
        <v>10</v>
      </c>
      <c r="B94" s="143" t="s">
        <v>254</v>
      </c>
      <c r="C94" s="123">
        <f t="shared" si="6"/>
        <v>5</v>
      </c>
      <c r="D94" s="123">
        <f t="shared" si="7"/>
        <v>40</v>
      </c>
      <c r="E94" s="123">
        <f t="shared" si="8"/>
        <v>10</v>
      </c>
      <c r="F94" s="123">
        <f t="shared" si="9"/>
        <v>80</v>
      </c>
      <c r="G94" s="123">
        <f t="shared" si="10"/>
        <v>8</v>
      </c>
      <c r="H94" s="123">
        <f t="shared" si="11"/>
        <v>64</v>
      </c>
      <c r="I94" s="123">
        <f t="shared" si="12"/>
        <v>8</v>
      </c>
      <c r="J94" s="124">
        <f t="shared" si="13"/>
        <v>64</v>
      </c>
    </row>
    <row r="95" spans="1:38">
      <c r="A95" s="116">
        <v>11</v>
      </c>
      <c r="B95" s="143" t="s">
        <v>259</v>
      </c>
      <c r="C95" s="123">
        <f t="shared" si="6"/>
        <v>8</v>
      </c>
      <c r="D95" s="123">
        <f t="shared" si="7"/>
        <v>64</v>
      </c>
      <c r="E95" s="123">
        <f t="shared" si="8"/>
        <v>7</v>
      </c>
      <c r="F95" s="123">
        <f t="shared" si="9"/>
        <v>56</v>
      </c>
      <c r="G95" s="123">
        <f t="shared" si="10"/>
        <v>8</v>
      </c>
      <c r="H95" s="123">
        <f t="shared" si="11"/>
        <v>64</v>
      </c>
      <c r="I95" s="123">
        <f t="shared" si="12"/>
        <v>8</v>
      </c>
      <c r="J95" s="124">
        <f t="shared" si="13"/>
        <v>64</v>
      </c>
    </row>
    <row r="96" spans="1:38">
      <c r="A96" s="116">
        <v>12</v>
      </c>
      <c r="B96" s="120" t="s">
        <v>21</v>
      </c>
      <c r="C96" s="123">
        <f t="shared" si="6"/>
        <v>4</v>
      </c>
      <c r="D96" s="123">
        <f t="shared" si="7"/>
        <v>32</v>
      </c>
      <c r="E96" s="123">
        <f t="shared" si="8"/>
        <v>9</v>
      </c>
      <c r="F96" s="123">
        <f t="shared" si="9"/>
        <v>72</v>
      </c>
      <c r="G96" s="123">
        <f t="shared" si="10"/>
        <v>8</v>
      </c>
      <c r="H96" s="123">
        <f t="shared" si="11"/>
        <v>64</v>
      </c>
      <c r="I96" s="123">
        <f t="shared" si="12"/>
        <v>8</v>
      </c>
      <c r="J96" s="124">
        <f t="shared" si="13"/>
        <v>64</v>
      </c>
    </row>
    <row r="97" spans="1:25">
      <c r="A97" s="116">
        <v>13</v>
      </c>
      <c r="B97" s="120" t="s">
        <v>22</v>
      </c>
      <c r="C97" s="123">
        <f t="shared" si="6"/>
        <v>21</v>
      </c>
      <c r="D97" s="123">
        <f t="shared" si="7"/>
        <v>168</v>
      </c>
      <c r="E97" s="123">
        <f t="shared" si="8"/>
        <v>3</v>
      </c>
      <c r="F97" s="123">
        <f t="shared" si="9"/>
        <v>24</v>
      </c>
      <c r="G97" s="123">
        <f t="shared" si="10"/>
        <v>0</v>
      </c>
      <c r="H97" s="123">
        <f t="shared" si="11"/>
        <v>0</v>
      </c>
      <c r="I97" s="123">
        <f t="shared" si="12"/>
        <v>7</v>
      </c>
      <c r="J97" s="124">
        <f t="shared" si="13"/>
        <v>56</v>
      </c>
    </row>
    <row r="98" spans="1:25">
      <c r="A98" s="116">
        <v>14</v>
      </c>
      <c r="B98" s="120" t="s">
        <v>23</v>
      </c>
      <c r="C98" s="123">
        <f t="shared" si="6"/>
        <v>8</v>
      </c>
      <c r="D98" s="123">
        <f t="shared" si="7"/>
        <v>64</v>
      </c>
      <c r="E98" s="123">
        <f t="shared" si="8"/>
        <v>15</v>
      </c>
      <c r="F98" s="123">
        <f t="shared" si="9"/>
        <v>120</v>
      </c>
      <c r="G98" s="123">
        <f t="shared" si="10"/>
        <v>0</v>
      </c>
      <c r="H98" s="123">
        <f t="shared" si="11"/>
        <v>0</v>
      </c>
      <c r="I98" s="123">
        <f t="shared" si="12"/>
        <v>8</v>
      </c>
      <c r="J98" s="124">
        <f t="shared" si="13"/>
        <v>64</v>
      </c>
    </row>
    <row r="99" spans="1:25">
      <c r="A99" s="116">
        <v>15</v>
      </c>
      <c r="B99" s="120" t="s">
        <v>24</v>
      </c>
      <c r="C99" s="123">
        <f t="shared" si="6"/>
        <v>8</v>
      </c>
      <c r="D99" s="123">
        <f t="shared" si="7"/>
        <v>64</v>
      </c>
      <c r="E99" s="123">
        <f t="shared" si="8"/>
        <v>8</v>
      </c>
      <c r="F99" s="123">
        <f t="shared" si="9"/>
        <v>64</v>
      </c>
      <c r="G99" s="123">
        <f t="shared" si="10"/>
        <v>7</v>
      </c>
      <c r="H99" s="123">
        <f t="shared" si="11"/>
        <v>56</v>
      </c>
      <c r="I99" s="123">
        <f t="shared" si="12"/>
        <v>8</v>
      </c>
      <c r="J99" s="124">
        <f t="shared" si="13"/>
        <v>64</v>
      </c>
    </row>
    <row r="100" spans="1:25">
      <c r="A100" s="116">
        <v>16</v>
      </c>
      <c r="B100" s="121" t="s">
        <v>25</v>
      </c>
      <c r="C100" s="123">
        <f t="shared" si="6"/>
        <v>7</v>
      </c>
      <c r="D100" s="123">
        <f t="shared" si="7"/>
        <v>56</v>
      </c>
      <c r="E100" s="123">
        <f t="shared" si="8"/>
        <v>8</v>
      </c>
      <c r="F100" s="123">
        <f t="shared" si="9"/>
        <v>64</v>
      </c>
      <c r="G100" s="123">
        <f t="shared" si="10"/>
        <v>8</v>
      </c>
      <c r="H100" s="123">
        <f t="shared" si="11"/>
        <v>64</v>
      </c>
      <c r="I100" s="123">
        <f t="shared" si="12"/>
        <v>8</v>
      </c>
      <c r="J100" s="124">
        <f t="shared" si="13"/>
        <v>64</v>
      </c>
    </row>
    <row r="101" spans="1:25" ht="12.75" customHeight="1">
      <c r="A101" s="116">
        <v>17</v>
      </c>
      <c r="B101" s="120" t="s">
        <v>26</v>
      </c>
      <c r="C101" s="123">
        <f t="shared" si="6"/>
        <v>8</v>
      </c>
      <c r="D101" s="123">
        <f t="shared" si="7"/>
        <v>64</v>
      </c>
      <c r="E101" s="123">
        <f t="shared" si="8"/>
        <v>8</v>
      </c>
      <c r="F101" s="123">
        <f t="shared" si="9"/>
        <v>64</v>
      </c>
      <c r="G101" s="123">
        <f t="shared" si="10"/>
        <v>8</v>
      </c>
      <c r="H101" s="123">
        <f t="shared" si="11"/>
        <v>64</v>
      </c>
      <c r="I101" s="123">
        <f t="shared" si="12"/>
        <v>7</v>
      </c>
      <c r="J101" s="124">
        <f t="shared" si="13"/>
        <v>56</v>
      </c>
    </row>
    <row r="102" spans="1:25">
      <c r="A102" s="116">
        <v>18</v>
      </c>
      <c r="B102" s="120" t="s">
        <v>27</v>
      </c>
      <c r="C102" s="123">
        <f t="shared" si="6"/>
        <v>7</v>
      </c>
      <c r="D102" s="123">
        <f t="shared" si="7"/>
        <v>56</v>
      </c>
      <c r="E102" s="123">
        <f t="shared" si="8"/>
        <v>8</v>
      </c>
      <c r="F102" s="123">
        <f t="shared" si="9"/>
        <v>64</v>
      </c>
      <c r="G102" s="123">
        <f t="shared" si="10"/>
        <v>8</v>
      </c>
      <c r="H102" s="123">
        <f t="shared" si="11"/>
        <v>64</v>
      </c>
      <c r="I102" s="123">
        <f t="shared" si="12"/>
        <v>8</v>
      </c>
      <c r="J102" s="124">
        <f t="shared" si="13"/>
        <v>64</v>
      </c>
    </row>
    <row r="103" spans="1:25">
      <c r="A103" s="116">
        <v>19</v>
      </c>
      <c r="B103" s="120" t="s">
        <v>28</v>
      </c>
      <c r="C103" s="123">
        <f t="shared" si="6"/>
        <v>7</v>
      </c>
      <c r="D103" s="123">
        <f t="shared" si="7"/>
        <v>56</v>
      </c>
      <c r="E103" s="123">
        <f t="shared" si="8"/>
        <v>7</v>
      </c>
      <c r="F103" s="123">
        <f t="shared" si="9"/>
        <v>56</v>
      </c>
      <c r="G103" s="123">
        <f t="shared" si="10"/>
        <v>8</v>
      </c>
      <c r="H103" s="123">
        <f t="shared" si="11"/>
        <v>64</v>
      </c>
      <c r="I103" s="123">
        <f t="shared" si="12"/>
        <v>7</v>
      </c>
      <c r="J103" s="124">
        <f t="shared" si="13"/>
        <v>56</v>
      </c>
    </row>
    <row r="104" spans="1:25">
      <c r="A104" s="116">
        <v>20</v>
      </c>
      <c r="B104" s="120" t="s">
        <v>29</v>
      </c>
      <c r="C104" s="123">
        <f t="shared" si="6"/>
        <v>16</v>
      </c>
      <c r="D104" s="123">
        <f t="shared" si="7"/>
        <v>128</v>
      </c>
      <c r="E104" s="123">
        <f t="shared" si="8"/>
        <v>6</v>
      </c>
      <c r="F104" s="123">
        <f t="shared" si="9"/>
        <v>48</v>
      </c>
      <c r="G104" s="123">
        <f t="shared" si="10"/>
        <v>0</v>
      </c>
      <c r="H104" s="123">
        <f t="shared" si="11"/>
        <v>0</v>
      </c>
      <c r="I104" s="123">
        <f t="shared" si="12"/>
        <v>7</v>
      </c>
      <c r="J104" s="124">
        <f t="shared" si="13"/>
        <v>56</v>
      </c>
    </row>
    <row r="105" spans="1:25">
      <c r="A105" s="116">
        <v>21</v>
      </c>
      <c r="B105" s="145" t="s">
        <v>258</v>
      </c>
      <c r="C105" s="123">
        <f t="shared" si="6"/>
        <v>9</v>
      </c>
      <c r="D105" s="123">
        <f t="shared" si="7"/>
        <v>72</v>
      </c>
      <c r="E105" s="123">
        <f t="shared" si="8"/>
        <v>15</v>
      </c>
      <c r="F105" s="123">
        <f t="shared" si="9"/>
        <v>120</v>
      </c>
      <c r="G105" s="123">
        <f t="shared" si="10"/>
        <v>0</v>
      </c>
      <c r="H105" s="123">
        <f t="shared" si="11"/>
        <v>0</v>
      </c>
      <c r="I105" s="123">
        <f t="shared" si="12"/>
        <v>7</v>
      </c>
      <c r="J105" s="124">
        <f t="shared" si="13"/>
        <v>56</v>
      </c>
    </row>
    <row r="106" spans="1:25">
      <c r="A106" s="116">
        <v>22</v>
      </c>
      <c r="B106" s="121" t="s">
        <v>30</v>
      </c>
      <c r="C106" s="123">
        <f t="shared" si="6"/>
        <v>7</v>
      </c>
      <c r="D106" s="123">
        <f t="shared" si="7"/>
        <v>56</v>
      </c>
      <c r="E106" s="123">
        <f t="shared" si="8"/>
        <v>7</v>
      </c>
      <c r="F106" s="123">
        <f t="shared" si="9"/>
        <v>56</v>
      </c>
      <c r="G106" s="123">
        <f t="shared" si="10"/>
        <v>7</v>
      </c>
      <c r="H106" s="123">
        <f t="shared" si="11"/>
        <v>56</v>
      </c>
      <c r="I106" s="123">
        <f t="shared" si="12"/>
        <v>8</v>
      </c>
      <c r="J106" s="124">
        <f t="shared" si="13"/>
        <v>64</v>
      </c>
    </row>
    <row r="107" spans="1:25">
      <c r="A107" s="116">
        <v>23</v>
      </c>
      <c r="B107" s="121" t="s">
        <v>31</v>
      </c>
      <c r="C107" s="123">
        <f t="shared" si="6"/>
        <v>15</v>
      </c>
      <c r="D107" s="123">
        <f t="shared" si="7"/>
        <v>120</v>
      </c>
      <c r="E107" s="123">
        <f t="shared" si="8"/>
        <v>7</v>
      </c>
      <c r="F107" s="123">
        <f t="shared" si="9"/>
        <v>56</v>
      </c>
      <c r="G107" s="123">
        <f t="shared" si="10"/>
        <v>0</v>
      </c>
      <c r="H107" s="123">
        <f t="shared" si="11"/>
        <v>0</v>
      </c>
      <c r="I107" s="123">
        <f t="shared" si="12"/>
        <v>8</v>
      </c>
      <c r="J107" s="124">
        <f t="shared" si="13"/>
        <v>64</v>
      </c>
    </row>
    <row r="108" spans="1:25">
      <c r="A108" s="116">
        <v>24</v>
      </c>
      <c r="B108" s="121" t="s">
        <v>32</v>
      </c>
      <c r="C108" s="123">
        <f t="shared" si="6"/>
        <v>7</v>
      </c>
      <c r="D108" s="123">
        <f t="shared" si="7"/>
        <v>56</v>
      </c>
      <c r="E108" s="123">
        <f t="shared" si="8"/>
        <v>15</v>
      </c>
      <c r="F108" s="123">
        <f t="shared" si="9"/>
        <v>120</v>
      </c>
      <c r="G108" s="123">
        <f t="shared" si="10"/>
        <v>0</v>
      </c>
      <c r="H108" s="123">
        <f t="shared" si="11"/>
        <v>0</v>
      </c>
      <c r="I108" s="123">
        <f t="shared" si="12"/>
        <v>7</v>
      </c>
      <c r="J108" s="124">
        <f t="shared" si="13"/>
        <v>56</v>
      </c>
    </row>
    <row r="109" spans="1:25">
      <c r="A109" s="116">
        <v>25</v>
      </c>
      <c r="B109" s="144" t="s">
        <v>251</v>
      </c>
      <c r="C109" s="123">
        <f t="shared" si="6"/>
        <v>12</v>
      </c>
      <c r="D109" s="123">
        <f t="shared" si="7"/>
        <v>96</v>
      </c>
      <c r="E109" s="123">
        <f t="shared" si="8"/>
        <v>11</v>
      </c>
      <c r="F109" s="123">
        <f t="shared" si="9"/>
        <v>88</v>
      </c>
      <c r="G109" s="123">
        <f t="shared" si="10"/>
        <v>0</v>
      </c>
      <c r="H109" s="123">
        <f t="shared" si="11"/>
        <v>0</v>
      </c>
      <c r="I109" s="123">
        <f t="shared" si="12"/>
        <v>8</v>
      </c>
      <c r="J109" s="124">
        <f t="shared" si="13"/>
        <v>64</v>
      </c>
    </row>
    <row r="110" spans="1:25">
      <c r="A110" s="116">
        <v>26</v>
      </c>
      <c r="B110" s="120" t="s">
        <v>33</v>
      </c>
      <c r="C110" s="123">
        <f t="shared" si="6"/>
        <v>8</v>
      </c>
      <c r="D110" s="123">
        <f t="shared" si="7"/>
        <v>64</v>
      </c>
      <c r="E110" s="123">
        <f t="shared" si="8"/>
        <v>8</v>
      </c>
      <c r="F110" s="123">
        <f t="shared" si="9"/>
        <v>64</v>
      </c>
      <c r="G110" s="123">
        <f t="shared" si="10"/>
        <v>7</v>
      </c>
      <c r="H110" s="123">
        <f t="shared" si="11"/>
        <v>56</v>
      </c>
      <c r="I110" s="123">
        <f t="shared" si="12"/>
        <v>8</v>
      </c>
      <c r="J110" s="124">
        <f t="shared" si="13"/>
        <v>64</v>
      </c>
      <c r="R110" s="61"/>
      <c r="S110" s="61"/>
      <c r="T110" s="61"/>
      <c r="U110" s="61"/>
      <c r="V110" s="61"/>
      <c r="W110" s="61"/>
      <c r="X110" s="61"/>
      <c r="Y110" s="61"/>
    </row>
    <row r="111" spans="1:25">
      <c r="A111" s="116">
        <v>27</v>
      </c>
      <c r="B111" s="144" t="s">
        <v>256</v>
      </c>
      <c r="C111" s="123">
        <f t="shared" si="6"/>
        <v>15</v>
      </c>
      <c r="D111" s="123">
        <f t="shared" si="7"/>
        <v>120</v>
      </c>
      <c r="E111" s="123">
        <f t="shared" si="8"/>
        <v>7</v>
      </c>
      <c r="F111" s="123">
        <f t="shared" si="9"/>
        <v>56</v>
      </c>
      <c r="G111" s="123">
        <f t="shared" si="10"/>
        <v>0</v>
      </c>
      <c r="H111" s="123">
        <f t="shared" si="11"/>
        <v>0</v>
      </c>
      <c r="I111" s="123">
        <f t="shared" si="12"/>
        <v>8</v>
      </c>
      <c r="J111" s="124">
        <f t="shared" si="13"/>
        <v>64</v>
      </c>
      <c r="R111" s="61"/>
      <c r="S111" s="61"/>
      <c r="T111" s="61"/>
      <c r="U111" s="61"/>
      <c r="V111" s="61"/>
      <c r="W111" s="61"/>
      <c r="X111" s="61"/>
      <c r="Y111" s="61"/>
    </row>
    <row r="112" spans="1:25">
      <c r="A112" s="116">
        <v>28</v>
      </c>
      <c r="B112" s="121" t="s">
        <v>34</v>
      </c>
      <c r="C112" s="123">
        <f t="shared" si="6"/>
        <v>21</v>
      </c>
      <c r="D112" s="123">
        <f t="shared" si="7"/>
        <v>168</v>
      </c>
      <c r="E112" s="123">
        <f t="shared" si="8"/>
        <v>2</v>
      </c>
      <c r="F112" s="123">
        <f t="shared" si="9"/>
        <v>16</v>
      </c>
      <c r="G112" s="123">
        <f t="shared" si="10"/>
        <v>0</v>
      </c>
      <c r="H112" s="123">
        <f t="shared" si="11"/>
        <v>0</v>
      </c>
      <c r="I112" s="123">
        <f t="shared" si="12"/>
        <v>8</v>
      </c>
      <c r="J112" s="124">
        <f t="shared" si="13"/>
        <v>64</v>
      </c>
      <c r="R112" s="61"/>
      <c r="S112" s="61"/>
      <c r="T112" s="61"/>
      <c r="U112" s="61"/>
      <c r="V112" s="61"/>
      <c r="W112" s="61"/>
      <c r="X112" s="61"/>
      <c r="Y112" s="61"/>
    </row>
    <row r="113" spans="1:25">
      <c r="A113" s="116">
        <v>29</v>
      </c>
      <c r="B113" s="121" t="s">
        <v>35</v>
      </c>
      <c r="C113" s="123">
        <f t="shared" si="6"/>
        <v>7</v>
      </c>
      <c r="D113" s="123">
        <f t="shared" si="7"/>
        <v>56</v>
      </c>
      <c r="E113" s="123">
        <f t="shared" si="8"/>
        <v>8</v>
      </c>
      <c r="F113" s="123">
        <f t="shared" si="9"/>
        <v>64</v>
      </c>
      <c r="G113" s="123">
        <f t="shared" si="10"/>
        <v>6</v>
      </c>
      <c r="H113" s="123">
        <f t="shared" si="11"/>
        <v>48</v>
      </c>
      <c r="I113" s="123">
        <f t="shared" si="12"/>
        <v>8</v>
      </c>
      <c r="J113" s="124">
        <f t="shared" si="13"/>
        <v>64</v>
      </c>
      <c r="R113" s="61"/>
      <c r="S113" s="61"/>
      <c r="T113" s="61"/>
      <c r="U113" s="61"/>
      <c r="V113" s="61"/>
      <c r="W113" s="61"/>
      <c r="X113" s="61"/>
      <c r="Y113" s="61"/>
    </row>
    <row r="114" spans="1:25">
      <c r="A114" s="116">
        <v>30</v>
      </c>
      <c r="B114" s="121" t="s">
        <v>36</v>
      </c>
      <c r="C114" s="123">
        <f t="shared" si="6"/>
        <v>7</v>
      </c>
      <c r="D114" s="123">
        <f t="shared" si="7"/>
        <v>56</v>
      </c>
      <c r="E114" s="123">
        <f t="shared" si="8"/>
        <v>8</v>
      </c>
      <c r="F114" s="123">
        <f t="shared" si="9"/>
        <v>64</v>
      </c>
      <c r="G114" s="123">
        <f t="shared" si="10"/>
        <v>8</v>
      </c>
      <c r="H114" s="123">
        <f t="shared" si="11"/>
        <v>64</v>
      </c>
      <c r="I114" s="123">
        <f t="shared" si="12"/>
        <v>8</v>
      </c>
      <c r="J114" s="124">
        <f t="shared" si="13"/>
        <v>64</v>
      </c>
      <c r="R114" s="61"/>
      <c r="S114" s="61"/>
      <c r="T114" s="61"/>
      <c r="U114" s="61"/>
      <c r="V114" s="61"/>
      <c r="W114" s="61"/>
      <c r="X114" s="61"/>
      <c r="Y114" s="61"/>
    </row>
    <row r="115" spans="1:25">
      <c r="A115" s="116">
        <v>31</v>
      </c>
      <c r="B115" s="121" t="s">
        <v>37</v>
      </c>
      <c r="C115" s="123">
        <f t="shared" si="6"/>
        <v>8</v>
      </c>
      <c r="D115" s="123">
        <f t="shared" si="7"/>
        <v>64</v>
      </c>
      <c r="E115" s="123">
        <f t="shared" si="8"/>
        <v>8</v>
      </c>
      <c r="F115" s="123">
        <f t="shared" si="9"/>
        <v>64</v>
      </c>
      <c r="G115" s="123">
        <f t="shared" si="10"/>
        <v>8</v>
      </c>
      <c r="H115" s="123">
        <f t="shared" si="11"/>
        <v>64</v>
      </c>
      <c r="I115" s="123">
        <f t="shared" si="12"/>
        <v>7</v>
      </c>
      <c r="J115" s="124">
        <f t="shared" si="13"/>
        <v>56</v>
      </c>
      <c r="R115" s="61"/>
      <c r="S115" s="61"/>
      <c r="T115" s="61"/>
      <c r="U115" s="61"/>
      <c r="V115" s="61"/>
      <c r="W115" s="61"/>
      <c r="X115" s="61"/>
      <c r="Y115" s="61"/>
    </row>
    <row r="116" spans="1:25">
      <c r="A116" s="116">
        <v>32</v>
      </c>
      <c r="B116" s="145" t="s">
        <v>249</v>
      </c>
      <c r="C116" s="123">
        <f t="shared" si="6"/>
        <v>8</v>
      </c>
      <c r="D116" s="123">
        <f t="shared" si="7"/>
        <v>64</v>
      </c>
      <c r="E116" s="123">
        <f t="shared" si="8"/>
        <v>8</v>
      </c>
      <c r="F116" s="123">
        <f t="shared" si="9"/>
        <v>64</v>
      </c>
      <c r="G116" s="123">
        <f t="shared" si="10"/>
        <v>8</v>
      </c>
      <c r="H116" s="123">
        <f t="shared" si="11"/>
        <v>64</v>
      </c>
      <c r="I116" s="123">
        <f t="shared" si="12"/>
        <v>7</v>
      </c>
      <c r="J116" s="124">
        <f t="shared" si="13"/>
        <v>56</v>
      </c>
      <c r="R116" s="61"/>
      <c r="S116" s="61"/>
      <c r="T116" s="61"/>
      <c r="U116" s="61"/>
      <c r="V116" s="61"/>
      <c r="W116" s="61"/>
      <c r="X116" s="61"/>
      <c r="Y116" s="61"/>
    </row>
    <row r="117" spans="1:25">
      <c r="A117" s="116">
        <v>33</v>
      </c>
      <c r="B117" s="145" t="s">
        <v>255</v>
      </c>
      <c r="C117" s="123">
        <f t="shared" si="6"/>
        <v>10</v>
      </c>
      <c r="D117" s="123">
        <f t="shared" si="7"/>
        <v>80</v>
      </c>
      <c r="E117" s="123">
        <f t="shared" si="8"/>
        <v>11</v>
      </c>
      <c r="F117" s="123">
        <f t="shared" si="9"/>
        <v>88</v>
      </c>
      <c r="G117" s="123">
        <f t="shared" si="10"/>
        <v>0</v>
      </c>
      <c r="H117" s="123">
        <f t="shared" si="11"/>
        <v>0</v>
      </c>
      <c r="I117" s="123">
        <f t="shared" si="12"/>
        <v>8</v>
      </c>
      <c r="J117" s="124">
        <f t="shared" si="13"/>
        <v>64</v>
      </c>
      <c r="R117" s="61"/>
      <c r="S117" s="61"/>
      <c r="T117" s="61"/>
      <c r="U117" s="61"/>
      <c r="V117" s="61"/>
      <c r="W117" s="61"/>
      <c r="X117" s="61"/>
      <c r="Y117" s="61"/>
    </row>
    <row r="118" spans="1:25">
      <c r="A118" s="116">
        <v>34</v>
      </c>
      <c r="B118" s="121" t="s">
        <v>38</v>
      </c>
      <c r="C118" s="123">
        <f t="shared" si="6"/>
        <v>9</v>
      </c>
      <c r="D118" s="123">
        <f t="shared" si="7"/>
        <v>72</v>
      </c>
      <c r="E118" s="123">
        <f t="shared" si="8"/>
        <v>8</v>
      </c>
      <c r="F118" s="123">
        <f t="shared" si="9"/>
        <v>64</v>
      </c>
      <c r="G118" s="123">
        <f t="shared" si="10"/>
        <v>6</v>
      </c>
      <c r="H118" s="123">
        <f t="shared" si="11"/>
        <v>48</v>
      </c>
      <c r="I118" s="123">
        <f t="shared" si="12"/>
        <v>8</v>
      </c>
      <c r="J118" s="124">
        <f t="shared" si="13"/>
        <v>64</v>
      </c>
      <c r="R118" s="61"/>
      <c r="S118" s="61"/>
      <c r="T118" s="61"/>
      <c r="U118" s="61"/>
      <c r="V118" s="61"/>
      <c r="W118" s="61"/>
      <c r="X118" s="61"/>
      <c r="Y118" s="61"/>
    </row>
    <row r="119" spans="1:25">
      <c r="A119" s="116">
        <v>35</v>
      </c>
      <c r="B119" s="121" t="s">
        <v>39</v>
      </c>
      <c r="C119" s="123">
        <f t="shared" si="6"/>
        <v>13</v>
      </c>
      <c r="D119" s="123">
        <f t="shared" si="7"/>
        <v>104</v>
      </c>
      <c r="E119" s="123">
        <f t="shared" si="8"/>
        <v>10</v>
      </c>
      <c r="F119" s="123">
        <f t="shared" si="9"/>
        <v>80</v>
      </c>
      <c r="G119" s="123">
        <f t="shared" si="10"/>
        <v>0</v>
      </c>
      <c r="H119" s="123">
        <f t="shared" si="11"/>
        <v>0</v>
      </c>
      <c r="I119" s="123">
        <f t="shared" si="12"/>
        <v>8</v>
      </c>
      <c r="J119" s="124">
        <f t="shared" si="13"/>
        <v>64</v>
      </c>
      <c r="R119" s="61"/>
      <c r="S119" s="61"/>
      <c r="T119" s="61"/>
      <c r="U119" s="61"/>
      <c r="V119" s="61"/>
      <c r="W119" s="61"/>
      <c r="X119" s="61"/>
      <c r="Y119" s="61"/>
    </row>
    <row r="120" spans="1:25">
      <c r="A120" s="116">
        <v>36</v>
      </c>
      <c r="B120" s="145" t="s">
        <v>250</v>
      </c>
      <c r="C120" s="123">
        <f t="shared" si="6"/>
        <v>5</v>
      </c>
      <c r="D120" s="123">
        <f t="shared" si="7"/>
        <v>40</v>
      </c>
      <c r="E120" s="123">
        <f t="shared" si="8"/>
        <v>10</v>
      </c>
      <c r="F120" s="123">
        <f t="shared" si="9"/>
        <v>80</v>
      </c>
      <c r="G120" s="123">
        <f t="shared" si="10"/>
        <v>8</v>
      </c>
      <c r="H120" s="123">
        <f t="shared" si="11"/>
        <v>64</v>
      </c>
      <c r="I120" s="123">
        <f t="shared" si="12"/>
        <v>8</v>
      </c>
      <c r="J120" s="124">
        <f t="shared" si="13"/>
        <v>64</v>
      </c>
      <c r="R120" s="61"/>
      <c r="S120" s="61"/>
      <c r="T120" s="61"/>
      <c r="U120" s="61"/>
      <c r="V120" s="61"/>
      <c r="W120" s="61"/>
      <c r="X120" s="61"/>
      <c r="Y120" s="61"/>
    </row>
    <row r="121" spans="1:25">
      <c r="A121" s="116">
        <v>37</v>
      </c>
      <c r="B121" s="121" t="s">
        <v>40</v>
      </c>
      <c r="C121" s="123">
        <f t="shared" si="6"/>
        <v>16</v>
      </c>
      <c r="D121" s="123">
        <f t="shared" si="7"/>
        <v>128</v>
      </c>
      <c r="E121" s="123">
        <f t="shared" si="8"/>
        <v>0</v>
      </c>
      <c r="F121" s="123">
        <f t="shared" si="9"/>
        <v>0</v>
      </c>
      <c r="G121" s="123">
        <f t="shared" si="10"/>
        <v>8</v>
      </c>
      <c r="H121" s="123">
        <f t="shared" si="11"/>
        <v>64</v>
      </c>
      <c r="I121" s="123">
        <f t="shared" si="12"/>
        <v>7</v>
      </c>
      <c r="J121" s="124">
        <f t="shared" si="13"/>
        <v>56</v>
      </c>
      <c r="R121" s="61"/>
      <c r="S121" s="61"/>
      <c r="T121" s="61"/>
      <c r="U121" s="61"/>
      <c r="V121" s="61"/>
      <c r="W121" s="61"/>
      <c r="X121" s="61"/>
      <c r="Y121" s="61"/>
    </row>
    <row r="122" spans="1:25">
      <c r="A122" s="116">
        <v>38</v>
      </c>
      <c r="B122" s="121" t="s">
        <v>41</v>
      </c>
      <c r="C122" s="123">
        <f t="shared" si="6"/>
        <v>17</v>
      </c>
      <c r="D122" s="123">
        <f t="shared" si="7"/>
        <v>136</v>
      </c>
      <c r="E122" s="123">
        <f t="shared" si="8"/>
        <v>6</v>
      </c>
      <c r="F122" s="123">
        <f t="shared" si="9"/>
        <v>48</v>
      </c>
      <c r="G122" s="123">
        <f t="shared" si="10"/>
        <v>0</v>
      </c>
      <c r="H122" s="123">
        <f t="shared" si="11"/>
        <v>0</v>
      </c>
      <c r="I122" s="123">
        <f t="shared" si="12"/>
        <v>8</v>
      </c>
      <c r="J122" s="124">
        <f t="shared" si="13"/>
        <v>64</v>
      </c>
      <c r="R122" s="61"/>
      <c r="S122" s="61"/>
      <c r="T122" s="61"/>
      <c r="U122" s="61"/>
      <c r="V122" s="61"/>
      <c r="W122" s="61"/>
      <c r="X122" s="61"/>
      <c r="Y122" s="61"/>
    </row>
    <row r="123" spans="1:25">
      <c r="A123" s="116">
        <v>39</v>
      </c>
      <c r="B123" s="121" t="s">
        <v>42</v>
      </c>
      <c r="C123" s="123">
        <f t="shared" si="6"/>
        <v>12</v>
      </c>
      <c r="D123" s="123">
        <f t="shared" si="7"/>
        <v>96</v>
      </c>
      <c r="E123" s="123">
        <f t="shared" si="8"/>
        <v>12</v>
      </c>
      <c r="F123" s="123">
        <f t="shared" si="9"/>
        <v>96</v>
      </c>
      <c r="G123" s="123">
        <f t="shared" si="10"/>
        <v>0</v>
      </c>
      <c r="H123" s="123">
        <f t="shared" si="11"/>
        <v>0</v>
      </c>
      <c r="I123" s="123">
        <f t="shared" si="12"/>
        <v>7</v>
      </c>
      <c r="J123" s="124">
        <f t="shared" si="13"/>
        <v>56</v>
      </c>
      <c r="R123" s="61"/>
      <c r="S123" s="61"/>
      <c r="T123" s="61"/>
      <c r="U123" s="61"/>
      <c r="V123" s="61"/>
      <c r="W123" s="61"/>
      <c r="X123" s="61"/>
      <c r="Y123" s="61"/>
    </row>
    <row r="124" spans="1:25">
      <c r="A124" s="116">
        <v>40</v>
      </c>
      <c r="B124" s="121" t="s">
        <v>43</v>
      </c>
      <c r="C124" s="123">
        <f t="shared" si="6"/>
        <v>8</v>
      </c>
      <c r="D124" s="123">
        <f t="shared" si="7"/>
        <v>64</v>
      </c>
      <c r="E124" s="123">
        <f t="shared" si="8"/>
        <v>7</v>
      </c>
      <c r="F124" s="123">
        <f t="shared" si="9"/>
        <v>56</v>
      </c>
      <c r="G124" s="123">
        <f t="shared" si="10"/>
        <v>8</v>
      </c>
      <c r="H124" s="123">
        <f t="shared" si="11"/>
        <v>64</v>
      </c>
      <c r="I124" s="123">
        <f t="shared" si="12"/>
        <v>8</v>
      </c>
      <c r="J124" s="124">
        <f t="shared" si="13"/>
        <v>64</v>
      </c>
      <c r="R124" s="61"/>
      <c r="S124" s="61"/>
      <c r="T124" s="61"/>
      <c r="U124" s="61"/>
      <c r="V124" s="61"/>
      <c r="W124" s="61"/>
      <c r="X124" s="61"/>
      <c r="Y124" s="61"/>
    </row>
    <row r="125" spans="1:25">
      <c r="A125" s="116">
        <v>41</v>
      </c>
      <c r="B125" s="121" t="s">
        <v>44</v>
      </c>
      <c r="C125" s="123">
        <f t="shared" si="6"/>
        <v>12</v>
      </c>
      <c r="D125" s="123">
        <f t="shared" si="7"/>
        <v>96</v>
      </c>
      <c r="E125" s="123">
        <f t="shared" si="8"/>
        <v>12</v>
      </c>
      <c r="F125" s="123">
        <f t="shared" si="9"/>
        <v>96</v>
      </c>
      <c r="G125" s="123">
        <f t="shared" si="10"/>
        <v>0</v>
      </c>
      <c r="H125" s="123">
        <f t="shared" si="11"/>
        <v>0</v>
      </c>
      <c r="I125" s="123">
        <f t="shared" si="12"/>
        <v>7</v>
      </c>
      <c r="J125" s="124">
        <f t="shared" si="13"/>
        <v>56</v>
      </c>
      <c r="R125" s="61"/>
      <c r="S125" s="61"/>
      <c r="T125" s="61"/>
      <c r="U125" s="61"/>
      <c r="V125" s="61"/>
      <c r="W125" s="61"/>
      <c r="X125" s="61"/>
      <c r="Y125" s="61"/>
    </row>
    <row r="126" spans="1:25">
      <c r="A126" s="116">
        <v>42</v>
      </c>
      <c r="B126" s="145" t="s">
        <v>260</v>
      </c>
      <c r="C126" s="123">
        <f t="shared" si="6"/>
        <v>8</v>
      </c>
      <c r="D126" s="123">
        <f t="shared" si="7"/>
        <v>64</v>
      </c>
      <c r="E126" s="123">
        <f t="shared" si="8"/>
        <v>15</v>
      </c>
      <c r="F126" s="123">
        <f t="shared" si="9"/>
        <v>120</v>
      </c>
      <c r="G126" s="123">
        <f t="shared" si="10"/>
        <v>0</v>
      </c>
      <c r="H126" s="123">
        <f t="shared" si="11"/>
        <v>0</v>
      </c>
      <c r="I126" s="123">
        <f t="shared" si="12"/>
        <v>8</v>
      </c>
      <c r="J126" s="124">
        <f t="shared" si="13"/>
        <v>64</v>
      </c>
      <c r="R126" s="61"/>
      <c r="S126" s="61"/>
      <c r="T126" s="61"/>
      <c r="U126" s="61"/>
      <c r="V126" s="61"/>
      <c r="W126" s="61"/>
      <c r="X126" s="61"/>
      <c r="Y126" s="61"/>
    </row>
    <row r="127" spans="1:25">
      <c r="A127" s="116">
        <v>43</v>
      </c>
      <c r="B127" s="145" t="s">
        <v>253</v>
      </c>
      <c r="C127" s="123">
        <f t="shared" si="6"/>
        <v>6</v>
      </c>
      <c r="D127" s="123">
        <f t="shared" si="7"/>
        <v>48</v>
      </c>
      <c r="E127" s="123">
        <f t="shared" si="8"/>
        <v>8</v>
      </c>
      <c r="F127" s="123">
        <f t="shared" si="9"/>
        <v>64</v>
      </c>
      <c r="G127" s="123">
        <f t="shared" si="10"/>
        <v>9</v>
      </c>
      <c r="H127" s="123">
        <f t="shared" si="11"/>
        <v>72</v>
      </c>
      <c r="I127" s="123">
        <f t="shared" si="12"/>
        <v>8</v>
      </c>
      <c r="J127" s="124">
        <f t="shared" si="13"/>
        <v>64</v>
      </c>
      <c r="R127" s="61"/>
      <c r="S127" s="61"/>
      <c r="T127" s="61"/>
      <c r="U127" s="61"/>
      <c r="V127" s="61"/>
      <c r="W127" s="61"/>
      <c r="X127" s="61"/>
      <c r="Y127" s="61"/>
    </row>
    <row r="128" spans="1:25">
      <c r="A128" s="116">
        <v>44</v>
      </c>
      <c r="B128" s="121" t="s">
        <v>45</v>
      </c>
      <c r="C128" s="123">
        <f t="shared" si="6"/>
        <v>19</v>
      </c>
      <c r="D128" s="123">
        <f t="shared" si="7"/>
        <v>152</v>
      </c>
      <c r="E128" s="123">
        <f t="shared" si="8"/>
        <v>4</v>
      </c>
      <c r="F128" s="123">
        <f t="shared" si="9"/>
        <v>32</v>
      </c>
      <c r="G128" s="123">
        <f t="shared" si="10"/>
        <v>0</v>
      </c>
      <c r="H128" s="123">
        <f t="shared" si="11"/>
        <v>0</v>
      </c>
      <c r="I128" s="123">
        <f t="shared" si="12"/>
        <v>8</v>
      </c>
      <c r="J128" s="124">
        <f t="shared" si="13"/>
        <v>64</v>
      </c>
      <c r="R128" s="61"/>
      <c r="S128" s="61"/>
      <c r="T128" s="61"/>
      <c r="U128" s="61"/>
      <c r="V128" s="61"/>
      <c r="W128" s="61"/>
      <c r="X128" s="61"/>
      <c r="Y128" s="61"/>
    </row>
    <row r="129" spans="1:25">
      <c r="A129" s="116">
        <v>45</v>
      </c>
      <c r="B129" s="121" t="s">
        <v>46</v>
      </c>
      <c r="C129" s="123">
        <f t="shared" si="6"/>
        <v>16</v>
      </c>
      <c r="D129" s="123">
        <f t="shared" si="7"/>
        <v>128</v>
      </c>
      <c r="E129" s="123">
        <f t="shared" si="8"/>
        <v>7</v>
      </c>
      <c r="F129" s="123">
        <f t="shared" si="9"/>
        <v>56</v>
      </c>
      <c r="G129" s="123">
        <f t="shared" si="10"/>
        <v>0</v>
      </c>
      <c r="H129" s="123">
        <f t="shared" si="11"/>
        <v>0</v>
      </c>
      <c r="I129" s="123">
        <f t="shared" si="12"/>
        <v>8</v>
      </c>
      <c r="J129" s="124">
        <f t="shared" si="13"/>
        <v>64</v>
      </c>
      <c r="R129" s="61"/>
      <c r="S129" s="61"/>
      <c r="T129" s="61"/>
      <c r="U129" s="61"/>
      <c r="V129" s="61"/>
      <c r="W129" s="61"/>
      <c r="X129" s="61"/>
      <c r="Y129" s="61"/>
    </row>
    <row r="130" spans="1:25">
      <c r="A130" s="116">
        <v>46</v>
      </c>
      <c r="B130" s="121" t="s">
        <v>47</v>
      </c>
      <c r="C130" s="123">
        <f t="shared" si="6"/>
        <v>14</v>
      </c>
      <c r="D130" s="123">
        <f t="shared" si="7"/>
        <v>112</v>
      </c>
      <c r="E130" s="123">
        <f t="shared" si="8"/>
        <v>9</v>
      </c>
      <c r="F130" s="123">
        <f t="shared" si="9"/>
        <v>72</v>
      </c>
      <c r="G130" s="123">
        <f t="shared" si="10"/>
        <v>0</v>
      </c>
      <c r="H130" s="123">
        <f t="shared" si="11"/>
        <v>0</v>
      </c>
      <c r="I130" s="123">
        <f t="shared" si="12"/>
        <v>8</v>
      </c>
      <c r="J130" s="124">
        <f t="shared" si="13"/>
        <v>64</v>
      </c>
      <c r="R130" s="61"/>
      <c r="S130" s="61"/>
      <c r="T130" s="61"/>
      <c r="U130" s="61"/>
      <c r="V130" s="61"/>
      <c r="W130" s="61"/>
      <c r="X130" s="61"/>
      <c r="Y130" s="61"/>
    </row>
    <row r="131" spans="1:25">
      <c r="A131" s="116">
        <v>47</v>
      </c>
      <c r="B131" s="121" t="s">
        <v>48</v>
      </c>
      <c r="C131" s="123">
        <f t="shared" si="6"/>
        <v>8</v>
      </c>
      <c r="D131" s="123">
        <f t="shared" si="7"/>
        <v>64</v>
      </c>
      <c r="E131" s="123">
        <f t="shared" si="8"/>
        <v>15</v>
      </c>
      <c r="F131" s="123">
        <f t="shared" si="9"/>
        <v>120</v>
      </c>
      <c r="G131" s="123">
        <f t="shared" si="10"/>
        <v>0</v>
      </c>
      <c r="H131" s="123">
        <f t="shared" si="11"/>
        <v>0</v>
      </c>
      <c r="I131" s="123">
        <f t="shared" si="12"/>
        <v>8</v>
      </c>
      <c r="J131" s="124">
        <f t="shared" si="13"/>
        <v>64</v>
      </c>
      <c r="R131" s="61"/>
      <c r="S131" s="61"/>
      <c r="T131" s="61"/>
      <c r="U131" s="61"/>
      <c r="V131" s="61"/>
      <c r="W131" s="61"/>
      <c r="X131" s="61"/>
      <c r="Y131" s="61"/>
    </row>
    <row r="132" spans="1:25">
      <c r="A132" s="116">
        <v>48</v>
      </c>
      <c r="B132" s="145" t="s">
        <v>247</v>
      </c>
      <c r="C132" s="123">
        <f t="shared" si="6"/>
        <v>8</v>
      </c>
      <c r="D132" s="123">
        <f t="shared" si="7"/>
        <v>64</v>
      </c>
      <c r="E132" s="123">
        <f t="shared" si="8"/>
        <v>8</v>
      </c>
      <c r="F132" s="123">
        <f t="shared" si="9"/>
        <v>64</v>
      </c>
      <c r="G132" s="123">
        <f t="shared" si="10"/>
        <v>8</v>
      </c>
      <c r="H132" s="123">
        <f t="shared" si="11"/>
        <v>64</v>
      </c>
      <c r="I132" s="123">
        <f t="shared" si="12"/>
        <v>7</v>
      </c>
      <c r="J132" s="124">
        <f t="shared" si="13"/>
        <v>56</v>
      </c>
      <c r="R132" s="61"/>
      <c r="S132" s="61"/>
      <c r="T132" s="61"/>
      <c r="U132" s="61"/>
      <c r="V132" s="61"/>
      <c r="W132" s="61"/>
      <c r="X132" s="61"/>
      <c r="Y132" s="61"/>
    </row>
    <row r="133" spans="1:25">
      <c r="A133" s="116">
        <v>49</v>
      </c>
      <c r="B133" s="145" t="s">
        <v>262</v>
      </c>
      <c r="C133" s="123">
        <f t="shared" si="6"/>
        <v>11</v>
      </c>
      <c r="D133" s="123">
        <f t="shared" si="7"/>
        <v>88</v>
      </c>
      <c r="E133" s="123">
        <f t="shared" si="8"/>
        <v>12</v>
      </c>
      <c r="F133" s="123">
        <f t="shared" si="9"/>
        <v>96</v>
      </c>
      <c r="G133" s="123">
        <f t="shared" si="10"/>
        <v>0</v>
      </c>
      <c r="H133" s="123">
        <f t="shared" si="11"/>
        <v>0</v>
      </c>
      <c r="I133" s="123">
        <f t="shared" si="12"/>
        <v>8</v>
      </c>
      <c r="J133" s="124">
        <f t="shared" si="13"/>
        <v>64</v>
      </c>
      <c r="R133" s="61"/>
      <c r="S133" s="61"/>
      <c r="T133" s="61"/>
      <c r="U133" s="61"/>
      <c r="V133" s="61"/>
      <c r="W133" s="61"/>
      <c r="X133" s="61"/>
      <c r="Y133" s="61"/>
    </row>
    <row r="134" spans="1:25">
      <c r="A134" s="116">
        <v>50</v>
      </c>
      <c r="B134" s="121" t="s">
        <v>49</v>
      </c>
      <c r="C134" s="123">
        <f t="shared" si="6"/>
        <v>15</v>
      </c>
      <c r="D134" s="123">
        <f t="shared" si="7"/>
        <v>120</v>
      </c>
      <c r="E134" s="123">
        <f t="shared" si="8"/>
        <v>7</v>
      </c>
      <c r="F134" s="123">
        <f t="shared" si="9"/>
        <v>56</v>
      </c>
      <c r="G134" s="123">
        <f t="shared" si="10"/>
        <v>1</v>
      </c>
      <c r="H134" s="123">
        <f t="shared" si="11"/>
        <v>8</v>
      </c>
      <c r="I134" s="123">
        <f t="shared" si="12"/>
        <v>8</v>
      </c>
      <c r="J134" s="124">
        <f t="shared" si="13"/>
        <v>64</v>
      </c>
    </row>
    <row r="135" spans="1:25">
      <c r="A135" s="116">
        <v>51</v>
      </c>
      <c r="B135" s="121" t="s">
        <v>50</v>
      </c>
      <c r="C135" s="123">
        <f t="shared" si="6"/>
        <v>12</v>
      </c>
      <c r="D135" s="123">
        <f t="shared" si="7"/>
        <v>96</v>
      </c>
      <c r="E135" s="123">
        <f t="shared" si="8"/>
        <v>11</v>
      </c>
      <c r="F135" s="123">
        <f t="shared" si="9"/>
        <v>88</v>
      </c>
      <c r="G135" s="123">
        <f t="shared" si="10"/>
        <v>0</v>
      </c>
      <c r="H135" s="123">
        <f t="shared" si="11"/>
        <v>0</v>
      </c>
      <c r="I135" s="123">
        <f t="shared" si="12"/>
        <v>8</v>
      </c>
      <c r="J135" s="124">
        <f t="shared" si="13"/>
        <v>64</v>
      </c>
    </row>
    <row r="136" spans="1:25">
      <c r="A136" s="116">
        <v>52</v>
      </c>
      <c r="B136" s="121" t="s">
        <v>51</v>
      </c>
      <c r="C136" s="123">
        <f t="shared" si="6"/>
        <v>9</v>
      </c>
      <c r="D136" s="123">
        <f t="shared" si="7"/>
        <v>72</v>
      </c>
      <c r="E136" s="123">
        <f t="shared" si="8"/>
        <v>15</v>
      </c>
      <c r="F136" s="123">
        <f t="shared" si="9"/>
        <v>120</v>
      </c>
      <c r="G136" s="123">
        <f t="shared" si="10"/>
        <v>0</v>
      </c>
      <c r="H136" s="123">
        <f t="shared" si="11"/>
        <v>0</v>
      </c>
      <c r="I136" s="123">
        <f t="shared" si="12"/>
        <v>7</v>
      </c>
      <c r="J136" s="124">
        <f t="shared" si="13"/>
        <v>56</v>
      </c>
    </row>
    <row r="137" spans="1:25">
      <c r="A137" s="116">
        <v>53</v>
      </c>
      <c r="B137" s="145" t="s">
        <v>248</v>
      </c>
      <c r="C137" s="123">
        <f t="shared" si="6"/>
        <v>12</v>
      </c>
      <c r="D137" s="123">
        <f t="shared" si="7"/>
        <v>96</v>
      </c>
      <c r="E137" s="123">
        <f t="shared" si="8"/>
        <v>11</v>
      </c>
      <c r="F137" s="123">
        <f t="shared" si="9"/>
        <v>88</v>
      </c>
      <c r="G137" s="123">
        <f t="shared" si="10"/>
        <v>0</v>
      </c>
      <c r="H137" s="123">
        <f t="shared" si="11"/>
        <v>0</v>
      </c>
      <c r="I137" s="123">
        <f t="shared" si="12"/>
        <v>8</v>
      </c>
      <c r="J137" s="124">
        <f t="shared" si="13"/>
        <v>64</v>
      </c>
    </row>
    <row r="138" spans="1:25">
      <c r="A138" s="116">
        <v>54</v>
      </c>
      <c r="B138" s="121" t="s">
        <v>52</v>
      </c>
      <c r="C138" s="123">
        <f t="shared" si="6"/>
        <v>8</v>
      </c>
      <c r="D138" s="123">
        <f t="shared" si="7"/>
        <v>64</v>
      </c>
      <c r="E138" s="123">
        <f t="shared" si="8"/>
        <v>8</v>
      </c>
      <c r="F138" s="123">
        <f t="shared" si="9"/>
        <v>64</v>
      </c>
      <c r="G138" s="123">
        <f t="shared" si="10"/>
        <v>7</v>
      </c>
      <c r="H138" s="123">
        <f t="shared" si="11"/>
        <v>56</v>
      </c>
      <c r="I138" s="123">
        <f t="shared" si="12"/>
        <v>8</v>
      </c>
      <c r="J138" s="124">
        <f t="shared" si="13"/>
        <v>64</v>
      </c>
    </row>
    <row r="139" spans="1:25">
      <c r="A139" s="116">
        <v>55</v>
      </c>
      <c r="B139" s="121" t="s">
        <v>53</v>
      </c>
      <c r="C139" s="123">
        <f t="shared" si="6"/>
        <v>19</v>
      </c>
      <c r="D139" s="123">
        <f t="shared" si="7"/>
        <v>152</v>
      </c>
      <c r="E139" s="123">
        <f t="shared" si="8"/>
        <v>4</v>
      </c>
      <c r="F139" s="123">
        <f t="shared" si="9"/>
        <v>32</v>
      </c>
      <c r="G139" s="123">
        <f t="shared" si="10"/>
        <v>0</v>
      </c>
      <c r="H139" s="123">
        <f t="shared" si="11"/>
        <v>0</v>
      </c>
      <c r="I139" s="123">
        <f t="shared" si="12"/>
        <v>8</v>
      </c>
      <c r="J139" s="124">
        <f t="shared" si="13"/>
        <v>64</v>
      </c>
    </row>
    <row r="140" spans="1:25">
      <c r="A140" s="116">
        <v>56</v>
      </c>
      <c r="B140" s="121" t="s">
        <v>54</v>
      </c>
      <c r="C140" s="123">
        <f t="shared" si="6"/>
        <v>17</v>
      </c>
      <c r="D140" s="123">
        <f t="shared" si="7"/>
        <v>136</v>
      </c>
      <c r="E140" s="123">
        <f t="shared" si="8"/>
        <v>7</v>
      </c>
      <c r="F140" s="123">
        <f t="shared" si="9"/>
        <v>56</v>
      </c>
      <c r="G140" s="123">
        <f t="shared" si="10"/>
        <v>0</v>
      </c>
      <c r="H140" s="123">
        <f t="shared" si="11"/>
        <v>0</v>
      </c>
      <c r="I140" s="123">
        <f t="shared" si="12"/>
        <v>7</v>
      </c>
      <c r="J140" s="124">
        <f t="shared" si="13"/>
        <v>56</v>
      </c>
    </row>
    <row r="141" spans="1:25">
      <c r="A141" s="116">
        <v>57</v>
      </c>
      <c r="B141" s="121" t="s">
        <v>55</v>
      </c>
      <c r="C141" s="123">
        <f t="shared" si="6"/>
        <v>11</v>
      </c>
      <c r="D141" s="123">
        <f t="shared" si="7"/>
        <v>88</v>
      </c>
      <c r="E141" s="123">
        <f t="shared" si="8"/>
        <v>4</v>
      </c>
      <c r="F141" s="123">
        <f t="shared" si="9"/>
        <v>32</v>
      </c>
      <c r="G141" s="123">
        <f t="shared" si="10"/>
        <v>8</v>
      </c>
      <c r="H141" s="123">
        <f t="shared" si="11"/>
        <v>64</v>
      </c>
      <c r="I141" s="123">
        <f t="shared" si="12"/>
        <v>8</v>
      </c>
      <c r="J141" s="124">
        <f t="shared" si="13"/>
        <v>64</v>
      </c>
    </row>
    <row r="142" spans="1:25" ht="15" thickBot="1">
      <c r="A142" s="116">
        <v>58</v>
      </c>
      <c r="B142" s="121" t="s">
        <v>56</v>
      </c>
      <c r="C142" s="123">
        <f t="shared" si="6"/>
        <v>15</v>
      </c>
      <c r="D142" s="123">
        <f t="shared" si="7"/>
        <v>120</v>
      </c>
      <c r="E142" s="123">
        <f t="shared" si="8"/>
        <v>8</v>
      </c>
      <c r="F142" s="123">
        <f t="shared" si="9"/>
        <v>64</v>
      </c>
      <c r="G142" s="123">
        <f t="shared" si="10"/>
        <v>0</v>
      </c>
      <c r="H142" s="123">
        <f t="shared" si="11"/>
        <v>0</v>
      </c>
      <c r="I142" s="123">
        <f t="shared" si="12"/>
        <v>8</v>
      </c>
      <c r="J142" s="124">
        <f t="shared" si="13"/>
        <v>64</v>
      </c>
    </row>
    <row r="143" spans="1:25">
      <c r="A143" s="116">
        <v>59</v>
      </c>
      <c r="B143" s="122" t="s">
        <v>57</v>
      </c>
      <c r="C143" s="123">
        <f t="shared" si="6"/>
        <v>3</v>
      </c>
      <c r="D143" s="123">
        <f t="shared" si="7"/>
        <v>24</v>
      </c>
      <c r="E143" s="123">
        <f t="shared" si="8"/>
        <v>6</v>
      </c>
      <c r="F143" s="123">
        <f t="shared" si="9"/>
        <v>48</v>
      </c>
      <c r="G143" s="123">
        <f t="shared" si="10"/>
        <v>0</v>
      </c>
      <c r="H143" s="123">
        <f t="shared" si="11"/>
        <v>0</v>
      </c>
      <c r="I143" s="123">
        <f t="shared" si="12"/>
        <v>4</v>
      </c>
      <c r="J143" s="124">
        <f t="shared" si="13"/>
        <v>32</v>
      </c>
    </row>
    <row r="144" spans="1:25" ht="15" thickBot="1">
      <c r="A144" s="116">
        <v>60</v>
      </c>
      <c r="B144" s="127" t="s">
        <v>59</v>
      </c>
      <c r="C144" s="123">
        <f t="shared" si="6"/>
        <v>0</v>
      </c>
      <c r="D144" s="123">
        <f t="shared" si="7"/>
        <v>0</v>
      </c>
      <c r="E144" s="123">
        <f t="shared" si="8"/>
        <v>0</v>
      </c>
      <c r="F144" s="123">
        <f t="shared" si="9"/>
        <v>0</v>
      </c>
      <c r="G144" s="123">
        <f t="shared" si="10"/>
        <v>0</v>
      </c>
      <c r="H144" s="123">
        <f t="shared" si="11"/>
        <v>0</v>
      </c>
      <c r="I144" s="123">
        <f t="shared" si="12"/>
        <v>0</v>
      </c>
      <c r="J144" s="124">
        <f t="shared" si="13"/>
        <v>0</v>
      </c>
    </row>
  </sheetData>
  <autoFilter ref="D9:AH69">
    <filterColumn colId="21"/>
  </autoFilter>
  <mergeCells count="11">
    <mergeCell ref="AI8:AI9"/>
    <mergeCell ref="B9:C9"/>
    <mergeCell ref="AL10:AN10"/>
    <mergeCell ref="D68:T68"/>
    <mergeCell ref="I69:AA69"/>
    <mergeCell ref="M3:AB3"/>
    <mergeCell ref="M5:AB5"/>
    <mergeCell ref="M6:AB6"/>
    <mergeCell ref="A7:A8"/>
    <mergeCell ref="B7:C8"/>
    <mergeCell ref="D7:AH7"/>
  </mergeCells>
  <pageMargins left="0.70866141732283472" right="0.70866141732283472" top="0.55118110236220474" bottom="0.55118110236220474" header="0.31496062992125984" footer="0.31496062992125984"/>
  <pageSetup paperSize="9" scale="45" fitToHeight="2" orientation="landscape" r:id="rId1"/>
  <rowBreaks count="1" manualBreakCount="1">
    <brk id="82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15"/>
  <sheetViews>
    <sheetView tabSelected="1" workbookViewId="0">
      <selection sqref="A1:A2"/>
    </sheetView>
  </sheetViews>
  <sheetFormatPr defaultRowHeight="15"/>
  <cols>
    <col min="1" max="1" width="22.28515625" style="132" customWidth="1"/>
    <col min="2" max="11" width="9.140625" style="139"/>
    <col min="12" max="13" width="9.140625" style="132"/>
    <col min="14" max="14" width="9.140625" style="159"/>
    <col min="15" max="16" width="9.140625" style="132"/>
    <col min="17" max="17" width="22.28515625" style="132" customWidth="1"/>
    <col min="18" max="256" width="9.140625" style="132"/>
    <col min="257" max="257" width="22.28515625" style="132" customWidth="1"/>
    <col min="258" max="512" width="9.140625" style="132"/>
    <col min="513" max="513" width="22.28515625" style="132" customWidth="1"/>
    <col min="514" max="768" width="9.140625" style="132"/>
    <col min="769" max="769" width="22.28515625" style="132" customWidth="1"/>
    <col min="770" max="1024" width="9.140625" style="132"/>
    <col min="1025" max="1025" width="22.28515625" style="132" customWidth="1"/>
    <col min="1026" max="1280" width="9.140625" style="132"/>
    <col min="1281" max="1281" width="22.28515625" style="132" customWidth="1"/>
    <col min="1282" max="1536" width="9.140625" style="132"/>
    <col min="1537" max="1537" width="22.28515625" style="132" customWidth="1"/>
    <col min="1538" max="1792" width="9.140625" style="132"/>
    <col min="1793" max="1793" width="22.28515625" style="132" customWidth="1"/>
    <col min="1794" max="2048" width="9.140625" style="132"/>
    <col min="2049" max="2049" width="22.28515625" style="132" customWidth="1"/>
    <col min="2050" max="2304" width="9.140625" style="132"/>
    <col min="2305" max="2305" width="22.28515625" style="132" customWidth="1"/>
    <col min="2306" max="2560" width="9.140625" style="132"/>
    <col min="2561" max="2561" width="22.28515625" style="132" customWidth="1"/>
    <col min="2562" max="2816" width="9.140625" style="132"/>
    <col min="2817" max="2817" width="22.28515625" style="132" customWidth="1"/>
    <col min="2818" max="3072" width="9.140625" style="132"/>
    <col min="3073" max="3073" width="22.28515625" style="132" customWidth="1"/>
    <col min="3074" max="3328" width="9.140625" style="132"/>
    <col min="3329" max="3329" width="22.28515625" style="132" customWidth="1"/>
    <col min="3330" max="3584" width="9.140625" style="132"/>
    <col min="3585" max="3585" width="22.28515625" style="132" customWidth="1"/>
    <col min="3586" max="3840" width="9.140625" style="132"/>
    <col min="3841" max="3841" width="22.28515625" style="132" customWidth="1"/>
    <col min="3842" max="4096" width="9.140625" style="132"/>
    <col min="4097" max="4097" width="22.28515625" style="132" customWidth="1"/>
    <col min="4098" max="4352" width="9.140625" style="132"/>
    <col min="4353" max="4353" width="22.28515625" style="132" customWidth="1"/>
    <col min="4354" max="4608" width="9.140625" style="132"/>
    <col min="4609" max="4609" width="22.28515625" style="132" customWidth="1"/>
    <col min="4610" max="4864" width="9.140625" style="132"/>
    <col min="4865" max="4865" width="22.28515625" style="132" customWidth="1"/>
    <col min="4866" max="5120" width="9.140625" style="132"/>
    <col min="5121" max="5121" width="22.28515625" style="132" customWidth="1"/>
    <col min="5122" max="5376" width="9.140625" style="132"/>
    <col min="5377" max="5377" width="22.28515625" style="132" customWidth="1"/>
    <col min="5378" max="5632" width="9.140625" style="132"/>
    <col min="5633" max="5633" width="22.28515625" style="132" customWidth="1"/>
    <col min="5634" max="5888" width="9.140625" style="132"/>
    <col min="5889" max="5889" width="22.28515625" style="132" customWidth="1"/>
    <col min="5890" max="6144" width="9.140625" style="132"/>
    <col min="6145" max="6145" width="22.28515625" style="132" customWidth="1"/>
    <col min="6146" max="6400" width="9.140625" style="132"/>
    <col min="6401" max="6401" width="22.28515625" style="132" customWidth="1"/>
    <col min="6402" max="6656" width="9.140625" style="132"/>
    <col min="6657" max="6657" width="22.28515625" style="132" customWidth="1"/>
    <col min="6658" max="6912" width="9.140625" style="132"/>
    <col min="6913" max="6913" width="22.28515625" style="132" customWidth="1"/>
    <col min="6914" max="7168" width="9.140625" style="132"/>
    <col min="7169" max="7169" width="22.28515625" style="132" customWidth="1"/>
    <col min="7170" max="7424" width="9.140625" style="132"/>
    <col min="7425" max="7425" width="22.28515625" style="132" customWidth="1"/>
    <col min="7426" max="7680" width="9.140625" style="132"/>
    <col min="7681" max="7681" width="22.28515625" style="132" customWidth="1"/>
    <col min="7682" max="7936" width="9.140625" style="132"/>
    <col min="7937" max="7937" width="22.28515625" style="132" customWidth="1"/>
    <col min="7938" max="8192" width="9.140625" style="132"/>
    <col min="8193" max="8193" width="22.28515625" style="132" customWidth="1"/>
    <col min="8194" max="8448" width="9.140625" style="132"/>
    <col min="8449" max="8449" width="22.28515625" style="132" customWidth="1"/>
    <col min="8450" max="8704" width="9.140625" style="132"/>
    <col min="8705" max="8705" width="22.28515625" style="132" customWidth="1"/>
    <col min="8706" max="8960" width="9.140625" style="132"/>
    <col min="8961" max="8961" width="22.28515625" style="132" customWidth="1"/>
    <col min="8962" max="9216" width="9.140625" style="132"/>
    <col min="9217" max="9217" width="22.28515625" style="132" customWidth="1"/>
    <col min="9218" max="9472" width="9.140625" style="132"/>
    <col min="9473" max="9473" width="22.28515625" style="132" customWidth="1"/>
    <col min="9474" max="9728" width="9.140625" style="132"/>
    <col min="9729" max="9729" width="22.28515625" style="132" customWidth="1"/>
    <col min="9730" max="9984" width="9.140625" style="132"/>
    <col min="9985" max="9985" width="22.28515625" style="132" customWidth="1"/>
    <col min="9986" max="10240" width="9.140625" style="132"/>
    <col min="10241" max="10241" width="22.28515625" style="132" customWidth="1"/>
    <col min="10242" max="10496" width="9.140625" style="132"/>
    <col min="10497" max="10497" width="22.28515625" style="132" customWidth="1"/>
    <col min="10498" max="10752" width="9.140625" style="132"/>
    <col min="10753" max="10753" width="22.28515625" style="132" customWidth="1"/>
    <col min="10754" max="11008" width="9.140625" style="132"/>
    <col min="11009" max="11009" width="22.28515625" style="132" customWidth="1"/>
    <col min="11010" max="11264" width="9.140625" style="132"/>
    <col min="11265" max="11265" width="22.28515625" style="132" customWidth="1"/>
    <col min="11266" max="11520" width="9.140625" style="132"/>
    <col min="11521" max="11521" width="22.28515625" style="132" customWidth="1"/>
    <col min="11522" max="11776" width="9.140625" style="132"/>
    <col min="11777" max="11777" width="22.28515625" style="132" customWidth="1"/>
    <col min="11778" max="12032" width="9.140625" style="132"/>
    <col min="12033" max="12033" width="22.28515625" style="132" customWidth="1"/>
    <col min="12034" max="12288" width="9.140625" style="132"/>
    <col min="12289" max="12289" width="22.28515625" style="132" customWidth="1"/>
    <col min="12290" max="12544" width="9.140625" style="132"/>
    <col min="12545" max="12545" width="22.28515625" style="132" customWidth="1"/>
    <col min="12546" max="12800" width="9.140625" style="132"/>
    <col min="12801" max="12801" width="22.28515625" style="132" customWidth="1"/>
    <col min="12802" max="13056" width="9.140625" style="132"/>
    <col min="13057" max="13057" width="22.28515625" style="132" customWidth="1"/>
    <col min="13058" max="13312" width="9.140625" style="132"/>
    <col min="13313" max="13313" width="22.28515625" style="132" customWidth="1"/>
    <col min="13314" max="13568" width="9.140625" style="132"/>
    <col min="13569" max="13569" width="22.28515625" style="132" customWidth="1"/>
    <col min="13570" max="13824" width="9.140625" style="132"/>
    <col min="13825" max="13825" width="22.28515625" style="132" customWidth="1"/>
    <col min="13826" max="14080" width="9.140625" style="132"/>
    <col min="14081" max="14081" width="22.28515625" style="132" customWidth="1"/>
    <col min="14082" max="14336" width="9.140625" style="132"/>
    <col min="14337" max="14337" width="22.28515625" style="132" customWidth="1"/>
    <col min="14338" max="14592" width="9.140625" style="132"/>
    <col min="14593" max="14593" width="22.28515625" style="132" customWidth="1"/>
    <col min="14594" max="14848" width="9.140625" style="132"/>
    <col min="14849" max="14849" width="22.28515625" style="132" customWidth="1"/>
    <col min="14850" max="15104" width="9.140625" style="132"/>
    <col min="15105" max="15105" width="22.28515625" style="132" customWidth="1"/>
    <col min="15106" max="15360" width="9.140625" style="132"/>
    <col min="15361" max="15361" width="22.28515625" style="132" customWidth="1"/>
    <col min="15362" max="15616" width="9.140625" style="132"/>
    <col min="15617" max="15617" width="22.28515625" style="132" customWidth="1"/>
    <col min="15618" max="15872" width="9.140625" style="132"/>
    <col min="15873" max="15873" width="22.28515625" style="132" customWidth="1"/>
    <col min="15874" max="16128" width="9.140625" style="132"/>
    <col min="16129" max="16129" width="22.28515625" style="132" customWidth="1"/>
    <col min="16130" max="16384" width="9.140625" style="132"/>
  </cols>
  <sheetData>
    <row r="1" spans="1:23">
      <c r="A1" s="362" t="s">
        <v>75</v>
      </c>
      <c r="B1" s="335" t="s">
        <v>76</v>
      </c>
      <c r="C1" s="335"/>
      <c r="D1" s="335"/>
      <c r="E1" s="335"/>
      <c r="F1" s="335" t="s">
        <v>77</v>
      </c>
      <c r="G1" s="335"/>
      <c r="H1" s="335"/>
      <c r="I1" s="335" t="s">
        <v>78</v>
      </c>
      <c r="J1" s="335"/>
      <c r="K1" s="335"/>
      <c r="L1" s="336" t="s">
        <v>74</v>
      </c>
    </row>
    <row r="2" spans="1:23" ht="45">
      <c r="A2" s="363"/>
      <c r="B2" s="134" t="s">
        <v>79</v>
      </c>
      <c r="C2" s="134" t="s">
        <v>80</v>
      </c>
      <c r="D2" s="134" t="s">
        <v>81</v>
      </c>
      <c r="E2" s="134" t="s">
        <v>82</v>
      </c>
      <c r="F2" s="134" t="s">
        <v>80</v>
      </c>
      <c r="G2" s="134" t="s">
        <v>81</v>
      </c>
      <c r="H2" s="134" t="s">
        <v>82</v>
      </c>
      <c r="I2" s="134" t="s">
        <v>83</v>
      </c>
      <c r="J2" s="134" t="s">
        <v>84</v>
      </c>
      <c r="K2" s="134" t="s">
        <v>85</v>
      </c>
      <c r="L2" s="336"/>
    </row>
    <row r="3" spans="1:23">
      <c r="A3" s="148" t="s">
        <v>24</v>
      </c>
      <c r="B3" s="135" t="s">
        <v>86</v>
      </c>
      <c r="C3" s="136">
        <v>6.1249999999999999E-2</v>
      </c>
      <c r="D3" s="136">
        <v>0</v>
      </c>
      <c r="E3" s="136">
        <v>0.18481481481481479</v>
      </c>
      <c r="F3" s="137" t="s">
        <v>87</v>
      </c>
      <c r="G3" s="137" t="s">
        <v>88</v>
      </c>
      <c r="H3" s="137" t="s">
        <v>89</v>
      </c>
      <c r="I3" s="136">
        <v>1.0532407407407407E-3</v>
      </c>
      <c r="J3" s="136">
        <v>0</v>
      </c>
      <c r="K3" s="136">
        <v>0.12260416666666667</v>
      </c>
      <c r="L3" s="158">
        <v>23</v>
      </c>
      <c r="M3"/>
      <c r="P3" s="140"/>
    </row>
    <row r="4" spans="1:23">
      <c r="A4" s="156" t="s">
        <v>247</v>
      </c>
      <c r="B4" s="135" t="s">
        <v>90</v>
      </c>
      <c r="C4" s="136">
        <v>0.25660879629629629</v>
      </c>
      <c r="D4" s="136">
        <v>0</v>
      </c>
      <c r="E4" s="136">
        <v>0.2901157407407407</v>
      </c>
      <c r="F4" s="137" t="s">
        <v>91</v>
      </c>
      <c r="G4" s="137" t="s">
        <v>88</v>
      </c>
      <c r="H4" s="137" t="s">
        <v>92</v>
      </c>
      <c r="I4" s="136">
        <v>1.4699074074074074E-3</v>
      </c>
      <c r="J4" s="136">
        <v>0</v>
      </c>
      <c r="K4" s="136">
        <v>0.10372685185185186</v>
      </c>
      <c r="L4" s="158">
        <v>24</v>
      </c>
      <c r="P4" s="140"/>
    </row>
    <row r="5" spans="1:23">
      <c r="A5" s="148" t="s">
        <v>20</v>
      </c>
      <c r="B5" s="135" t="s">
        <v>93</v>
      </c>
      <c r="C5" s="136">
        <v>0.1146875</v>
      </c>
      <c r="D5" s="136">
        <v>0</v>
      </c>
      <c r="E5" s="136">
        <v>0.53512731481481479</v>
      </c>
      <c r="F5" s="137" t="s">
        <v>94</v>
      </c>
      <c r="G5" s="137" t="s">
        <v>88</v>
      </c>
      <c r="H5" s="137" t="s">
        <v>95</v>
      </c>
      <c r="I5" s="136">
        <v>1.5972222222222221E-3</v>
      </c>
      <c r="J5" s="136">
        <v>0</v>
      </c>
      <c r="K5" s="136">
        <v>0.12793981481481481</v>
      </c>
      <c r="L5" s="158">
        <v>23</v>
      </c>
      <c r="P5" s="140"/>
    </row>
    <row r="6" spans="1:23">
      <c r="A6" s="156" t="s">
        <v>248</v>
      </c>
      <c r="B6" s="135" t="s">
        <v>96</v>
      </c>
      <c r="C6" s="136">
        <v>0.2830671296296296</v>
      </c>
      <c r="D6" s="136">
        <v>0</v>
      </c>
      <c r="E6" s="136">
        <v>0.84922453703703704</v>
      </c>
      <c r="F6" s="137" t="s">
        <v>97</v>
      </c>
      <c r="G6" s="137" t="s">
        <v>88</v>
      </c>
      <c r="H6" s="137" t="s">
        <v>98</v>
      </c>
      <c r="I6" s="136">
        <v>1.2037037037037038E-3</v>
      </c>
      <c r="J6" s="136">
        <v>0</v>
      </c>
      <c r="K6" s="136">
        <v>5.9097222222222225E-2</v>
      </c>
      <c r="L6" s="158">
        <v>23</v>
      </c>
      <c r="P6"/>
    </row>
    <row r="7" spans="1:23">
      <c r="A7" s="148" t="s">
        <v>249</v>
      </c>
      <c r="B7" s="135" t="s">
        <v>99</v>
      </c>
      <c r="C7" s="136">
        <v>0.25934027777777779</v>
      </c>
      <c r="D7" s="136">
        <v>1.1574074074074073E-5</v>
      </c>
      <c r="E7" s="136">
        <v>0.46759259259259256</v>
      </c>
      <c r="F7" s="137" t="s">
        <v>100</v>
      </c>
      <c r="G7" s="137" t="s">
        <v>88</v>
      </c>
      <c r="H7" s="137" t="s">
        <v>101</v>
      </c>
      <c r="I7" s="136">
        <v>1.4583333333333334E-3</v>
      </c>
      <c r="J7" s="136">
        <v>0</v>
      </c>
      <c r="K7" s="136">
        <v>8.4108796296296293E-2</v>
      </c>
      <c r="L7" s="158">
        <v>24</v>
      </c>
      <c r="O7" s="161" t="s">
        <v>268</v>
      </c>
      <c r="P7"/>
      <c r="Q7"/>
      <c r="R7"/>
      <c r="S7"/>
      <c r="T7"/>
      <c r="U7"/>
      <c r="V7"/>
    </row>
    <row r="8" spans="1:23">
      <c r="A8" s="148" t="s">
        <v>45</v>
      </c>
      <c r="B8" s="135" t="s">
        <v>102</v>
      </c>
      <c r="C8" s="136">
        <v>0.16090277777777778</v>
      </c>
      <c r="D8" s="136">
        <v>0</v>
      </c>
      <c r="E8" s="136">
        <v>0.57728009259259261</v>
      </c>
      <c r="F8" s="137" t="s">
        <v>103</v>
      </c>
      <c r="G8" s="137" t="s">
        <v>88</v>
      </c>
      <c r="H8" s="137" t="s">
        <v>104</v>
      </c>
      <c r="I8" s="136">
        <v>1.3078703703703705E-3</v>
      </c>
      <c r="J8" s="136">
        <v>0</v>
      </c>
      <c r="K8" s="136">
        <v>5.4942129629629632E-2</v>
      </c>
      <c r="L8" s="158">
        <v>23</v>
      </c>
      <c r="O8" s="162" t="s">
        <v>269</v>
      </c>
      <c r="P8"/>
      <c r="Q8"/>
      <c r="R8"/>
      <c r="S8"/>
      <c r="T8"/>
      <c r="U8"/>
      <c r="V8"/>
    </row>
    <row r="9" spans="1:23">
      <c r="A9" s="148" t="s">
        <v>47</v>
      </c>
      <c r="B9" s="135" t="s">
        <v>105</v>
      </c>
      <c r="C9" s="136">
        <v>0.25537037037037036</v>
      </c>
      <c r="D9" s="136">
        <v>0</v>
      </c>
      <c r="E9" s="136">
        <v>0.81793981481481481</v>
      </c>
      <c r="F9" s="137" t="s">
        <v>106</v>
      </c>
      <c r="G9" s="137" t="s">
        <v>88</v>
      </c>
      <c r="H9" s="137" t="s">
        <v>107</v>
      </c>
      <c r="I9" s="136">
        <v>1.5393518518518519E-3</v>
      </c>
      <c r="J9" s="136">
        <v>0</v>
      </c>
      <c r="K9" s="136">
        <v>6.1793981481481484E-2</v>
      </c>
      <c r="L9" s="158">
        <v>23</v>
      </c>
      <c r="O9" s="162" t="s">
        <v>270</v>
      </c>
      <c r="P9"/>
      <c r="Q9"/>
      <c r="R9"/>
      <c r="S9"/>
      <c r="T9"/>
      <c r="U9"/>
      <c r="V9"/>
    </row>
    <row r="10" spans="1:23" ht="15.75" thickBot="1">
      <c r="A10" s="156" t="s">
        <v>53</v>
      </c>
      <c r="B10" s="135" t="s">
        <v>108</v>
      </c>
      <c r="C10" s="136">
        <v>0.32025462962962964</v>
      </c>
      <c r="D10" s="136">
        <v>0</v>
      </c>
      <c r="E10" s="136">
        <v>0.63464120370370369</v>
      </c>
      <c r="F10" s="137" t="s">
        <v>109</v>
      </c>
      <c r="G10" s="137" t="s">
        <v>88</v>
      </c>
      <c r="H10" s="137" t="s">
        <v>110</v>
      </c>
      <c r="I10" s="136">
        <v>1.6203703703703703E-3</v>
      </c>
      <c r="J10" s="136">
        <v>0</v>
      </c>
      <c r="K10" s="136">
        <v>3.3368055555555554E-2</v>
      </c>
      <c r="L10" s="158">
        <v>23</v>
      </c>
    </row>
    <row r="11" spans="1:23" ht="15.75" thickBot="1">
      <c r="A11" s="156" t="s">
        <v>52</v>
      </c>
      <c r="B11" s="135" t="s">
        <v>111</v>
      </c>
      <c r="C11" s="136">
        <v>0.24482638888888889</v>
      </c>
      <c r="D11" s="136">
        <v>0</v>
      </c>
      <c r="E11" s="136">
        <v>0.46684027777777781</v>
      </c>
      <c r="F11" s="137" t="s">
        <v>112</v>
      </c>
      <c r="G11" s="137" t="s">
        <v>88</v>
      </c>
      <c r="H11" s="137" t="s">
        <v>113</v>
      </c>
      <c r="I11" s="136">
        <v>1.5277777777777779E-3</v>
      </c>
      <c r="J11" s="136">
        <v>0</v>
      </c>
      <c r="K11" s="136">
        <v>0.10304398148148149</v>
      </c>
      <c r="L11" s="158">
        <v>23</v>
      </c>
      <c r="P11" s="164"/>
      <c r="Q11" s="332" t="s">
        <v>263</v>
      </c>
      <c r="R11" s="332"/>
      <c r="S11" s="332"/>
      <c r="T11" s="332"/>
      <c r="U11" s="332"/>
      <c r="V11" s="332"/>
      <c r="W11" s="165" t="s">
        <v>265</v>
      </c>
    </row>
    <row r="12" spans="1:23" ht="15.75" thickBot="1">
      <c r="A12" s="148" t="s">
        <v>33</v>
      </c>
      <c r="B12" s="135" t="s">
        <v>114</v>
      </c>
      <c r="C12" s="136">
        <v>0.13466435185185185</v>
      </c>
      <c r="D12" s="136">
        <v>0</v>
      </c>
      <c r="E12" s="136">
        <v>0.30555555555555552</v>
      </c>
      <c r="F12" s="137" t="s">
        <v>115</v>
      </c>
      <c r="G12" s="137" t="s">
        <v>88</v>
      </c>
      <c r="H12" s="137" t="s">
        <v>116</v>
      </c>
      <c r="I12" s="136">
        <v>1.3888888888888889E-3</v>
      </c>
      <c r="J12" s="136">
        <v>0</v>
      </c>
      <c r="K12" s="136">
        <v>9.9965277777777792E-2</v>
      </c>
      <c r="L12" s="158">
        <v>23</v>
      </c>
      <c r="O12" s="163"/>
      <c r="P12" s="166"/>
      <c r="Q12" s="167"/>
      <c r="R12" s="167"/>
      <c r="S12" s="168" t="s">
        <v>264</v>
      </c>
      <c r="T12" s="167"/>
      <c r="U12" s="167"/>
      <c r="V12" s="167"/>
      <c r="W12" s="169"/>
    </row>
    <row r="13" spans="1:23">
      <c r="A13" s="148" t="s">
        <v>250</v>
      </c>
      <c r="B13" s="135" t="s">
        <v>117</v>
      </c>
      <c r="C13" s="136">
        <v>0.12679398148148149</v>
      </c>
      <c r="D13" s="136">
        <v>0</v>
      </c>
      <c r="E13" s="136">
        <v>0.70435185185185178</v>
      </c>
      <c r="F13" s="137" t="s">
        <v>118</v>
      </c>
      <c r="G13" s="137" t="s">
        <v>88</v>
      </c>
      <c r="H13" s="137" t="s">
        <v>119</v>
      </c>
      <c r="I13" s="136">
        <v>1.3773148148148147E-3</v>
      </c>
      <c r="J13" s="136">
        <v>0</v>
      </c>
      <c r="K13" s="136">
        <v>0.11802083333333334</v>
      </c>
      <c r="L13" s="158">
        <v>23</v>
      </c>
      <c r="O13" s="333"/>
      <c r="P13" s="333"/>
      <c r="Q13" s="333"/>
      <c r="R13" s="333"/>
      <c r="S13" s="333"/>
      <c r="T13" s="333"/>
      <c r="U13" s="333"/>
      <c r="V13" s="333"/>
    </row>
    <row r="14" spans="1:23">
      <c r="A14" s="148" t="s">
        <v>30</v>
      </c>
      <c r="B14" s="135" t="s">
        <v>121</v>
      </c>
      <c r="C14" s="136">
        <v>5.8252314814814819E-2</v>
      </c>
      <c r="D14" s="136">
        <v>0</v>
      </c>
      <c r="E14" s="136">
        <v>0.55930555555555561</v>
      </c>
      <c r="F14" s="137" t="s">
        <v>122</v>
      </c>
      <c r="G14" s="137" t="s">
        <v>88</v>
      </c>
      <c r="H14" s="137" t="s">
        <v>123</v>
      </c>
      <c r="I14" s="136">
        <v>7.6388888888888893E-4</v>
      </c>
      <c r="J14" s="136">
        <v>0</v>
      </c>
      <c r="K14" s="136">
        <v>0.10155092592592592</v>
      </c>
      <c r="L14" s="158">
        <v>21</v>
      </c>
      <c r="O14" s="333"/>
      <c r="P14" s="333"/>
      <c r="Q14" s="333"/>
      <c r="R14" s="333"/>
      <c r="S14" s="333"/>
      <c r="T14" s="333"/>
      <c r="U14" s="333"/>
      <c r="V14" s="333"/>
    </row>
    <row r="15" spans="1:23">
      <c r="A15" s="157" t="s">
        <v>251</v>
      </c>
      <c r="B15" s="135" t="s">
        <v>124</v>
      </c>
      <c r="C15" s="136">
        <v>0.30967592592592591</v>
      </c>
      <c r="D15" s="136">
        <v>0</v>
      </c>
      <c r="E15" s="136">
        <v>0.65730324074074076</v>
      </c>
      <c r="F15" s="137" t="s">
        <v>125</v>
      </c>
      <c r="G15" s="137" t="s">
        <v>88</v>
      </c>
      <c r="H15" s="137" t="s">
        <v>126</v>
      </c>
      <c r="I15" s="136">
        <v>1.2384259259259258E-3</v>
      </c>
      <c r="J15" s="136">
        <v>0</v>
      </c>
      <c r="K15" s="136">
        <v>3.9155092592592596E-2</v>
      </c>
      <c r="L15" s="158">
        <v>23</v>
      </c>
      <c r="O15"/>
      <c r="P15" s="161" t="s">
        <v>274</v>
      </c>
      <c r="Q15"/>
      <c r="R15"/>
      <c r="S15"/>
      <c r="T15"/>
      <c r="U15"/>
      <c r="V15"/>
    </row>
    <row r="16" spans="1:23">
      <c r="A16" s="149" t="s">
        <v>56</v>
      </c>
      <c r="B16" s="135" t="s">
        <v>127</v>
      </c>
      <c r="C16" s="136">
        <v>0.21590277777777778</v>
      </c>
      <c r="D16" s="136">
        <v>0</v>
      </c>
      <c r="E16" s="136">
        <v>0.84299768518518514</v>
      </c>
      <c r="F16" s="137" t="s">
        <v>128</v>
      </c>
      <c r="G16" s="137" t="s">
        <v>88</v>
      </c>
      <c r="H16" s="137" t="s">
        <v>129</v>
      </c>
      <c r="I16" s="136">
        <v>1.4699074074074074E-3</v>
      </c>
      <c r="J16" s="136">
        <v>0</v>
      </c>
      <c r="K16" s="136">
        <v>6.5532407407407414E-2</v>
      </c>
      <c r="L16" s="158">
        <v>23</v>
      </c>
      <c r="O16"/>
      <c r="P16"/>
      <c r="Q16" s="161" t="s">
        <v>275</v>
      </c>
      <c r="R16"/>
      <c r="S16"/>
      <c r="T16"/>
      <c r="U16"/>
      <c r="V16"/>
    </row>
    <row r="17" spans="1:24">
      <c r="A17" s="157" t="s">
        <v>57</v>
      </c>
      <c r="B17" s="135" t="s">
        <v>130</v>
      </c>
      <c r="C17" s="136">
        <v>0.16701388888888891</v>
      </c>
      <c r="D17" s="136">
        <v>0</v>
      </c>
      <c r="E17" s="136">
        <v>0.37228009259259259</v>
      </c>
      <c r="F17" s="137" t="s">
        <v>131</v>
      </c>
      <c r="G17" s="137" t="s">
        <v>88</v>
      </c>
      <c r="H17" s="137" t="s">
        <v>132</v>
      </c>
      <c r="I17" s="136">
        <v>1.4120370370370369E-3</v>
      </c>
      <c r="J17" s="136">
        <v>0</v>
      </c>
      <c r="K17" s="136">
        <v>3.3287037037037039E-2</v>
      </c>
      <c r="L17" s="158">
        <v>9</v>
      </c>
      <c r="O17"/>
      <c r="P17"/>
      <c r="Q17" s="161" t="s">
        <v>271</v>
      </c>
      <c r="R17"/>
      <c r="S17"/>
      <c r="T17"/>
      <c r="U17"/>
      <c r="V17"/>
    </row>
    <row r="18" spans="1:24">
      <c r="A18" s="156" t="s">
        <v>55</v>
      </c>
      <c r="B18" s="135" t="s">
        <v>133</v>
      </c>
      <c r="C18" s="136">
        <v>0.4550925925925926</v>
      </c>
      <c r="D18" s="136">
        <v>0</v>
      </c>
      <c r="E18" s="136">
        <v>0.39069444444444446</v>
      </c>
      <c r="F18" s="137" t="s">
        <v>134</v>
      </c>
      <c r="G18" s="137" t="s">
        <v>88</v>
      </c>
      <c r="H18" s="137" t="s">
        <v>135</v>
      </c>
      <c r="I18" s="136">
        <v>1.6319444444444445E-3</v>
      </c>
      <c r="J18" s="136">
        <v>0</v>
      </c>
      <c r="K18" s="136">
        <v>4.1747685185185186E-2</v>
      </c>
      <c r="L18" s="158">
        <v>23</v>
      </c>
      <c r="O18"/>
      <c r="P18"/>
      <c r="Q18" s="161" t="s">
        <v>272</v>
      </c>
      <c r="R18"/>
      <c r="S18"/>
      <c r="T18"/>
      <c r="U18"/>
      <c r="V18"/>
    </row>
    <row r="19" spans="1:24">
      <c r="A19" s="148" t="s">
        <v>252</v>
      </c>
      <c r="B19" s="135" t="s">
        <v>136</v>
      </c>
      <c r="C19" s="136">
        <v>9.5682870370370376E-2</v>
      </c>
      <c r="D19" s="136">
        <v>0</v>
      </c>
      <c r="E19" s="136">
        <v>0.4450115740740741</v>
      </c>
      <c r="F19" s="137" t="s">
        <v>137</v>
      </c>
      <c r="G19" s="137" t="s">
        <v>88</v>
      </c>
      <c r="H19" s="137" t="s">
        <v>138</v>
      </c>
      <c r="I19" s="136">
        <v>1.1921296296296296E-3</v>
      </c>
      <c r="J19" s="136">
        <v>0</v>
      </c>
      <c r="K19" s="136">
        <v>0.11288194444444444</v>
      </c>
      <c r="L19" s="158">
        <v>22</v>
      </c>
      <c r="S19"/>
      <c r="T19"/>
      <c r="U19"/>
      <c r="V19"/>
    </row>
    <row r="20" spans="1:24">
      <c r="A20" s="148" t="s">
        <v>42</v>
      </c>
      <c r="B20" s="135" t="s">
        <v>139</v>
      </c>
      <c r="C20" s="136">
        <v>0.30377314814814815</v>
      </c>
      <c r="D20" s="136">
        <v>0</v>
      </c>
      <c r="E20" s="136">
        <v>0.3145486111111111</v>
      </c>
      <c r="F20" s="137" t="s">
        <v>140</v>
      </c>
      <c r="G20" s="137" t="s">
        <v>88</v>
      </c>
      <c r="H20" s="137" t="s">
        <v>141</v>
      </c>
      <c r="I20" s="136">
        <v>1.3078703703703705E-3</v>
      </c>
      <c r="J20" s="136">
        <v>0</v>
      </c>
      <c r="K20" s="136">
        <v>6.7997685185185189E-2</v>
      </c>
      <c r="L20" s="158">
        <v>24</v>
      </c>
      <c r="S20"/>
      <c r="T20"/>
      <c r="U20"/>
      <c r="V20"/>
    </row>
    <row r="21" spans="1:24" ht="15.75" thickBot="1">
      <c r="A21" s="148" t="s">
        <v>34</v>
      </c>
      <c r="B21" s="135" t="s">
        <v>142</v>
      </c>
      <c r="C21" s="136">
        <v>0.19096064814814814</v>
      </c>
      <c r="D21" s="136">
        <v>0</v>
      </c>
      <c r="E21" s="136">
        <v>0.77049768518518524</v>
      </c>
      <c r="F21" s="137" t="s">
        <v>143</v>
      </c>
      <c r="G21" s="137" t="s">
        <v>88</v>
      </c>
      <c r="H21" s="137" t="s">
        <v>144</v>
      </c>
      <c r="I21" s="136">
        <v>1.25E-3</v>
      </c>
      <c r="J21" s="136">
        <v>0</v>
      </c>
      <c r="K21" s="136">
        <v>5.9976851851851858E-2</v>
      </c>
      <c r="L21" s="158">
        <v>23</v>
      </c>
      <c r="O21" s="163"/>
      <c r="P21" s="168"/>
      <c r="Q21" s="334" t="s">
        <v>267</v>
      </c>
      <c r="R21" s="334"/>
      <c r="S21" s="170" t="s">
        <v>265</v>
      </c>
      <c r="T21"/>
      <c r="U21"/>
      <c r="V21"/>
    </row>
    <row r="22" spans="1:24" ht="23.25">
      <c r="A22" s="148" t="s">
        <v>253</v>
      </c>
      <c r="B22" s="135" t="s">
        <v>145</v>
      </c>
      <c r="C22" s="136">
        <v>0.14123842592592592</v>
      </c>
      <c r="D22" s="136">
        <v>0</v>
      </c>
      <c r="E22" s="136">
        <v>0.38201388888888888</v>
      </c>
      <c r="F22" s="137" t="s">
        <v>146</v>
      </c>
      <c r="G22" s="137" t="s">
        <v>88</v>
      </c>
      <c r="H22" s="137" t="s">
        <v>147</v>
      </c>
      <c r="I22" s="136">
        <v>1.0648148148148147E-3</v>
      </c>
      <c r="J22" s="136">
        <v>0</v>
      </c>
      <c r="K22" s="136">
        <v>9.6863425925925936E-2</v>
      </c>
      <c r="L22" s="158">
        <v>23</v>
      </c>
      <c r="O22" s="161"/>
      <c r="P22" s="171"/>
      <c r="Q22" s="170" t="s">
        <v>266</v>
      </c>
      <c r="R22" s="171"/>
      <c r="S22" s="171"/>
      <c r="T22"/>
      <c r="U22"/>
      <c r="V22"/>
    </row>
    <row r="23" spans="1:24">
      <c r="A23" s="148" t="s">
        <v>25</v>
      </c>
      <c r="B23" s="135" t="s">
        <v>148</v>
      </c>
      <c r="C23" s="136">
        <v>7.7175925925925926E-2</v>
      </c>
      <c r="D23" s="136">
        <v>0</v>
      </c>
      <c r="E23" s="136">
        <v>0.49237268518518523</v>
      </c>
      <c r="F23" s="137" t="s">
        <v>149</v>
      </c>
      <c r="G23" s="137" t="s">
        <v>88</v>
      </c>
      <c r="H23" s="137" t="s">
        <v>150</v>
      </c>
      <c r="I23" s="136">
        <v>9.3750000000000007E-4</v>
      </c>
      <c r="J23" s="136">
        <v>0</v>
      </c>
      <c r="K23" s="136">
        <v>8.7106481481481479E-2</v>
      </c>
      <c r="L23" s="158">
        <v>23</v>
      </c>
      <c r="O23"/>
      <c r="R23"/>
      <c r="S23"/>
      <c r="T23"/>
      <c r="U23"/>
      <c r="V23"/>
    </row>
    <row r="24" spans="1:24">
      <c r="A24" s="156" t="s">
        <v>51</v>
      </c>
      <c r="B24" s="135" t="s">
        <v>151</v>
      </c>
      <c r="C24" s="136">
        <v>0.38046296296296295</v>
      </c>
      <c r="D24" s="136">
        <v>0</v>
      </c>
      <c r="E24" s="136">
        <v>0.64203703703703707</v>
      </c>
      <c r="F24" s="137" t="s">
        <v>152</v>
      </c>
      <c r="G24" s="137" t="s">
        <v>88</v>
      </c>
      <c r="H24" s="137" t="s">
        <v>153</v>
      </c>
      <c r="I24" s="136">
        <v>1.4814814814814814E-3</v>
      </c>
      <c r="J24" s="136">
        <v>0</v>
      </c>
      <c r="K24" s="136">
        <v>4.148148148148148E-2</v>
      </c>
      <c r="L24" s="158">
        <v>24</v>
      </c>
      <c r="O24" s="142"/>
      <c r="P24" s="172" t="s">
        <v>273</v>
      </c>
      <c r="Q24" s="142"/>
      <c r="R24" s="142"/>
      <c r="S24" s="142"/>
      <c r="T24" s="142"/>
      <c r="U24" s="142"/>
      <c r="V24" s="142"/>
      <c r="W24" s="142"/>
      <c r="X24" s="141"/>
    </row>
    <row r="25" spans="1:24">
      <c r="A25" s="148" t="s">
        <v>35</v>
      </c>
      <c r="B25" s="135" t="s">
        <v>154</v>
      </c>
      <c r="C25" s="136">
        <v>0.23700231481481482</v>
      </c>
      <c r="D25" s="136">
        <v>0</v>
      </c>
      <c r="E25" s="136">
        <v>0.41864583333333333</v>
      </c>
      <c r="F25" s="137" t="s">
        <v>155</v>
      </c>
      <c r="G25" s="137" t="s">
        <v>88</v>
      </c>
      <c r="H25" s="137" t="s">
        <v>120</v>
      </c>
      <c r="I25" s="136">
        <v>1.6550925925925926E-3</v>
      </c>
      <c r="J25" s="136">
        <v>0</v>
      </c>
      <c r="K25" s="136">
        <v>7.7662037037037043E-2</v>
      </c>
      <c r="L25" s="158">
        <v>21</v>
      </c>
      <c r="O25" s="142"/>
      <c r="P25" s="142"/>
      <c r="Q25" s="142"/>
      <c r="R25" s="160"/>
      <c r="S25" s="142"/>
      <c r="T25" s="142"/>
      <c r="U25" s="142"/>
      <c r="V25" s="142"/>
      <c r="W25" s="142"/>
    </row>
    <row r="26" spans="1:24">
      <c r="A26" s="148" t="s">
        <v>38</v>
      </c>
      <c r="B26" s="135" t="s">
        <v>156</v>
      </c>
      <c r="C26" s="136">
        <v>0.44285879629629626</v>
      </c>
      <c r="D26" s="136">
        <v>0</v>
      </c>
      <c r="E26" s="136">
        <v>0.27337962962962964</v>
      </c>
      <c r="F26" s="137" t="s">
        <v>157</v>
      </c>
      <c r="G26" s="137" t="s">
        <v>88</v>
      </c>
      <c r="H26" s="137" t="s">
        <v>158</v>
      </c>
      <c r="I26" s="136">
        <v>2.7199074074074074E-3</v>
      </c>
      <c r="J26" s="136">
        <v>0</v>
      </c>
      <c r="K26" s="136">
        <v>6.1446759259259263E-2</v>
      </c>
      <c r="L26" s="158">
        <v>23</v>
      </c>
      <c r="O26" s="142"/>
      <c r="P26" s="142"/>
      <c r="Q26" s="142"/>
      <c r="R26" s="142"/>
      <c r="S26" s="142"/>
      <c r="T26" s="142"/>
      <c r="U26" s="142"/>
      <c r="V26" s="142"/>
      <c r="W26" s="142"/>
    </row>
    <row r="27" spans="1:24">
      <c r="A27" s="148" t="s">
        <v>39</v>
      </c>
      <c r="B27" s="135" t="s">
        <v>159</v>
      </c>
      <c r="C27" s="136">
        <v>0.21641203703703704</v>
      </c>
      <c r="D27" s="136">
        <v>0</v>
      </c>
      <c r="E27" s="136">
        <v>0.93199074074074073</v>
      </c>
      <c r="F27" s="137" t="s">
        <v>160</v>
      </c>
      <c r="G27" s="137" t="s">
        <v>88</v>
      </c>
      <c r="H27" s="137" t="s">
        <v>161</v>
      </c>
      <c r="I27" s="136">
        <v>1.423611111111111E-3</v>
      </c>
      <c r="J27" s="136">
        <v>0</v>
      </c>
      <c r="K27" s="136">
        <v>5.7141203703703708E-2</v>
      </c>
      <c r="L27" s="158">
        <v>23</v>
      </c>
      <c r="O27" s="142"/>
      <c r="P27" s="142"/>
      <c r="Q27" s="142"/>
      <c r="R27" s="142"/>
      <c r="S27" s="142"/>
      <c r="T27" s="142"/>
      <c r="U27" s="142"/>
      <c r="V27" s="142"/>
      <c r="W27" s="142"/>
    </row>
    <row r="28" spans="1:24">
      <c r="A28" s="148" t="s">
        <v>48</v>
      </c>
      <c r="B28" s="135" t="s">
        <v>162</v>
      </c>
      <c r="C28" s="136">
        <v>0.24261574074074074</v>
      </c>
      <c r="D28" s="136">
        <v>0</v>
      </c>
      <c r="E28" s="138">
        <v>1.0125925925925927</v>
      </c>
      <c r="F28" s="137" t="s">
        <v>163</v>
      </c>
      <c r="G28" s="137" t="s">
        <v>88</v>
      </c>
      <c r="H28" s="137" t="s">
        <v>164</v>
      </c>
      <c r="I28" s="136">
        <v>1.689814814814815E-3</v>
      </c>
      <c r="J28" s="136">
        <v>0</v>
      </c>
      <c r="K28" s="136">
        <v>6.2164351851851853E-2</v>
      </c>
      <c r="L28" s="158">
        <v>23</v>
      </c>
      <c r="N28" s="125"/>
      <c r="O28" s="125"/>
      <c r="P28" s="142"/>
      <c r="Q28" s="125"/>
      <c r="R28" s="142"/>
      <c r="S28" s="142"/>
      <c r="T28" s="142"/>
      <c r="U28" s="142"/>
      <c r="V28" s="142"/>
      <c r="W28" s="142"/>
    </row>
    <row r="29" spans="1:24">
      <c r="A29" s="148" t="s">
        <v>254</v>
      </c>
      <c r="B29" s="135" t="s">
        <v>165</v>
      </c>
      <c r="C29" s="136">
        <v>0.1988310185185185</v>
      </c>
      <c r="D29" s="136">
        <v>0</v>
      </c>
      <c r="E29" s="136">
        <v>0.51730324074074074</v>
      </c>
      <c r="F29" s="137" t="s">
        <v>166</v>
      </c>
      <c r="G29" s="137" t="s">
        <v>88</v>
      </c>
      <c r="H29" s="137" t="s">
        <v>167</v>
      </c>
      <c r="I29" s="136">
        <v>1.4583333333333334E-3</v>
      </c>
      <c r="J29" s="136">
        <v>0</v>
      </c>
      <c r="K29" s="136">
        <v>9.0046296296296291E-2</v>
      </c>
      <c r="L29" s="158">
        <v>23</v>
      </c>
      <c r="O29" s="142"/>
      <c r="P29" s="142"/>
      <c r="Q29" s="142"/>
      <c r="R29" s="142"/>
      <c r="S29" s="142"/>
      <c r="T29" s="142"/>
      <c r="U29" s="142"/>
      <c r="V29" s="142"/>
      <c r="W29" s="142"/>
    </row>
    <row r="30" spans="1:24">
      <c r="A30" s="156" t="s">
        <v>54</v>
      </c>
      <c r="B30" s="135" t="s">
        <v>168</v>
      </c>
      <c r="C30" s="136">
        <v>0.19226851851851853</v>
      </c>
      <c r="D30" s="136">
        <v>0</v>
      </c>
      <c r="E30" s="136">
        <v>0.87583333333333335</v>
      </c>
      <c r="F30" s="137" t="s">
        <v>169</v>
      </c>
      <c r="G30" s="137" t="s">
        <v>88</v>
      </c>
      <c r="H30" s="137" t="s">
        <v>170</v>
      </c>
      <c r="I30" s="136">
        <v>1.1458333333333333E-3</v>
      </c>
      <c r="J30" s="136">
        <v>0</v>
      </c>
      <c r="K30" s="136">
        <v>4.5312499999999999E-2</v>
      </c>
      <c r="L30" s="158">
        <v>24</v>
      </c>
    </row>
    <row r="31" spans="1:24">
      <c r="A31" s="148" t="s">
        <v>28</v>
      </c>
      <c r="B31" s="135" t="s">
        <v>171</v>
      </c>
      <c r="C31" s="136">
        <v>8.5254629629629639E-2</v>
      </c>
      <c r="D31" s="136">
        <v>1.1574074074074073E-5</v>
      </c>
      <c r="E31" s="136">
        <v>0.28716435185185185</v>
      </c>
      <c r="F31" s="137" t="s">
        <v>172</v>
      </c>
      <c r="G31" s="137" t="s">
        <v>88</v>
      </c>
      <c r="H31" s="137" t="s">
        <v>173</v>
      </c>
      <c r="I31" s="136">
        <v>1.0763888888888889E-3</v>
      </c>
      <c r="J31" s="136">
        <v>0</v>
      </c>
      <c r="K31" s="136">
        <v>8.711805555555556E-2</v>
      </c>
      <c r="L31" s="158">
        <v>22</v>
      </c>
    </row>
    <row r="32" spans="1:24">
      <c r="A32" s="148" t="s">
        <v>31</v>
      </c>
      <c r="B32" s="135" t="s">
        <v>174</v>
      </c>
      <c r="C32" s="136">
        <v>0.20637731481481481</v>
      </c>
      <c r="D32" s="136">
        <v>6.9444444444444444E-5</v>
      </c>
      <c r="E32" s="136">
        <v>0.74003472222222222</v>
      </c>
      <c r="F32" s="137" t="s">
        <v>175</v>
      </c>
      <c r="G32" s="137" t="s">
        <v>88</v>
      </c>
      <c r="H32" s="137" t="s">
        <v>176</v>
      </c>
      <c r="I32" s="136">
        <v>1.3078703703703705E-3</v>
      </c>
      <c r="J32" s="136">
        <v>0</v>
      </c>
      <c r="K32" s="136">
        <v>5.8472222222222224E-2</v>
      </c>
      <c r="L32" s="158">
        <v>22</v>
      </c>
    </row>
    <row r="33" spans="1:12">
      <c r="A33" s="148" t="s">
        <v>37</v>
      </c>
      <c r="B33" s="135" t="s">
        <v>177</v>
      </c>
      <c r="C33" s="136">
        <v>0.27847222222222223</v>
      </c>
      <c r="D33" s="136">
        <v>0</v>
      </c>
      <c r="E33" s="136">
        <v>0.56668981481481484</v>
      </c>
      <c r="F33" s="137" t="s">
        <v>178</v>
      </c>
      <c r="G33" s="137" t="s">
        <v>88</v>
      </c>
      <c r="H33" s="137" t="s">
        <v>179</v>
      </c>
      <c r="I33" s="136">
        <v>1.3888888888888889E-3</v>
      </c>
      <c r="J33" s="136">
        <v>0</v>
      </c>
      <c r="K33" s="136">
        <v>4.4062500000000004E-2</v>
      </c>
      <c r="L33" s="158">
        <v>24</v>
      </c>
    </row>
    <row r="34" spans="1:12" ht="23.25">
      <c r="A34" s="148" t="s">
        <v>255</v>
      </c>
      <c r="B34" s="135" t="s">
        <v>180</v>
      </c>
      <c r="C34" s="136">
        <v>0.22796296296296295</v>
      </c>
      <c r="D34" s="136">
        <v>0</v>
      </c>
      <c r="E34" s="136">
        <v>0.93332175925925931</v>
      </c>
      <c r="F34" s="137" t="s">
        <v>181</v>
      </c>
      <c r="G34" s="137" t="s">
        <v>88</v>
      </c>
      <c r="H34" s="137" t="s">
        <v>182</v>
      </c>
      <c r="I34" s="136">
        <v>1.2962962962962963E-3</v>
      </c>
      <c r="J34" s="136">
        <v>0</v>
      </c>
      <c r="K34" s="136">
        <v>7.6064814814814807E-2</v>
      </c>
      <c r="L34" s="158">
        <v>21</v>
      </c>
    </row>
    <row r="35" spans="1:12" ht="23.25">
      <c r="A35" s="148" t="s">
        <v>40</v>
      </c>
      <c r="B35" s="135" t="s">
        <v>183</v>
      </c>
      <c r="C35" s="136">
        <v>0.2429513888888889</v>
      </c>
      <c r="D35" s="136">
        <v>0</v>
      </c>
      <c r="E35" s="136">
        <v>0.4592013888888889</v>
      </c>
      <c r="F35" s="137" t="s">
        <v>184</v>
      </c>
      <c r="G35" s="137" t="s">
        <v>88</v>
      </c>
      <c r="H35" s="137" t="s">
        <v>185</v>
      </c>
      <c r="I35" s="136">
        <v>1.3310185185185185E-3</v>
      </c>
      <c r="J35" s="136">
        <v>0</v>
      </c>
      <c r="K35" s="136">
        <v>5.9467592592592593E-2</v>
      </c>
      <c r="L35" s="158">
        <v>24</v>
      </c>
    </row>
    <row r="36" spans="1:12">
      <c r="A36" s="148" t="s">
        <v>256</v>
      </c>
      <c r="B36" s="135" t="s">
        <v>186</v>
      </c>
      <c r="C36" s="136">
        <v>0.20373842592592592</v>
      </c>
      <c r="D36" s="136">
        <v>0</v>
      </c>
      <c r="E36" s="136">
        <v>0.37288194444444445</v>
      </c>
      <c r="F36" s="137" t="s">
        <v>187</v>
      </c>
      <c r="G36" s="137" t="s">
        <v>88</v>
      </c>
      <c r="H36" s="137" t="s">
        <v>188</v>
      </c>
      <c r="I36" s="136">
        <v>1.6782407407407406E-3</v>
      </c>
      <c r="J36" s="136">
        <v>0</v>
      </c>
      <c r="K36" s="136">
        <v>6.9918981481481471E-2</v>
      </c>
      <c r="L36" s="158">
        <v>22</v>
      </c>
    </row>
    <row r="37" spans="1:12">
      <c r="A37" s="156" t="s">
        <v>50</v>
      </c>
      <c r="B37" s="135" t="s">
        <v>189</v>
      </c>
      <c r="C37" s="136">
        <v>0.47559027777777779</v>
      </c>
      <c r="D37" s="136">
        <v>0</v>
      </c>
      <c r="E37" s="136">
        <v>0.51555555555555554</v>
      </c>
      <c r="F37" s="137" t="s">
        <v>190</v>
      </c>
      <c r="G37" s="137" t="s">
        <v>88</v>
      </c>
      <c r="H37" s="137" t="s">
        <v>191</v>
      </c>
      <c r="I37" s="136">
        <v>1.6435185185185183E-3</v>
      </c>
      <c r="J37" s="136">
        <v>0</v>
      </c>
      <c r="K37" s="136">
        <v>2.8587962962962964E-2</v>
      </c>
      <c r="L37" s="158">
        <v>23</v>
      </c>
    </row>
    <row r="38" spans="1:12">
      <c r="A38" s="148" t="s">
        <v>29</v>
      </c>
      <c r="B38" s="135" t="s">
        <v>192</v>
      </c>
      <c r="C38" s="136">
        <v>0.3432291666666667</v>
      </c>
      <c r="D38" s="136">
        <v>0</v>
      </c>
      <c r="E38" s="136">
        <v>0.9896759259259259</v>
      </c>
      <c r="F38" s="137" t="s">
        <v>193</v>
      </c>
      <c r="G38" s="137" t="s">
        <v>88</v>
      </c>
      <c r="H38" s="137" t="s">
        <v>194</v>
      </c>
      <c r="I38" s="136">
        <v>1.8518518518518517E-3</v>
      </c>
      <c r="J38" s="136">
        <v>0</v>
      </c>
      <c r="K38" s="136">
        <v>4.9456018518518517E-2</v>
      </c>
      <c r="L38" s="158">
        <v>22</v>
      </c>
    </row>
    <row r="39" spans="1:12">
      <c r="A39" s="148" t="s">
        <v>27</v>
      </c>
      <c r="B39" s="135" t="s">
        <v>195</v>
      </c>
      <c r="C39" s="136">
        <v>0.13118055555555555</v>
      </c>
      <c r="D39" s="136">
        <v>0</v>
      </c>
      <c r="E39" s="136">
        <v>0.46781249999999996</v>
      </c>
      <c r="F39" s="137" t="s">
        <v>196</v>
      </c>
      <c r="G39" s="137" t="s">
        <v>88</v>
      </c>
      <c r="H39" s="137" t="s">
        <v>197</v>
      </c>
      <c r="I39" s="136">
        <v>1.2268518518518518E-3</v>
      </c>
      <c r="J39" s="136">
        <v>0</v>
      </c>
      <c r="K39" s="136">
        <v>9.297453703703705E-2</v>
      </c>
      <c r="L39" s="158">
        <v>23</v>
      </c>
    </row>
    <row r="40" spans="1:12">
      <c r="A40" s="148" t="s">
        <v>23</v>
      </c>
      <c r="B40" s="135" t="s">
        <v>198</v>
      </c>
      <c r="C40" s="136">
        <v>0.27464120370370371</v>
      </c>
      <c r="D40" s="136">
        <v>0</v>
      </c>
      <c r="E40" s="136">
        <v>0.66556712962962961</v>
      </c>
      <c r="F40" s="137" t="s">
        <v>92</v>
      </c>
      <c r="G40" s="137" t="s">
        <v>88</v>
      </c>
      <c r="H40" s="137" t="s">
        <v>199</v>
      </c>
      <c r="I40" s="136">
        <v>1.8402777777777777E-3</v>
      </c>
      <c r="J40" s="136">
        <v>0</v>
      </c>
      <c r="K40" s="136">
        <v>6.4884259259259267E-2</v>
      </c>
      <c r="L40" s="158">
        <v>23</v>
      </c>
    </row>
    <row r="41" spans="1:12">
      <c r="A41" s="148" t="s">
        <v>26</v>
      </c>
      <c r="B41" s="135" t="s">
        <v>200</v>
      </c>
      <c r="C41" s="136">
        <v>0.11189814814814815</v>
      </c>
      <c r="D41" s="136">
        <v>0</v>
      </c>
      <c r="E41" s="136">
        <v>0.47890046296296296</v>
      </c>
      <c r="F41" s="137" t="s">
        <v>137</v>
      </c>
      <c r="G41" s="137" t="s">
        <v>88</v>
      </c>
      <c r="H41" s="137" t="s">
        <v>201</v>
      </c>
      <c r="I41" s="136">
        <v>1.1574074074074073E-3</v>
      </c>
      <c r="J41" s="136">
        <v>0</v>
      </c>
      <c r="K41" s="136">
        <v>0.13572916666666665</v>
      </c>
      <c r="L41" s="158">
        <v>24</v>
      </c>
    </row>
    <row r="42" spans="1:12">
      <c r="A42" s="148" t="s">
        <v>21</v>
      </c>
      <c r="B42" s="135" t="s">
        <v>202</v>
      </c>
      <c r="C42" s="136">
        <v>8.0949074074074076E-2</v>
      </c>
      <c r="D42" s="136">
        <v>0</v>
      </c>
      <c r="E42" s="136">
        <v>0.65592592592592591</v>
      </c>
      <c r="F42" s="137" t="s">
        <v>203</v>
      </c>
      <c r="G42" s="137" t="s">
        <v>88</v>
      </c>
      <c r="H42" s="137" t="s">
        <v>204</v>
      </c>
      <c r="I42" s="136">
        <v>1.2962962962962963E-3</v>
      </c>
      <c r="J42" s="136">
        <v>0</v>
      </c>
      <c r="K42" s="136">
        <v>0.12503472222222223</v>
      </c>
      <c r="L42" s="158">
        <v>21</v>
      </c>
    </row>
    <row r="43" spans="1:12">
      <c r="A43" s="148" t="s">
        <v>257</v>
      </c>
      <c r="B43" s="135" t="s">
        <v>205</v>
      </c>
      <c r="C43" s="136">
        <v>0.16787037037037036</v>
      </c>
      <c r="D43" s="136">
        <v>0</v>
      </c>
      <c r="E43" s="136">
        <v>0.50967592592592592</v>
      </c>
      <c r="F43" s="137" t="s">
        <v>206</v>
      </c>
      <c r="G43" s="137" t="s">
        <v>88</v>
      </c>
      <c r="H43" s="137" t="s">
        <v>207</v>
      </c>
      <c r="I43" s="136">
        <v>1.0879629629629629E-3</v>
      </c>
      <c r="J43" s="136">
        <v>0</v>
      </c>
      <c r="K43" s="136">
        <v>7.2060185185185185E-2</v>
      </c>
      <c r="L43" s="158">
        <v>22</v>
      </c>
    </row>
    <row r="44" spans="1:12">
      <c r="A44" s="148" t="s">
        <v>43</v>
      </c>
      <c r="B44" s="135" t="s">
        <v>208</v>
      </c>
      <c r="C44" s="136">
        <v>0.19606481481481483</v>
      </c>
      <c r="D44" s="136">
        <v>0</v>
      </c>
      <c r="E44" s="136">
        <v>0.49077546296296298</v>
      </c>
      <c r="F44" s="137" t="s">
        <v>209</v>
      </c>
      <c r="G44" s="137" t="s">
        <v>88</v>
      </c>
      <c r="H44" s="137" t="s">
        <v>210</v>
      </c>
      <c r="I44" s="136">
        <v>1.3888888888888889E-3</v>
      </c>
      <c r="J44" s="136">
        <v>0</v>
      </c>
      <c r="K44" s="136">
        <v>9.9745370370370359E-2</v>
      </c>
      <c r="L44" s="158">
        <v>23</v>
      </c>
    </row>
    <row r="45" spans="1:12">
      <c r="A45" s="148" t="s">
        <v>36</v>
      </c>
      <c r="B45" s="135" t="s">
        <v>211</v>
      </c>
      <c r="C45" s="136">
        <v>0.16112268518518519</v>
      </c>
      <c r="D45" s="136">
        <v>0</v>
      </c>
      <c r="E45" s="136">
        <v>0.51218750000000002</v>
      </c>
      <c r="F45" s="137" t="s">
        <v>212</v>
      </c>
      <c r="G45" s="137" t="s">
        <v>88</v>
      </c>
      <c r="H45" s="137" t="s">
        <v>213</v>
      </c>
      <c r="I45" s="136">
        <v>1.1342592592592591E-3</v>
      </c>
      <c r="J45" s="136">
        <v>0</v>
      </c>
      <c r="K45" s="136">
        <v>8.0428240740740745E-2</v>
      </c>
      <c r="L45" s="158">
        <v>23</v>
      </c>
    </row>
    <row r="46" spans="1:12">
      <c r="A46" s="148" t="s">
        <v>258</v>
      </c>
      <c r="B46" s="135" t="s">
        <v>214</v>
      </c>
      <c r="C46" s="136">
        <v>0.33863425925925927</v>
      </c>
      <c r="D46" s="136">
        <v>0</v>
      </c>
      <c r="E46" s="138">
        <v>1.0164583333333332</v>
      </c>
      <c r="F46" s="137" t="s">
        <v>215</v>
      </c>
      <c r="G46" s="137" t="s">
        <v>88</v>
      </c>
      <c r="H46" s="137" t="s">
        <v>216</v>
      </c>
      <c r="I46" s="136">
        <v>1.6319444444444445E-3</v>
      </c>
      <c r="J46" s="136">
        <v>0</v>
      </c>
      <c r="K46" s="136">
        <v>5.7534722222222223E-2</v>
      </c>
      <c r="L46" s="158">
        <v>24</v>
      </c>
    </row>
    <row r="47" spans="1:12">
      <c r="A47" s="156" t="s">
        <v>49</v>
      </c>
      <c r="B47" s="135" t="s">
        <v>217</v>
      </c>
      <c r="C47" s="136">
        <v>0.20789351851851853</v>
      </c>
      <c r="D47" s="136">
        <v>0</v>
      </c>
      <c r="E47" s="136">
        <v>0.83364583333333331</v>
      </c>
      <c r="F47" s="137" t="s">
        <v>103</v>
      </c>
      <c r="G47" s="137" t="s">
        <v>88</v>
      </c>
      <c r="H47" s="137" t="s">
        <v>218</v>
      </c>
      <c r="I47" s="136">
        <v>1.2847222222222223E-3</v>
      </c>
      <c r="J47" s="136">
        <v>0</v>
      </c>
      <c r="K47" s="136">
        <v>8.4826388888888882E-2</v>
      </c>
      <c r="L47" s="158">
        <v>23</v>
      </c>
    </row>
    <row r="48" spans="1:12">
      <c r="A48" s="148" t="s">
        <v>41</v>
      </c>
      <c r="B48" s="135" t="s">
        <v>219</v>
      </c>
      <c r="C48" s="136">
        <v>0.45409722222222221</v>
      </c>
      <c r="D48" s="136">
        <v>0</v>
      </c>
      <c r="E48" s="136">
        <v>0.53467592592592594</v>
      </c>
      <c r="F48" s="137" t="s">
        <v>220</v>
      </c>
      <c r="G48" s="137" t="s">
        <v>88</v>
      </c>
      <c r="H48" s="137" t="s">
        <v>221</v>
      </c>
      <c r="I48" s="136">
        <v>1.7013888888888892E-3</v>
      </c>
      <c r="J48" s="136">
        <v>0</v>
      </c>
      <c r="K48" s="136">
        <v>4.4224537037037041E-2</v>
      </c>
      <c r="L48" s="158">
        <v>23</v>
      </c>
    </row>
    <row r="49" spans="1:12">
      <c r="A49" s="148" t="s">
        <v>19</v>
      </c>
      <c r="B49" s="135" t="s">
        <v>222</v>
      </c>
      <c r="C49" s="136">
        <v>0.20292824074074076</v>
      </c>
      <c r="D49" s="136">
        <v>0</v>
      </c>
      <c r="E49" s="136">
        <v>0.42219907407407403</v>
      </c>
      <c r="F49" s="137" t="s">
        <v>223</v>
      </c>
      <c r="G49" s="137" t="s">
        <v>88</v>
      </c>
      <c r="H49" s="137" t="s">
        <v>224</v>
      </c>
      <c r="I49" s="136">
        <v>1.4583333333333334E-3</v>
      </c>
      <c r="J49" s="136">
        <v>0</v>
      </c>
      <c r="K49" s="136">
        <v>7.1273148148148155E-2</v>
      </c>
      <c r="L49" s="158">
        <v>21</v>
      </c>
    </row>
    <row r="50" spans="1:12">
      <c r="A50" s="148" t="s">
        <v>22</v>
      </c>
      <c r="B50" s="135" t="s">
        <v>225</v>
      </c>
      <c r="C50" s="136">
        <v>0.25562499999999999</v>
      </c>
      <c r="D50" s="136">
        <v>0</v>
      </c>
      <c r="E50" s="136">
        <v>0.76090277777777782</v>
      </c>
      <c r="F50" s="137" t="s">
        <v>223</v>
      </c>
      <c r="G50" s="137" t="s">
        <v>88</v>
      </c>
      <c r="H50" s="137" t="s">
        <v>226</v>
      </c>
      <c r="I50" s="136">
        <v>1.1458333333333333E-3</v>
      </c>
      <c r="J50" s="136">
        <v>0</v>
      </c>
      <c r="K50" s="136">
        <v>5.9456018518518526E-2</v>
      </c>
      <c r="L50" s="158">
        <v>24</v>
      </c>
    </row>
    <row r="51" spans="1:12">
      <c r="A51" s="148" t="s">
        <v>259</v>
      </c>
      <c r="B51" s="135" t="s">
        <v>227</v>
      </c>
      <c r="C51" s="136">
        <v>0.15386574074074075</v>
      </c>
      <c r="D51" s="136">
        <v>0</v>
      </c>
      <c r="E51" s="136">
        <v>0.5002199074074074</v>
      </c>
      <c r="F51" s="137" t="s">
        <v>228</v>
      </c>
      <c r="G51" s="137" t="s">
        <v>88</v>
      </c>
      <c r="H51" s="137" t="s">
        <v>229</v>
      </c>
      <c r="I51" s="136">
        <v>1.261574074074074E-3</v>
      </c>
      <c r="J51" s="136">
        <v>0</v>
      </c>
      <c r="K51" s="136">
        <v>9.780092592592593E-2</v>
      </c>
      <c r="L51" s="158">
        <v>23</v>
      </c>
    </row>
    <row r="52" spans="1:12">
      <c r="A52" s="156" t="s">
        <v>32</v>
      </c>
      <c r="B52" s="135" t="s">
        <v>230</v>
      </c>
      <c r="C52" s="136">
        <v>0.16118055555555555</v>
      </c>
      <c r="D52" s="136">
        <v>0</v>
      </c>
      <c r="E52" s="136">
        <v>0.44851851851851854</v>
      </c>
      <c r="F52" s="137" t="s">
        <v>206</v>
      </c>
      <c r="G52" s="137" t="s">
        <v>88</v>
      </c>
      <c r="H52" s="137" t="s">
        <v>231</v>
      </c>
      <c r="I52" s="136">
        <v>1.2037037037037038E-3</v>
      </c>
      <c r="J52" s="136">
        <v>0</v>
      </c>
      <c r="K52" s="136">
        <v>9.3263888888888882E-2</v>
      </c>
      <c r="L52" s="158">
        <v>22</v>
      </c>
    </row>
    <row r="53" spans="1:12">
      <c r="A53" s="148" t="s">
        <v>46</v>
      </c>
      <c r="B53" s="135" t="s">
        <v>232</v>
      </c>
      <c r="C53" s="136">
        <v>8.413194444444444E-2</v>
      </c>
      <c r="D53" s="136">
        <v>0</v>
      </c>
      <c r="E53" s="136">
        <v>0.49994212962962964</v>
      </c>
      <c r="F53" s="137" t="s">
        <v>233</v>
      </c>
      <c r="G53" s="137" t="s">
        <v>88</v>
      </c>
      <c r="H53" s="137" t="s">
        <v>234</v>
      </c>
      <c r="I53" s="136">
        <v>7.7546296296296304E-4</v>
      </c>
      <c r="J53" s="136">
        <v>0</v>
      </c>
      <c r="K53" s="136">
        <v>8.4618055555555557E-2</v>
      </c>
      <c r="L53" s="158">
        <v>23</v>
      </c>
    </row>
    <row r="54" spans="1:12">
      <c r="A54" s="148" t="s">
        <v>260</v>
      </c>
      <c r="B54" s="135" t="s">
        <v>235</v>
      </c>
      <c r="C54" s="136">
        <v>0.10118055555555555</v>
      </c>
      <c r="D54" s="136">
        <v>0</v>
      </c>
      <c r="E54" s="136">
        <v>0.52606481481481482</v>
      </c>
      <c r="F54" s="137" t="s">
        <v>236</v>
      </c>
      <c r="G54" s="137" t="s">
        <v>88</v>
      </c>
      <c r="H54" s="137" t="s">
        <v>237</v>
      </c>
      <c r="I54" s="136">
        <v>1.1111111111111111E-3</v>
      </c>
      <c r="J54" s="136">
        <v>0</v>
      </c>
      <c r="K54" s="136">
        <v>8.245370370370371E-2</v>
      </c>
      <c r="L54" s="158">
        <v>23</v>
      </c>
    </row>
    <row r="55" spans="1:12">
      <c r="A55" s="148" t="s">
        <v>261</v>
      </c>
      <c r="B55" s="135" t="s">
        <v>238</v>
      </c>
      <c r="C55" s="136">
        <v>0.16921296296296295</v>
      </c>
      <c r="D55" s="136">
        <v>0</v>
      </c>
      <c r="E55" s="136">
        <v>0.82101851851851848</v>
      </c>
      <c r="F55" s="137" t="s">
        <v>239</v>
      </c>
      <c r="G55" s="137" t="s">
        <v>88</v>
      </c>
      <c r="H55" s="137" t="s">
        <v>240</v>
      </c>
      <c r="I55" s="136">
        <v>1.3773148148148147E-3</v>
      </c>
      <c r="J55" s="136">
        <v>0</v>
      </c>
      <c r="K55" s="136">
        <v>8.5555555555555551E-2</v>
      </c>
      <c r="L55" s="158">
        <v>23</v>
      </c>
    </row>
    <row r="56" spans="1:12">
      <c r="A56" s="148" t="s">
        <v>44</v>
      </c>
      <c r="B56" s="135" t="s">
        <v>241</v>
      </c>
      <c r="C56" s="136">
        <v>0.25760416666666669</v>
      </c>
      <c r="D56" s="136">
        <v>0</v>
      </c>
      <c r="E56" s="136">
        <v>0.57939814814814816</v>
      </c>
      <c r="F56" s="137" t="s">
        <v>242</v>
      </c>
      <c r="G56" s="137" t="s">
        <v>88</v>
      </c>
      <c r="H56" s="137" t="s">
        <v>243</v>
      </c>
      <c r="I56" s="136">
        <v>1.4930555555555556E-3</v>
      </c>
      <c r="J56" s="136">
        <v>0</v>
      </c>
      <c r="K56" s="136">
        <v>7.464120370370371E-2</v>
      </c>
      <c r="L56" s="158">
        <v>24</v>
      </c>
    </row>
    <row r="57" spans="1:12">
      <c r="A57" s="156" t="s">
        <v>262</v>
      </c>
      <c r="B57" s="135" t="s">
        <v>244</v>
      </c>
      <c r="C57" s="136">
        <v>0.25215277777777778</v>
      </c>
      <c r="D57" s="136">
        <v>0</v>
      </c>
      <c r="E57" s="136">
        <v>0.64256944444444442</v>
      </c>
      <c r="F57" s="137" t="s">
        <v>245</v>
      </c>
      <c r="G57" s="137" t="s">
        <v>88</v>
      </c>
      <c r="H57" s="137" t="s">
        <v>246</v>
      </c>
      <c r="I57" s="136">
        <v>1.2962962962962963E-3</v>
      </c>
      <c r="J57" s="136">
        <v>0</v>
      </c>
      <c r="K57" s="136">
        <v>5.3368055555555551E-2</v>
      </c>
      <c r="L57" s="158">
        <v>23</v>
      </c>
    </row>
    <row r="59" spans="1:12">
      <c r="A59" s="146"/>
      <c r="B59" s="146"/>
    </row>
    <row r="60" spans="1:12">
      <c r="A60" s="146"/>
      <c r="B60" s="146"/>
    </row>
    <row r="61" spans="1:12">
      <c r="A61" s="146"/>
      <c r="B61" s="146"/>
    </row>
    <row r="62" spans="1:12">
      <c r="A62" s="146"/>
      <c r="B62" s="146"/>
    </row>
    <row r="63" spans="1:12">
      <c r="A63" s="146"/>
      <c r="B63" s="146"/>
    </row>
    <row r="64" spans="1:12">
      <c r="A64" s="146"/>
      <c r="B64" s="146"/>
    </row>
    <row r="65" spans="1:2">
      <c r="A65" s="146"/>
      <c r="B65" s="146"/>
    </row>
    <row r="66" spans="1:2">
      <c r="A66" s="146"/>
      <c r="B66" s="146"/>
    </row>
    <row r="67" spans="1:2">
      <c r="A67" s="146"/>
      <c r="B67" s="146"/>
    </row>
    <row r="68" spans="1:2">
      <c r="A68" s="146"/>
      <c r="B68" s="146"/>
    </row>
    <row r="69" spans="1:2">
      <c r="A69" s="146"/>
      <c r="B69" s="146"/>
    </row>
    <row r="70" spans="1:2">
      <c r="A70" s="146"/>
      <c r="B70" s="146"/>
    </row>
    <row r="71" spans="1:2">
      <c r="A71" s="146"/>
      <c r="B71" s="146"/>
    </row>
    <row r="72" spans="1:2">
      <c r="A72" s="146"/>
      <c r="B72" s="146"/>
    </row>
    <row r="73" spans="1:2">
      <c r="A73" s="146"/>
      <c r="B73" s="146"/>
    </row>
    <row r="74" spans="1:2">
      <c r="A74" s="146"/>
      <c r="B74" s="146"/>
    </row>
    <row r="75" spans="1:2">
      <c r="A75" s="146"/>
      <c r="B75" s="146"/>
    </row>
    <row r="76" spans="1:2">
      <c r="A76" s="146"/>
      <c r="B76" s="146"/>
    </row>
    <row r="77" spans="1:2">
      <c r="A77" s="146"/>
      <c r="B77" s="146"/>
    </row>
    <row r="78" spans="1:2">
      <c r="A78" s="146"/>
      <c r="B78" s="146"/>
    </row>
    <row r="79" spans="1:2">
      <c r="A79" s="146"/>
      <c r="B79" s="146"/>
    </row>
    <row r="80" spans="1:2">
      <c r="A80" s="146"/>
      <c r="B80" s="146"/>
    </row>
    <row r="81" spans="1:2">
      <c r="A81" s="146"/>
      <c r="B81" s="146"/>
    </row>
    <row r="82" spans="1:2">
      <c r="A82" s="146"/>
      <c r="B82" s="146"/>
    </row>
    <row r="83" spans="1:2">
      <c r="A83" s="146"/>
      <c r="B83" s="146"/>
    </row>
    <row r="84" spans="1:2">
      <c r="A84" s="146"/>
      <c r="B84" s="146"/>
    </row>
    <row r="85" spans="1:2">
      <c r="A85" s="146"/>
      <c r="B85" s="146"/>
    </row>
    <row r="86" spans="1:2">
      <c r="A86" s="146"/>
      <c r="B86" s="146"/>
    </row>
    <row r="87" spans="1:2">
      <c r="A87" s="146"/>
      <c r="B87" s="146"/>
    </row>
    <row r="88" spans="1:2">
      <c r="A88" s="146"/>
      <c r="B88" s="146"/>
    </row>
    <row r="89" spans="1:2">
      <c r="A89" s="146"/>
      <c r="B89" s="146"/>
    </row>
    <row r="90" spans="1:2">
      <c r="A90" s="146"/>
      <c r="B90" s="146"/>
    </row>
    <row r="91" spans="1:2">
      <c r="A91" s="146"/>
      <c r="B91" s="146"/>
    </row>
    <row r="92" spans="1:2">
      <c r="A92" s="146"/>
      <c r="B92" s="146"/>
    </row>
    <row r="93" spans="1:2">
      <c r="A93" s="146"/>
      <c r="B93" s="146"/>
    </row>
    <row r="94" spans="1:2">
      <c r="A94" s="146"/>
      <c r="B94" s="146"/>
    </row>
    <row r="95" spans="1:2">
      <c r="A95" s="146"/>
      <c r="B95" s="146"/>
    </row>
    <row r="96" spans="1:2">
      <c r="A96" s="146"/>
      <c r="B96" s="146"/>
    </row>
    <row r="97" spans="1:2">
      <c r="A97" s="146"/>
      <c r="B97" s="146"/>
    </row>
    <row r="98" spans="1:2">
      <c r="A98" s="146"/>
      <c r="B98" s="146"/>
    </row>
    <row r="99" spans="1:2">
      <c r="A99" s="146"/>
      <c r="B99" s="146"/>
    </row>
    <row r="100" spans="1:2">
      <c r="A100" s="146"/>
      <c r="B100" s="146"/>
    </row>
    <row r="101" spans="1:2">
      <c r="A101" s="146"/>
      <c r="B101" s="146"/>
    </row>
    <row r="102" spans="1:2">
      <c r="A102" s="146"/>
      <c r="B102" s="146"/>
    </row>
    <row r="103" spans="1:2">
      <c r="A103" s="146"/>
      <c r="B103" s="146"/>
    </row>
    <row r="104" spans="1:2">
      <c r="A104" s="146"/>
      <c r="B104" s="146"/>
    </row>
    <row r="105" spans="1:2">
      <c r="A105" s="146"/>
      <c r="B105" s="146"/>
    </row>
    <row r="106" spans="1:2">
      <c r="A106" s="146"/>
      <c r="B106" s="146"/>
    </row>
    <row r="107" spans="1:2">
      <c r="A107" s="146"/>
      <c r="B107" s="146"/>
    </row>
    <row r="108" spans="1:2">
      <c r="A108" s="146"/>
      <c r="B108" s="146"/>
    </row>
    <row r="109" spans="1:2">
      <c r="A109" s="146"/>
      <c r="B109" s="146"/>
    </row>
    <row r="110" spans="1:2">
      <c r="A110" s="146"/>
      <c r="B110" s="146"/>
    </row>
    <row r="111" spans="1:2">
      <c r="A111" s="146"/>
      <c r="B111" s="146"/>
    </row>
    <row r="112" spans="1:2">
      <c r="A112" s="146"/>
      <c r="B112" s="146"/>
    </row>
    <row r="113" spans="1:2">
      <c r="A113" s="146"/>
      <c r="B113" s="146"/>
    </row>
    <row r="114" spans="1:2">
      <c r="A114" s="146"/>
      <c r="B114" s="146"/>
    </row>
    <row r="115" spans="1:2">
      <c r="A115" s="146"/>
      <c r="B115" s="146"/>
    </row>
  </sheetData>
  <mergeCells count="9">
    <mergeCell ref="Q11:V11"/>
    <mergeCell ref="O13:V13"/>
    <mergeCell ref="O14:V14"/>
    <mergeCell ref="Q21:R21"/>
    <mergeCell ref="A1:A2"/>
    <mergeCell ref="B1:E1"/>
    <mergeCell ref="F1:H1"/>
    <mergeCell ref="I1:K1"/>
    <mergeCell ref="L1:L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1"/>
  <sheetViews>
    <sheetView topLeftCell="A23" workbookViewId="0">
      <selection activeCell="E16" sqref="E16"/>
    </sheetView>
  </sheetViews>
  <sheetFormatPr defaultRowHeight="12.75"/>
  <cols>
    <col min="1" max="1" width="4.42578125" style="173" bestFit="1" customWidth="1"/>
    <col min="2" max="2" width="11.28515625" style="173" bestFit="1" customWidth="1"/>
    <col min="3" max="3" width="15.7109375" style="173" bestFit="1" customWidth="1"/>
    <col min="4" max="5" width="12.85546875" style="173" bestFit="1" customWidth="1"/>
    <col min="6" max="6" width="7.140625" style="173" bestFit="1" customWidth="1"/>
    <col min="7" max="256" width="9.140625" style="173"/>
    <col min="257" max="257" width="4.42578125" style="173" bestFit="1" customWidth="1"/>
    <col min="258" max="258" width="11.28515625" style="173" bestFit="1" customWidth="1"/>
    <col min="259" max="259" width="15.7109375" style="173" bestFit="1" customWidth="1"/>
    <col min="260" max="261" width="12.85546875" style="173" bestFit="1" customWidth="1"/>
    <col min="262" max="262" width="7.140625" style="173" bestFit="1" customWidth="1"/>
    <col min="263" max="512" width="9.140625" style="173"/>
    <col min="513" max="513" width="4.42578125" style="173" bestFit="1" customWidth="1"/>
    <col min="514" max="514" width="11.28515625" style="173" bestFit="1" customWidth="1"/>
    <col min="515" max="515" width="15.7109375" style="173" bestFit="1" customWidth="1"/>
    <col min="516" max="517" width="12.85546875" style="173" bestFit="1" customWidth="1"/>
    <col min="518" max="518" width="7.140625" style="173" bestFit="1" customWidth="1"/>
    <col min="519" max="768" width="9.140625" style="173"/>
    <col min="769" max="769" width="4.42578125" style="173" bestFit="1" customWidth="1"/>
    <col min="770" max="770" width="11.28515625" style="173" bestFit="1" customWidth="1"/>
    <col min="771" max="771" width="15.7109375" style="173" bestFit="1" customWidth="1"/>
    <col min="772" max="773" width="12.85546875" style="173" bestFit="1" customWidth="1"/>
    <col min="774" max="774" width="7.140625" style="173" bestFit="1" customWidth="1"/>
    <col min="775" max="1024" width="9.140625" style="173"/>
    <col min="1025" max="1025" width="4.42578125" style="173" bestFit="1" customWidth="1"/>
    <col min="1026" max="1026" width="11.28515625" style="173" bestFit="1" customWidth="1"/>
    <col min="1027" max="1027" width="15.7109375" style="173" bestFit="1" customWidth="1"/>
    <col min="1028" max="1029" width="12.85546875" style="173" bestFit="1" customWidth="1"/>
    <col min="1030" max="1030" width="7.140625" style="173" bestFit="1" customWidth="1"/>
    <col min="1031" max="1280" width="9.140625" style="173"/>
    <col min="1281" max="1281" width="4.42578125" style="173" bestFit="1" customWidth="1"/>
    <col min="1282" max="1282" width="11.28515625" style="173" bestFit="1" customWidth="1"/>
    <col min="1283" max="1283" width="15.7109375" style="173" bestFit="1" customWidth="1"/>
    <col min="1284" max="1285" width="12.85546875" style="173" bestFit="1" customWidth="1"/>
    <col min="1286" max="1286" width="7.140625" style="173" bestFit="1" customWidth="1"/>
    <col min="1287" max="1536" width="9.140625" style="173"/>
    <col min="1537" max="1537" width="4.42578125" style="173" bestFit="1" customWidth="1"/>
    <col min="1538" max="1538" width="11.28515625" style="173" bestFit="1" customWidth="1"/>
    <col min="1539" max="1539" width="15.7109375" style="173" bestFit="1" customWidth="1"/>
    <col min="1540" max="1541" width="12.85546875" style="173" bestFit="1" customWidth="1"/>
    <col min="1542" max="1542" width="7.140625" style="173" bestFit="1" customWidth="1"/>
    <col min="1543" max="1792" width="9.140625" style="173"/>
    <col min="1793" max="1793" width="4.42578125" style="173" bestFit="1" customWidth="1"/>
    <col min="1794" max="1794" width="11.28515625" style="173" bestFit="1" customWidth="1"/>
    <col min="1795" max="1795" width="15.7109375" style="173" bestFit="1" customWidth="1"/>
    <col min="1796" max="1797" width="12.85546875" style="173" bestFit="1" customWidth="1"/>
    <col min="1798" max="1798" width="7.140625" style="173" bestFit="1" customWidth="1"/>
    <col min="1799" max="2048" width="9.140625" style="173"/>
    <col min="2049" max="2049" width="4.42578125" style="173" bestFit="1" customWidth="1"/>
    <col min="2050" max="2050" width="11.28515625" style="173" bestFit="1" customWidth="1"/>
    <col min="2051" max="2051" width="15.7109375" style="173" bestFit="1" customWidth="1"/>
    <col min="2052" max="2053" width="12.85546875" style="173" bestFit="1" customWidth="1"/>
    <col min="2054" max="2054" width="7.140625" style="173" bestFit="1" customWidth="1"/>
    <col min="2055" max="2304" width="9.140625" style="173"/>
    <col min="2305" max="2305" width="4.42578125" style="173" bestFit="1" customWidth="1"/>
    <col min="2306" max="2306" width="11.28515625" style="173" bestFit="1" customWidth="1"/>
    <col min="2307" max="2307" width="15.7109375" style="173" bestFit="1" customWidth="1"/>
    <col min="2308" max="2309" width="12.85546875" style="173" bestFit="1" customWidth="1"/>
    <col min="2310" max="2310" width="7.140625" style="173" bestFit="1" customWidth="1"/>
    <col min="2311" max="2560" width="9.140625" style="173"/>
    <col min="2561" max="2561" width="4.42578125" style="173" bestFit="1" customWidth="1"/>
    <col min="2562" max="2562" width="11.28515625" style="173" bestFit="1" customWidth="1"/>
    <col min="2563" max="2563" width="15.7109375" style="173" bestFit="1" customWidth="1"/>
    <col min="2564" max="2565" width="12.85546875" style="173" bestFit="1" customWidth="1"/>
    <col min="2566" max="2566" width="7.140625" style="173" bestFit="1" customWidth="1"/>
    <col min="2567" max="2816" width="9.140625" style="173"/>
    <col min="2817" max="2817" width="4.42578125" style="173" bestFit="1" customWidth="1"/>
    <col min="2818" max="2818" width="11.28515625" style="173" bestFit="1" customWidth="1"/>
    <col min="2819" max="2819" width="15.7109375" style="173" bestFit="1" customWidth="1"/>
    <col min="2820" max="2821" width="12.85546875" style="173" bestFit="1" customWidth="1"/>
    <col min="2822" max="2822" width="7.140625" style="173" bestFit="1" customWidth="1"/>
    <col min="2823" max="3072" width="9.140625" style="173"/>
    <col min="3073" max="3073" width="4.42578125" style="173" bestFit="1" customWidth="1"/>
    <col min="3074" max="3074" width="11.28515625" style="173" bestFit="1" customWidth="1"/>
    <col min="3075" max="3075" width="15.7109375" style="173" bestFit="1" customWidth="1"/>
    <col min="3076" max="3077" width="12.85546875" style="173" bestFit="1" customWidth="1"/>
    <col min="3078" max="3078" width="7.140625" style="173" bestFit="1" customWidth="1"/>
    <col min="3079" max="3328" width="9.140625" style="173"/>
    <col min="3329" max="3329" width="4.42578125" style="173" bestFit="1" customWidth="1"/>
    <col min="3330" max="3330" width="11.28515625" style="173" bestFit="1" customWidth="1"/>
    <col min="3331" max="3331" width="15.7109375" style="173" bestFit="1" customWidth="1"/>
    <col min="3332" max="3333" width="12.85546875" style="173" bestFit="1" customWidth="1"/>
    <col min="3334" max="3334" width="7.140625" style="173" bestFit="1" customWidth="1"/>
    <col min="3335" max="3584" width="9.140625" style="173"/>
    <col min="3585" max="3585" width="4.42578125" style="173" bestFit="1" customWidth="1"/>
    <col min="3586" max="3586" width="11.28515625" style="173" bestFit="1" customWidth="1"/>
    <col min="3587" max="3587" width="15.7109375" style="173" bestFit="1" customWidth="1"/>
    <col min="3588" max="3589" width="12.85546875" style="173" bestFit="1" customWidth="1"/>
    <col min="3590" max="3590" width="7.140625" style="173" bestFit="1" customWidth="1"/>
    <col min="3591" max="3840" width="9.140625" style="173"/>
    <col min="3841" max="3841" width="4.42578125" style="173" bestFit="1" customWidth="1"/>
    <col min="3842" max="3842" width="11.28515625" style="173" bestFit="1" customWidth="1"/>
    <col min="3843" max="3843" width="15.7109375" style="173" bestFit="1" customWidth="1"/>
    <col min="3844" max="3845" width="12.85546875" style="173" bestFit="1" customWidth="1"/>
    <col min="3846" max="3846" width="7.140625" style="173" bestFit="1" customWidth="1"/>
    <col min="3847" max="4096" width="9.140625" style="173"/>
    <col min="4097" max="4097" width="4.42578125" style="173" bestFit="1" customWidth="1"/>
    <col min="4098" max="4098" width="11.28515625" style="173" bestFit="1" customWidth="1"/>
    <col min="4099" max="4099" width="15.7109375" style="173" bestFit="1" customWidth="1"/>
    <col min="4100" max="4101" width="12.85546875" style="173" bestFit="1" customWidth="1"/>
    <col min="4102" max="4102" width="7.140625" style="173" bestFit="1" customWidth="1"/>
    <col min="4103" max="4352" width="9.140625" style="173"/>
    <col min="4353" max="4353" width="4.42578125" style="173" bestFit="1" customWidth="1"/>
    <col min="4354" max="4354" width="11.28515625" style="173" bestFit="1" customWidth="1"/>
    <col min="4355" max="4355" width="15.7109375" style="173" bestFit="1" customWidth="1"/>
    <col min="4356" max="4357" width="12.85546875" style="173" bestFit="1" customWidth="1"/>
    <col min="4358" max="4358" width="7.140625" style="173" bestFit="1" customWidth="1"/>
    <col min="4359" max="4608" width="9.140625" style="173"/>
    <col min="4609" max="4609" width="4.42578125" style="173" bestFit="1" customWidth="1"/>
    <col min="4610" max="4610" width="11.28515625" style="173" bestFit="1" customWidth="1"/>
    <col min="4611" max="4611" width="15.7109375" style="173" bestFit="1" customWidth="1"/>
    <col min="4612" max="4613" width="12.85546875" style="173" bestFit="1" customWidth="1"/>
    <col min="4614" max="4614" width="7.140625" style="173" bestFit="1" customWidth="1"/>
    <col min="4615" max="4864" width="9.140625" style="173"/>
    <col min="4865" max="4865" width="4.42578125" style="173" bestFit="1" customWidth="1"/>
    <col min="4866" max="4866" width="11.28515625" style="173" bestFit="1" customWidth="1"/>
    <col min="4867" max="4867" width="15.7109375" style="173" bestFit="1" customWidth="1"/>
    <col min="4868" max="4869" width="12.85546875" style="173" bestFit="1" customWidth="1"/>
    <col min="4870" max="4870" width="7.140625" style="173" bestFit="1" customWidth="1"/>
    <col min="4871" max="5120" width="9.140625" style="173"/>
    <col min="5121" max="5121" width="4.42578125" style="173" bestFit="1" customWidth="1"/>
    <col min="5122" max="5122" width="11.28515625" style="173" bestFit="1" customWidth="1"/>
    <col min="5123" max="5123" width="15.7109375" style="173" bestFit="1" customWidth="1"/>
    <col min="5124" max="5125" width="12.85546875" style="173" bestFit="1" customWidth="1"/>
    <col min="5126" max="5126" width="7.140625" style="173" bestFit="1" customWidth="1"/>
    <col min="5127" max="5376" width="9.140625" style="173"/>
    <col min="5377" max="5377" width="4.42578125" style="173" bestFit="1" customWidth="1"/>
    <col min="5378" max="5378" width="11.28515625" style="173" bestFit="1" customWidth="1"/>
    <col min="5379" max="5379" width="15.7109375" style="173" bestFit="1" customWidth="1"/>
    <col min="5380" max="5381" width="12.85546875" style="173" bestFit="1" customWidth="1"/>
    <col min="5382" max="5382" width="7.140625" style="173" bestFit="1" customWidth="1"/>
    <col min="5383" max="5632" width="9.140625" style="173"/>
    <col min="5633" max="5633" width="4.42578125" style="173" bestFit="1" customWidth="1"/>
    <col min="5634" max="5634" width="11.28515625" style="173" bestFit="1" customWidth="1"/>
    <col min="5635" max="5635" width="15.7109375" style="173" bestFit="1" customWidth="1"/>
    <col min="5636" max="5637" width="12.85546875" style="173" bestFit="1" customWidth="1"/>
    <col min="5638" max="5638" width="7.140625" style="173" bestFit="1" customWidth="1"/>
    <col min="5639" max="5888" width="9.140625" style="173"/>
    <col min="5889" max="5889" width="4.42578125" style="173" bestFit="1" customWidth="1"/>
    <col min="5890" max="5890" width="11.28515625" style="173" bestFit="1" customWidth="1"/>
    <col min="5891" max="5891" width="15.7109375" style="173" bestFit="1" customWidth="1"/>
    <col min="5892" max="5893" width="12.85546875" style="173" bestFit="1" customWidth="1"/>
    <col min="5894" max="5894" width="7.140625" style="173" bestFit="1" customWidth="1"/>
    <col min="5895" max="6144" width="9.140625" style="173"/>
    <col min="6145" max="6145" width="4.42578125" style="173" bestFit="1" customWidth="1"/>
    <col min="6146" max="6146" width="11.28515625" style="173" bestFit="1" customWidth="1"/>
    <col min="6147" max="6147" width="15.7109375" style="173" bestFit="1" customWidth="1"/>
    <col min="6148" max="6149" width="12.85546875" style="173" bestFit="1" customWidth="1"/>
    <col min="6150" max="6150" width="7.140625" style="173" bestFit="1" customWidth="1"/>
    <col min="6151" max="6400" width="9.140625" style="173"/>
    <col min="6401" max="6401" width="4.42578125" style="173" bestFit="1" customWidth="1"/>
    <col min="6402" max="6402" width="11.28515625" style="173" bestFit="1" customWidth="1"/>
    <col min="6403" max="6403" width="15.7109375" style="173" bestFit="1" customWidth="1"/>
    <col min="6404" max="6405" width="12.85546875" style="173" bestFit="1" customWidth="1"/>
    <col min="6406" max="6406" width="7.140625" style="173" bestFit="1" customWidth="1"/>
    <col min="6407" max="6656" width="9.140625" style="173"/>
    <col min="6657" max="6657" width="4.42578125" style="173" bestFit="1" customWidth="1"/>
    <col min="6658" max="6658" width="11.28515625" style="173" bestFit="1" customWidth="1"/>
    <col min="6659" max="6659" width="15.7109375" style="173" bestFit="1" customWidth="1"/>
    <col min="6660" max="6661" width="12.85546875" style="173" bestFit="1" customWidth="1"/>
    <col min="6662" max="6662" width="7.140625" style="173" bestFit="1" customWidth="1"/>
    <col min="6663" max="6912" width="9.140625" style="173"/>
    <col min="6913" max="6913" width="4.42578125" style="173" bestFit="1" customWidth="1"/>
    <col min="6914" max="6914" width="11.28515625" style="173" bestFit="1" customWidth="1"/>
    <col min="6915" max="6915" width="15.7109375" style="173" bestFit="1" customWidth="1"/>
    <col min="6916" max="6917" width="12.85546875" style="173" bestFit="1" customWidth="1"/>
    <col min="6918" max="6918" width="7.140625" style="173" bestFit="1" customWidth="1"/>
    <col min="6919" max="7168" width="9.140625" style="173"/>
    <col min="7169" max="7169" width="4.42578125" style="173" bestFit="1" customWidth="1"/>
    <col min="7170" max="7170" width="11.28515625" style="173" bestFit="1" customWidth="1"/>
    <col min="7171" max="7171" width="15.7109375" style="173" bestFit="1" customWidth="1"/>
    <col min="7172" max="7173" width="12.85546875" style="173" bestFit="1" customWidth="1"/>
    <col min="7174" max="7174" width="7.140625" style="173" bestFit="1" customWidth="1"/>
    <col min="7175" max="7424" width="9.140625" style="173"/>
    <col min="7425" max="7425" width="4.42578125" style="173" bestFit="1" customWidth="1"/>
    <col min="7426" max="7426" width="11.28515625" style="173" bestFit="1" customWidth="1"/>
    <col min="7427" max="7427" width="15.7109375" style="173" bestFit="1" customWidth="1"/>
    <col min="7428" max="7429" width="12.85546875" style="173" bestFit="1" customWidth="1"/>
    <col min="7430" max="7430" width="7.140625" style="173" bestFit="1" customWidth="1"/>
    <col min="7431" max="7680" width="9.140625" style="173"/>
    <col min="7681" max="7681" width="4.42578125" style="173" bestFit="1" customWidth="1"/>
    <col min="7682" max="7682" width="11.28515625" style="173" bestFit="1" customWidth="1"/>
    <col min="7683" max="7683" width="15.7109375" style="173" bestFit="1" customWidth="1"/>
    <col min="7684" max="7685" width="12.85546875" style="173" bestFit="1" customWidth="1"/>
    <col min="7686" max="7686" width="7.140625" style="173" bestFit="1" customWidth="1"/>
    <col min="7687" max="7936" width="9.140625" style="173"/>
    <col min="7937" max="7937" width="4.42578125" style="173" bestFit="1" customWidth="1"/>
    <col min="7938" max="7938" width="11.28515625" style="173" bestFit="1" customWidth="1"/>
    <col min="7939" max="7939" width="15.7109375" style="173" bestFit="1" customWidth="1"/>
    <col min="7940" max="7941" width="12.85546875" style="173" bestFit="1" customWidth="1"/>
    <col min="7942" max="7942" width="7.140625" style="173" bestFit="1" customWidth="1"/>
    <col min="7943" max="8192" width="9.140625" style="173"/>
    <col min="8193" max="8193" width="4.42578125" style="173" bestFit="1" customWidth="1"/>
    <col min="8194" max="8194" width="11.28515625" style="173" bestFit="1" customWidth="1"/>
    <col min="8195" max="8195" width="15.7109375" style="173" bestFit="1" customWidth="1"/>
    <col min="8196" max="8197" width="12.85546875" style="173" bestFit="1" customWidth="1"/>
    <col min="8198" max="8198" width="7.140625" style="173" bestFit="1" customWidth="1"/>
    <col min="8199" max="8448" width="9.140625" style="173"/>
    <col min="8449" max="8449" width="4.42578125" style="173" bestFit="1" customWidth="1"/>
    <col min="8450" max="8450" width="11.28515625" style="173" bestFit="1" customWidth="1"/>
    <col min="8451" max="8451" width="15.7109375" style="173" bestFit="1" customWidth="1"/>
    <col min="8452" max="8453" width="12.85546875" style="173" bestFit="1" customWidth="1"/>
    <col min="8454" max="8454" width="7.140625" style="173" bestFit="1" customWidth="1"/>
    <col min="8455" max="8704" width="9.140625" style="173"/>
    <col min="8705" max="8705" width="4.42578125" style="173" bestFit="1" customWidth="1"/>
    <col min="8706" max="8706" width="11.28515625" style="173" bestFit="1" customWidth="1"/>
    <col min="8707" max="8707" width="15.7109375" style="173" bestFit="1" customWidth="1"/>
    <col min="8708" max="8709" width="12.85546875" style="173" bestFit="1" customWidth="1"/>
    <col min="8710" max="8710" width="7.140625" style="173" bestFit="1" customWidth="1"/>
    <col min="8711" max="8960" width="9.140625" style="173"/>
    <col min="8961" max="8961" width="4.42578125" style="173" bestFit="1" customWidth="1"/>
    <col min="8962" max="8962" width="11.28515625" style="173" bestFit="1" customWidth="1"/>
    <col min="8963" max="8963" width="15.7109375" style="173" bestFit="1" customWidth="1"/>
    <col min="8964" max="8965" width="12.85546875" style="173" bestFit="1" customWidth="1"/>
    <col min="8966" max="8966" width="7.140625" style="173" bestFit="1" customWidth="1"/>
    <col min="8967" max="9216" width="9.140625" style="173"/>
    <col min="9217" max="9217" width="4.42578125" style="173" bestFit="1" customWidth="1"/>
    <col min="9218" max="9218" width="11.28515625" style="173" bestFit="1" customWidth="1"/>
    <col min="9219" max="9219" width="15.7109375" style="173" bestFit="1" customWidth="1"/>
    <col min="9220" max="9221" width="12.85546875" style="173" bestFit="1" customWidth="1"/>
    <col min="9222" max="9222" width="7.140625" style="173" bestFit="1" customWidth="1"/>
    <col min="9223" max="9472" width="9.140625" style="173"/>
    <col min="9473" max="9473" width="4.42578125" style="173" bestFit="1" customWidth="1"/>
    <col min="9474" max="9474" width="11.28515625" style="173" bestFit="1" customWidth="1"/>
    <col min="9475" max="9475" width="15.7109375" style="173" bestFit="1" customWidth="1"/>
    <col min="9476" max="9477" width="12.85546875" style="173" bestFit="1" customWidth="1"/>
    <col min="9478" max="9478" width="7.140625" style="173" bestFit="1" customWidth="1"/>
    <col min="9479" max="9728" width="9.140625" style="173"/>
    <col min="9729" max="9729" width="4.42578125" style="173" bestFit="1" customWidth="1"/>
    <col min="9730" max="9730" width="11.28515625" style="173" bestFit="1" customWidth="1"/>
    <col min="9731" max="9731" width="15.7109375" style="173" bestFit="1" customWidth="1"/>
    <col min="9732" max="9733" width="12.85546875" style="173" bestFit="1" customWidth="1"/>
    <col min="9734" max="9734" width="7.140625" style="173" bestFit="1" customWidth="1"/>
    <col min="9735" max="9984" width="9.140625" style="173"/>
    <col min="9985" max="9985" width="4.42578125" style="173" bestFit="1" customWidth="1"/>
    <col min="9986" max="9986" width="11.28515625" style="173" bestFit="1" customWidth="1"/>
    <col min="9987" max="9987" width="15.7109375" style="173" bestFit="1" customWidth="1"/>
    <col min="9988" max="9989" width="12.85546875" style="173" bestFit="1" customWidth="1"/>
    <col min="9990" max="9990" width="7.140625" style="173" bestFit="1" customWidth="1"/>
    <col min="9991" max="10240" width="9.140625" style="173"/>
    <col min="10241" max="10241" width="4.42578125" style="173" bestFit="1" customWidth="1"/>
    <col min="10242" max="10242" width="11.28515625" style="173" bestFit="1" customWidth="1"/>
    <col min="10243" max="10243" width="15.7109375" style="173" bestFit="1" customWidth="1"/>
    <col min="10244" max="10245" width="12.85546875" style="173" bestFit="1" customWidth="1"/>
    <col min="10246" max="10246" width="7.140625" style="173" bestFit="1" customWidth="1"/>
    <col min="10247" max="10496" width="9.140625" style="173"/>
    <col min="10497" max="10497" width="4.42578125" style="173" bestFit="1" customWidth="1"/>
    <col min="10498" max="10498" width="11.28515625" style="173" bestFit="1" customWidth="1"/>
    <col min="10499" max="10499" width="15.7109375" style="173" bestFit="1" customWidth="1"/>
    <col min="10500" max="10501" width="12.85546875" style="173" bestFit="1" customWidth="1"/>
    <col min="10502" max="10502" width="7.140625" style="173" bestFit="1" customWidth="1"/>
    <col min="10503" max="10752" width="9.140625" style="173"/>
    <col min="10753" max="10753" width="4.42578125" style="173" bestFit="1" customWidth="1"/>
    <col min="10754" max="10754" width="11.28515625" style="173" bestFit="1" customWidth="1"/>
    <col min="10755" max="10755" width="15.7109375" style="173" bestFit="1" customWidth="1"/>
    <col min="10756" max="10757" width="12.85546875" style="173" bestFit="1" customWidth="1"/>
    <col min="10758" max="10758" width="7.140625" style="173" bestFit="1" customWidth="1"/>
    <col min="10759" max="11008" width="9.140625" style="173"/>
    <col min="11009" max="11009" width="4.42578125" style="173" bestFit="1" customWidth="1"/>
    <col min="11010" max="11010" width="11.28515625" style="173" bestFit="1" customWidth="1"/>
    <col min="11011" max="11011" width="15.7109375" style="173" bestFit="1" customWidth="1"/>
    <col min="11012" max="11013" width="12.85546875" style="173" bestFit="1" customWidth="1"/>
    <col min="11014" max="11014" width="7.140625" style="173" bestFit="1" customWidth="1"/>
    <col min="11015" max="11264" width="9.140625" style="173"/>
    <col min="11265" max="11265" width="4.42578125" style="173" bestFit="1" customWidth="1"/>
    <col min="11266" max="11266" width="11.28515625" style="173" bestFit="1" customWidth="1"/>
    <col min="11267" max="11267" width="15.7109375" style="173" bestFit="1" customWidth="1"/>
    <col min="11268" max="11269" width="12.85546875" style="173" bestFit="1" customWidth="1"/>
    <col min="11270" max="11270" width="7.140625" style="173" bestFit="1" customWidth="1"/>
    <col min="11271" max="11520" width="9.140625" style="173"/>
    <col min="11521" max="11521" width="4.42578125" style="173" bestFit="1" customWidth="1"/>
    <col min="11522" max="11522" width="11.28515625" style="173" bestFit="1" customWidth="1"/>
    <col min="11523" max="11523" width="15.7109375" style="173" bestFit="1" customWidth="1"/>
    <col min="11524" max="11525" width="12.85546875" style="173" bestFit="1" customWidth="1"/>
    <col min="11526" max="11526" width="7.140625" style="173" bestFit="1" customWidth="1"/>
    <col min="11527" max="11776" width="9.140625" style="173"/>
    <col min="11777" max="11777" width="4.42578125" style="173" bestFit="1" customWidth="1"/>
    <col min="11778" max="11778" width="11.28515625" style="173" bestFit="1" customWidth="1"/>
    <col min="11779" max="11779" width="15.7109375" style="173" bestFit="1" customWidth="1"/>
    <col min="11780" max="11781" width="12.85546875" style="173" bestFit="1" customWidth="1"/>
    <col min="11782" max="11782" width="7.140625" style="173" bestFit="1" customWidth="1"/>
    <col min="11783" max="12032" width="9.140625" style="173"/>
    <col min="12033" max="12033" width="4.42578125" style="173" bestFit="1" customWidth="1"/>
    <col min="12034" max="12034" width="11.28515625" style="173" bestFit="1" customWidth="1"/>
    <col min="12035" max="12035" width="15.7109375" style="173" bestFit="1" customWidth="1"/>
    <col min="12036" max="12037" width="12.85546875" style="173" bestFit="1" customWidth="1"/>
    <col min="12038" max="12038" width="7.140625" style="173" bestFit="1" customWidth="1"/>
    <col min="12039" max="12288" width="9.140625" style="173"/>
    <col min="12289" max="12289" width="4.42578125" style="173" bestFit="1" customWidth="1"/>
    <col min="12290" max="12290" width="11.28515625" style="173" bestFit="1" customWidth="1"/>
    <col min="12291" max="12291" width="15.7109375" style="173" bestFit="1" customWidth="1"/>
    <col min="12292" max="12293" width="12.85546875" style="173" bestFit="1" customWidth="1"/>
    <col min="12294" max="12294" width="7.140625" style="173" bestFit="1" customWidth="1"/>
    <col min="12295" max="12544" width="9.140625" style="173"/>
    <col min="12545" max="12545" width="4.42578125" style="173" bestFit="1" customWidth="1"/>
    <col min="12546" max="12546" width="11.28515625" style="173" bestFit="1" customWidth="1"/>
    <col min="12547" max="12547" width="15.7109375" style="173" bestFit="1" customWidth="1"/>
    <col min="12548" max="12549" width="12.85546875" style="173" bestFit="1" customWidth="1"/>
    <col min="12550" max="12550" width="7.140625" style="173" bestFit="1" customWidth="1"/>
    <col min="12551" max="12800" width="9.140625" style="173"/>
    <col min="12801" max="12801" width="4.42578125" style="173" bestFit="1" customWidth="1"/>
    <col min="12802" max="12802" width="11.28515625" style="173" bestFit="1" customWidth="1"/>
    <col min="12803" max="12803" width="15.7109375" style="173" bestFit="1" customWidth="1"/>
    <col min="12804" max="12805" width="12.85546875" style="173" bestFit="1" customWidth="1"/>
    <col min="12806" max="12806" width="7.140625" style="173" bestFit="1" customWidth="1"/>
    <col min="12807" max="13056" width="9.140625" style="173"/>
    <col min="13057" max="13057" width="4.42578125" style="173" bestFit="1" customWidth="1"/>
    <col min="13058" max="13058" width="11.28515625" style="173" bestFit="1" customWidth="1"/>
    <col min="13059" max="13059" width="15.7109375" style="173" bestFit="1" customWidth="1"/>
    <col min="13060" max="13061" width="12.85546875" style="173" bestFit="1" customWidth="1"/>
    <col min="13062" max="13062" width="7.140625" style="173" bestFit="1" customWidth="1"/>
    <col min="13063" max="13312" width="9.140625" style="173"/>
    <col min="13313" max="13313" width="4.42578125" style="173" bestFit="1" customWidth="1"/>
    <col min="13314" max="13314" width="11.28515625" style="173" bestFit="1" customWidth="1"/>
    <col min="13315" max="13315" width="15.7109375" style="173" bestFit="1" customWidth="1"/>
    <col min="13316" max="13317" width="12.85546875" style="173" bestFit="1" customWidth="1"/>
    <col min="13318" max="13318" width="7.140625" style="173" bestFit="1" customWidth="1"/>
    <col min="13319" max="13568" width="9.140625" style="173"/>
    <col min="13569" max="13569" width="4.42578125" style="173" bestFit="1" customWidth="1"/>
    <col min="13570" max="13570" width="11.28515625" style="173" bestFit="1" customWidth="1"/>
    <col min="13571" max="13571" width="15.7109375" style="173" bestFit="1" customWidth="1"/>
    <col min="13572" max="13573" width="12.85546875" style="173" bestFit="1" customWidth="1"/>
    <col min="13574" max="13574" width="7.140625" style="173" bestFit="1" customWidth="1"/>
    <col min="13575" max="13824" width="9.140625" style="173"/>
    <col min="13825" max="13825" width="4.42578125" style="173" bestFit="1" customWidth="1"/>
    <col min="13826" max="13826" width="11.28515625" style="173" bestFit="1" customWidth="1"/>
    <col min="13827" max="13827" width="15.7109375" style="173" bestFit="1" customWidth="1"/>
    <col min="13828" max="13829" width="12.85546875" style="173" bestFit="1" customWidth="1"/>
    <col min="13830" max="13830" width="7.140625" style="173" bestFit="1" customWidth="1"/>
    <col min="13831" max="14080" width="9.140625" style="173"/>
    <col min="14081" max="14081" width="4.42578125" style="173" bestFit="1" customWidth="1"/>
    <col min="14082" max="14082" width="11.28515625" style="173" bestFit="1" customWidth="1"/>
    <col min="14083" max="14083" width="15.7109375" style="173" bestFit="1" customWidth="1"/>
    <col min="14084" max="14085" width="12.85546875" style="173" bestFit="1" customWidth="1"/>
    <col min="14086" max="14086" width="7.140625" style="173" bestFit="1" customWidth="1"/>
    <col min="14087" max="14336" width="9.140625" style="173"/>
    <col min="14337" max="14337" width="4.42578125" style="173" bestFit="1" customWidth="1"/>
    <col min="14338" max="14338" width="11.28515625" style="173" bestFit="1" customWidth="1"/>
    <col min="14339" max="14339" width="15.7109375" style="173" bestFit="1" customWidth="1"/>
    <col min="14340" max="14341" width="12.85546875" style="173" bestFit="1" customWidth="1"/>
    <col min="14342" max="14342" width="7.140625" style="173" bestFit="1" customWidth="1"/>
    <col min="14343" max="14592" width="9.140625" style="173"/>
    <col min="14593" max="14593" width="4.42578125" style="173" bestFit="1" customWidth="1"/>
    <col min="14594" max="14594" width="11.28515625" style="173" bestFit="1" customWidth="1"/>
    <col min="14595" max="14595" width="15.7109375" style="173" bestFit="1" customWidth="1"/>
    <col min="14596" max="14597" width="12.85546875" style="173" bestFit="1" customWidth="1"/>
    <col min="14598" max="14598" width="7.140625" style="173" bestFit="1" customWidth="1"/>
    <col min="14599" max="14848" width="9.140625" style="173"/>
    <col min="14849" max="14849" width="4.42578125" style="173" bestFit="1" customWidth="1"/>
    <col min="14850" max="14850" width="11.28515625" style="173" bestFit="1" customWidth="1"/>
    <col min="14851" max="14851" width="15.7109375" style="173" bestFit="1" customWidth="1"/>
    <col min="14852" max="14853" width="12.85546875" style="173" bestFit="1" customWidth="1"/>
    <col min="14854" max="14854" width="7.140625" style="173" bestFit="1" customWidth="1"/>
    <col min="14855" max="15104" width="9.140625" style="173"/>
    <col min="15105" max="15105" width="4.42578125" style="173" bestFit="1" customWidth="1"/>
    <col min="15106" max="15106" width="11.28515625" style="173" bestFit="1" customWidth="1"/>
    <col min="15107" max="15107" width="15.7109375" style="173" bestFit="1" customWidth="1"/>
    <col min="15108" max="15109" width="12.85546875" style="173" bestFit="1" customWidth="1"/>
    <col min="15110" max="15110" width="7.140625" style="173" bestFit="1" customWidth="1"/>
    <col min="15111" max="15360" width="9.140625" style="173"/>
    <col min="15361" max="15361" width="4.42578125" style="173" bestFit="1" customWidth="1"/>
    <col min="15362" max="15362" width="11.28515625" style="173" bestFit="1" customWidth="1"/>
    <col min="15363" max="15363" width="15.7109375" style="173" bestFit="1" customWidth="1"/>
    <col min="15364" max="15365" width="12.85546875" style="173" bestFit="1" customWidth="1"/>
    <col min="15366" max="15366" width="7.140625" style="173" bestFit="1" customWidth="1"/>
    <col min="15367" max="15616" width="9.140625" style="173"/>
    <col min="15617" max="15617" width="4.42578125" style="173" bestFit="1" customWidth="1"/>
    <col min="15618" max="15618" width="11.28515625" style="173" bestFit="1" customWidth="1"/>
    <col min="15619" max="15619" width="15.7109375" style="173" bestFit="1" customWidth="1"/>
    <col min="15620" max="15621" width="12.85546875" style="173" bestFit="1" customWidth="1"/>
    <col min="15622" max="15622" width="7.140625" style="173" bestFit="1" customWidth="1"/>
    <col min="15623" max="15872" width="9.140625" style="173"/>
    <col min="15873" max="15873" width="4.42578125" style="173" bestFit="1" customWidth="1"/>
    <col min="15874" max="15874" width="11.28515625" style="173" bestFit="1" customWidth="1"/>
    <col min="15875" max="15875" width="15.7109375" style="173" bestFit="1" customWidth="1"/>
    <col min="15876" max="15877" width="12.85546875" style="173" bestFit="1" customWidth="1"/>
    <col min="15878" max="15878" width="7.140625" style="173" bestFit="1" customWidth="1"/>
    <col min="15879" max="16128" width="9.140625" style="173"/>
    <col min="16129" max="16129" width="4.42578125" style="173" bestFit="1" customWidth="1"/>
    <col min="16130" max="16130" width="11.28515625" style="173" bestFit="1" customWidth="1"/>
    <col min="16131" max="16131" width="15.7109375" style="173" bestFit="1" customWidth="1"/>
    <col min="16132" max="16133" width="12.85546875" style="173" bestFit="1" customWidth="1"/>
    <col min="16134" max="16134" width="7.140625" style="173" bestFit="1" customWidth="1"/>
    <col min="16135" max="16384" width="9.140625" style="173"/>
  </cols>
  <sheetData>
    <row r="1" spans="1:16" ht="15.75">
      <c r="A1" s="337" t="s">
        <v>276</v>
      </c>
      <c r="B1" s="337"/>
      <c r="C1" s="337"/>
    </row>
    <row r="2" spans="1:16" ht="15.75">
      <c r="A2" s="174" t="s">
        <v>3</v>
      </c>
      <c r="B2" s="174" t="s">
        <v>277</v>
      </c>
      <c r="C2" s="174" t="s">
        <v>278</v>
      </c>
      <c r="D2" s="174" t="s">
        <v>279</v>
      </c>
      <c r="E2" s="174" t="s">
        <v>280</v>
      </c>
      <c r="F2" s="174" t="s">
        <v>281</v>
      </c>
      <c r="J2" s="140" t="s">
        <v>348</v>
      </c>
    </row>
    <row r="3" spans="1:16" ht="15.75">
      <c r="A3" s="174">
        <v>1</v>
      </c>
      <c r="B3" s="175" t="s">
        <v>282</v>
      </c>
      <c r="C3" s="175" t="s">
        <v>283</v>
      </c>
      <c r="D3" s="174" t="s">
        <v>284</v>
      </c>
      <c r="E3" s="174" t="s">
        <v>285</v>
      </c>
      <c r="F3" s="174" t="s">
        <v>13</v>
      </c>
      <c r="J3" s="140" t="s">
        <v>349</v>
      </c>
    </row>
    <row r="4" spans="1:16" ht="15.75">
      <c r="A4" s="174">
        <v>2</v>
      </c>
      <c r="B4" s="175" t="s">
        <v>286</v>
      </c>
      <c r="C4" s="175" t="s">
        <v>287</v>
      </c>
      <c r="D4" s="174" t="s">
        <v>288</v>
      </c>
      <c r="E4" s="174" t="s">
        <v>289</v>
      </c>
      <c r="F4" s="174" t="s">
        <v>11</v>
      </c>
      <c r="J4" s="140" t="s">
        <v>350</v>
      </c>
    </row>
    <row r="5" spans="1:16" ht="15.75">
      <c r="A5" s="174">
        <v>3</v>
      </c>
      <c r="B5" s="175" t="s">
        <v>290</v>
      </c>
      <c r="C5" s="175" t="s">
        <v>291</v>
      </c>
      <c r="D5" s="174" t="s">
        <v>292</v>
      </c>
      <c r="E5" s="176">
        <v>0.29166666666666669</v>
      </c>
      <c r="F5" s="174" t="s">
        <v>13</v>
      </c>
      <c r="J5" s="140"/>
    </row>
    <row r="6" spans="1:16" ht="15.75">
      <c r="A6" s="174">
        <v>4</v>
      </c>
      <c r="B6" s="175" t="s">
        <v>293</v>
      </c>
      <c r="C6" s="175" t="s">
        <v>294</v>
      </c>
      <c r="D6" s="174" t="s">
        <v>295</v>
      </c>
      <c r="E6" s="174" t="s">
        <v>296</v>
      </c>
      <c r="F6" s="174" t="s">
        <v>11</v>
      </c>
      <c r="J6" s="140" t="s">
        <v>351</v>
      </c>
      <c r="N6" s="180" t="s">
        <v>352</v>
      </c>
      <c r="O6" s="179"/>
      <c r="P6" s="179"/>
    </row>
    <row r="7" spans="1:16" ht="15.75">
      <c r="A7" s="174">
        <v>5</v>
      </c>
      <c r="B7" s="175" t="s">
        <v>297</v>
      </c>
      <c r="C7" s="175" t="s">
        <v>298</v>
      </c>
      <c r="D7" s="174" t="s">
        <v>299</v>
      </c>
      <c r="E7" s="174" t="s">
        <v>300</v>
      </c>
      <c r="F7" s="174" t="s">
        <v>12</v>
      </c>
      <c r="J7" s="140"/>
      <c r="N7" s="180" t="s">
        <v>353</v>
      </c>
      <c r="O7" s="179"/>
      <c r="P7" s="179"/>
    </row>
    <row r="8" spans="1:16" ht="15.75">
      <c r="A8" s="174">
        <v>6</v>
      </c>
      <c r="B8" s="175" t="s">
        <v>282</v>
      </c>
      <c r="C8" s="175" t="s">
        <v>301</v>
      </c>
      <c r="D8" s="174" t="s">
        <v>302</v>
      </c>
      <c r="E8" s="176">
        <v>0.29166666666666669</v>
      </c>
      <c r="F8" s="174" t="s">
        <v>13</v>
      </c>
      <c r="N8" s="180" t="s">
        <v>354</v>
      </c>
      <c r="O8" s="179"/>
      <c r="P8" s="179"/>
    </row>
    <row r="9" spans="1:16" ht="15.75">
      <c r="A9" s="174">
        <v>7</v>
      </c>
      <c r="B9" s="175" t="s">
        <v>303</v>
      </c>
      <c r="C9" s="175" t="s">
        <v>304</v>
      </c>
      <c r="D9" s="174" t="s">
        <v>305</v>
      </c>
      <c r="E9" s="174" t="s">
        <v>306</v>
      </c>
      <c r="F9" s="174" t="s">
        <v>13</v>
      </c>
    </row>
    <row r="10" spans="1:16" ht="15.75">
      <c r="A10" s="174">
        <v>8</v>
      </c>
      <c r="B10" s="175" t="s">
        <v>290</v>
      </c>
      <c r="C10" s="175" t="s">
        <v>307</v>
      </c>
      <c r="D10" s="174" t="s">
        <v>308</v>
      </c>
      <c r="E10" s="176">
        <v>0.29166666666666669</v>
      </c>
      <c r="F10" s="174" t="s">
        <v>13</v>
      </c>
      <c r="G10" s="173">
        <v>1</v>
      </c>
      <c r="J10" s="173" t="s">
        <v>355</v>
      </c>
    </row>
    <row r="11" spans="1:16" ht="15.75">
      <c r="A11" s="174">
        <v>9</v>
      </c>
      <c r="B11" s="175" t="s">
        <v>297</v>
      </c>
      <c r="C11" s="175" t="s">
        <v>309</v>
      </c>
      <c r="D11" s="174" t="s">
        <v>310</v>
      </c>
      <c r="E11" s="174" t="s">
        <v>311</v>
      </c>
      <c r="F11" s="174" t="s">
        <v>12</v>
      </c>
      <c r="J11" s="173" t="s">
        <v>356</v>
      </c>
    </row>
    <row r="12" spans="1:16" ht="15.75">
      <c r="A12" s="174">
        <v>10</v>
      </c>
      <c r="B12" s="175" t="s">
        <v>282</v>
      </c>
      <c r="C12" s="175" t="s">
        <v>312</v>
      </c>
      <c r="D12" s="176">
        <v>0.2951388888888889</v>
      </c>
      <c r="E12" s="174" t="s">
        <v>313</v>
      </c>
      <c r="F12" s="174" t="s">
        <v>12</v>
      </c>
      <c r="G12" s="173">
        <v>1</v>
      </c>
      <c r="J12" s="173" t="s">
        <v>357</v>
      </c>
    </row>
    <row r="13" spans="1:16" ht="15.75">
      <c r="A13" s="174">
        <v>11</v>
      </c>
      <c r="B13" s="175" t="s">
        <v>303</v>
      </c>
      <c r="C13" s="175" t="s">
        <v>314</v>
      </c>
      <c r="D13" s="174" t="s">
        <v>315</v>
      </c>
      <c r="E13" s="176">
        <v>0.29166666666666669</v>
      </c>
      <c r="F13" s="174" t="s">
        <v>13</v>
      </c>
      <c r="J13" s="173" t="s">
        <v>358</v>
      </c>
    </row>
    <row r="14" spans="1:16" ht="15.75">
      <c r="A14" s="174">
        <v>12</v>
      </c>
      <c r="B14" s="175" t="s">
        <v>316</v>
      </c>
      <c r="C14" s="175" t="s">
        <v>317</v>
      </c>
      <c r="D14" s="174" t="s">
        <v>318</v>
      </c>
      <c r="E14" s="174" t="s">
        <v>319</v>
      </c>
      <c r="F14" s="174" t="s">
        <v>13</v>
      </c>
      <c r="J14" s="173" t="s">
        <v>359</v>
      </c>
    </row>
    <row r="15" spans="1:16" ht="15.75">
      <c r="A15" s="174">
        <v>13</v>
      </c>
      <c r="B15" s="175" t="s">
        <v>293</v>
      </c>
      <c r="C15" s="175" t="s">
        <v>320</v>
      </c>
      <c r="D15" s="174" t="s">
        <v>321</v>
      </c>
      <c r="E15" s="174" t="s">
        <v>322</v>
      </c>
      <c r="F15" s="174" t="s">
        <v>11</v>
      </c>
      <c r="G15" s="173">
        <v>1</v>
      </c>
      <c r="J15" s="173" t="s">
        <v>360</v>
      </c>
    </row>
    <row r="16" spans="1:16" ht="15.75">
      <c r="A16" s="174">
        <v>14</v>
      </c>
      <c r="B16" s="175" t="s">
        <v>297</v>
      </c>
      <c r="C16" s="175" t="s">
        <v>323</v>
      </c>
      <c r="D16" s="174" t="s">
        <v>324</v>
      </c>
      <c r="E16" s="174" t="s">
        <v>325</v>
      </c>
      <c r="F16" s="174" t="s">
        <v>11</v>
      </c>
    </row>
    <row r="17" spans="1:7" ht="15.75">
      <c r="A17" s="174">
        <v>15</v>
      </c>
      <c r="B17" s="175" t="s">
        <v>282</v>
      </c>
      <c r="C17" s="175" t="s">
        <v>326</v>
      </c>
      <c r="D17" s="174" t="s">
        <v>327</v>
      </c>
      <c r="E17" s="174" t="s">
        <v>328</v>
      </c>
      <c r="F17" s="174" t="s">
        <v>12</v>
      </c>
    </row>
    <row r="18" spans="1:7" ht="15.75">
      <c r="A18" s="174">
        <v>16</v>
      </c>
      <c r="B18" s="175" t="s">
        <v>303</v>
      </c>
      <c r="C18" s="175" t="s">
        <v>329</v>
      </c>
      <c r="D18" s="174" t="s">
        <v>330</v>
      </c>
      <c r="E18" s="174" t="s">
        <v>331</v>
      </c>
      <c r="F18" s="174" t="s">
        <v>12</v>
      </c>
    </row>
    <row r="19" spans="1:7" ht="15.75">
      <c r="A19" s="174">
        <v>17</v>
      </c>
      <c r="B19" s="175" t="s">
        <v>316</v>
      </c>
      <c r="C19" s="175" t="s">
        <v>332</v>
      </c>
      <c r="D19" s="174" t="s">
        <v>333</v>
      </c>
      <c r="E19" s="176">
        <v>0.29166666666666669</v>
      </c>
      <c r="F19" s="174" t="s">
        <v>13</v>
      </c>
      <c r="G19" s="173">
        <v>2</v>
      </c>
    </row>
    <row r="20" spans="1:7" ht="15.75">
      <c r="A20" s="174">
        <v>18</v>
      </c>
      <c r="B20" s="175" t="s">
        <v>286</v>
      </c>
      <c r="C20" s="175" t="s">
        <v>334</v>
      </c>
      <c r="D20" s="174" t="s">
        <v>335</v>
      </c>
      <c r="E20" s="174" t="s">
        <v>336</v>
      </c>
      <c r="F20" s="174" t="s">
        <v>13</v>
      </c>
      <c r="G20" s="173">
        <v>4</v>
      </c>
    </row>
    <row r="21" spans="1:7" ht="15.75">
      <c r="A21" s="174">
        <v>19</v>
      </c>
      <c r="B21" s="175" t="s">
        <v>297</v>
      </c>
      <c r="C21" s="175" t="s">
        <v>337</v>
      </c>
      <c r="D21" s="174" t="s">
        <v>338</v>
      </c>
      <c r="E21" s="176">
        <v>0.29166666666666669</v>
      </c>
      <c r="F21" s="174" t="s">
        <v>13</v>
      </c>
    </row>
    <row r="22" spans="1:7" ht="15.75">
      <c r="A22" s="174">
        <v>20</v>
      </c>
      <c r="B22" s="175" t="s">
        <v>282</v>
      </c>
      <c r="C22" s="175" t="s">
        <v>339</v>
      </c>
      <c r="D22" s="174" t="s">
        <v>340</v>
      </c>
      <c r="E22" s="174" t="s">
        <v>341</v>
      </c>
      <c r="F22" s="174" t="s">
        <v>11</v>
      </c>
    </row>
    <row r="23" spans="1:7" ht="15.75">
      <c r="A23" s="174">
        <v>21</v>
      </c>
      <c r="B23" s="175" t="s">
        <v>303</v>
      </c>
      <c r="C23" s="175" t="s">
        <v>342</v>
      </c>
      <c r="D23" s="174" t="s">
        <v>343</v>
      </c>
      <c r="E23" s="174" t="s">
        <v>344</v>
      </c>
      <c r="F23" s="174" t="s">
        <v>12</v>
      </c>
    </row>
    <row r="24" spans="1:7" ht="15.75">
      <c r="A24" s="174">
        <v>22</v>
      </c>
      <c r="B24" s="175" t="s">
        <v>316</v>
      </c>
      <c r="C24" s="175" t="s">
        <v>345</v>
      </c>
      <c r="D24" s="174" t="s">
        <v>346</v>
      </c>
      <c r="E24" s="174" t="s">
        <v>347</v>
      </c>
      <c r="F24" s="174" t="s">
        <v>12</v>
      </c>
    </row>
    <row r="25" spans="1:7">
      <c r="F25" s="177">
        <f>A24*8</f>
        <v>176</v>
      </c>
      <c r="G25" s="177">
        <f>SUM(G3:G24)</f>
        <v>9</v>
      </c>
    </row>
    <row r="30" spans="1:7">
      <c r="F30" s="177"/>
    </row>
    <row r="31" spans="1:7">
      <c r="F31" s="177"/>
      <c r="G31" s="178">
        <f>100-(SUM(G25:G30))</f>
        <v>91</v>
      </c>
    </row>
  </sheetData>
  <mergeCells count="1">
    <mergeCell ref="A1:C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2:I4"/>
  <sheetViews>
    <sheetView workbookViewId="0">
      <selection activeCell="D16" sqref="D16"/>
    </sheetView>
  </sheetViews>
  <sheetFormatPr defaultRowHeight="15"/>
  <sheetData>
    <row r="2" spans="2:9">
      <c r="B2" s="181" t="s">
        <v>361</v>
      </c>
      <c r="C2" s="182"/>
      <c r="D2" s="182"/>
      <c r="E2" s="182"/>
      <c r="F2" s="182"/>
      <c r="G2" s="182"/>
      <c r="H2" s="182"/>
      <c r="I2" s="183"/>
    </row>
    <row r="3" spans="2:9">
      <c r="B3" s="184" t="s">
        <v>362</v>
      </c>
      <c r="C3" s="185"/>
      <c r="D3" s="185"/>
      <c r="E3" s="185"/>
      <c r="F3" s="185"/>
      <c r="G3" s="185"/>
      <c r="H3" s="185"/>
      <c r="I3" s="186"/>
    </row>
    <row r="4" spans="2:9">
      <c r="B4" s="187"/>
      <c r="C4" s="188"/>
      <c r="D4" s="188"/>
      <c r="E4" s="188"/>
      <c r="F4" s="188"/>
      <c r="G4" s="188"/>
      <c r="H4" s="188"/>
      <c r="I4" s="189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8"/>
  <sheetViews>
    <sheetView view="pageBreakPreview" topLeftCell="C39" zoomScale="115" zoomScaleSheetLayoutView="115" workbookViewId="0">
      <selection activeCell="M17" sqref="M17"/>
    </sheetView>
  </sheetViews>
  <sheetFormatPr defaultRowHeight="15"/>
  <cols>
    <col min="1" max="1" width="2.5703125" style="197" customWidth="1"/>
    <col min="2" max="2" width="6.140625" style="193" customWidth="1"/>
    <col min="3" max="3" width="13.140625" style="193" customWidth="1"/>
    <col min="4" max="4" width="6.28515625" style="193" customWidth="1"/>
    <col min="5" max="5" width="8.140625" style="193" customWidth="1"/>
    <col min="6" max="6" width="6.28515625" style="193" bestFit="1" customWidth="1"/>
    <col min="7" max="7" width="7.140625" style="193" customWidth="1"/>
    <col min="8" max="8" width="5.7109375" style="193" customWidth="1"/>
    <col min="9" max="9" width="10.28515625" style="193" customWidth="1"/>
    <col min="10" max="10" width="37.85546875" style="193" customWidth="1"/>
    <col min="11" max="11" width="16.7109375" style="194" customWidth="1"/>
    <col min="12" max="12" width="9.140625" style="195"/>
    <col min="13" max="13" width="88.42578125" style="196" customWidth="1"/>
    <col min="14" max="14" width="11.7109375" style="193" customWidth="1"/>
    <col min="15" max="16384" width="9.140625" style="193"/>
  </cols>
  <sheetData>
    <row r="1" spans="1:20" ht="19.5" customHeight="1">
      <c r="A1" s="190" t="s">
        <v>363</v>
      </c>
      <c r="B1" s="191"/>
      <c r="C1" s="192"/>
      <c r="J1" s="191" t="s">
        <v>364</v>
      </c>
      <c r="L1" s="193"/>
      <c r="M1" s="193" t="s">
        <v>412</v>
      </c>
    </row>
    <row r="2" spans="1:20" ht="6.75" customHeight="1">
      <c r="J2" s="198"/>
      <c r="L2" s="193"/>
      <c r="M2" s="193"/>
    </row>
    <row r="3" spans="1:20">
      <c r="A3" s="197" t="s">
        <v>365</v>
      </c>
      <c r="C3" s="199" t="s">
        <v>414</v>
      </c>
      <c r="E3" s="194"/>
      <c r="F3" s="194"/>
      <c r="G3" s="194"/>
      <c r="H3" s="194"/>
      <c r="I3" s="194"/>
      <c r="J3" s="200" t="s">
        <v>415</v>
      </c>
      <c r="L3" s="240" t="s">
        <v>412</v>
      </c>
      <c r="M3" s="193"/>
    </row>
    <row r="4" spans="1:20" ht="14.25" customHeight="1">
      <c r="A4" s="197" t="s">
        <v>366</v>
      </c>
      <c r="C4" s="199" t="s">
        <v>367</v>
      </c>
      <c r="D4" s="198"/>
      <c r="E4" s="194"/>
      <c r="F4" s="194"/>
      <c r="G4" s="194"/>
      <c r="H4" s="194"/>
      <c r="I4" s="194"/>
      <c r="J4" s="194"/>
      <c r="L4" s="193"/>
      <c r="M4" s="140" t="s">
        <v>405</v>
      </c>
      <c r="N4"/>
    </row>
    <row r="5" spans="1:20">
      <c r="L5" s="193"/>
      <c r="M5" s="140" t="s">
        <v>406</v>
      </c>
    </row>
    <row r="6" spans="1:20" ht="15" customHeight="1">
      <c r="A6" s="338" t="s">
        <v>368</v>
      </c>
      <c r="B6" s="338"/>
      <c r="C6" s="338" t="s">
        <v>369</v>
      </c>
      <c r="D6" s="340" t="s">
        <v>370</v>
      </c>
      <c r="E6" s="341" t="s">
        <v>371</v>
      </c>
      <c r="F6" s="341"/>
      <c r="G6" s="341" t="s">
        <v>372</v>
      </c>
      <c r="H6" s="341"/>
      <c r="I6" s="342" t="s">
        <v>373</v>
      </c>
      <c r="J6" s="338" t="s">
        <v>374</v>
      </c>
      <c r="K6" s="339" t="s">
        <v>375</v>
      </c>
      <c r="L6" s="193"/>
      <c r="T6" s="194"/>
    </row>
    <row r="7" spans="1:20" ht="15" customHeight="1">
      <c r="A7" s="338"/>
      <c r="B7" s="338"/>
      <c r="C7" s="338"/>
      <c r="D7" s="340"/>
      <c r="E7" s="238" t="s">
        <v>376</v>
      </c>
      <c r="F7" s="238" t="s">
        <v>375</v>
      </c>
      <c r="G7" s="238" t="s">
        <v>376</v>
      </c>
      <c r="H7" s="238" t="s">
        <v>375</v>
      </c>
      <c r="I7" s="342"/>
      <c r="J7" s="338"/>
      <c r="K7" s="339"/>
      <c r="L7" s="193"/>
      <c r="M7" s="193"/>
      <c r="T7" s="194"/>
    </row>
    <row r="8" spans="1:20" ht="0.75" customHeight="1">
      <c r="A8" s="201"/>
      <c r="B8" s="201"/>
      <c r="C8" s="202"/>
      <c r="D8" s="202"/>
      <c r="E8" s="202"/>
      <c r="F8" s="202"/>
      <c r="G8" s="202"/>
      <c r="H8" s="202"/>
      <c r="I8" s="202"/>
      <c r="J8" s="202"/>
      <c r="K8" s="203"/>
      <c r="L8" s="193"/>
      <c r="M8" s="193"/>
      <c r="T8" s="194"/>
    </row>
    <row r="9" spans="1:20" s="197" customFormat="1" ht="21" customHeight="1">
      <c r="A9" s="204" t="s">
        <v>377</v>
      </c>
      <c r="B9" s="204"/>
      <c r="C9" s="205">
        <v>41640</v>
      </c>
      <c r="D9" s="206" t="s">
        <v>13</v>
      </c>
      <c r="E9" s="207" t="str">
        <f>IF(D9="P","07:00",IF(D9="P2","09:00",IF(D9="S","15:00",IF(D9="M","23:00"," "))))</f>
        <v>23:00</v>
      </c>
      <c r="F9" s="208"/>
      <c r="G9" s="207" t="str">
        <f>IF(D9="P","15:00",IF(D9="P2","17:00",IF(D9="S","23:00",IF(D9="M","07:00"," "))))</f>
        <v>07:00</v>
      </c>
      <c r="H9" s="208"/>
      <c r="I9" s="208"/>
      <c r="J9" s="209" t="s">
        <v>378</v>
      </c>
      <c r="K9" s="29" t="s">
        <v>13</v>
      </c>
      <c r="L9" s="193"/>
      <c r="M9" s="193" t="s">
        <v>407</v>
      </c>
      <c r="N9" s="193"/>
      <c r="O9" s="193"/>
      <c r="P9" s="193"/>
      <c r="Q9" s="193"/>
      <c r="R9" s="193"/>
      <c r="S9" s="193"/>
      <c r="T9" s="194"/>
    </row>
    <row r="10" spans="1:20" s="197" customFormat="1" ht="21" customHeight="1">
      <c r="A10" s="204" t="s">
        <v>379</v>
      </c>
      <c r="B10" s="204"/>
      <c r="C10" s="205">
        <v>41641</v>
      </c>
      <c r="D10" s="206" t="s">
        <v>10</v>
      </c>
      <c r="E10" s="207" t="str">
        <f t="shared" ref="E10:E39" si="0">IF(D10="P","07:00",IF(D10="P2","09:00",IF(D10="S","15:00",IF(D10="M","23:00"," "))))</f>
        <v xml:space="preserve"> </v>
      </c>
      <c r="F10" s="208"/>
      <c r="G10" s="207" t="str">
        <f t="shared" ref="G10:G39" si="1">IF(D10="P","15:00",IF(D10="P2","17:00",IF(D10="S","23:00",IF(D10="M","07:00"," "))))</f>
        <v xml:space="preserve"> </v>
      </c>
      <c r="H10" s="208"/>
      <c r="I10" s="208"/>
      <c r="J10" s="209"/>
      <c r="K10" s="27" t="s">
        <v>10</v>
      </c>
      <c r="L10" s="193"/>
      <c r="M10" s="239" t="s">
        <v>411</v>
      </c>
      <c r="N10" s="193"/>
      <c r="O10" s="193"/>
      <c r="P10" s="193"/>
      <c r="Q10" s="193"/>
      <c r="R10" s="193"/>
      <c r="S10" s="193"/>
      <c r="T10" s="194"/>
    </row>
    <row r="11" spans="1:20" s="197" customFormat="1" ht="21" customHeight="1">
      <c r="A11" s="204" t="s">
        <v>380</v>
      </c>
      <c r="B11" s="204"/>
      <c r="C11" s="205">
        <v>41642</v>
      </c>
      <c r="D11" s="206" t="s">
        <v>10</v>
      </c>
      <c r="E11" s="207" t="str">
        <f t="shared" si="0"/>
        <v xml:space="preserve"> </v>
      </c>
      <c r="F11" s="208"/>
      <c r="G11" s="207" t="str">
        <f t="shared" si="1"/>
        <v xml:space="preserve"> </v>
      </c>
      <c r="H11" s="208"/>
      <c r="I11" s="208"/>
      <c r="J11" s="209"/>
      <c r="K11" s="27" t="s">
        <v>10</v>
      </c>
      <c r="L11" s="193"/>
      <c r="M11" s="193" t="s">
        <v>408</v>
      </c>
      <c r="N11" s="193"/>
      <c r="O11" s="193"/>
      <c r="P11" s="193"/>
      <c r="Q11" s="193"/>
      <c r="R11" s="193"/>
      <c r="S11" s="193"/>
      <c r="T11" s="194"/>
    </row>
    <row r="12" spans="1:20" ht="21" customHeight="1">
      <c r="A12" s="210" t="s">
        <v>381</v>
      </c>
      <c r="B12" s="210"/>
      <c r="C12" s="211">
        <v>41643</v>
      </c>
      <c r="D12" s="212" t="s">
        <v>11</v>
      </c>
      <c r="E12" s="213" t="str">
        <f t="shared" si="0"/>
        <v>15:00</v>
      </c>
      <c r="F12" s="214"/>
      <c r="G12" s="213" t="str">
        <f t="shared" si="1"/>
        <v>23:00</v>
      </c>
      <c r="H12" s="214"/>
      <c r="I12" s="214"/>
      <c r="J12" s="215"/>
      <c r="K12" s="6" t="s">
        <v>11</v>
      </c>
      <c r="L12" s="193"/>
      <c r="M12" s="193" t="s">
        <v>409</v>
      </c>
      <c r="T12" s="194"/>
    </row>
    <row r="13" spans="1:20" s="197" customFormat="1" ht="21" customHeight="1">
      <c r="A13" s="216" t="s">
        <v>382</v>
      </c>
      <c r="B13" s="216"/>
      <c r="C13" s="217">
        <v>41644</v>
      </c>
      <c r="D13" s="218" t="s">
        <v>13</v>
      </c>
      <c r="E13" s="213" t="str">
        <f t="shared" si="0"/>
        <v>23:00</v>
      </c>
      <c r="F13" s="202"/>
      <c r="G13" s="213" t="str">
        <f t="shared" si="1"/>
        <v>07:00</v>
      </c>
      <c r="H13" s="202"/>
      <c r="I13" s="202"/>
      <c r="J13" s="219" t="s">
        <v>383</v>
      </c>
      <c r="K13" s="29" t="s">
        <v>11</v>
      </c>
      <c r="L13" s="193"/>
      <c r="M13" s="193" t="s">
        <v>410</v>
      </c>
      <c r="N13" s="193"/>
      <c r="O13" s="193"/>
      <c r="P13" s="193"/>
      <c r="Q13" s="193"/>
      <c r="R13" s="193"/>
      <c r="S13" s="193"/>
      <c r="T13" s="194"/>
    </row>
    <row r="14" spans="1:20" s="197" customFormat="1" ht="21" customHeight="1">
      <c r="A14" s="216" t="s">
        <v>384</v>
      </c>
      <c r="B14" s="216"/>
      <c r="C14" s="217">
        <v>41645</v>
      </c>
      <c r="D14" s="218" t="s">
        <v>11</v>
      </c>
      <c r="E14" s="213" t="str">
        <f t="shared" si="0"/>
        <v>15:00</v>
      </c>
      <c r="F14" s="202"/>
      <c r="G14" s="213" t="str">
        <f t="shared" si="1"/>
        <v>23:00</v>
      </c>
      <c r="H14" s="202"/>
      <c r="I14" s="202"/>
      <c r="J14" s="219" t="s">
        <v>385</v>
      </c>
      <c r="K14" s="27" t="s">
        <v>12</v>
      </c>
      <c r="L14" s="193"/>
      <c r="M14" s="237" t="s">
        <v>399</v>
      </c>
      <c r="N14" s="237"/>
      <c r="O14" s="237"/>
      <c r="P14" s="193"/>
      <c r="Q14" s="193"/>
      <c r="R14" s="193"/>
      <c r="S14" s="193"/>
      <c r="T14" s="194"/>
    </row>
    <row r="15" spans="1:20" ht="21" customHeight="1">
      <c r="A15" s="210" t="s">
        <v>386</v>
      </c>
      <c r="B15" s="210"/>
      <c r="C15" s="211">
        <v>41646</v>
      </c>
      <c r="D15" s="212" t="s">
        <v>12</v>
      </c>
      <c r="E15" s="213" t="str">
        <f t="shared" si="0"/>
        <v>07:00</v>
      </c>
      <c r="F15" s="214"/>
      <c r="G15" s="213" t="str">
        <f t="shared" si="1"/>
        <v>15:00</v>
      </c>
      <c r="H15" s="214"/>
      <c r="I15" s="214"/>
      <c r="J15" s="215"/>
      <c r="K15" s="27" t="s">
        <v>12</v>
      </c>
      <c r="L15" s="193"/>
      <c r="M15" s="237" t="s">
        <v>352</v>
      </c>
      <c r="N15" s="237"/>
      <c r="O15" s="237"/>
      <c r="T15" s="194"/>
    </row>
    <row r="16" spans="1:20" ht="21" customHeight="1">
      <c r="A16" s="210" t="s">
        <v>377</v>
      </c>
      <c r="B16" s="210"/>
      <c r="C16" s="211">
        <v>41647</v>
      </c>
      <c r="D16" s="212" t="s">
        <v>13</v>
      </c>
      <c r="E16" s="213" t="str">
        <f t="shared" si="0"/>
        <v>23:00</v>
      </c>
      <c r="F16" s="214"/>
      <c r="G16" s="213" t="str">
        <f t="shared" si="1"/>
        <v>07:00</v>
      </c>
      <c r="H16" s="214"/>
      <c r="I16" s="214"/>
      <c r="J16" s="215"/>
      <c r="K16" s="27" t="s">
        <v>13</v>
      </c>
      <c r="L16" s="193"/>
      <c r="M16" s="237" t="s">
        <v>353</v>
      </c>
      <c r="N16" s="237"/>
      <c r="O16" s="237"/>
      <c r="T16" s="194"/>
    </row>
    <row r="17" spans="1:20" ht="21" customHeight="1">
      <c r="A17" s="210" t="s">
        <v>379</v>
      </c>
      <c r="B17" s="210"/>
      <c r="C17" s="211">
        <v>41648</v>
      </c>
      <c r="D17" s="212" t="s">
        <v>13</v>
      </c>
      <c r="E17" s="213" t="str">
        <f t="shared" si="0"/>
        <v>23:00</v>
      </c>
      <c r="F17" s="214"/>
      <c r="G17" s="213" t="str">
        <f t="shared" si="1"/>
        <v>07:00</v>
      </c>
      <c r="H17" s="214"/>
      <c r="I17" s="214"/>
      <c r="J17" s="220"/>
      <c r="K17" s="27" t="s">
        <v>13</v>
      </c>
      <c r="L17" s="193"/>
      <c r="M17" s="237" t="s">
        <v>354</v>
      </c>
      <c r="N17" s="237"/>
      <c r="O17" s="237"/>
      <c r="T17" s="194"/>
    </row>
    <row r="18" spans="1:20" ht="21" customHeight="1">
      <c r="A18" s="204" t="s">
        <v>380</v>
      </c>
      <c r="B18" s="204"/>
      <c r="C18" s="205">
        <v>41649</v>
      </c>
      <c r="D18" s="206" t="s">
        <v>10</v>
      </c>
      <c r="E18" s="207" t="str">
        <f t="shared" si="0"/>
        <v xml:space="preserve"> </v>
      </c>
      <c r="F18" s="208"/>
      <c r="G18" s="207" t="str">
        <f t="shared" si="1"/>
        <v xml:space="preserve"> </v>
      </c>
      <c r="H18" s="208"/>
      <c r="I18" s="208"/>
      <c r="J18" s="209"/>
      <c r="K18" s="27" t="s">
        <v>10</v>
      </c>
      <c r="L18" s="193"/>
      <c r="M18" s="193"/>
      <c r="T18" s="194"/>
    </row>
    <row r="19" spans="1:20" s="197" customFormat="1" ht="21" customHeight="1">
      <c r="A19" s="204" t="s">
        <v>381</v>
      </c>
      <c r="B19" s="204"/>
      <c r="C19" s="205">
        <v>41650</v>
      </c>
      <c r="D19" s="206" t="s">
        <v>10</v>
      </c>
      <c r="E19" s="207" t="str">
        <f t="shared" si="0"/>
        <v xml:space="preserve"> </v>
      </c>
      <c r="F19" s="208"/>
      <c r="G19" s="207" t="str">
        <f t="shared" si="1"/>
        <v xml:space="preserve"> </v>
      </c>
      <c r="H19" s="208"/>
      <c r="I19" s="208"/>
      <c r="J19" s="209"/>
      <c r="K19" s="29" t="s">
        <v>10</v>
      </c>
      <c r="L19" s="193"/>
      <c r="M19" s="193" t="s">
        <v>413</v>
      </c>
      <c r="N19" s="193"/>
      <c r="O19" s="193"/>
      <c r="P19" s="193"/>
      <c r="Q19" s="193"/>
      <c r="R19" s="193"/>
      <c r="S19" s="193"/>
      <c r="T19" s="194"/>
    </row>
    <row r="20" spans="1:20" s="197" customFormat="1" ht="21" customHeight="1">
      <c r="A20" s="216" t="s">
        <v>382</v>
      </c>
      <c r="B20" s="216"/>
      <c r="C20" s="217">
        <v>41651</v>
      </c>
      <c r="D20" s="218" t="s">
        <v>13</v>
      </c>
      <c r="E20" s="213" t="str">
        <f t="shared" si="0"/>
        <v>23:00</v>
      </c>
      <c r="F20" s="202"/>
      <c r="G20" s="213" t="str">
        <f t="shared" si="1"/>
        <v>07:00</v>
      </c>
      <c r="H20" s="202"/>
      <c r="I20" s="202"/>
      <c r="J20" s="203" t="s">
        <v>387</v>
      </c>
      <c r="K20" s="6" t="s">
        <v>11</v>
      </c>
      <c r="L20" s="193"/>
      <c r="M20" s="193" t="s">
        <v>418</v>
      </c>
      <c r="N20" s="193"/>
      <c r="O20" s="193"/>
      <c r="P20" s="193"/>
      <c r="Q20" s="193"/>
      <c r="R20" s="193"/>
      <c r="S20" s="193"/>
      <c r="T20" s="194"/>
    </row>
    <row r="21" spans="1:20" s="197" customFormat="1" ht="21" customHeight="1">
      <c r="A21" s="216" t="s">
        <v>384</v>
      </c>
      <c r="B21" s="216"/>
      <c r="C21" s="217">
        <v>41652</v>
      </c>
      <c r="D21" s="218" t="s">
        <v>11</v>
      </c>
      <c r="E21" s="213" t="str">
        <f t="shared" si="0"/>
        <v>15:00</v>
      </c>
      <c r="F21" s="202"/>
      <c r="G21" s="213" t="str">
        <f t="shared" si="1"/>
        <v>23:00</v>
      </c>
      <c r="H21" s="202"/>
      <c r="I21" s="202"/>
      <c r="J21" s="219"/>
      <c r="K21" s="27" t="s">
        <v>11</v>
      </c>
      <c r="L21" s="193"/>
      <c r="M21" s="193" t="s">
        <v>417</v>
      </c>
      <c r="N21" s="193"/>
      <c r="O21" s="193"/>
      <c r="P21" s="193"/>
      <c r="Q21" s="193"/>
      <c r="R21" s="193"/>
      <c r="S21" s="193"/>
      <c r="T21" s="194"/>
    </row>
    <row r="22" spans="1:20" ht="21" customHeight="1">
      <c r="A22" s="204" t="s">
        <v>386</v>
      </c>
      <c r="B22" s="204"/>
      <c r="C22" s="205">
        <v>41653</v>
      </c>
      <c r="D22" s="206" t="s">
        <v>12</v>
      </c>
      <c r="E22" s="207" t="str">
        <f t="shared" si="0"/>
        <v>07:00</v>
      </c>
      <c r="F22" s="208"/>
      <c r="G22" s="207" t="str">
        <f t="shared" si="1"/>
        <v>15:00</v>
      </c>
      <c r="H22" s="208"/>
      <c r="I22" s="208"/>
      <c r="J22" s="209" t="s">
        <v>388</v>
      </c>
      <c r="K22" s="29" t="s">
        <v>12</v>
      </c>
      <c r="L22" s="193"/>
      <c r="M22" s="193"/>
      <c r="T22" s="194"/>
    </row>
    <row r="23" spans="1:20" ht="21" customHeight="1">
      <c r="A23" s="210" t="s">
        <v>377</v>
      </c>
      <c r="B23" s="210"/>
      <c r="C23" s="211">
        <v>41654</v>
      </c>
      <c r="D23" s="212" t="s">
        <v>12</v>
      </c>
      <c r="E23" s="213" t="str">
        <f t="shared" si="0"/>
        <v>07:00</v>
      </c>
      <c r="F23" s="214"/>
      <c r="G23" s="213" t="str">
        <f t="shared" si="1"/>
        <v>15:00</v>
      </c>
      <c r="H23" s="214"/>
      <c r="I23" s="214"/>
      <c r="J23" s="215"/>
      <c r="K23" s="27" t="s">
        <v>12</v>
      </c>
      <c r="L23" s="193"/>
      <c r="M23" s="193"/>
      <c r="T23" s="194"/>
    </row>
    <row r="24" spans="1:20" ht="21" customHeight="1">
      <c r="A24" s="210" t="s">
        <v>379</v>
      </c>
      <c r="B24" s="210"/>
      <c r="C24" s="211">
        <v>41655</v>
      </c>
      <c r="D24" s="212" t="s">
        <v>13</v>
      </c>
      <c r="E24" s="213" t="str">
        <f t="shared" si="0"/>
        <v>23:00</v>
      </c>
      <c r="F24" s="214"/>
      <c r="G24" s="213" t="str">
        <f t="shared" si="1"/>
        <v>07:00</v>
      </c>
      <c r="H24" s="214"/>
      <c r="I24" s="214"/>
      <c r="J24" s="215"/>
      <c r="K24" s="27" t="s">
        <v>13</v>
      </c>
      <c r="L24" s="193"/>
      <c r="M24" s="193"/>
      <c r="T24" s="194"/>
    </row>
    <row r="25" spans="1:20" ht="21" customHeight="1">
      <c r="A25" s="210" t="s">
        <v>380</v>
      </c>
      <c r="B25" s="210"/>
      <c r="C25" s="211">
        <v>41656</v>
      </c>
      <c r="D25" s="212" t="s">
        <v>13</v>
      </c>
      <c r="E25" s="213" t="str">
        <f t="shared" si="0"/>
        <v>23:00</v>
      </c>
      <c r="F25" s="214"/>
      <c r="G25" s="213" t="str">
        <f t="shared" si="1"/>
        <v>07:00</v>
      </c>
      <c r="H25" s="214"/>
      <c r="I25" s="214"/>
      <c r="J25" s="215"/>
      <c r="K25" s="27" t="s">
        <v>13</v>
      </c>
      <c r="L25" s="193"/>
      <c r="M25" s="193"/>
      <c r="T25" s="194"/>
    </row>
    <row r="26" spans="1:20" ht="21" customHeight="1">
      <c r="A26" s="204" t="s">
        <v>381</v>
      </c>
      <c r="B26" s="204"/>
      <c r="C26" s="205">
        <v>41657</v>
      </c>
      <c r="D26" s="206" t="s">
        <v>10</v>
      </c>
      <c r="E26" s="207" t="str">
        <f t="shared" si="0"/>
        <v xml:space="preserve"> </v>
      </c>
      <c r="F26" s="208"/>
      <c r="G26" s="207" t="str">
        <f t="shared" si="1"/>
        <v xml:space="preserve"> </v>
      </c>
      <c r="H26" s="208"/>
      <c r="I26" s="208"/>
      <c r="J26" s="209"/>
      <c r="K26" s="29" t="s">
        <v>10</v>
      </c>
      <c r="L26" s="193"/>
      <c r="M26" s="193"/>
      <c r="T26" s="194"/>
    </row>
    <row r="27" spans="1:20" ht="21" customHeight="1">
      <c r="A27" s="204" t="s">
        <v>382</v>
      </c>
      <c r="B27" s="204"/>
      <c r="C27" s="205">
        <v>41658</v>
      </c>
      <c r="D27" s="206" t="s">
        <v>10</v>
      </c>
      <c r="E27" s="207" t="str">
        <f t="shared" si="0"/>
        <v xml:space="preserve"> </v>
      </c>
      <c r="F27" s="208"/>
      <c r="G27" s="207" t="str">
        <f t="shared" si="1"/>
        <v xml:space="preserve"> </v>
      </c>
      <c r="H27" s="208"/>
      <c r="I27" s="208"/>
      <c r="J27" s="209"/>
      <c r="K27" s="29" t="s">
        <v>10</v>
      </c>
      <c r="L27" s="193"/>
      <c r="M27" s="193"/>
      <c r="T27" s="194"/>
    </row>
    <row r="28" spans="1:20" ht="21" customHeight="1">
      <c r="A28" s="210" t="s">
        <v>384</v>
      </c>
      <c r="B28" s="210"/>
      <c r="C28" s="211">
        <v>41659</v>
      </c>
      <c r="D28" s="212" t="s">
        <v>11</v>
      </c>
      <c r="E28" s="213" t="str">
        <f t="shared" si="0"/>
        <v>15:00</v>
      </c>
      <c r="F28" s="214"/>
      <c r="G28" s="213" t="str">
        <f t="shared" si="1"/>
        <v>23:00</v>
      </c>
      <c r="H28" s="214"/>
      <c r="I28" s="214"/>
      <c r="J28" s="215"/>
      <c r="K28" s="8" t="s">
        <v>11</v>
      </c>
      <c r="L28" s="193"/>
      <c r="M28" s="193"/>
      <c r="T28" s="194"/>
    </row>
    <row r="29" spans="1:20" ht="21" customHeight="1">
      <c r="A29" s="210" t="s">
        <v>386</v>
      </c>
      <c r="B29" s="210"/>
      <c r="C29" s="211">
        <v>41660</v>
      </c>
      <c r="D29" s="212" t="s">
        <v>11</v>
      </c>
      <c r="E29" s="213" t="str">
        <f t="shared" si="0"/>
        <v>15:00</v>
      </c>
      <c r="F29" s="214"/>
      <c r="G29" s="213" t="str">
        <f t="shared" si="1"/>
        <v>23:00</v>
      </c>
      <c r="H29" s="214"/>
      <c r="I29" s="214"/>
      <c r="J29" s="220"/>
      <c r="K29" s="27" t="s">
        <v>11</v>
      </c>
      <c r="L29" s="193"/>
      <c r="M29" s="193"/>
      <c r="T29" s="194"/>
    </row>
    <row r="30" spans="1:20" ht="21" customHeight="1">
      <c r="A30" s="210" t="s">
        <v>377</v>
      </c>
      <c r="B30" s="210"/>
      <c r="C30" s="211">
        <v>41661</v>
      </c>
      <c r="D30" s="212" t="s">
        <v>12</v>
      </c>
      <c r="E30" s="213" t="str">
        <f t="shared" si="0"/>
        <v>07:00</v>
      </c>
      <c r="F30" s="214"/>
      <c r="G30" s="213" t="str">
        <f t="shared" si="1"/>
        <v>15:00</v>
      </c>
      <c r="H30" s="214"/>
      <c r="I30" s="214"/>
      <c r="J30" s="220"/>
      <c r="K30" s="27" t="s">
        <v>12</v>
      </c>
      <c r="L30" s="193"/>
      <c r="M30" s="193"/>
      <c r="T30" s="194"/>
    </row>
    <row r="31" spans="1:20" ht="21" customHeight="1">
      <c r="A31" s="210" t="s">
        <v>379</v>
      </c>
      <c r="B31" s="210"/>
      <c r="C31" s="211">
        <v>41662</v>
      </c>
      <c r="D31" s="212" t="s">
        <v>12</v>
      </c>
      <c r="E31" s="213" t="str">
        <f t="shared" si="0"/>
        <v>07:00</v>
      </c>
      <c r="F31" s="214"/>
      <c r="G31" s="213" t="str">
        <f t="shared" si="1"/>
        <v>15:00</v>
      </c>
      <c r="H31" s="214"/>
      <c r="I31" s="214"/>
      <c r="J31" s="220"/>
      <c r="K31" s="27" t="s">
        <v>12</v>
      </c>
      <c r="L31" s="193"/>
      <c r="M31" s="193"/>
      <c r="T31" s="194"/>
    </row>
    <row r="32" spans="1:20" ht="21" customHeight="1">
      <c r="A32" s="210" t="s">
        <v>380</v>
      </c>
      <c r="B32" s="210"/>
      <c r="C32" s="211">
        <v>41663</v>
      </c>
      <c r="D32" s="212" t="s">
        <v>13</v>
      </c>
      <c r="E32" s="213" t="str">
        <f t="shared" si="0"/>
        <v>23:00</v>
      </c>
      <c r="F32" s="214"/>
      <c r="G32" s="213" t="str">
        <f t="shared" si="1"/>
        <v>07:00</v>
      </c>
      <c r="H32" s="214"/>
      <c r="I32" s="214"/>
      <c r="J32" s="215"/>
      <c r="K32" s="27" t="s">
        <v>13</v>
      </c>
      <c r="L32" s="193"/>
      <c r="M32" s="193"/>
      <c r="T32" s="194"/>
    </row>
    <row r="33" spans="1:20" ht="21" customHeight="1">
      <c r="A33" s="210" t="s">
        <v>381</v>
      </c>
      <c r="B33" s="210"/>
      <c r="C33" s="211">
        <v>41664</v>
      </c>
      <c r="D33" s="212" t="s">
        <v>13</v>
      </c>
      <c r="E33" s="213" t="str">
        <f t="shared" si="0"/>
        <v>23:00</v>
      </c>
      <c r="F33" s="214"/>
      <c r="G33" s="213" t="str">
        <f t="shared" si="1"/>
        <v>07:00</v>
      </c>
      <c r="H33" s="214"/>
      <c r="I33" s="214"/>
      <c r="J33" s="215"/>
      <c r="K33" s="26" t="s">
        <v>13</v>
      </c>
      <c r="L33" s="193"/>
      <c r="M33" s="193"/>
      <c r="T33" s="194"/>
    </row>
    <row r="34" spans="1:20" ht="21" customHeight="1">
      <c r="A34" s="204" t="s">
        <v>382</v>
      </c>
      <c r="B34" s="204"/>
      <c r="C34" s="205">
        <v>41665</v>
      </c>
      <c r="D34" s="206" t="s">
        <v>10</v>
      </c>
      <c r="E34" s="207" t="str">
        <f t="shared" si="0"/>
        <v xml:space="preserve"> </v>
      </c>
      <c r="F34" s="208"/>
      <c r="G34" s="207" t="str">
        <f t="shared" si="1"/>
        <v xml:space="preserve"> </v>
      </c>
      <c r="H34" s="208"/>
      <c r="I34" s="208"/>
      <c r="J34" s="209"/>
      <c r="K34" s="29" t="s">
        <v>10</v>
      </c>
      <c r="L34" s="193"/>
      <c r="M34" s="193"/>
      <c r="T34" s="194"/>
    </row>
    <row r="35" spans="1:20" ht="21" customHeight="1">
      <c r="A35" s="204" t="s">
        <v>384</v>
      </c>
      <c r="B35" s="204"/>
      <c r="C35" s="205">
        <v>41666</v>
      </c>
      <c r="D35" s="206" t="s">
        <v>10</v>
      </c>
      <c r="E35" s="207" t="str">
        <f t="shared" si="0"/>
        <v xml:space="preserve"> </v>
      </c>
      <c r="F35" s="208"/>
      <c r="G35" s="207" t="str">
        <f t="shared" si="1"/>
        <v xml:space="preserve"> </v>
      </c>
      <c r="H35" s="208"/>
      <c r="I35" s="208"/>
      <c r="J35" s="209"/>
      <c r="K35" s="27" t="s">
        <v>10</v>
      </c>
      <c r="L35" s="193"/>
      <c r="M35" s="193"/>
      <c r="T35" s="194"/>
    </row>
    <row r="36" spans="1:20" ht="21" customHeight="1">
      <c r="A36" s="210" t="s">
        <v>386</v>
      </c>
      <c r="B36" s="210"/>
      <c r="C36" s="211">
        <v>41667</v>
      </c>
      <c r="D36" s="212" t="s">
        <v>13</v>
      </c>
      <c r="E36" s="221" t="str">
        <f t="shared" si="0"/>
        <v>23:00</v>
      </c>
      <c r="F36" s="214"/>
      <c r="G36" s="221" t="str">
        <f t="shared" si="1"/>
        <v>07:00</v>
      </c>
      <c r="H36" s="214"/>
      <c r="I36" s="214"/>
      <c r="J36" s="215" t="s">
        <v>387</v>
      </c>
      <c r="K36" s="8" t="s">
        <v>11</v>
      </c>
      <c r="L36" s="193"/>
      <c r="M36" s="193"/>
      <c r="T36" s="194"/>
    </row>
    <row r="37" spans="1:20" ht="21" customHeight="1">
      <c r="A37" s="210" t="s">
        <v>377</v>
      </c>
      <c r="B37" s="210"/>
      <c r="C37" s="211">
        <v>41668</v>
      </c>
      <c r="D37" s="212" t="s">
        <v>11</v>
      </c>
      <c r="E37" s="213" t="str">
        <f t="shared" si="0"/>
        <v>15:00</v>
      </c>
      <c r="F37" s="214"/>
      <c r="G37" s="213" t="str">
        <f t="shared" si="1"/>
        <v>23:00</v>
      </c>
      <c r="H37" s="214"/>
      <c r="I37" s="214"/>
      <c r="J37" s="215"/>
      <c r="K37" s="27" t="s">
        <v>11</v>
      </c>
      <c r="L37" s="193"/>
      <c r="M37" s="193"/>
      <c r="T37" s="194"/>
    </row>
    <row r="38" spans="1:20" ht="21" customHeight="1">
      <c r="A38" s="210" t="s">
        <v>379</v>
      </c>
      <c r="B38" s="210"/>
      <c r="C38" s="211">
        <v>41669</v>
      </c>
      <c r="D38" s="212" t="s">
        <v>12</v>
      </c>
      <c r="E38" s="213" t="str">
        <f t="shared" si="0"/>
        <v>07:00</v>
      </c>
      <c r="F38" s="214"/>
      <c r="G38" s="213" t="str">
        <f t="shared" si="1"/>
        <v>15:00</v>
      </c>
      <c r="H38" s="214"/>
      <c r="I38" s="214"/>
      <c r="J38" s="215"/>
      <c r="K38" s="27" t="s">
        <v>12</v>
      </c>
      <c r="L38" s="193"/>
      <c r="M38" s="193"/>
      <c r="T38" s="194"/>
    </row>
    <row r="39" spans="1:20" ht="21" customHeight="1">
      <c r="A39" s="204" t="s">
        <v>380</v>
      </c>
      <c r="B39" s="204"/>
      <c r="C39" s="205">
        <v>41670</v>
      </c>
      <c r="D39" s="206" t="s">
        <v>12</v>
      </c>
      <c r="E39" s="207" t="str">
        <f t="shared" si="0"/>
        <v>07:00</v>
      </c>
      <c r="F39" s="208"/>
      <c r="G39" s="207" t="str">
        <f t="shared" si="1"/>
        <v>15:00</v>
      </c>
      <c r="H39" s="208"/>
      <c r="I39" s="208"/>
      <c r="J39" s="222" t="s">
        <v>389</v>
      </c>
      <c r="K39" s="29" t="s">
        <v>12</v>
      </c>
      <c r="L39" s="193"/>
      <c r="M39" s="193"/>
      <c r="T39" s="194"/>
    </row>
    <row r="40" spans="1:20" s="226" customFormat="1" ht="21" hidden="1" customHeight="1">
      <c r="A40" s="223"/>
      <c r="B40" s="193"/>
      <c r="C40" s="217">
        <v>41607</v>
      </c>
      <c r="D40" s="224"/>
      <c r="E40" s="225"/>
      <c r="F40" s="225"/>
      <c r="G40" s="225"/>
      <c r="H40" s="225"/>
      <c r="I40" s="225"/>
      <c r="J40" s="224"/>
      <c r="K40" s="224"/>
      <c r="L40" s="193"/>
      <c r="M40" s="193"/>
      <c r="N40" s="193"/>
      <c r="O40" s="193"/>
      <c r="P40" s="193"/>
      <c r="Q40" s="193"/>
      <c r="R40" s="193"/>
      <c r="S40" s="193"/>
      <c r="T40" s="194"/>
    </row>
    <row r="41" spans="1:20" s="226" customFormat="1" ht="21" customHeight="1">
      <c r="A41" s="227"/>
      <c r="B41" s="193"/>
      <c r="C41" s="228"/>
      <c r="D41" s="224"/>
      <c r="E41" s="225"/>
      <c r="F41" s="225"/>
      <c r="G41" s="225"/>
      <c r="H41" s="225"/>
      <c r="I41" s="225"/>
      <c r="J41" s="224"/>
      <c r="K41" s="224"/>
      <c r="L41" s="193"/>
      <c r="M41" s="193"/>
      <c r="N41" s="193"/>
      <c r="O41" s="193"/>
      <c r="P41" s="193"/>
      <c r="Q41" s="193"/>
      <c r="R41" s="193"/>
      <c r="S41" s="193"/>
      <c r="T41" s="194"/>
    </row>
    <row r="42" spans="1:20" ht="20.25" customHeight="1">
      <c r="A42" s="229"/>
      <c r="B42" s="230" t="s">
        <v>390</v>
      </c>
      <c r="C42" s="231"/>
      <c r="D42" s="231"/>
      <c r="E42" s="231"/>
      <c r="F42" s="231"/>
      <c r="G42" s="231"/>
      <c r="H42" s="231"/>
      <c r="I42" s="231"/>
      <c r="J42" s="232" t="s">
        <v>416</v>
      </c>
      <c r="K42" s="224"/>
      <c r="L42" s="193"/>
      <c r="M42" s="193"/>
      <c r="T42" s="194"/>
    </row>
    <row r="43" spans="1:20" ht="20.25" customHeight="1">
      <c r="A43" s="233"/>
      <c r="B43" s="225"/>
      <c r="C43" s="225"/>
      <c r="D43" s="225"/>
      <c r="E43" s="225"/>
      <c r="F43" s="225"/>
      <c r="G43" s="225"/>
      <c r="H43" s="225"/>
      <c r="I43" s="225"/>
      <c r="J43" s="225"/>
      <c r="K43" s="224"/>
      <c r="L43" s="193"/>
      <c r="M43" s="193"/>
      <c r="T43" s="194"/>
    </row>
    <row r="44" spans="1:20" ht="7.5" hidden="1" customHeight="1">
      <c r="A44" s="234"/>
      <c r="B44" s="225"/>
      <c r="C44" s="225"/>
      <c r="D44" s="225"/>
      <c r="E44" s="225"/>
      <c r="F44" s="225"/>
      <c r="G44" s="225"/>
      <c r="H44" s="225"/>
      <c r="I44" s="225"/>
      <c r="J44" s="225"/>
      <c r="K44" s="224"/>
      <c r="L44" s="193"/>
      <c r="M44" s="193"/>
      <c r="T44" s="194"/>
    </row>
    <row r="45" spans="1:20" ht="15" customHeight="1">
      <c r="A45" s="234"/>
      <c r="B45" s="225"/>
      <c r="C45" s="225"/>
      <c r="D45" s="225"/>
      <c r="E45" s="225"/>
      <c r="F45" s="225"/>
      <c r="G45" s="225"/>
      <c r="H45" s="225"/>
      <c r="I45" s="225"/>
      <c r="J45" s="225"/>
      <c r="K45" s="224"/>
      <c r="L45" s="193"/>
      <c r="M45" s="193"/>
      <c r="T45" s="194"/>
    </row>
    <row r="46" spans="1:20" ht="15" customHeight="1">
      <c r="A46" s="234"/>
      <c r="C46" s="235" t="s">
        <v>391</v>
      </c>
      <c r="D46" s="224"/>
      <c r="E46" s="225"/>
      <c r="F46" s="225"/>
      <c r="G46" s="225"/>
      <c r="H46" s="225"/>
      <c r="I46" s="225"/>
      <c r="J46" s="241" t="s">
        <v>392</v>
      </c>
      <c r="L46" s="193"/>
      <c r="M46" s="193"/>
      <c r="T46" s="194"/>
    </row>
    <row r="47" spans="1:20" ht="15" customHeight="1">
      <c r="A47" s="234"/>
      <c r="C47" s="235" t="s">
        <v>393</v>
      </c>
      <c r="D47" s="224"/>
      <c r="E47" s="225"/>
      <c r="F47" s="225"/>
      <c r="G47" s="225"/>
      <c r="H47" s="225"/>
      <c r="I47" s="225"/>
      <c r="J47" s="236"/>
      <c r="K47" s="224"/>
      <c r="L47" s="193"/>
      <c r="M47" s="193"/>
      <c r="T47" s="194"/>
    </row>
    <row r="48" spans="1:20" ht="15" customHeight="1">
      <c r="A48" s="234" t="s">
        <v>394</v>
      </c>
      <c r="B48" s="225"/>
      <c r="C48" s="225"/>
      <c r="D48" s="225"/>
      <c r="E48" s="225"/>
      <c r="F48" s="225"/>
      <c r="G48" s="225"/>
      <c r="H48" s="225"/>
      <c r="I48" s="225"/>
      <c r="J48" s="225"/>
      <c r="K48" s="224"/>
      <c r="L48" s="193"/>
      <c r="M48" s="193"/>
      <c r="T48" s="194"/>
    </row>
    <row r="49" spans="1:20" ht="15" customHeight="1">
      <c r="A49" s="197">
        <v>1</v>
      </c>
      <c r="B49" s="193" t="s">
        <v>395</v>
      </c>
      <c r="L49" s="193"/>
      <c r="M49" s="193"/>
      <c r="T49" s="194"/>
    </row>
    <row r="50" spans="1:20" ht="15" customHeight="1">
      <c r="B50" s="193" t="s">
        <v>396</v>
      </c>
      <c r="M50" s="193"/>
    </row>
    <row r="51" spans="1:20" ht="15.75" customHeight="1">
      <c r="B51" s="193" t="s">
        <v>397</v>
      </c>
      <c r="M51" s="193"/>
    </row>
    <row r="52" spans="1:20" ht="15" customHeight="1">
      <c r="A52" s="197">
        <v>2</v>
      </c>
      <c r="B52" s="193" t="s">
        <v>398</v>
      </c>
      <c r="H52" s="193" t="s">
        <v>399</v>
      </c>
      <c r="M52" s="193"/>
    </row>
    <row r="53" spans="1:20" ht="15" customHeight="1">
      <c r="B53" s="193" t="s">
        <v>400</v>
      </c>
      <c r="H53" s="193" t="s">
        <v>352</v>
      </c>
      <c r="M53" s="193"/>
    </row>
    <row r="54" spans="1:20" ht="15" customHeight="1">
      <c r="B54" s="193" t="s">
        <v>401</v>
      </c>
      <c r="H54" s="193" t="s">
        <v>353</v>
      </c>
      <c r="M54" s="193"/>
    </row>
    <row r="55" spans="1:20" ht="15" customHeight="1">
      <c r="B55" s="193" t="s">
        <v>402</v>
      </c>
      <c r="H55" s="193" t="s">
        <v>354</v>
      </c>
      <c r="M55" s="193"/>
    </row>
    <row r="56" spans="1:20" ht="15" customHeight="1">
      <c r="H56" s="193" t="s">
        <v>403</v>
      </c>
      <c r="M56" s="193"/>
    </row>
    <row r="57" spans="1:20" ht="15" customHeight="1">
      <c r="A57" s="197">
        <v>3</v>
      </c>
      <c r="B57" s="193" t="s">
        <v>404</v>
      </c>
      <c r="K57" s="237">
        <v>15</v>
      </c>
      <c r="M57" s="193"/>
    </row>
    <row r="58" spans="1:20" ht="15" customHeight="1">
      <c r="M58" s="193"/>
    </row>
    <row r="59" spans="1:20" ht="15" customHeight="1">
      <c r="M59" s="193"/>
    </row>
    <row r="60" spans="1:20" ht="15" customHeight="1">
      <c r="M60" s="193"/>
    </row>
    <row r="61" spans="1:20" ht="15" customHeight="1">
      <c r="M61" s="193"/>
    </row>
    <row r="62" spans="1:20" ht="15" customHeight="1">
      <c r="M62" s="193"/>
    </row>
    <row r="63" spans="1:20" ht="15" customHeight="1">
      <c r="M63" s="193"/>
    </row>
    <row r="64" spans="1:20" ht="15" customHeight="1">
      <c r="M64" s="193"/>
    </row>
    <row r="65" spans="2:14" ht="15" customHeight="1">
      <c r="M65" s="193"/>
    </row>
    <row r="66" spans="2:14" ht="15" customHeight="1">
      <c r="M66" s="193"/>
    </row>
    <row r="67" spans="2:14" s="197" customFormat="1" ht="15" customHeight="1">
      <c r="B67" s="193"/>
      <c r="C67" s="193"/>
      <c r="D67" s="193"/>
      <c r="E67" s="193"/>
      <c r="F67" s="193"/>
      <c r="G67" s="193"/>
      <c r="H67" s="193"/>
      <c r="I67" s="193"/>
      <c r="J67" s="193"/>
      <c r="K67" s="194"/>
      <c r="L67" s="195"/>
      <c r="M67" s="193"/>
      <c r="N67" s="193"/>
    </row>
    <row r="68" spans="2:14" s="197" customFormat="1" ht="15" customHeight="1">
      <c r="B68" s="193"/>
      <c r="C68" s="193"/>
      <c r="D68" s="193"/>
      <c r="E68" s="193"/>
      <c r="F68" s="193"/>
      <c r="G68" s="193"/>
      <c r="H68" s="193"/>
      <c r="I68" s="193"/>
      <c r="J68" s="193"/>
      <c r="K68" s="194"/>
      <c r="L68" s="195"/>
      <c r="M68" s="193"/>
      <c r="N68" s="193"/>
    </row>
    <row r="69" spans="2:14" s="197" customFormat="1" ht="15" customHeight="1">
      <c r="B69" s="193"/>
      <c r="C69" s="193"/>
      <c r="D69" s="193"/>
      <c r="E69" s="193"/>
      <c r="F69" s="193"/>
      <c r="G69" s="193"/>
      <c r="H69" s="193"/>
      <c r="I69" s="193"/>
      <c r="J69" s="193"/>
      <c r="K69" s="194"/>
      <c r="L69" s="195"/>
      <c r="M69" s="193"/>
      <c r="N69" s="193"/>
    </row>
    <row r="70" spans="2:14">
      <c r="M70" s="193"/>
    </row>
    <row r="71" spans="2:14">
      <c r="M71" s="193"/>
    </row>
    <row r="72" spans="2:14">
      <c r="M72" s="193"/>
    </row>
    <row r="73" spans="2:14">
      <c r="M73" s="193"/>
    </row>
    <row r="74" spans="2:14">
      <c r="M74" s="193"/>
    </row>
    <row r="75" spans="2:14">
      <c r="M75" s="193"/>
    </row>
    <row r="76" spans="2:14">
      <c r="M76" s="193"/>
    </row>
    <row r="77" spans="2:14">
      <c r="M77" s="193"/>
    </row>
    <row r="78" spans="2:14">
      <c r="M78" s="193"/>
    </row>
    <row r="79" spans="2:14">
      <c r="M79" s="193"/>
    </row>
    <row r="80" spans="2:14">
      <c r="M80" s="193"/>
    </row>
    <row r="81" spans="13:13">
      <c r="M81" s="193"/>
    </row>
    <row r="82" spans="13:13">
      <c r="M82" s="193"/>
    </row>
    <row r="83" spans="13:13">
      <c r="M83" s="193"/>
    </row>
    <row r="84" spans="13:13">
      <c r="M84" s="193"/>
    </row>
    <row r="85" spans="13:13">
      <c r="M85" s="193"/>
    </row>
    <row r="86" spans="13:13">
      <c r="M86" s="193"/>
    </row>
    <row r="87" spans="13:13">
      <c r="M87" s="193"/>
    </row>
    <row r="88" spans="13:13">
      <c r="M88" s="193"/>
    </row>
    <row r="89" spans="13:13">
      <c r="M89" s="193"/>
    </row>
    <row r="90" spans="13:13">
      <c r="M90" s="193"/>
    </row>
    <row r="91" spans="13:13">
      <c r="M91" s="193"/>
    </row>
    <row r="92" spans="13:13">
      <c r="M92" s="193"/>
    </row>
    <row r="93" spans="13:13">
      <c r="M93" s="193"/>
    </row>
    <row r="94" spans="13:13">
      <c r="M94" s="193"/>
    </row>
    <row r="95" spans="13:13">
      <c r="M95" s="193"/>
    </row>
    <row r="96" spans="13:13">
      <c r="M96" s="193"/>
    </row>
    <row r="97" spans="13:13">
      <c r="M97" s="193"/>
    </row>
    <row r="98" spans="13:13">
      <c r="M98" s="193"/>
    </row>
    <row r="99" spans="13:13">
      <c r="M99" s="193"/>
    </row>
    <row r="100" spans="13:13">
      <c r="M100" s="193"/>
    </row>
    <row r="101" spans="13:13">
      <c r="M101" s="193"/>
    </row>
    <row r="102" spans="13:13">
      <c r="M102" s="193"/>
    </row>
    <row r="103" spans="13:13">
      <c r="M103" s="193"/>
    </row>
    <row r="104" spans="13:13">
      <c r="M104" s="193"/>
    </row>
    <row r="105" spans="13:13">
      <c r="M105" s="193"/>
    </row>
    <row r="106" spans="13:13">
      <c r="M106" s="193"/>
    </row>
    <row r="107" spans="13:13">
      <c r="M107" s="193"/>
    </row>
    <row r="108" spans="13:13">
      <c r="M108" s="193"/>
    </row>
  </sheetData>
  <mergeCells count="8">
    <mergeCell ref="J6:J7"/>
    <mergeCell ref="K6:K7"/>
    <mergeCell ref="A6:B7"/>
    <mergeCell ref="C6:C7"/>
    <mergeCell ref="D6:D7"/>
    <mergeCell ref="E6:F6"/>
    <mergeCell ref="G6:H6"/>
    <mergeCell ref="I6:I7"/>
  </mergeCells>
  <printOptions horizontalCentered="1"/>
  <pageMargins left="0.5" right="0.5" top="0.143700787" bottom="0.196850393700787" header="0.511811023622047" footer="0.511811023622047"/>
  <pageSetup paperSize="9" scale="76" orientation="portrait" r:id="rId1"/>
  <headerFooter alignWithMargins="0"/>
  <rowBreaks count="1" manualBreakCount="1">
    <brk id="57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M124"/>
  <sheetViews>
    <sheetView topLeftCell="K31" zoomScale="70" zoomScaleNormal="70" workbookViewId="0">
      <selection activeCell="N23" sqref="N23"/>
    </sheetView>
  </sheetViews>
  <sheetFormatPr defaultRowHeight="15"/>
  <cols>
    <col min="1" max="1" width="9.140625" style="141"/>
    <col min="2" max="2" width="32.140625" style="141" customWidth="1"/>
    <col min="3" max="3" width="16.85546875" style="141" customWidth="1"/>
    <col min="4" max="7" width="29.85546875" style="141" customWidth="1"/>
    <col min="8" max="8" width="29.85546875" style="308" customWidth="1"/>
    <col min="9" max="9" width="29.85546875" style="141" customWidth="1"/>
    <col min="10" max="10" width="9.140625" style="141"/>
    <col min="11" max="11" width="7.7109375" style="141" customWidth="1"/>
    <col min="12" max="12" width="32.140625" style="141" customWidth="1"/>
    <col min="13" max="13" width="16.85546875" style="141" customWidth="1"/>
    <col min="14" max="17" width="29.85546875" style="141" customWidth="1"/>
    <col min="18" max="18" width="29.85546875" style="308" customWidth="1"/>
    <col min="19" max="19" width="29.85546875" style="141" customWidth="1"/>
    <col min="20" max="21" width="9.140625" style="141"/>
    <col min="22" max="22" width="32.140625" style="141" customWidth="1"/>
    <col min="23" max="23" width="16.85546875" style="141" customWidth="1"/>
    <col min="24" max="29" width="29.85546875" style="141" customWidth="1"/>
    <col min="30" max="31" width="9.140625" style="141"/>
    <col min="32" max="32" width="32.140625" style="141" customWidth="1"/>
    <col min="33" max="33" width="16.85546875" style="141" customWidth="1"/>
    <col min="34" max="37" width="29.85546875" style="141" customWidth="1"/>
    <col min="38" max="38" width="29.85546875" style="308" customWidth="1"/>
    <col min="39" max="39" width="29.85546875" style="141" customWidth="1"/>
    <col min="40" max="16384" width="9.140625" style="141"/>
  </cols>
  <sheetData>
    <row r="1" spans="1:39" ht="26.25" customHeight="1" thickBot="1">
      <c r="A1" s="343" t="s">
        <v>419</v>
      </c>
      <c r="B1" s="343" t="s">
        <v>420</v>
      </c>
      <c r="C1" s="346" t="s">
        <v>421</v>
      </c>
      <c r="D1" s="347"/>
      <c r="E1" s="347"/>
      <c r="F1" s="347"/>
      <c r="G1" s="347"/>
      <c r="H1" s="347"/>
      <c r="I1" s="348"/>
      <c r="K1" s="343" t="s">
        <v>419</v>
      </c>
      <c r="L1" s="343" t="s">
        <v>420</v>
      </c>
      <c r="M1" s="346" t="s">
        <v>421</v>
      </c>
      <c r="N1" s="347"/>
      <c r="O1" s="347"/>
      <c r="P1" s="347"/>
      <c r="Q1" s="347"/>
      <c r="R1" s="347"/>
      <c r="S1" s="348"/>
      <c r="U1" s="343" t="s">
        <v>419</v>
      </c>
      <c r="V1" s="343" t="s">
        <v>420</v>
      </c>
      <c r="W1" s="346" t="s">
        <v>421</v>
      </c>
      <c r="X1" s="347"/>
      <c r="Y1" s="347"/>
      <c r="Z1" s="347"/>
      <c r="AA1" s="347"/>
      <c r="AB1" s="347"/>
      <c r="AC1" s="348"/>
      <c r="AE1" s="343" t="s">
        <v>419</v>
      </c>
      <c r="AF1" s="343" t="s">
        <v>420</v>
      </c>
      <c r="AG1" s="346" t="s">
        <v>421</v>
      </c>
      <c r="AH1" s="347"/>
      <c r="AI1" s="347"/>
      <c r="AJ1" s="347"/>
      <c r="AK1" s="347"/>
      <c r="AL1" s="347"/>
      <c r="AM1" s="348"/>
    </row>
    <row r="2" spans="1:39" ht="16.5" thickBot="1">
      <c r="A2" s="344"/>
      <c r="B2" s="344"/>
      <c r="C2" s="242" t="s">
        <v>422</v>
      </c>
      <c r="D2" s="242" t="s">
        <v>423</v>
      </c>
      <c r="E2" s="349" t="s">
        <v>424</v>
      </c>
      <c r="F2" s="350"/>
      <c r="G2" s="350"/>
      <c r="H2" s="351"/>
      <c r="I2" s="243" t="s">
        <v>425</v>
      </c>
      <c r="K2" s="344"/>
      <c r="L2" s="344"/>
      <c r="M2" s="242" t="s">
        <v>422</v>
      </c>
      <c r="N2" s="242" t="s">
        <v>423</v>
      </c>
      <c r="O2" s="349" t="s">
        <v>424</v>
      </c>
      <c r="P2" s="350"/>
      <c r="Q2" s="350"/>
      <c r="R2" s="351"/>
      <c r="S2" s="243" t="s">
        <v>425</v>
      </c>
      <c r="U2" s="344"/>
      <c r="V2" s="344"/>
      <c r="W2" s="242" t="s">
        <v>422</v>
      </c>
      <c r="X2" s="242" t="s">
        <v>423</v>
      </c>
      <c r="Y2" s="349" t="s">
        <v>424</v>
      </c>
      <c r="Z2" s="350"/>
      <c r="AA2" s="350"/>
      <c r="AB2" s="351"/>
      <c r="AC2" s="243" t="s">
        <v>425</v>
      </c>
      <c r="AE2" s="344"/>
      <c r="AF2" s="344"/>
      <c r="AG2" s="242" t="s">
        <v>422</v>
      </c>
      <c r="AH2" s="242" t="s">
        <v>423</v>
      </c>
      <c r="AI2" s="349" t="s">
        <v>424</v>
      </c>
      <c r="AJ2" s="350"/>
      <c r="AK2" s="350"/>
      <c r="AL2" s="351"/>
      <c r="AM2" s="243" t="s">
        <v>425</v>
      </c>
    </row>
    <row r="3" spans="1:39" ht="132.75" customHeight="1" thickBot="1">
      <c r="A3" s="345"/>
      <c r="B3" s="345"/>
      <c r="C3" s="242" t="s">
        <v>426</v>
      </c>
      <c r="D3" s="242" t="s">
        <v>427</v>
      </c>
      <c r="E3" s="242" t="s">
        <v>428</v>
      </c>
      <c r="F3" s="242" t="s">
        <v>429</v>
      </c>
      <c r="G3" s="242" t="s">
        <v>430</v>
      </c>
      <c r="H3" s="242" t="s">
        <v>431</v>
      </c>
      <c r="I3" s="242" t="s">
        <v>432</v>
      </c>
      <c r="K3" s="345"/>
      <c r="L3" s="345"/>
      <c r="M3" s="242" t="s">
        <v>426</v>
      </c>
      <c r="N3" s="242" t="s">
        <v>427</v>
      </c>
      <c r="O3" s="242" t="s">
        <v>428</v>
      </c>
      <c r="P3" s="242" t="s">
        <v>429</v>
      </c>
      <c r="Q3" s="242" t="s">
        <v>430</v>
      </c>
      <c r="R3" s="242" t="s">
        <v>431</v>
      </c>
      <c r="S3" s="242" t="s">
        <v>432</v>
      </c>
      <c r="U3" s="345"/>
      <c r="V3" s="345"/>
      <c r="W3" s="242" t="s">
        <v>426</v>
      </c>
      <c r="X3" s="242" t="s">
        <v>427</v>
      </c>
      <c r="Y3" s="242" t="s">
        <v>428</v>
      </c>
      <c r="Z3" s="242" t="s">
        <v>429</v>
      </c>
      <c r="AA3" s="242" t="s">
        <v>430</v>
      </c>
      <c r="AB3" s="242" t="s">
        <v>431</v>
      </c>
      <c r="AC3" s="242" t="s">
        <v>432</v>
      </c>
      <c r="AE3" s="344"/>
      <c r="AF3" s="344"/>
      <c r="AG3" s="244" t="s">
        <v>426</v>
      </c>
      <c r="AH3" s="244" t="s">
        <v>427</v>
      </c>
      <c r="AI3" s="244" t="s">
        <v>428</v>
      </c>
      <c r="AJ3" s="244" t="s">
        <v>429</v>
      </c>
      <c r="AK3" s="244" t="s">
        <v>430</v>
      </c>
      <c r="AL3" s="244" t="s">
        <v>431</v>
      </c>
      <c r="AM3" s="244" t="s">
        <v>432</v>
      </c>
    </row>
    <row r="4" spans="1:39">
      <c r="A4" s="245">
        <v>1</v>
      </c>
      <c r="B4" s="246" t="s">
        <v>19</v>
      </c>
      <c r="C4" s="352" t="s">
        <v>433</v>
      </c>
      <c r="D4" s="247">
        <v>85</v>
      </c>
      <c r="E4" s="247">
        <v>85</v>
      </c>
      <c r="F4" s="247">
        <v>85</v>
      </c>
      <c r="G4" s="247">
        <v>85</v>
      </c>
      <c r="H4" s="248">
        <f>(E4+F4+G4)/3</f>
        <v>85</v>
      </c>
      <c r="I4" s="247">
        <v>80</v>
      </c>
      <c r="K4" s="249">
        <v>1</v>
      </c>
      <c r="L4" s="250" t="s">
        <v>19</v>
      </c>
      <c r="M4" s="355" t="s">
        <v>433</v>
      </c>
      <c r="N4" s="251">
        <v>78</v>
      </c>
      <c r="O4" s="251">
        <v>79</v>
      </c>
      <c r="P4" s="251">
        <v>80</v>
      </c>
      <c r="Q4" s="251">
        <v>79</v>
      </c>
      <c r="R4" s="252">
        <f>(O4+P4+Q4)/3</f>
        <v>79.333333333333329</v>
      </c>
      <c r="S4" s="251">
        <v>80</v>
      </c>
      <c r="U4" s="253">
        <v>1</v>
      </c>
      <c r="V4" s="254" t="s">
        <v>19</v>
      </c>
      <c r="W4" s="358" t="s">
        <v>433</v>
      </c>
      <c r="X4" s="255">
        <v>80</v>
      </c>
      <c r="Y4" s="255">
        <v>80</v>
      </c>
      <c r="Z4" s="255">
        <v>81</v>
      </c>
      <c r="AA4" s="255">
        <v>81</v>
      </c>
      <c r="AB4" s="256">
        <f>(Y4+Z4+AA4)/3</f>
        <v>80.666666666666671</v>
      </c>
      <c r="AC4" s="255">
        <v>80</v>
      </c>
      <c r="AE4" s="257">
        <v>1</v>
      </c>
      <c r="AF4" s="258" t="s">
        <v>19</v>
      </c>
      <c r="AG4" s="361" t="s">
        <v>433</v>
      </c>
      <c r="AH4" s="259">
        <v>80</v>
      </c>
      <c r="AI4" s="259">
        <v>80</v>
      </c>
      <c r="AJ4" s="259">
        <v>80</v>
      </c>
      <c r="AK4" s="259">
        <v>80</v>
      </c>
      <c r="AL4" s="260">
        <f>(AI4+AJ4+AK4)/3</f>
        <v>80</v>
      </c>
      <c r="AM4" s="259">
        <v>80</v>
      </c>
    </row>
    <row r="5" spans="1:39">
      <c r="A5" s="245">
        <f>+A4+1</f>
        <v>2</v>
      </c>
      <c r="B5" s="246" t="s">
        <v>434</v>
      </c>
      <c r="C5" s="353"/>
      <c r="D5" s="261">
        <v>80</v>
      </c>
      <c r="E5" s="261">
        <v>75</v>
      </c>
      <c r="F5" s="261">
        <v>75</v>
      </c>
      <c r="G5" s="261">
        <v>75</v>
      </c>
      <c r="H5" s="248">
        <f t="shared" ref="H5:H58" si="0">(E5+F5+G5)/3</f>
        <v>75</v>
      </c>
      <c r="I5" s="261">
        <v>70</v>
      </c>
      <c r="K5" s="249">
        <f>+K4+1</f>
        <v>2</v>
      </c>
      <c r="L5" s="250" t="s">
        <v>434</v>
      </c>
      <c r="M5" s="356"/>
      <c r="N5" s="262">
        <v>78</v>
      </c>
      <c r="O5" s="262">
        <v>78</v>
      </c>
      <c r="P5" s="262">
        <v>78</v>
      </c>
      <c r="Q5" s="262">
        <v>78</v>
      </c>
      <c r="R5" s="252">
        <f t="shared" ref="R5:R58" si="1">(O5+P5+Q5)/3</f>
        <v>78</v>
      </c>
      <c r="S5" s="262">
        <v>80</v>
      </c>
      <c r="U5" s="253">
        <f>+U4+1</f>
        <v>2</v>
      </c>
      <c r="V5" s="254" t="s">
        <v>434</v>
      </c>
      <c r="W5" s="359"/>
      <c r="X5" s="263">
        <v>79</v>
      </c>
      <c r="Y5" s="263">
        <v>76</v>
      </c>
      <c r="Z5" s="263">
        <v>77</v>
      </c>
      <c r="AA5" s="263">
        <v>77</v>
      </c>
      <c r="AB5" s="256">
        <f t="shared" ref="AB5:AB58" si="2">(Y5+Z5+AA5)/3</f>
        <v>76.666666666666671</v>
      </c>
      <c r="AC5" s="263">
        <v>77</v>
      </c>
      <c r="AE5" s="257">
        <f>+AE4+1</f>
        <v>2</v>
      </c>
      <c r="AF5" s="258" t="s">
        <v>434</v>
      </c>
      <c r="AG5" s="361"/>
      <c r="AH5" s="264">
        <v>80</v>
      </c>
      <c r="AI5" s="264">
        <v>80</v>
      </c>
      <c r="AJ5" s="264">
        <v>79</v>
      </c>
      <c r="AK5" s="264">
        <v>79</v>
      </c>
      <c r="AL5" s="260">
        <f t="shared" ref="AL5:AL58" si="3">(AI5+AJ5+AK5)/3</f>
        <v>79.333333333333329</v>
      </c>
      <c r="AM5" s="264">
        <v>79</v>
      </c>
    </row>
    <row r="6" spans="1:39">
      <c r="A6" s="245">
        <f t="shared" ref="A6:A58" si="4">+A5+1</f>
        <v>3</v>
      </c>
      <c r="B6" s="246" t="s">
        <v>435</v>
      </c>
      <c r="C6" s="353"/>
      <c r="D6" s="245">
        <v>85</v>
      </c>
      <c r="E6" s="265">
        <v>80</v>
      </c>
      <c r="F6" s="245">
        <v>75</v>
      </c>
      <c r="G6" s="245">
        <v>80</v>
      </c>
      <c r="H6" s="248">
        <f t="shared" si="0"/>
        <v>78.333333333333329</v>
      </c>
      <c r="I6" s="261">
        <v>70</v>
      </c>
      <c r="K6" s="249">
        <f t="shared" ref="K6:K56" si="5">+K5+1</f>
        <v>3</v>
      </c>
      <c r="L6" s="250" t="s">
        <v>435</v>
      </c>
      <c r="M6" s="356"/>
      <c r="N6" s="249">
        <v>80</v>
      </c>
      <c r="O6" s="266">
        <v>80</v>
      </c>
      <c r="P6" s="249">
        <v>80</v>
      </c>
      <c r="Q6" s="249">
        <v>80</v>
      </c>
      <c r="R6" s="252">
        <f t="shared" si="1"/>
        <v>80</v>
      </c>
      <c r="S6" s="262">
        <v>80</v>
      </c>
      <c r="U6" s="253">
        <f t="shared" ref="U6:U58" si="6">+U5+1</f>
        <v>3</v>
      </c>
      <c r="V6" s="254" t="s">
        <v>435</v>
      </c>
      <c r="W6" s="359"/>
      <c r="X6" s="253">
        <v>80</v>
      </c>
      <c r="Y6" s="267">
        <v>81</v>
      </c>
      <c r="Z6" s="253">
        <v>80</v>
      </c>
      <c r="AA6" s="253">
        <v>80</v>
      </c>
      <c r="AB6" s="256">
        <f t="shared" si="2"/>
        <v>80.333333333333329</v>
      </c>
      <c r="AC6" s="263">
        <v>80</v>
      </c>
      <c r="AE6" s="257">
        <f t="shared" ref="AE6:AE58" si="7">+AE5+1</f>
        <v>3</v>
      </c>
      <c r="AF6" s="258" t="s">
        <v>435</v>
      </c>
      <c r="AG6" s="361"/>
      <c r="AH6" s="264">
        <v>80</v>
      </c>
      <c r="AI6" s="264">
        <v>80</v>
      </c>
      <c r="AJ6" s="264">
        <v>80</v>
      </c>
      <c r="AK6" s="264">
        <v>80</v>
      </c>
      <c r="AL6" s="260">
        <f t="shared" si="3"/>
        <v>80</v>
      </c>
      <c r="AM6" s="264">
        <v>80</v>
      </c>
    </row>
    <row r="7" spans="1:39">
      <c r="A7" s="245">
        <f t="shared" si="4"/>
        <v>4</v>
      </c>
      <c r="B7" s="246" t="s">
        <v>20</v>
      </c>
      <c r="C7" s="353"/>
      <c r="D7" s="261">
        <v>85</v>
      </c>
      <c r="E7" s="261">
        <v>80</v>
      </c>
      <c r="F7" s="261">
        <v>75</v>
      </c>
      <c r="G7" s="261">
        <v>80</v>
      </c>
      <c r="H7" s="248">
        <f t="shared" si="0"/>
        <v>78.333333333333329</v>
      </c>
      <c r="I7" s="261">
        <v>80</v>
      </c>
      <c r="K7" s="249">
        <f t="shared" si="5"/>
        <v>4</v>
      </c>
      <c r="L7" s="250" t="s">
        <v>20</v>
      </c>
      <c r="M7" s="356"/>
      <c r="N7" s="262">
        <v>80</v>
      </c>
      <c r="O7" s="262">
        <v>80</v>
      </c>
      <c r="P7" s="262">
        <v>80</v>
      </c>
      <c r="Q7" s="262">
        <v>80</v>
      </c>
      <c r="R7" s="252">
        <f t="shared" si="1"/>
        <v>80</v>
      </c>
      <c r="S7" s="262">
        <v>80</v>
      </c>
      <c r="U7" s="253">
        <f t="shared" si="6"/>
        <v>4</v>
      </c>
      <c r="V7" s="254" t="s">
        <v>20</v>
      </c>
      <c r="W7" s="359"/>
      <c r="X7" s="263">
        <v>80</v>
      </c>
      <c r="Y7" s="263">
        <v>78</v>
      </c>
      <c r="Z7" s="263">
        <v>79</v>
      </c>
      <c r="AA7" s="263">
        <v>79</v>
      </c>
      <c r="AB7" s="256">
        <f t="shared" si="2"/>
        <v>78.666666666666671</v>
      </c>
      <c r="AC7" s="263">
        <v>80</v>
      </c>
      <c r="AE7" s="257">
        <f t="shared" si="7"/>
        <v>4</v>
      </c>
      <c r="AF7" s="258" t="s">
        <v>20</v>
      </c>
      <c r="AG7" s="361"/>
      <c r="AH7" s="264">
        <v>80</v>
      </c>
      <c r="AI7" s="264">
        <v>80</v>
      </c>
      <c r="AJ7" s="264">
        <v>82</v>
      </c>
      <c r="AK7" s="264">
        <v>80</v>
      </c>
      <c r="AL7" s="260">
        <f t="shared" si="3"/>
        <v>80.666666666666671</v>
      </c>
      <c r="AM7" s="264">
        <v>80</v>
      </c>
    </row>
    <row r="8" spans="1:39">
      <c r="A8" s="245">
        <f t="shared" si="4"/>
        <v>5</v>
      </c>
      <c r="B8" s="246" t="s">
        <v>436</v>
      </c>
      <c r="C8" s="353"/>
      <c r="D8" s="245">
        <v>75</v>
      </c>
      <c r="E8" s="265">
        <v>75</v>
      </c>
      <c r="F8" s="245">
        <v>75</v>
      </c>
      <c r="G8" s="245">
        <v>75</v>
      </c>
      <c r="H8" s="248">
        <f t="shared" si="0"/>
        <v>75</v>
      </c>
      <c r="I8" s="245">
        <v>70</v>
      </c>
      <c r="K8" s="249">
        <f t="shared" si="5"/>
        <v>5</v>
      </c>
      <c r="L8" s="250" t="s">
        <v>436</v>
      </c>
      <c r="M8" s="356"/>
      <c r="N8" s="249">
        <v>77</v>
      </c>
      <c r="O8" s="266">
        <v>76</v>
      </c>
      <c r="P8" s="249">
        <v>78</v>
      </c>
      <c r="Q8" s="249">
        <v>78</v>
      </c>
      <c r="R8" s="252">
        <f t="shared" si="1"/>
        <v>77.333333333333329</v>
      </c>
      <c r="S8" s="249">
        <v>78</v>
      </c>
      <c r="U8" s="253">
        <f t="shared" si="6"/>
        <v>5</v>
      </c>
      <c r="V8" s="254" t="s">
        <v>436</v>
      </c>
      <c r="W8" s="359"/>
      <c r="X8" s="253">
        <v>78</v>
      </c>
      <c r="Y8" s="267">
        <v>77</v>
      </c>
      <c r="Z8" s="253">
        <v>79</v>
      </c>
      <c r="AA8" s="253">
        <v>79</v>
      </c>
      <c r="AB8" s="256">
        <f t="shared" si="2"/>
        <v>78.333333333333329</v>
      </c>
      <c r="AC8" s="253">
        <v>77</v>
      </c>
      <c r="AE8" s="257">
        <f t="shared" si="7"/>
        <v>5</v>
      </c>
      <c r="AF8" s="258" t="s">
        <v>436</v>
      </c>
      <c r="AG8" s="361"/>
      <c r="AH8" s="264">
        <v>79</v>
      </c>
      <c r="AI8" s="264">
        <v>80</v>
      </c>
      <c r="AJ8" s="264">
        <v>80</v>
      </c>
      <c r="AK8" s="264">
        <v>80</v>
      </c>
      <c r="AL8" s="260">
        <f t="shared" si="3"/>
        <v>80</v>
      </c>
      <c r="AM8" s="264">
        <v>79</v>
      </c>
    </row>
    <row r="9" spans="1:39">
      <c r="A9" s="245">
        <f t="shared" si="4"/>
        <v>6</v>
      </c>
      <c r="B9" s="246" t="s">
        <v>437</v>
      </c>
      <c r="C9" s="353"/>
      <c r="D9" s="261">
        <v>80</v>
      </c>
      <c r="E9" s="261">
        <v>75</v>
      </c>
      <c r="F9" s="261">
        <v>75</v>
      </c>
      <c r="G9" s="261">
        <v>75</v>
      </c>
      <c r="H9" s="248">
        <f t="shared" si="0"/>
        <v>75</v>
      </c>
      <c r="I9" s="261">
        <v>75</v>
      </c>
      <c r="K9" s="249">
        <f t="shared" si="5"/>
        <v>6</v>
      </c>
      <c r="L9" s="250" t="s">
        <v>437</v>
      </c>
      <c r="M9" s="356"/>
      <c r="N9" s="262">
        <v>77</v>
      </c>
      <c r="O9" s="262">
        <v>78</v>
      </c>
      <c r="P9" s="262">
        <v>80</v>
      </c>
      <c r="Q9" s="262">
        <v>79</v>
      </c>
      <c r="R9" s="252">
        <f t="shared" si="1"/>
        <v>79</v>
      </c>
      <c r="S9" s="262">
        <v>80</v>
      </c>
      <c r="U9" s="253">
        <f t="shared" si="6"/>
        <v>6</v>
      </c>
      <c r="V9" s="254" t="s">
        <v>437</v>
      </c>
      <c r="W9" s="359"/>
      <c r="X9" s="263">
        <v>80</v>
      </c>
      <c r="Y9" s="263">
        <v>78</v>
      </c>
      <c r="Z9" s="263">
        <v>79</v>
      </c>
      <c r="AA9" s="263">
        <v>79</v>
      </c>
      <c r="AB9" s="256">
        <f t="shared" si="2"/>
        <v>78.666666666666671</v>
      </c>
      <c r="AC9" s="263">
        <v>77</v>
      </c>
      <c r="AE9" s="257">
        <f t="shared" si="7"/>
        <v>6</v>
      </c>
      <c r="AF9" s="258" t="s">
        <v>437</v>
      </c>
      <c r="AG9" s="361"/>
      <c r="AH9" s="264">
        <v>80</v>
      </c>
      <c r="AI9" s="264">
        <v>80</v>
      </c>
      <c r="AJ9" s="264">
        <v>80</v>
      </c>
      <c r="AK9" s="264">
        <v>80</v>
      </c>
      <c r="AL9" s="260">
        <f t="shared" si="3"/>
        <v>80</v>
      </c>
      <c r="AM9" s="264">
        <v>80</v>
      </c>
    </row>
    <row r="10" spans="1:39">
      <c r="A10" s="245">
        <f t="shared" si="4"/>
        <v>7</v>
      </c>
      <c r="B10" s="246" t="s">
        <v>438</v>
      </c>
      <c r="C10" s="353"/>
      <c r="D10" s="268">
        <v>85</v>
      </c>
      <c r="E10" s="269">
        <v>75</v>
      </c>
      <c r="F10" s="269">
        <v>80</v>
      </c>
      <c r="G10" s="269">
        <v>80</v>
      </c>
      <c r="H10" s="248">
        <f t="shared" si="0"/>
        <v>78.333333333333329</v>
      </c>
      <c r="I10" s="261">
        <v>75</v>
      </c>
      <c r="K10" s="249">
        <f t="shared" si="5"/>
        <v>7</v>
      </c>
      <c r="L10" s="250" t="s">
        <v>438</v>
      </c>
      <c r="M10" s="356"/>
      <c r="N10" s="270">
        <v>80</v>
      </c>
      <c r="O10" s="271">
        <v>80</v>
      </c>
      <c r="P10" s="271">
        <v>80</v>
      </c>
      <c r="Q10" s="271">
        <v>80</v>
      </c>
      <c r="R10" s="252">
        <f t="shared" si="1"/>
        <v>80</v>
      </c>
      <c r="S10" s="262">
        <v>80</v>
      </c>
      <c r="U10" s="253">
        <f t="shared" si="6"/>
        <v>7</v>
      </c>
      <c r="V10" s="254" t="s">
        <v>438</v>
      </c>
      <c r="W10" s="359"/>
      <c r="X10" s="272">
        <v>78</v>
      </c>
      <c r="Y10" s="273">
        <v>78</v>
      </c>
      <c r="Z10" s="273">
        <v>79</v>
      </c>
      <c r="AA10" s="273">
        <v>78</v>
      </c>
      <c r="AB10" s="256">
        <f t="shared" si="2"/>
        <v>78.333333333333329</v>
      </c>
      <c r="AC10" s="263">
        <v>76</v>
      </c>
      <c r="AE10" s="257">
        <f t="shared" si="7"/>
        <v>7</v>
      </c>
      <c r="AF10" s="258" t="s">
        <v>438</v>
      </c>
      <c r="AG10" s="361"/>
      <c r="AH10" s="274">
        <v>78</v>
      </c>
      <c r="AI10" s="274">
        <v>80</v>
      </c>
      <c r="AJ10" s="274">
        <v>79</v>
      </c>
      <c r="AK10" s="274">
        <v>79</v>
      </c>
      <c r="AL10" s="260">
        <f t="shared" si="3"/>
        <v>79.333333333333329</v>
      </c>
      <c r="AM10" s="264">
        <v>78</v>
      </c>
    </row>
    <row r="11" spans="1:39">
      <c r="A11" s="245">
        <f t="shared" si="4"/>
        <v>8</v>
      </c>
      <c r="B11" s="275" t="s">
        <v>21</v>
      </c>
      <c r="C11" s="353"/>
      <c r="D11" s="247">
        <v>85</v>
      </c>
      <c r="E11" s="247">
        <v>80</v>
      </c>
      <c r="F11" s="247">
        <v>80</v>
      </c>
      <c r="G11" s="247">
        <v>80</v>
      </c>
      <c r="H11" s="248">
        <f t="shared" si="0"/>
        <v>80</v>
      </c>
      <c r="I11" s="247">
        <v>82</v>
      </c>
      <c r="K11" s="249">
        <f t="shared" si="5"/>
        <v>8</v>
      </c>
      <c r="L11" s="276" t="s">
        <v>21</v>
      </c>
      <c r="M11" s="356"/>
      <c r="N11" s="251">
        <v>81</v>
      </c>
      <c r="O11" s="251">
        <v>81</v>
      </c>
      <c r="P11" s="251">
        <v>80</v>
      </c>
      <c r="Q11" s="251">
        <v>80</v>
      </c>
      <c r="R11" s="252">
        <v>80</v>
      </c>
      <c r="S11" s="251">
        <v>81</v>
      </c>
      <c r="U11" s="253">
        <f t="shared" si="6"/>
        <v>8</v>
      </c>
      <c r="V11" s="277" t="s">
        <v>21</v>
      </c>
      <c r="W11" s="359"/>
      <c r="X11" s="255">
        <v>80</v>
      </c>
      <c r="Y11" s="255">
        <v>80</v>
      </c>
      <c r="Z11" s="255">
        <v>79</v>
      </c>
      <c r="AA11" s="255">
        <v>79</v>
      </c>
      <c r="AB11" s="256">
        <f t="shared" si="2"/>
        <v>79.333333333333329</v>
      </c>
      <c r="AC11" s="255">
        <v>81</v>
      </c>
      <c r="AE11" s="257">
        <f t="shared" si="7"/>
        <v>8</v>
      </c>
      <c r="AF11" s="278" t="s">
        <v>21</v>
      </c>
      <c r="AG11" s="361"/>
      <c r="AH11" s="259">
        <v>80</v>
      </c>
      <c r="AI11" s="259">
        <v>80</v>
      </c>
      <c r="AJ11" s="259">
        <v>80</v>
      </c>
      <c r="AK11" s="259">
        <v>80</v>
      </c>
      <c r="AL11" s="260">
        <v>82</v>
      </c>
      <c r="AM11" s="259">
        <v>80</v>
      </c>
    </row>
    <row r="12" spans="1:39">
      <c r="A12" s="245">
        <f t="shared" si="4"/>
        <v>9</v>
      </c>
      <c r="B12" s="275" t="s">
        <v>22</v>
      </c>
      <c r="C12" s="353"/>
      <c r="D12" s="247">
        <v>75</v>
      </c>
      <c r="E12" s="247">
        <v>75</v>
      </c>
      <c r="F12" s="247">
        <v>65</v>
      </c>
      <c r="G12" s="247">
        <v>75</v>
      </c>
      <c r="H12" s="248">
        <f t="shared" si="0"/>
        <v>71.666666666666671</v>
      </c>
      <c r="I12" s="247">
        <v>70</v>
      </c>
      <c r="K12" s="249">
        <f t="shared" si="5"/>
        <v>9</v>
      </c>
      <c r="L12" s="276" t="s">
        <v>22</v>
      </c>
      <c r="M12" s="356"/>
      <c r="N12" s="251">
        <v>75</v>
      </c>
      <c r="O12" s="251">
        <v>75</v>
      </c>
      <c r="P12" s="251">
        <v>77</v>
      </c>
      <c r="Q12" s="251">
        <v>77</v>
      </c>
      <c r="R12" s="252">
        <f t="shared" si="1"/>
        <v>76.333333333333329</v>
      </c>
      <c r="S12" s="251">
        <v>70</v>
      </c>
      <c r="U12" s="253">
        <f t="shared" si="6"/>
        <v>9</v>
      </c>
      <c r="V12" s="277" t="s">
        <v>22</v>
      </c>
      <c r="W12" s="359"/>
      <c r="X12" s="255">
        <v>78</v>
      </c>
      <c r="Y12" s="255">
        <v>72</v>
      </c>
      <c r="Z12" s="255">
        <v>74</v>
      </c>
      <c r="AA12" s="255">
        <v>75</v>
      </c>
      <c r="AB12" s="256">
        <f t="shared" si="2"/>
        <v>73.666666666666671</v>
      </c>
      <c r="AC12" s="255">
        <v>72</v>
      </c>
      <c r="AE12" s="257">
        <f t="shared" si="7"/>
        <v>9</v>
      </c>
      <c r="AF12" s="278" t="s">
        <v>22</v>
      </c>
      <c r="AG12" s="361"/>
      <c r="AH12" s="259">
        <v>79</v>
      </c>
      <c r="AI12" s="259">
        <v>78</v>
      </c>
      <c r="AJ12" s="259">
        <v>77</v>
      </c>
      <c r="AK12" s="259">
        <v>77</v>
      </c>
      <c r="AL12" s="260">
        <f t="shared" si="3"/>
        <v>77.333333333333329</v>
      </c>
      <c r="AM12" s="259">
        <v>70</v>
      </c>
    </row>
    <row r="13" spans="1:39">
      <c r="A13" s="245">
        <f t="shared" si="4"/>
        <v>10</v>
      </c>
      <c r="B13" s="275" t="s">
        <v>23</v>
      </c>
      <c r="C13" s="353"/>
      <c r="D13" s="247">
        <v>75</v>
      </c>
      <c r="E13" s="247">
        <v>75</v>
      </c>
      <c r="F13" s="247">
        <v>75</v>
      </c>
      <c r="G13" s="247">
        <v>75</v>
      </c>
      <c r="H13" s="248">
        <f t="shared" si="0"/>
        <v>75</v>
      </c>
      <c r="I13" s="247">
        <v>75</v>
      </c>
      <c r="K13" s="249">
        <f t="shared" si="5"/>
        <v>10</v>
      </c>
      <c r="L13" s="276" t="s">
        <v>23</v>
      </c>
      <c r="M13" s="356"/>
      <c r="N13" s="251">
        <v>79</v>
      </c>
      <c r="O13" s="251">
        <v>79</v>
      </c>
      <c r="P13" s="251">
        <v>80</v>
      </c>
      <c r="Q13" s="251">
        <v>78</v>
      </c>
      <c r="R13" s="252">
        <f t="shared" si="1"/>
        <v>79</v>
      </c>
      <c r="S13" s="251">
        <v>77</v>
      </c>
      <c r="U13" s="253">
        <f t="shared" si="6"/>
        <v>10</v>
      </c>
      <c r="V13" s="277" t="s">
        <v>23</v>
      </c>
      <c r="W13" s="359"/>
      <c r="X13" s="255">
        <v>78</v>
      </c>
      <c r="Y13" s="255">
        <v>77</v>
      </c>
      <c r="Z13" s="255">
        <v>79</v>
      </c>
      <c r="AA13" s="255">
        <v>77</v>
      </c>
      <c r="AB13" s="256">
        <f t="shared" si="2"/>
        <v>77.666666666666671</v>
      </c>
      <c r="AC13" s="255">
        <v>77</v>
      </c>
      <c r="AE13" s="257">
        <f t="shared" si="7"/>
        <v>10</v>
      </c>
      <c r="AF13" s="278" t="s">
        <v>23</v>
      </c>
      <c r="AG13" s="361"/>
      <c r="AH13" s="259">
        <v>79</v>
      </c>
      <c r="AI13" s="259">
        <v>80</v>
      </c>
      <c r="AJ13" s="259">
        <v>80</v>
      </c>
      <c r="AK13" s="259">
        <v>80</v>
      </c>
      <c r="AL13" s="260">
        <f t="shared" si="3"/>
        <v>80</v>
      </c>
      <c r="AM13" s="259">
        <v>70</v>
      </c>
    </row>
    <row r="14" spans="1:39">
      <c r="A14" s="245">
        <f t="shared" si="4"/>
        <v>11</v>
      </c>
      <c r="B14" s="275" t="s">
        <v>24</v>
      </c>
      <c r="C14" s="353"/>
      <c r="D14" s="247">
        <v>80</v>
      </c>
      <c r="E14" s="247">
        <v>75</v>
      </c>
      <c r="F14" s="247">
        <v>75</v>
      </c>
      <c r="G14" s="247">
        <v>80</v>
      </c>
      <c r="H14" s="248">
        <f t="shared" si="0"/>
        <v>76.666666666666671</v>
      </c>
      <c r="I14" s="247">
        <v>75</v>
      </c>
      <c r="K14" s="249">
        <f t="shared" si="5"/>
        <v>11</v>
      </c>
      <c r="L14" s="276" t="s">
        <v>24</v>
      </c>
      <c r="M14" s="356"/>
      <c r="N14" s="251">
        <v>78</v>
      </c>
      <c r="O14" s="251">
        <v>79</v>
      </c>
      <c r="P14" s="251">
        <v>80</v>
      </c>
      <c r="Q14" s="251">
        <v>79</v>
      </c>
      <c r="R14" s="252">
        <f t="shared" si="1"/>
        <v>79.333333333333329</v>
      </c>
      <c r="S14" s="251">
        <v>77</v>
      </c>
      <c r="U14" s="253">
        <f t="shared" si="6"/>
        <v>11</v>
      </c>
      <c r="V14" s="277" t="s">
        <v>24</v>
      </c>
      <c r="W14" s="359"/>
      <c r="X14" s="255">
        <v>78</v>
      </c>
      <c r="Y14" s="255">
        <v>78</v>
      </c>
      <c r="Z14" s="255">
        <v>77</v>
      </c>
      <c r="AA14" s="255">
        <v>77</v>
      </c>
      <c r="AB14" s="256">
        <f t="shared" si="2"/>
        <v>77.333333333333329</v>
      </c>
      <c r="AC14" s="255">
        <v>77</v>
      </c>
      <c r="AE14" s="257">
        <f t="shared" si="7"/>
        <v>11</v>
      </c>
      <c r="AF14" s="278" t="s">
        <v>24</v>
      </c>
      <c r="AG14" s="361"/>
      <c r="AH14" s="259">
        <v>80</v>
      </c>
      <c r="AI14" s="259">
        <v>80</v>
      </c>
      <c r="AJ14" s="259">
        <v>81</v>
      </c>
      <c r="AK14" s="259">
        <v>80</v>
      </c>
      <c r="AL14" s="260">
        <f t="shared" si="3"/>
        <v>80.333333333333329</v>
      </c>
      <c r="AM14" s="259">
        <v>80</v>
      </c>
    </row>
    <row r="15" spans="1:39">
      <c r="A15" s="245">
        <f t="shared" si="4"/>
        <v>12</v>
      </c>
      <c r="B15" s="275" t="s">
        <v>25</v>
      </c>
      <c r="C15" s="353"/>
      <c r="D15" s="245">
        <v>85</v>
      </c>
      <c r="E15" s="265">
        <v>80</v>
      </c>
      <c r="F15" s="245">
        <v>80</v>
      </c>
      <c r="G15" s="245">
        <v>80</v>
      </c>
      <c r="H15" s="248">
        <f t="shared" si="0"/>
        <v>80</v>
      </c>
      <c r="I15" s="247">
        <v>80</v>
      </c>
      <c r="K15" s="249">
        <f t="shared" si="5"/>
        <v>12</v>
      </c>
      <c r="L15" s="276" t="s">
        <v>25</v>
      </c>
      <c r="M15" s="356"/>
      <c r="N15" s="249">
        <v>79</v>
      </c>
      <c r="O15" s="266">
        <v>77</v>
      </c>
      <c r="P15" s="249">
        <v>80</v>
      </c>
      <c r="Q15" s="249">
        <v>80</v>
      </c>
      <c r="R15" s="252">
        <f t="shared" si="1"/>
        <v>79</v>
      </c>
      <c r="S15" s="251">
        <v>80</v>
      </c>
      <c r="U15" s="253">
        <f t="shared" si="6"/>
        <v>12</v>
      </c>
      <c r="V15" s="277" t="s">
        <v>25</v>
      </c>
      <c r="W15" s="359"/>
      <c r="X15" s="279">
        <v>80</v>
      </c>
      <c r="Y15" s="267">
        <v>80</v>
      </c>
      <c r="Z15" s="253">
        <v>80</v>
      </c>
      <c r="AA15" s="279">
        <v>80</v>
      </c>
      <c r="AB15" s="256">
        <f t="shared" si="2"/>
        <v>80</v>
      </c>
      <c r="AC15" s="255">
        <v>80</v>
      </c>
      <c r="AE15" s="257">
        <f t="shared" si="7"/>
        <v>12</v>
      </c>
      <c r="AF15" s="278" t="s">
        <v>25</v>
      </c>
      <c r="AG15" s="361"/>
      <c r="AH15" s="259">
        <v>80</v>
      </c>
      <c r="AI15" s="259">
        <v>80</v>
      </c>
      <c r="AJ15" s="259">
        <v>80</v>
      </c>
      <c r="AK15" s="259">
        <v>80</v>
      </c>
      <c r="AL15" s="260">
        <f t="shared" si="3"/>
        <v>80</v>
      </c>
      <c r="AM15" s="259">
        <v>80</v>
      </c>
    </row>
    <row r="16" spans="1:39">
      <c r="A16" s="245">
        <f t="shared" si="4"/>
        <v>13</v>
      </c>
      <c r="B16" s="275" t="s">
        <v>26</v>
      </c>
      <c r="C16" s="353"/>
      <c r="D16" s="247">
        <v>80</v>
      </c>
      <c r="E16" s="247">
        <v>75</v>
      </c>
      <c r="F16" s="247">
        <v>75</v>
      </c>
      <c r="G16" s="247">
        <v>75</v>
      </c>
      <c r="H16" s="248">
        <f t="shared" si="0"/>
        <v>75</v>
      </c>
      <c r="I16" s="247">
        <v>75</v>
      </c>
      <c r="K16" s="249">
        <f t="shared" si="5"/>
        <v>13</v>
      </c>
      <c r="L16" s="276" t="s">
        <v>26</v>
      </c>
      <c r="M16" s="356"/>
      <c r="N16" s="251">
        <v>78</v>
      </c>
      <c r="O16" s="251">
        <v>77</v>
      </c>
      <c r="P16" s="251">
        <v>78</v>
      </c>
      <c r="Q16" s="251">
        <v>79</v>
      </c>
      <c r="R16" s="252">
        <f t="shared" si="1"/>
        <v>78</v>
      </c>
      <c r="S16" s="251">
        <v>76</v>
      </c>
      <c r="U16" s="253">
        <f t="shared" si="6"/>
        <v>13</v>
      </c>
      <c r="V16" s="277" t="s">
        <v>26</v>
      </c>
      <c r="W16" s="359"/>
      <c r="X16" s="255">
        <v>78</v>
      </c>
      <c r="Y16" s="255">
        <v>79</v>
      </c>
      <c r="Z16" s="255">
        <v>79</v>
      </c>
      <c r="AA16" s="255">
        <v>79</v>
      </c>
      <c r="AB16" s="256">
        <f t="shared" si="2"/>
        <v>79</v>
      </c>
      <c r="AC16" s="255">
        <v>79</v>
      </c>
      <c r="AE16" s="257">
        <f t="shared" si="7"/>
        <v>13</v>
      </c>
      <c r="AF16" s="278" t="s">
        <v>26</v>
      </c>
      <c r="AG16" s="361"/>
      <c r="AH16" s="259">
        <v>80</v>
      </c>
      <c r="AI16" s="259">
        <v>80</v>
      </c>
      <c r="AJ16" s="259">
        <v>80</v>
      </c>
      <c r="AK16" s="259">
        <v>80</v>
      </c>
      <c r="AL16" s="260">
        <f t="shared" si="3"/>
        <v>80</v>
      </c>
      <c r="AM16" s="259">
        <v>80</v>
      </c>
    </row>
    <row r="17" spans="1:39">
      <c r="A17" s="245">
        <f t="shared" si="4"/>
        <v>14</v>
      </c>
      <c r="B17" s="275" t="s">
        <v>27</v>
      </c>
      <c r="C17" s="353"/>
      <c r="D17" s="245">
        <v>80</v>
      </c>
      <c r="E17" s="265">
        <v>75</v>
      </c>
      <c r="F17" s="245">
        <v>80</v>
      </c>
      <c r="G17" s="245">
        <v>75</v>
      </c>
      <c r="H17" s="248">
        <f t="shared" si="0"/>
        <v>76.666666666666671</v>
      </c>
      <c r="I17" s="247">
        <v>75</v>
      </c>
      <c r="K17" s="249">
        <f t="shared" si="5"/>
        <v>14</v>
      </c>
      <c r="L17" s="276" t="s">
        <v>27</v>
      </c>
      <c r="M17" s="356"/>
      <c r="N17" s="249">
        <v>77</v>
      </c>
      <c r="O17" s="266">
        <v>76</v>
      </c>
      <c r="P17" s="249">
        <v>79</v>
      </c>
      <c r="Q17" s="249">
        <v>79</v>
      </c>
      <c r="R17" s="252">
        <f t="shared" si="1"/>
        <v>78</v>
      </c>
      <c r="S17" s="251">
        <v>79</v>
      </c>
      <c r="U17" s="253">
        <f t="shared" si="6"/>
        <v>14</v>
      </c>
      <c r="V17" s="277" t="s">
        <v>27</v>
      </c>
      <c r="W17" s="359"/>
      <c r="X17" s="253">
        <v>79</v>
      </c>
      <c r="Y17" s="267">
        <v>79</v>
      </c>
      <c r="Z17" s="253">
        <v>79</v>
      </c>
      <c r="AA17" s="253">
        <v>79</v>
      </c>
      <c r="AB17" s="256">
        <f t="shared" si="2"/>
        <v>79</v>
      </c>
      <c r="AC17" s="255">
        <v>79</v>
      </c>
      <c r="AE17" s="257">
        <f t="shared" si="7"/>
        <v>14</v>
      </c>
      <c r="AF17" s="278" t="s">
        <v>27</v>
      </c>
      <c r="AG17" s="361"/>
      <c r="AH17" s="264">
        <v>78</v>
      </c>
      <c r="AI17" s="264">
        <v>80</v>
      </c>
      <c r="AJ17" s="264">
        <v>80</v>
      </c>
      <c r="AK17" s="264">
        <v>80</v>
      </c>
      <c r="AL17" s="260">
        <f t="shared" si="3"/>
        <v>80</v>
      </c>
      <c r="AM17" s="259">
        <v>78</v>
      </c>
    </row>
    <row r="18" spans="1:39">
      <c r="A18" s="245">
        <f t="shared" si="4"/>
        <v>15</v>
      </c>
      <c r="B18" s="275" t="s">
        <v>28</v>
      </c>
      <c r="C18" s="353"/>
      <c r="D18" s="261">
        <v>75</v>
      </c>
      <c r="E18" s="261">
        <v>75</v>
      </c>
      <c r="F18" s="261">
        <v>85</v>
      </c>
      <c r="G18" s="261">
        <v>75</v>
      </c>
      <c r="H18" s="248">
        <f t="shared" si="0"/>
        <v>78.333333333333329</v>
      </c>
      <c r="I18" s="247">
        <v>75</v>
      </c>
      <c r="K18" s="249">
        <f t="shared" si="5"/>
        <v>15</v>
      </c>
      <c r="L18" s="276" t="s">
        <v>28</v>
      </c>
      <c r="M18" s="356"/>
      <c r="N18" s="262">
        <v>78</v>
      </c>
      <c r="O18" s="262">
        <v>78</v>
      </c>
      <c r="P18" s="262">
        <v>80</v>
      </c>
      <c r="Q18" s="262">
        <v>79</v>
      </c>
      <c r="R18" s="252">
        <f t="shared" si="1"/>
        <v>79</v>
      </c>
      <c r="S18" s="251">
        <v>77</v>
      </c>
      <c r="U18" s="253">
        <f t="shared" si="6"/>
        <v>15</v>
      </c>
      <c r="V18" s="277" t="s">
        <v>28</v>
      </c>
      <c r="W18" s="359"/>
      <c r="X18" s="263">
        <v>73</v>
      </c>
      <c r="Y18" s="263">
        <v>78</v>
      </c>
      <c r="Z18" s="263">
        <v>76</v>
      </c>
      <c r="AA18" s="263">
        <v>76</v>
      </c>
      <c r="AB18" s="256">
        <f t="shared" si="2"/>
        <v>76.666666666666671</v>
      </c>
      <c r="AC18" s="255">
        <v>75</v>
      </c>
      <c r="AE18" s="257">
        <f t="shared" si="7"/>
        <v>15</v>
      </c>
      <c r="AF18" s="278" t="s">
        <v>28</v>
      </c>
      <c r="AG18" s="361"/>
      <c r="AH18" s="264">
        <v>79</v>
      </c>
      <c r="AI18" s="264">
        <v>78</v>
      </c>
      <c r="AJ18" s="264">
        <v>80</v>
      </c>
      <c r="AK18" s="264">
        <v>80</v>
      </c>
      <c r="AL18" s="260">
        <f t="shared" si="3"/>
        <v>79.333333333333329</v>
      </c>
      <c r="AM18" s="259">
        <v>80</v>
      </c>
    </row>
    <row r="19" spans="1:39">
      <c r="A19" s="245">
        <f t="shared" si="4"/>
        <v>16</v>
      </c>
      <c r="B19" s="275" t="s">
        <v>29</v>
      </c>
      <c r="C19" s="353"/>
      <c r="D19" s="261">
        <v>85</v>
      </c>
      <c r="E19" s="261">
        <v>75</v>
      </c>
      <c r="F19" s="261">
        <v>75</v>
      </c>
      <c r="G19" s="261">
        <v>75</v>
      </c>
      <c r="H19" s="248">
        <f t="shared" si="0"/>
        <v>75</v>
      </c>
      <c r="I19" s="247">
        <v>75</v>
      </c>
      <c r="K19" s="249">
        <f t="shared" si="5"/>
        <v>16</v>
      </c>
      <c r="L19" s="276" t="s">
        <v>29</v>
      </c>
      <c r="M19" s="356"/>
      <c r="N19" s="262">
        <v>78</v>
      </c>
      <c r="O19" s="262">
        <v>78</v>
      </c>
      <c r="P19" s="262">
        <v>79</v>
      </c>
      <c r="Q19" s="262">
        <v>80</v>
      </c>
      <c r="R19" s="252">
        <f t="shared" si="1"/>
        <v>79</v>
      </c>
      <c r="S19" s="251">
        <v>80</v>
      </c>
      <c r="U19" s="253">
        <f t="shared" si="6"/>
        <v>16</v>
      </c>
      <c r="V19" s="277" t="s">
        <v>29</v>
      </c>
      <c r="W19" s="359"/>
      <c r="X19" s="263">
        <v>80</v>
      </c>
      <c r="Y19" s="263">
        <v>79</v>
      </c>
      <c r="Z19" s="263">
        <v>78</v>
      </c>
      <c r="AA19" s="263">
        <v>77</v>
      </c>
      <c r="AB19" s="256">
        <f t="shared" si="2"/>
        <v>78</v>
      </c>
      <c r="AC19" s="255">
        <v>78</v>
      </c>
      <c r="AE19" s="257">
        <f t="shared" si="7"/>
        <v>16</v>
      </c>
      <c r="AF19" s="278" t="s">
        <v>29</v>
      </c>
      <c r="AG19" s="361"/>
      <c r="AH19" s="264">
        <v>79</v>
      </c>
      <c r="AI19" s="264">
        <v>80</v>
      </c>
      <c r="AJ19" s="264">
        <v>80</v>
      </c>
      <c r="AK19" s="264">
        <v>80</v>
      </c>
      <c r="AL19" s="260">
        <f t="shared" si="3"/>
        <v>80</v>
      </c>
      <c r="AM19" s="259">
        <v>77</v>
      </c>
    </row>
    <row r="20" spans="1:39">
      <c r="A20" s="245">
        <f t="shared" si="4"/>
        <v>17</v>
      </c>
      <c r="B20" s="280" t="s">
        <v>439</v>
      </c>
      <c r="C20" s="353"/>
      <c r="D20" s="261">
        <v>80</v>
      </c>
      <c r="E20" s="261">
        <v>75</v>
      </c>
      <c r="F20" s="261">
        <v>75</v>
      </c>
      <c r="G20" s="261">
        <v>75</v>
      </c>
      <c r="H20" s="248">
        <f t="shared" si="0"/>
        <v>75</v>
      </c>
      <c r="I20" s="247">
        <v>70</v>
      </c>
      <c r="K20" s="249">
        <f t="shared" si="5"/>
        <v>17</v>
      </c>
      <c r="L20" s="281" t="s">
        <v>439</v>
      </c>
      <c r="M20" s="356"/>
      <c r="N20" s="262">
        <v>76</v>
      </c>
      <c r="O20" s="262">
        <v>76</v>
      </c>
      <c r="P20" s="262">
        <v>78</v>
      </c>
      <c r="Q20" s="262">
        <v>80</v>
      </c>
      <c r="R20" s="252">
        <f t="shared" si="1"/>
        <v>78</v>
      </c>
      <c r="S20" s="251">
        <v>75</v>
      </c>
      <c r="U20" s="253">
        <f t="shared" si="6"/>
        <v>17</v>
      </c>
      <c r="V20" s="282" t="s">
        <v>439</v>
      </c>
      <c r="W20" s="359"/>
      <c r="X20" s="263">
        <v>77</v>
      </c>
      <c r="Y20" s="263">
        <v>76</v>
      </c>
      <c r="Z20" s="263">
        <v>75</v>
      </c>
      <c r="AA20" s="263">
        <v>75</v>
      </c>
      <c r="AB20" s="256">
        <f t="shared" si="2"/>
        <v>75.333333333333329</v>
      </c>
      <c r="AC20" s="255">
        <v>75</v>
      </c>
      <c r="AE20" s="257">
        <f t="shared" si="7"/>
        <v>17</v>
      </c>
      <c r="AF20" s="283" t="s">
        <v>439</v>
      </c>
      <c r="AG20" s="361"/>
      <c r="AH20" s="264">
        <v>79</v>
      </c>
      <c r="AI20" s="264">
        <v>70</v>
      </c>
      <c r="AJ20" s="264">
        <v>77</v>
      </c>
      <c r="AK20" s="264">
        <v>70</v>
      </c>
      <c r="AL20" s="260">
        <f t="shared" si="3"/>
        <v>72.333333333333329</v>
      </c>
      <c r="AM20" s="259">
        <v>75</v>
      </c>
    </row>
    <row r="21" spans="1:39">
      <c r="A21" s="245">
        <f t="shared" si="4"/>
        <v>18</v>
      </c>
      <c r="B21" s="275" t="s">
        <v>30</v>
      </c>
      <c r="C21" s="353"/>
      <c r="D21" s="261">
        <v>80</v>
      </c>
      <c r="E21" s="261">
        <v>75</v>
      </c>
      <c r="F21" s="261">
        <v>70</v>
      </c>
      <c r="G21" s="261">
        <v>75</v>
      </c>
      <c r="H21" s="248">
        <f t="shared" si="0"/>
        <v>73.333333333333329</v>
      </c>
      <c r="I21" s="261">
        <v>75</v>
      </c>
      <c r="K21" s="249">
        <f t="shared" si="5"/>
        <v>18</v>
      </c>
      <c r="L21" s="276" t="s">
        <v>30</v>
      </c>
      <c r="M21" s="356"/>
      <c r="N21" s="262">
        <v>77</v>
      </c>
      <c r="O21" s="262">
        <v>77</v>
      </c>
      <c r="P21" s="262">
        <v>80</v>
      </c>
      <c r="Q21" s="262">
        <v>80</v>
      </c>
      <c r="R21" s="252">
        <f t="shared" si="1"/>
        <v>79</v>
      </c>
      <c r="S21" s="262">
        <v>80</v>
      </c>
      <c r="U21" s="253">
        <f t="shared" si="6"/>
        <v>18</v>
      </c>
      <c r="V21" s="277" t="s">
        <v>30</v>
      </c>
      <c r="W21" s="359"/>
      <c r="X21" s="263">
        <v>78</v>
      </c>
      <c r="Y21" s="263">
        <v>77</v>
      </c>
      <c r="Z21" s="263">
        <v>79</v>
      </c>
      <c r="AA21" s="263">
        <v>79</v>
      </c>
      <c r="AB21" s="256">
        <f t="shared" si="2"/>
        <v>78.333333333333329</v>
      </c>
      <c r="AC21" s="263">
        <v>79</v>
      </c>
      <c r="AE21" s="257">
        <f t="shared" si="7"/>
        <v>18</v>
      </c>
      <c r="AF21" s="278" t="s">
        <v>30</v>
      </c>
      <c r="AG21" s="361"/>
      <c r="AH21" s="264">
        <v>80</v>
      </c>
      <c r="AI21" s="264">
        <v>80</v>
      </c>
      <c r="AJ21" s="264">
        <v>80</v>
      </c>
      <c r="AK21" s="264">
        <v>80</v>
      </c>
      <c r="AL21" s="260">
        <f t="shared" si="3"/>
        <v>80</v>
      </c>
      <c r="AM21" s="264">
        <v>80</v>
      </c>
    </row>
    <row r="22" spans="1:39">
      <c r="A22" s="245">
        <f t="shared" si="4"/>
        <v>19</v>
      </c>
      <c r="B22" s="275" t="s">
        <v>31</v>
      </c>
      <c r="C22" s="353"/>
      <c r="D22" s="261">
        <v>80</v>
      </c>
      <c r="E22" s="261">
        <v>80</v>
      </c>
      <c r="F22" s="261">
        <v>75</v>
      </c>
      <c r="G22" s="261">
        <v>80</v>
      </c>
      <c r="H22" s="248">
        <f t="shared" si="0"/>
        <v>78.333333333333329</v>
      </c>
      <c r="I22" s="261">
        <v>80</v>
      </c>
      <c r="K22" s="249">
        <f t="shared" si="5"/>
        <v>19</v>
      </c>
      <c r="L22" s="276" t="s">
        <v>31</v>
      </c>
      <c r="M22" s="356"/>
      <c r="N22" s="262">
        <v>79</v>
      </c>
      <c r="O22" s="262">
        <v>80</v>
      </c>
      <c r="P22" s="262">
        <v>77</v>
      </c>
      <c r="Q22" s="262">
        <v>80</v>
      </c>
      <c r="R22" s="252">
        <f t="shared" si="1"/>
        <v>79</v>
      </c>
      <c r="S22" s="262">
        <v>80</v>
      </c>
      <c r="U22" s="253">
        <f t="shared" si="6"/>
        <v>19</v>
      </c>
      <c r="V22" s="277" t="s">
        <v>31</v>
      </c>
      <c r="W22" s="359"/>
      <c r="X22" s="263">
        <v>80</v>
      </c>
      <c r="Y22" s="263">
        <v>79</v>
      </c>
      <c r="Z22" s="263">
        <v>79</v>
      </c>
      <c r="AA22" s="263">
        <v>79</v>
      </c>
      <c r="AB22" s="256">
        <f t="shared" si="2"/>
        <v>79</v>
      </c>
      <c r="AC22" s="263">
        <v>79</v>
      </c>
      <c r="AE22" s="257">
        <f t="shared" si="7"/>
        <v>19</v>
      </c>
      <c r="AF22" s="278" t="s">
        <v>31</v>
      </c>
      <c r="AG22" s="361"/>
      <c r="AH22" s="264">
        <v>80</v>
      </c>
      <c r="AI22" s="264">
        <v>81</v>
      </c>
      <c r="AJ22" s="264">
        <v>82</v>
      </c>
      <c r="AK22" s="264">
        <v>80</v>
      </c>
      <c r="AL22" s="260">
        <f t="shared" si="3"/>
        <v>81</v>
      </c>
      <c r="AM22" s="264">
        <v>80</v>
      </c>
    </row>
    <row r="23" spans="1:39">
      <c r="A23" s="245">
        <f t="shared" si="4"/>
        <v>20</v>
      </c>
      <c r="B23" s="275" t="s">
        <v>32</v>
      </c>
      <c r="C23" s="353"/>
      <c r="D23" s="261">
        <v>75</v>
      </c>
      <c r="E23" s="261">
        <v>75</v>
      </c>
      <c r="F23" s="261">
        <v>80</v>
      </c>
      <c r="G23" s="261">
        <v>75</v>
      </c>
      <c r="H23" s="248">
        <f t="shared" si="0"/>
        <v>76.666666666666671</v>
      </c>
      <c r="I23" s="261">
        <v>70</v>
      </c>
      <c r="K23" s="249">
        <f t="shared" si="5"/>
        <v>20</v>
      </c>
      <c r="L23" s="276" t="s">
        <v>32</v>
      </c>
      <c r="M23" s="356"/>
      <c r="N23" s="262">
        <v>79</v>
      </c>
      <c r="O23" s="262">
        <v>79</v>
      </c>
      <c r="P23" s="262">
        <v>79</v>
      </c>
      <c r="Q23" s="262">
        <v>80</v>
      </c>
      <c r="R23" s="252">
        <f t="shared" si="1"/>
        <v>79.333333333333329</v>
      </c>
      <c r="S23" s="262">
        <v>78</v>
      </c>
      <c r="U23" s="253">
        <f t="shared" si="6"/>
        <v>20</v>
      </c>
      <c r="V23" s="277" t="s">
        <v>32</v>
      </c>
      <c r="W23" s="359"/>
      <c r="X23" s="263">
        <v>77</v>
      </c>
      <c r="Y23" s="263">
        <v>77</v>
      </c>
      <c r="Z23" s="263">
        <v>77</v>
      </c>
      <c r="AA23" s="263">
        <v>78</v>
      </c>
      <c r="AB23" s="256">
        <f t="shared" si="2"/>
        <v>77.333333333333329</v>
      </c>
      <c r="AC23" s="263">
        <v>77</v>
      </c>
      <c r="AE23" s="257">
        <f t="shared" si="7"/>
        <v>20</v>
      </c>
      <c r="AF23" s="278" t="s">
        <v>32</v>
      </c>
      <c r="AG23" s="361"/>
      <c r="AH23" s="264">
        <v>80</v>
      </c>
      <c r="AI23" s="264">
        <v>80</v>
      </c>
      <c r="AJ23" s="264">
        <v>80</v>
      </c>
      <c r="AK23" s="264">
        <v>80</v>
      </c>
      <c r="AL23" s="260">
        <f t="shared" si="3"/>
        <v>80</v>
      </c>
      <c r="AM23" s="264">
        <v>80</v>
      </c>
    </row>
    <row r="24" spans="1:39">
      <c r="A24" s="245">
        <f t="shared" si="4"/>
        <v>21</v>
      </c>
      <c r="B24" s="275" t="s">
        <v>440</v>
      </c>
      <c r="C24" s="353"/>
      <c r="D24" s="261">
        <v>80</v>
      </c>
      <c r="E24" s="261">
        <v>75</v>
      </c>
      <c r="F24" s="261">
        <v>75</v>
      </c>
      <c r="G24" s="261">
        <v>75</v>
      </c>
      <c r="H24" s="248">
        <f t="shared" si="0"/>
        <v>75</v>
      </c>
      <c r="I24" s="261">
        <v>75</v>
      </c>
      <c r="K24" s="249">
        <f t="shared" si="5"/>
        <v>21</v>
      </c>
      <c r="L24" s="276" t="s">
        <v>440</v>
      </c>
      <c r="M24" s="356"/>
      <c r="N24" s="262">
        <v>77</v>
      </c>
      <c r="O24" s="262">
        <v>77</v>
      </c>
      <c r="P24" s="262">
        <v>78</v>
      </c>
      <c r="Q24" s="262">
        <v>78</v>
      </c>
      <c r="R24" s="252">
        <f t="shared" si="1"/>
        <v>77.666666666666671</v>
      </c>
      <c r="S24" s="262">
        <v>77</v>
      </c>
      <c r="U24" s="253">
        <f t="shared" si="6"/>
        <v>21</v>
      </c>
      <c r="V24" s="277" t="s">
        <v>440</v>
      </c>
      <c r="W24" s="359"/>
      <c r="X24" s="263">
        <v>79</v>
      </c>
      <c r="Y24" s="263">
        <v>76</v>
      </c>
      <c r="Z24" s="263">
        <v>75</v>
      </c>
      <c r="AA24" s="263">
        <v>76</v>
      </c>
      <c r="AB24" s="256">
        <f t="shared" si="2"/>
        <v>75.666666666666671</v>
      </c>
      <c r="AC24" s="263">
        <v>76</v>
      </c>
      <c r="AE24" s="257">
        <f t="shared" si="7"/>
        <v>21</v>
      </c>
      <c r="AF24" s="278" t="s">
        <v>440</v>
      </c>
      <c r="AG24" s="361"/>
      <c r="AH24" s="264">
        <v>78</v>
      </c>
      <c r="AI24" s="264">
        <v>77</v>
      </c>
      <c r="AJ24" s="264">
        <v>78</v>
      </c>
      <c r="AK24" s="264">
        <v>78</v>
      </c>
      <c r="AL24" s="260">
        <f t="shared" si="3"/>
        <v>77.666666666666671</v>
      </c>
      <c r="AM24" s="264">
        <v>70</v>
      </c>
    </row>
    <row r="25" spans="1:39">
      <c r="A25" s="245">
        <f t="shared" si="4"/>
        <v>22</v>
      </c>
      <c r="B25" s="275" t="s">
        <v>33</v>
      </c>
      <c r="C25" s="353"/>
      <c r="D25" s="261">
        <v>70</v>
      </c>
      <c r="E25" s="261">
        <v>75</v>
      </c>
      <c r="F25" s="261">
        <v>75</v>
      </c>
      <c r="G25" s="261">
        <v>75</v>
      </c>
      <c r="H25" s="248">
        <f t="shared" si="0"/>
        <v>75</v>
      </c>
      <c r="I25" s="261">
        <v>70</v>
      </c>
      <c r="K25" s="249">
        <f t="shared" si="5"/>
        <v>22</v>
      </c>
      <c r="L25" s="276" t="s">
        <v>33</v>
      </c>
      <c r="M25" s="356"/>
      <c r="N25" s="262">
        <v>78</v>
      </c>
      <c r="O25" s="262">
        <v>75</v>
      </c>
      <c r="P25" s="262">
        <v>78</v>
      </c>
      <c r="Q25" s="262">
        <v>77</v>
      </c>
      <c r="R25" s="252">
        <f t="shared" si="1"/>
        <v>76.666666666666671</v>
      </c>
      <c r="S25" s="262">
        <v>70</v>
      </c>
      <c r="U25" s="253">
        <f t="shared" si="6"/>
        <v>22</v>
      </c>
      <c r="V25" s="277" t="s">
        <v>33</v>
      </c>
      <c r="W25" s="359"/>
      <c r="X25" s="263">
        <v>74</v>
      </c>
      <c r="Y25" s="263">
        <v>75</v>
      </c>
      <c r="Z25" s="263">
        <v>75</v>
      </c>
      <c r="AA25" s="263">
        <v>76</v>
      </c>
      <c r="AB25" s="256">
        <f t="shared" si="2"/>
        <v>75.333333333333329</v>
      </c>
      <c r="AC25" s="263">
        <v>75</v>
      </c>
      <c r="AE25" s="257">
        <f t="shared" si="7"/>
        <v>22</v>
      </c>
      <c r="AF25" s="278" t="s">
        <v>33</v>
      </c>
      <c r="AG25" s="361"/>
      <c r="AH25" s="264">
        <v>80</v>
      </c>
      <c r="AI25" s="264">
        <v>78</v>
      </c>
      <c r="AJ25" s="264">
        <v>79</v>
      </c>
      <c r="AK25" s="264">
        <v>80</v>
      </c>
      <c r="AL25" s="260">
        <f t="shared" si="3"/>
        <v>79</v>
      </c>
      <c r="AM25" s="264">
        <v>78</v>
      </c>
    </row>
    <row r="26" spans="1:39">
      <c r="A26" s="245">
        <f t="shared" si="4"/>
        <v>23</v>
      </c>
      <c r="B26" s="275" t="s">
        <v>441</v>
      </c>
      <c r="C26" s="353"/>
      <c r="D26" s="261">
        <v>75</v>
      </c>
      <c r="E26" s="261">
        <v>75</v>
      </c>
      <c r="F26" s="261">
        <v>75</v>
      </c>
      <c r="G26" s="261">
        <v>75</v>
      </c>
      <c r="H26" s="248">
        <f t="shared" si="0"/>
        <v>75</v>
      </c>
      <c r="I26" s="261">
        <v>70</v>
      </c>
      <c r="K26" s="249">
        <f t="shared" si="5"/>
        <v>23</v>
      </c>
      <c r="L26" s="276" t="s">
        <v>441</v>
      </c>
      <c r="M26" s="356"/>
      <c r="N26" s="262">
        <v>77</v>
      </c>
      <c r="O26" s="262">
        <v>77</v>
      </c>
      <c r="P26" s="262">
        <v>77</v>
      </c>
      <c r="Q26" s="262">
        <v>77</v>
      </c>
      <c r="R26" s="252">
        <f t="shared" si="1"/>
        <v>77</v>
      </c>
      <c r="S26" s="262">
        <v>70</v>
      </c>
      <c r="U26" s="253">
        <f t="shared" si="6"/>
        <v>23</v>
      </c>
      <c r="V26" s="277" t="s">
        <v>441</v>
      </c>
      <c r="W26" s="359"/>
      <c r="X26" s="263">
        <v>77</v>
      </c>
      <c r="Y26" s="263">
        <v>74</v>
      </c>
      <c r="Z26" s="263">
        <v>76</v>
      </c>
      <c r="AA26" s="263">
        <v>77</v>
      </c>
      <c r="AB26" s="256">
        <f t="shared" si="2"/>
        <v>75.666666666666671</v>
      </c>
      <c r="AC26" s="263">
        <v>76</v>
      </c>
      <c r="AE26" s="257">
        <f t="shared" si="7"/>
        <v>23</v>
      </c>
      <c r="AF26" s="278" t="s">
        <v>441</v>
      </c>
      <c r="AG26" s="361"/>
      <c r="AH26" s="264">
        <v>80</v>
      </c>
      <c r="AI26" s="264">
        <v>80</v>
      </c>
      <c r="AJ26" s="264">
        <v>80</v>
      </c>
      <c r="AK26" s="264">
        <v>80</v>
      </c>
      <c r="AL26" s="260">
        <f t="shared" si="3"/>
        <v>80</v>
      </c>
      <c r="AM26" s="264">
        <v>79</v>
      </c>
    </row>
    <row r="27" spans="1:39">
      <c r="A27" s="245">
        <f t="shared" si="4"/>
        <v>24</v>
      </c>
      <c r="B27" s="275" t="s">
        <v>34</v>
      </c>
      <c r="C27" s="353"/>
      <c r="D27" s="245">
        <v>80</v>
      </c>
      <c r="E27" s="265">
        <v>75</v>
      </c>
      <c r="F27" s="245">
        <v>75</v>
      </c>
      <c r="G27" s="245">
        <v>75</v>
      </c>
      <c r="H27" s="248">
        <f t="shared" si="0"/>
        <v>75</v>
      </c>
      <c r="I27" s="284">
        <v>75</v>
      </c>
      <c r="K27" s="249">
        <f t="shared" si="5"/>
        <v>24</v>
      </c>
      <c r="L27" s="276" t="s">
        <v>34</v>
      </c>
      <c r="M27" s="356"/>
      <c r="N27" s="249">
        <v>76</v>
      </c>
      <c r="O27" s="266">
        <v>76</v>
      </c>
      <c r="P27" s="249">
        <v>78</v>
      </c>
      <c r="Q27" s="249">
        <v>78</v>
      </c>
      <c r="R27" s="252">
        <f t="shared" si="1"/>
        <v>77.333333333333329</v>
      </c>
      <c r="S27" s="285">
        <v>77</v>
      </c>
      <c r="U27" s="253">
        <f t="shared" si="6"/>
        <v>24</v>
      </c>
      <c r="V27" s="277" t="s">
        <v>34</v>
      </c>
      <c r="W27" s="359"/>
      <c r="X27" s="253">
        <v>77</v>
      </c>
      <c r="Y27" s="267">
        <v>77</v>
      </c>
      <c r="Z27" s="253">
        <v>76</v>
      </c>
      <c r="AA27" s="253">
        <v>76</v>
      </c>
      <c r="AB27" s="256">
        <f t="shared" si="2"/>
        <v>76.333333333333329</v>
      </c>
      <c r="AC27" s="286">
        <v>77</v>
      </c>
      <c r="AE27" s="257">
        <f t="shared" si="7"/>
        <v>24</v>
      </c>
      <c r="AF27" s="278" t="s">
        <v>34</v>
      </c>
      <c r="AG27" s="361"/>
      <c r="AH27" s="287">
        <v>79</v>
      </c>
      <c r="AI27" s="287">
        <v>79</v>
      </c>
      <c r="AJ27" s="287">
        <v>80</v>
      </c>
      <c r="AK27" s="287">
        <v>80</v>
      </c>
      <c r="AL27" s="260">
        <f t="shared" si="3"/>
        <v>79.666666666666671</v>
      </c>
      <c r="AM27" s="287">
        <v>78</v>
      </c>
    </row>
    <row r="28" spans="1:39">
      <c r="A28" s="245">
        <f t="shared" si="4"/>
        <v>25</v>
      </c>
      <c r="B28" s="275" t="s">
        <v>35</v>
      </c>
      <c r="C28" s="353"/>
      <c r="D28" s="245">
        <v>80</v>
      </c>
      <c r="E28" s="265">
        <v>75</v>
      </c>
      <c r="F28" s="245">
        <v>78</v>
      </c>
      <c r="G28" s="245">
        <v>78</v>
      </c>
      <c r="H28" s="248">
        <f t="shared" si="0"/>
        <v>77</v>
      </c>
      <c r="I28" s="284">
        <v>78</v>
      </c>
      <c r="K28" s="249">
        <f t="shared" si="5"/>
        <v>25</v>
      </c>
      <c r="L28" s="276" t="s">
        <v>35</v>
      </c>
      <c r="M28" s="356"/>
      <c r="N28" s="249">
        <v>76</v>
      </c>
      <c r="O28" s="266">
        <v>75</v>
      </c>
      <c r="P28" s="249">
        <v>78</v>
      </c>
      <c r="Q28" s="249">
        <v>78</v>
      </c>
      <c r="R28" s="252">
        <f t="shared" si="1"/>
        <v>77</v>
      </c>
      <c r="S28" s="285">
        <v>78</v>
      </c>
      <c r="U28" s="253">
        <f t="shared" si="6"/>
        <v>25</v>
      </c>
      <c r="V28" s="277" t="s">
        <v>35</v>
      </c>
      <c r="W28" s="359"/>
      <c r="X28" s="253">
        <v>79</v>
      </c>
      <c r="Y28" s="267">
        <v>78</v>
      </c>
      <c r="Z28" s="253">
        <v>78</v>
      </c>
      <c r="AA28" s="253">
        <v>78</v>
      </c>
      <c r="AB28" s="256">
        <f t="shared" si="2"/>
        <v>78</v>
      </c>
      <c r="AC28" s="286">
        <v>78</v>
      </c>
      <c r="AE28" s="257">
        <f t="shared" si="7"/>
        <v>25</v>
      </c>
      <c r="AF28" s="278" t="s">
        <v>35</v>
      </c>
      <c r="AG28" s="361"/>
      <c r="AH28" s="287">
        <v>80</v>
      </c>
      <c r="AI28" s="287">
        <v>80</v>
      </c>
      <c r="AJ28" s="287">
        <v>80</v>
      </c>
      <c r="AK28" s="287">
        <v>80</v>
      </c>
      <c r="AL28" s="260">
        <f t="shared" si="3"/>
        <v>80</v>
      </c>
      <c r="AM28" s="287">
        <v>80</v>
      </c>
    </row>
    <row r="29" spans="1:39">
      <c r="A29" s="245">
        <f t="shared" si="4"/>
        <v>26</v>
      </c>
      <c r="B29" s="275" t="s">
        <v>36</v>
      </c>
      <c r="C29" s="353"/>
      <c r="D29" s="245">
        <v>75</v>
      </c>
      <c r="E29" s="265">
        <v>80</v>
      </c>
      <c r="F29" s="245">
        <v>80</v>
      </c>
      <c r="G29" s="245">
        <v>80</v>
      </c>
      <c r="H29" s="248">
        <f t="shared" si="0"/>
        <v>80</v>
      </c>
      <c r="I29" s="284">
        <v>80</v>
      </c>
      <c r="K29" s="249">
        <f t="shared" si="5"/>
        <v>26</v>
      </c>
      <c r="L29" s="276" t="s">
        <v>36</v>
      </c>
      <c r="M29" s="356"/>
      <c r="N29" s="249">
        <v>79</v>
      </c>
      <c r="O29" s="266">
        <v>80</v>
      </c>
      <c r="P29" s="249">
        <v>80</v>
      </c>
      <c r="Q29" s="249">
        <v>80</v>
      </c>
      <c r="R29" s="252">
        <f t="shared" si="1"/>
        <v>80</v>
      </c>
      <c r="S29" s="285">
        <v>80</v>
      </c>
      <c r="U29" s="253">
        <f t="shared" si="6"/>
        <v>26</v>
      </c>
      <c r="V29" s="277" t="s">
        <v>36</v>
      </c>
      <c r="W29" s="359"/>
      <c r="X29" s="253">
        <v>80</v>
      </c>
      <c r="Y29" s="267">
        <v>80</v>
      </c>
      <c r="Z29" s="253">
        <v>80</v>
      </c>
      <c r="AA29" s="253">
        <v>80</v>
      </c>
      <c r="AB29" s="256">
        <f t="shared" si="2"/>
        <v>80</v>
      </c>
      <c r="AC29" s="286">
        <v>80</v>
      </c>
      <c r="AE29" s="257">
        <f t="shared" si="7"/>
        <v>26</v>
      </c>
      <c r="AF29" s="278" t="s">
        <v>36</v>
      </c>
      <c r="AG29" s="361"/>
      <c r="AH29" s="287">
        <v>80</v>
      </c>
      <c r="AI29" s="287">
        <v>80</v>
      </c>
      <c r="AJ29" s="287">
        <v>80</v>
      </c>
      <c r="AK29" s="287">
        <v>80</v>
      </c>
      <c r="AL29" s="260">
        <f t="shared" si="3"/>
        <v>80</v>
      </c>
      <c r="AM29" s="287">
        <v>80</v>
      </c>
    </row>
    <row r="30" spans="1:39">
      <c r="A30" s="245">
        <f t="shared" si="4"/>
        <v>27</v>
      </c>
      <c r="B30" s="275" t="s">
        <v>37</v>
      </c>
      <c r="C30" s="353"/>
      <c r="D30" s="284">
        <v>80</v>
      </c>
      <c r="E30" s="284">
        <v>75</v>
      </c>
      <c r="F30" s="284">
        <v>75</v>
      </c>
      <c r="G30" s="284">
        <v>80</v>
      </c>
      <c r="H30" s="248">
        <f t="shared" si="0"/>
        <v>76.666666666666671</v>
      </c>
      <c r="I30" s="284">
        <v>75</v>
      </c>
      <c r="K30" s="249">
        <f t="shared" si="5"/>
        <v>27</v>
      </c>
      <c r="L30" s="276" t="s">
        <v>37</v>
      </c>
      <c r="M30" s="356"/>
      <c r="N30" s="285">
        <v>77</v>
      </c>
      <c r="O30" s="285">
        <v>77</v>
      </c>
      <c r="P30" s="285">
        <v>79</v>
      </c>
      <c r="Q30" s="285">
        <v>80</v>
      </c>
      <c r="R30" s="252">
        <f t="shared" si="1"/>
        <v>78.666666666666671</v>
      </c>
      <c r="S30" s="285">
        <v>75</v>
      </c>
      <c r="U30" s="253">
        <f t="shared" si="6"/>
        <v>27</v>
      </c>
      <c r="V30" s="277" t="s">
        <v>37</v>
      </c>
      <c r="W30" s="359"/>
      <c r="X30" s="286">
        <v>79</v>
      </c>
      <c r="Y30" s="286">
        <v>79</v>
      </c>
      <c r="Z30" s="286">
        <v>78</v>
      </c>
      <c r="AA30" s="286">
        <v>78</v>
      </c>
      <c r="AB30" s="256">
        <f t="shared" si="2"/>
        <v>78.333333333333329</v>
      </c>
      <c r="AC30" s="286">
        <v>78</v>
      </c>
      <c r="AE30" s="257">
        <f t="shared" si="7"/>
        <v>27</v>
      </c>
      <c r="AF30" s="278" t="s">
        <v>37</v>
      </c>
      <c r="AG30" s="361"/>
      <c r="AH30" s="287">
        <v>80</v>
      </c>
      <c r="AI30" s="287">
        <v>80</v>
      </c>
      <c r="AJ30" s="287">
        <v>80</v>
      </c>
      <c r="AK30" s="287">
        <v>80</v>
      </c>
      <c r="AL30" s="260">
        <f t="shared" si="3"/>
        <v>80</v>
      </c>
      <c r="AM30" s="287">
        <v>80</v>
      </c>
    </row>
    <row r="31" spans="1:39">
      <c r="A31" s="245">
        <f t="shared" si="4"/>
        <v>28</v>
      </c>
      <c r="B31" s="275" t="s">
        <v>442</v>
      </c>
      <c r="C31" s="353"/>
      <c r="D31" s="284">
        <v>80</v>
      </c>
      <c r="E31" s="284">
        <v>75</v>
      </c>
      <c r="F31" s="284">
        <v>75</v>
      </c>
      <c r="G31" s="284">
        <v>80</v>
      </c>
      <c r="H31" s="248">
        <f t="shared" si="0"/>
        <v>76.666666666666671</v>
      </c>
      <c r="I31" s="284">
        <v>75</v>
      </c>
      <c r="K31" s="249">
        <f t="shared" si="5"/>
        <v>28</v>
      </c>
      <c r="L31" s="276" t="s">
        <v>442</v>
      </c>
      <c r="M31" s="356"/>
      <c r="N31" s="285">
        <v>79</v>
      </c>
      <c r="O31" s="285">
        <v>78</v>
      </c>
      <c r="P31" s="285">
        <v>79</v>
      </c>
      <c r="Q31" s="285">
        <v>80</v>
      </c>
      <c r="R31" s="252">
        <f t="shared" si="1"/>
        <v>79</v>
      </c>
      <c r="S31" s="285">
        <v>78</v>
      </c>
      <c r="U31" s="253">
        <f t="shared" si="6"/>
        <v>28</v>
      </c>
      <c r="V31" s="277" t="s">
        <v>442</v>
      </c>
      <c r="W31" s="359"/>
      <c r="X31" s="286">
        <v>77</v>
      </c>
      <c r="Y31" s="286">
        <v>80</v>
      </c>
      <c r="Z31" s="286">
        <v>79</v>
      </c>
      <c r="AA31" s="286">
        <v>79</v>
      </c>
      <c r="AB31" s="256">
        <f t="shared" si="2"/>
        <v>79.333333333333329</v>
      </c>
      <c r="AC31" s="286">
        <v>79</v>
      </c>
      <c r="AE31" s="257">
        <f t="shared" si="7"/>
        <v>28</v>
      </c>
      <c r="AF31" s="278" t="s">
        <v>442</v>
      </c>
      <c r="AG31" s="361"/>
      <c r="AH31" s="287">
        <v>80</v>
      </c>
      <c r="AI31" s="287">
        <v>80</v>
      </c>
      <c r="AJ31" s="287">
        <v>80</v>
      </c>
      <c r="AK31" s="287">
        <v>80</v>
      </c>
      <c r="AL31" s="260">
        <f t="shared" si="3"/>
        <v>80</v>
      </c>
      <c r="AM31" s="287">
        <v>80</v>
      </c>
    </row>
    <row r="32" spans="1:39">
      <c r="A32" s="245">
        <f t="shared" si="4"/>
        <v>29</v>
      </c>
      <c r="B32" s="280" t="s">
        <v>443</v>
      </c>
      <c r="C32" s="353"/>
      <c r="D32" s="284">
        <v>80</v>
      </c>
      <c r="E32" s="284">
        <v>75</v>
      </c>
      <c r="F32" s="284">
        <v>75</v>
      </c>
      <c r="G32" s="284">
        <v>75</v>
      </c>
      <c r="H32" s="248">
        <f t="shared" si="0"/>
        <v>75</v>
      </c>
      <c r="I32" s="284">
        <v>75</v>
      </c>
      <c r="K32" s="249">
        <f t="shared" si="5"/>
        <v>29</v>
      </c>
      <c r="L32" s="281" t="s">
        <v>443</v>
      </c>
      <c r="M32" s="356"/>
      <c r="N32" s="285">
        <v>78</v>
      </c>
      <c r="O32" s="285">
        <v>78</v>
      </c>
      <c r="P32" s="285">
        <v>79</v>
      </c>
      <c r="Q32" s="285">
        <v>80</v>
      </c>
      <c r="R32" s="252">
        <f t="shared" si="1"/>
        <v>79</v>
      </c>
      <c r="S32" s="285">
        <v>80</v>
      </c>
      <c r="U32" s="253">
        <f t="shared" si="6"/>
        <v>29</v>
      </c>
      <c r="V32" s="282" t="s">
        <v>443</v>
      </c>
      <c r="W32" s="359"/>
      <c r="X32" s="286">
        <v>77</v>
      </c>
      <c r="Y32" s="286">
        <v>78</v>
      </c>
      <c r="Z32" s="286">
        <v>78</v>
      </c>
      <c r="AA32" s="286">
        <v>77</v>
      </c>
      <c r="AB32" s="256">
        <f t="shared" si="2"/>
        <v>77.666666666666671</v>
      </c>
      <c r="AC32" s="286">
        <v>77</v>
      </c>
      <c r="AE32" s="257">
        <f t="shared" si="7"/>
        <v>29</v>
      </c>
      <c r="AF32" s="283" t="s">
        <v>443</v>
      </c>
      <c r="AG32" s="361"/>
      <c r="AH32" s="287">
        <v>78</v>
      </c>
      <c r="AI32" s="287">
        <v>79</v>
      </c>
      <c r="AJ32" s="287">
        <v>80</v>
      </c>
      <c r="AK32" s="287">
        <v>80</v>
      </c>
      <c r="AL32" s="260">
        <f t="shared" si="3"/>
        <v>79.666666666666671</v>
      </c>
      <c r="AM32" s="287">
        <v>79</v>
      </c>
    </row>
    <row r="33" spans="1:39">
      <c r="A33" s="245">
        <f t="shared" si="4"/>
        <v>30</v>
      </c>
      <c r="B33" s="280" t="s">
        <v>38</v>
      </c>
      <c r="C33" s="353"/>
      <c r="D33" s="284">
        <v>80</v>
      </c>
      <c r="E33" s="284">
        <v>75</v>
      </c>
      <c r="F33" s="284">
        <v>75</v>
      </c>
      <c r="G33" s="284">
        <v>75</v>
      </c>
      <c r="H33" s="248">
        <f t="shared" si="0"/>
        <v>75</v>
      </c>
      <c r="I33" s="284">
        <v>75</v>
      </c>
      <c r="K33" s="249">
        <f t="shared" si="5"/>
        <v>30</v>
      </c>
      <c r="L33" s="281" t="s">
        <v>38</v>
      </c>
      <c r="M33" s="356"/>
      <c r="N33" s="285">
        <v>77</v>
      </c>
      <c r="O33" s="285">
        <v>75</v>
      </c>
      <c r="P33" s="285">
        <v>77</v>
      </c>
      <c r="Q33" s="285">
        <v>78</v>
      </c>
      <c r="R33" s="252">
        <f t="shared" si="1"/>
        <v>76.666666666666671</v>
      </c>
      <c r="S33" s="285">
        <v>70</v>
      </c>
      <c r="U33" s="253">
        <f t="shared" si="6"/>
        <v>30</v>
      </c>
      <c r="V33" s="282" t="s">
        <v>38</v>
      </c>
      <c r="W33" s="359"/>
      <c r="X33" s="286">
        <v>77</v>
      </c>
      <c r="Y33" s="286">
        <v>77</v>
      </c>
      <c r="Z33" s="286">
        <v>77</v>
      </c>
      <c r="AA33" s="286">
        <v>77</v>
      </c>
      <c r="AB33" s="256">
        <f t="shared" si="2"/>
        <v>77</v>
      </c>
      <c r="AC33" s="286">
        <v>76</v>
      </c>
      <c r="AE33" s="257">
        <f t="shared" si="7"/>
        <v>30</v>
      </c>
      <c r="AF33" s="283" t="s">
        <v>38</v>
      </c>
      <c r="AG33" s="361"/>
      <c r="AH33" s="287">
        <v>80</v>
      </c>
      <c r="AI33" s="287">
        <v>80</v>
      </c>
      <c r="AJ33" s="287">
        <v>78</v>
      </c>
      <c r="AK33" s="287">
        <v>80</v>
      </c>
      <c r="AL33" s="260">
        <f t="shared" si="3"/>
        <v>79.333333333333329</v>
      </c>
      <c r="AM33" s="287">
        <v>77</v>
      </c>
    </row>
    <row r="34" spans="1:39">
      <c r="A34" s="245">
        <f t="shared" si="4"/>
        <v>31</v>
      </c>
      <c r="B34" s="280" t="s">
        <v>39</v>
      </c>
      <c r="C34" s="353"/>
      <c r="D34" s="245">
        <v>80</v>
      </c>
      <c r="E34" s="265">
        <v>75</v>
      </c>
      <c r="F34" s="245">
        <v>75</v>
      </c>
      <c r="G34" s="245">
        <v>80</v>
      </c>
      <c r="H34" s="248">
        <f t="shared" si="0"/>
        <v>76.666666666666671</v>
      </c>
      <c r="I34" s="284">
        <v>70</v>
      </c>
      <c r="K34" s="249">
        <f t="shared" si="5"/>
        <v>31</v>
      </c>
      <c r="L34" s="281" t="s">
        <v>39</v>
      </c>
      <c r="M34" s="356"/>
      <c r="N34" s="249">
        <v>79</v>
      </c>
      <c r="O34" s="266">
        <v>79</v>
      </c>
      <c r="P34" s="249">
        <v>78</v>
      </c>
      <c r="Q34" s="249">
        <v>80</v>
      </c>
      <c r="R34" s="252">
        <f t="shared" si="1"/>
        <v>79</v>
      </c>
      <c r="S34" s="285">
        <v>79</v>
      </c>
      <c r="U34" s="253">
        <f t="shared" si="6"/>
        <v>31</v>
      </c>
      <c r="V34" s="282" t="s">
        <v>39</v>
      </c>
      <c r="W34" s="359"/>
      <c r="X34" s="253">
        <v>78</v>
      </c>
      <c r="Y34" s="267">
        <v>78</v>
      </c>
      <c r="Z34" s="253">
        <v>78</v>
      </c>
      <c r="AA34" s="253">
        <v>78</v>
      </c>
      <c r="AB34" s="256">
        <f t="shared" si="2"/>
        <v>78</v>
      </c>
      <c r="AC34" s="286">
        <v>78</v>
      </c>
      <c r="AE34" s="257">
        <f t="shared" si="7"/>
        <v>31</v>
      </c>
      <c r="AF34" s="283" t="s">
        <v>39</v>
      </c>
      <c r="AG34" s="361"/>
      <c r="AH34" s="287">
        <v>80</v>
      </c>
      <c r="AI34" s="287">
        <v>78</v>
      </c>
      <c r="AJ34" s="287">
        <v>79</v>
      </c>
      <c r="AK34" s="287">
        <v>80</v>
      </c>
      <c r="AL34" s="260">
        <f t="shared" si="3"/>
        <v>79</v>
      </c>
      <c r="AM34" s="287">
        <v>79</v>
      </c>
    </row>
    <row r="35" spans="1:39">
      <c r="A35" s="245">
        <f t="shared" si="4"/>
        <v>32</v>
      </c>
      <c r="B35" s="280" t="s">
        <v>444</v>
      </c>
      <c r="C35" s="353"/>
      <c r="D35" s="284">
        <v>75</v>
      </c>
      <c r="E35" s="284">
        <v>75</v>
      </c>
      <c r="F35" s="284">
        <v>75</v>
      </c>
      <c r="G35" s="284">
        <v>75</v>
      </c>
      <c r="H35" s="248">
        <f t="shared" si="0"/>
        <v>75</v>
      </c>
      <c r="I35" s="284">
        <v>75</v>
      </c>
      <c r="K35" s="249">
        <f t="shared" si="5"/>
        <v>32</v>
      </c>
      <c r="L35" s="281" t="s">
        <v>444</v>
      </c>
      <c r="M35" s="356"/>
      <c r="N35" s="285">
        <v>79</v>
      </c>
      <c r="O35" s="285">
        <v>78</v>
      </c>
      <c r="P35" s="285">
        <v>77</v>
      </c>
      <c r="Q35" s="285">
        <v>79</v>
      </c>
      <c r="R35" s="252">
        <f t="shared" si="1"/>
        <v>78</v>
      </c>
      <c r="S35" s="285">
        <v>79</v>
      </c>
      <c r="U35" s="253">
        <f t="shared" si="6"/>
        <v>32</v>
      </c>
      <c r="V35" s="282" t="s">
        <v>444</v>
      </c>
      <c r="W35" s="359"/>
      <c r="X35" s="286">
        <v>78</v>
      </c>
      <c r="Y35" s="286">
        <v>78</v>
      </c>
      <c r="Z35" s="286">
        <v>78</v>
      </c>
      <c r="AA35" s="286">
        <v>78</v>
      </c>
      <c r="AB35" s="256">
        <f t="shared" si="2"/>
        <v>78</v>
      </c>
      <c r="AC35" s="286">
        <v>78</v>
      </c>
      <c r="AE35" s="257">
        <f t="shared" si="7"/>
        <v>32</v>
      </c>
      <c r="AF35" s="283" t="s">
        <v>444</v>
      </c>
      <c r="AG35" s="361"/>
      <c r="AH35" s="287">
        <v>80</v>
      </c>
      <c r="AI35" s="287">
        <v>80</v>
      </c>
      <c r="AJ35" s="287">
        <v>79</v>
      </c>
      <c r="AK35" s="287">
        <v>80</v>
      </c>
      <c r="AL35" s="260">
        <f t="shared" si="3"/>
        <v>79.666666666666671</v>
      </c>
      <c r="AM35" s="287">
        <v>78</v>
      </c>
    </row>
    <row r="36" spans="1:39">
      <c r="A36" s="245">
        <f t="shared" si="4"/>
        <v>33</v>
      </c>
      <c r="B36" s="280" t="s">
        <v>40</v>
      </c>
      <c r="C36" s="353"/>
      <c r="D36" s="245">
        <v>80</v>
      </c>
      <c r="E36" s="265">
        <v>75</v>
      </c>
      <c r="F36" s="245">
        <v>75</v>
      </c>
      <c r="G36" s="245">
        <v>75</v>
      </c>
      <c r="H36" s="248">
        <f t="shared" si="0"/>
        <v>75</v>
      </c>
      <c r="I36" s="284">
        <v>75</v>
      </c>
      <c r="K36" s="249">
        <f t="shared" si="5"/>
        <v>33</v>
      </c>
      <c r="L36" s="281" t="s">
        <v>40</v>
      </c>
      <c r="M36" s="356"/>
      <c r="N36" s="249">
        <v>77</v>
      </c>
      <c r="O36" s="266">
        <v>76</v>
      </c>
      <c r="P36" s="249">
        <v>76</v>
      </c>
      <c r="Q36" s="249">
        <v>78</v>
      </c>
      <c r="R36" s="252">
        <f t="shared" si="1"/>
        <v>76.666666666666671</v>
      </c>
      <c r="S36" s="285">
        <v>70</v>
      </c>
      <c r="U36" s="253">
        <f t="shared" si="6"/>
        <v>33</v>
      </c>
      <c r="V36" s="282" t="s">
        <v>40</v>
      </c>
      <c r="W36" s="359"/>
      <c r="X36" s="253">
        <v>80</v>
      </c>
      <c r="Y36" s="267">
        <v>77</v>
      </c>
      <c r="Z36" s="253">
        <v>77</v>
      </c>
      <c r="AA36" s="253">
        <v>76</v>
      </c>
      <c r="AB36" s="256">
        <f t="shared" si="2"/>
        <v>76.666666666666671</v>
      </c>
      <c r="AC36" s="286">
        <v>76</v>
      </c>
      <c r="AE36" s="257">
        <f t="shared" si="7"/>
        <v>33</v>
      </c>
      <c r="AF36" s="283" t="s">
        <v>40</v>
      </c>
      <c r="AG36" s="361"/>
      <c r="AH36" s="287">
        <v>80</v>
      </c>
      <c r="AI36" s="287">
        <v>80</v>
      </c>
      <c r="AJ36" s="287">
        <v>79</v>
      </c>
      <c r="AK36" s="287">
        <v>80</v>
      </c>
      <c r="AL36" s="260">
        <f t="shared" si="3"/>
        <v>79.666666666666671</v>
      </c>
      <c r="AM36" s="287">
        <v>79</v>
      </c>
    </row>
    <row r="37" spans="1:39">
      <c r="A37" s="245">
        <f t="shared" si="4"/>
        <v>34</v>
      </c>
      <c r="B37" s="280" t="s">
        <v>41</v>
      </c>
      <c r="C37" s="353"/>
      <c r="D37" s="245">
        <v>75</v>
      </c>
      <c r="E37" s="265">
        <v>70</v>
      </c>
      <c r="F37" s="245">
        <v>70</v>
      </c>
      <c r="G37" s="245">
        <v>70</v>
      </c>
      <c r="H37" s="248">
        <f t="shared" si="0"/>
        <v>70</v>
      </c>
      <c r="I37" s="288">
        <v>70</v>
      </c>
      <c r="K37" s="249">
        <f t="shared" si="5"/>
        <v>34</v>
      </c>
      <c r="L37" s="281" t="s">
        <v>41</v>
      </c>
      <c r="M37" s="356"/>
      <c r="N37" s="249">
        <v>78</v>
      </c>
      <c r="O37" s="266">
        <v>72</v>
      </c>
      <c r="P37" s="249">
        <v>70</v>
      </c>
      <c r="Q37" s="249">
        <v>77</v>
      </c>
      <c r="R37" s="252">
        <f t="shared" si="1"/>
        <v>73</v>
      </c>
      <c r="S37" s="289">
        <v>70</v>
      </c>
      <c r="U37" s="253">
        <f t="shared" si="6"/>
        <v>34</v>
      </c>
      <c r="V37" s="282" t="s">
        <v>41</v>
      </c>
      <c r="W37" s="359"/>
      <c r="X37" s="253">
        <v>80</v>
      </c>
      <c r="Y37" s="267">
        <v>75</v>
      </c>
      <c r="Z37" s="253">
        <v>72</v>
      </c>
      <c r="AA37" s="253">
        <v>73</v>
      </c>
      <c r="AB37" s="256">
        <f t="shared" si="2"/>
        <v>73.333333333333329</v>
      </c>
      <c r="AC37" s="290">
        <v>73</v>
      </c>
      <c r="AE37" s="257">
        <f t="shared" si="7"/>
        <v>34</v>
      </c>
      <c r="AF37" s="283" t="s">
        <v>41</v>
      </c>
      <c r="AG37" s="361"/>
      <c r="AH37" s="291">
        <v>80</v>
      </c>
      <c r="AI37" s="291">
        <v>79</v>
      </c>
      <c r="AJ37" s="291">
        <v>77</v>
      </c>
      <c r="AK37" s="291">
        <v>79</v>
      </c>
      <c r="AL37" s="260">
        <f t="shared" si="3"/>
        <v>78.333333333333329</v>
      </c>
      <c r="AM37" s="291">
        <v>70</v>
      </c>
    </row>
    <row r="38" spans="1:39">
      <c r="A38" s="245">
        <f t="shared" si="4"/>
        <v>35</v>
      </c>
      <c r="B38" s="280" t="s">
        <v>42</v>
      </c>
      <c r="C38" s="353"/>
      <c r="D38" s="288">
        <v>85</v>
      </c>
      <c r="E38" s="288">
        <v>75</v>
      </c>
      <c r="F38" s="288">
        <v>75</v>
      </c>
      <c r="G38" s="288">
        <v>75</v>
      </c>
      <c r="H38" s="248">
        <f t="shared" si="0"/>
        <v>75</v>
      </c>
      <c r="I38" s="288">
        <v>75</v>
      </c>
      <c r="K38" s="249">
        <f t="shared" si="5"/>
        <v>35</v>
      </c>
      <c r="L38" s="281" t="s">
        <v>42</v>
      </c>
      <c r="M38" s="356"/>
      <c r="N38" s="289">
        <v>78</v>
      </c>
      <c r="O38" s="289">
        <v>74</v>
      </c>
      <c r="P38" s="289">
        <v>73</v>
      </c>
      <c r="Q38" s="289">
        <v>75</v>
      </c>
      <c r="R38" s="252">
        <f t="shared" si="1"/>
        <v>74</v>
      </c>
      <c r="S38" s="289">
        <v>75</v>
      </c>
      <c r="U38" s="253">
        <f t="shared" si="6"/>
        <v>35</v>
      </c>
      <c r="V38" s="282" t="s">
        <v>42</v>
      </c>
      <c r="W38" s="359"/>
      <c r="X38" s="290">
        <v>80</v>
      </c>
      <c r="Y38" s="290">
        <v>79</v>
      </c>
      <c r="Z38" s="290">
        <v>78</v>
      </c>
      <c r="AA38" s="290">
        <v>78</v>
      </c>
      <c r="AB38" s="256">
        <f t="shared" si="2"/>
        <v>78.333333333333329</v>
      </c>
      <c r="AC38" s="290">
        <v>78</v>
      </c>
      <c r="AE38" s="257">
        <f t="shared" si="7"/>
        <v>35</v>
      </c>
      <c r="AF38" s="283" t="s">
        <v>42</v>
      </c>
      <c r="AG38" s="361"/>
      <c r="AH38" s="291">
        <v>80</v>
      </c>
      <c r="AI38" s="291">
        <v>80</v>
      </c>
      <c r="AJ38" s="291">
        <v>80</v>
      </c>
      <c r="AK38" s="291">
        <v>80</v>
      </c>
      <c r="AL38" s="260">
        <f t="shared" si="3"/>
        <v>80</v>
      </c>
      <c r="AM38" s="291">
        <v>80</v>
      </c>
    </row>
    <row r="39" spans="1:39">
      <c r="A39" s="245">
        <f t="shared" si="4"/>
        <v>36</v>
      </c>
      <c r="B39" s="280" t="s">
        <v>43</v>
      </c>
      <c r="C39" s="353"/>
      <c r="D39" s="288">
        <v>75</v>
      </c>
      <c r="E39" s="288">
        <v>70</v>
      </c>
      <c r="F39" s="288">
        <v>75</v>
      </c>
      <c r="G39" s="288">
        <v>75</v>
      </c>
      <c r="H39" s="248">
        <f t="shared" si="0"/>
        <v>73.333333333333329</v>
      </c>
      <c r="I39" s="288">
        <v>70</v>
      </c>
      <c r="K39" s="249">
        <f t="shared" si="5"/>
        <v>36</v>
      </c>
      <c r="L39" s="281" t="s">
        <v>43</v>
      </c>
      <c r="M39" s="356"/>
      <c r="N39" s="289">
        <v>78</v>
      </c>
      <c r="O39" s="289">
        <v>74</v>
      </c>
      <c r="P39" s="289">
        <v>75</v>
      </c>
      <c r="Q39" s="289">
        <v>75</v>
      </c>
      <c r="R39" s="252">
        <f t="shared" si="1"/>
        <v>74.666666666666671</v>
      </c>
      <c r="S39" s="289">
        <v>70</v>
      </c>
      <c r="U39" s="253">
        <f t="shared" si="6"/>
        <v>36</v>
      </c>
      <c r="V39" s="282" t="s">
        <v>43</v>
      </c>
      <c r="W39" s="359"/>
      <c r="X39" s="290">
        <v>77</v>
      </c>
      <c r="Y39" s="290">
        <v>77</v>
      </c>
      <c r="Z39" s="290">
        <v>77</v>
      </c>
      <c r="AA39" s="290">
        <v>78</v>
      </c>
      <c r="AB39" s="256">
        <f t="shared" si="2"/>
        <v>77.333333333333329</v>
      </c>
      <c r="AC39" s="290">
        <v>77</v>
      </c>
      <c r="AE39" s="257">
        <f t="shared" si="7"/>
        <v>36</v>
      </c>
      <c r="AF39" s="283" t="s">
        <v>43</v>
      </c>
      <c r="AG39" s="361"/>
      <c r="AH39" s="291">
        <v>79</v>
      </c>
      <c r="AI39" s="291">
        <v>80</v>
      </c>
      <c r="AJ39" s="291">
        <v>80</v>
      </c>
      <c r="AK39" s="291">
        <v>78</v>
      </c>
      <c r="AL39" s="260">
        <f t="shared" si="3"/>
        <v>79.333333333333329</v>
      </c>
      <c r="AM39" s="291">
        <v>79</v>
      </c>
    </row>
    <row r="40" spans="1:39">
      <c r="A40" s="245">
        <f t="shared" si="4"/>
        <v>37</v>
      </c>
      <c r="B40" s="280" t="s">
        <v>44</v>
      </c>
      <c r="C40" s="353"/>
      <c r="D40" s="288">
        <v>70</v>
      </c>
      <c r="E40" s="288">
        <v>75</v>
      </c>
      <c r="F40" s="288">
        <v>75</v>
      </c>
      <c r="G40" s="288">
        <v>75</v>
      </c>
      <c r="H40" s="248">
        <f t="shared" si="0"/>
        <v>75</v>
      </c>
      <c r="I40" s="288">
        <v>75</v>
      </c>
      <c r="K40" s="249">
        <f t="shared" si="5"/>
        <v>37</v>
      </c>
      <c r="L40" s="281" t="s">
        <v>44</v>
      </c>
      <c r="M40" s="356"/>
      <c r="N40" s="289">
        <v>77</v>
      </c>
      <c r="O40" s="289">
        <v>75</v>
      </c>
      <c r="P40" s="289">
        <v>73</v>
      </c>
      <c r="Q40" s="289">
        <v>75</v>
      </c>
      <c r="R40" s="252">
        <f t="shared" si="1"/>
        <v>74.333333333333329</v>
      </c>
      <c r="S40" s="289">
        <v>70</v>
      </c>
      <c r="U40" s="253">
        <f t="shared" si="6"/>
        <v>37</v>
      </c>
      <c r="V40" s="282" t="s">
        <v>44</v>
      </c>
      <c r="W40" s="359"/>
      <c r="X40" s="290">
        <v>75</v>
      </c>
      <c r="Y40" s="290">
        <v>75</v>
      </c>
      <c r="Z40" s="290">
        <v>76</v>
      </c>
      <c r="AA40" s="290">
        <v>75</v>
      </c>
      <c r="AB40" s="256">
        <f t="shared" si="2"/>
        <v>75.333333333333329</v>
      </c>
      <c r="AC40" s="290">
        <v>75</v>
      </c>
      <c r="AE40" s="257">
        <f t="shared" si="7"/>
        <v>37</v>
      </c>
      <c r="AF40" s="283" t="s">
        <v>44</v>
      </c>
      <c r="AG40" s="361"/>
      <c r="AH40" s="291">
        <v>78</v>
      </c>
      <c r="AI40" s="291">
        <v>78</v>
      </c>
      <c r="AJ40" s="291">
        <v>78</v>
      </c>
      <c r="AK40" s="291">
        <v>78</v>
      </c>
      <c r="AL40" s="260">
        <f t="shared" si="3"/>
        <v>78</v>
      </c>
      <c r="AM40" s="291">
        <v>75</v>
      </c>
    </row>
    <row r="41" spans="1:39">
      <c r="A41" s="245">
        <f t="shared" si="4"/>
        <v>38</v>
      </c>
      <c r="B41" s="280" t="s">
        <v>445</v>
      </c>
      <c r="C41" s="353"/>
      <c r="D41" s="288">
        <v>75</v>
      </c>
      <c r="E41" s="288">
        <v>75</v>
      </c>
      <c r="F41" s="288">
        <v>75</v>
      </c>
      <c r="G41" s="288">
        <v>75</v>
      </c>
      <c r="H41" s="248">
        <f t="shared" si="0"/>
        <v>75</v>
      </c>
      <c r="I41" s="288">
        <v>75</v>
      </c>
      <c r="K41" s="249">
        <f t="shared" si="5"/>
        <v>38</v>
      </c>
      <c r="L41" s="281" t="s">
        <v>445</v>
      </c>
      <c r="M41" s="356"/>
      <c r="N41" s="289">
        <v>77</v>
      </c>
      <c r="O41" s="289">
        <v>75</v>
      </c>
      <c r="P41" s="289">
        <v>73</v>
      </c>
      <c r="Q41" s="289">
        <v>75</v>
      </c>
      <c r="R41" s="252">
        <f t="shared" si="1"/>
        <v>74.333333333333329</v>
      </c>
      <c r="S41" s="289">
        <v>75</v>
      </c>
      <c r="U41" s="253">
        <f t="shared" si="6"/>
        <v>38</v>
      </c>
      <c r="V41" s="282" t="s">
        <v>445</v>
      </c>
      <c r="W41" s="359"/>
      <c r="X41" s="290">
        <v>76</v>
      </c>
      <c r="Y41" s="290">
        <v>75</v>
      </c>
      <c r="Z41" s="290">
        <v>76</v>
      </c>
      <c r="AA41" s="290">
        <v>76</v>
      </c>
      <c r="AB41" s="256">
        <f t="shared" si="2"/>
        <v>75.666666666666671</v>
      </c>
      <c r="AC41" s="290">
        <v>75</v>
      </c>
      <c r="AE41" s="257">
        <f t="shared" si="7"/>
        <v>38</v>
      </c>
      <c r="AF41" s="283" t="s">
        <v>445</v>
      </c>
      <c r="AG41" s="361"/>
      <c r="AH41" s="291">
        <v>80</v>
      </c>
      <c r="AI41" s="291">
        <v>80</v>
      </c>
      <c r="AJ41" s="291">
        <v>79</v>
      </c>
      <c r="AK41" s="291">
        <v>80</v>
      </c>
      <c r="AL41" s="260">
        <f t="shared" si="3"/>
        <v>79.666666666666671</v>
      </c>
      <c r="AM41" s="291">
        <v>79</v>
      </c>
    </row>
    <row r="42" spans="1:39">
      <c r="A42" s="245">
        <f t="shared" si="4"/>
        <v>39</v>
      </c>
      <c r="B42" s="280" t="s">
        <v>446</v>
      </c>
      <c r="C42" s="353"/>
      <c r="D42" s="245">
        <v>75</v>
      </c>
      <c r="E42" s="265">
        <v>70</v>
      </c>
      <c r="F42" s="245">
        <v>70</v>
      </c>
      <c r="G42" s="245">
        <v>70</v>
      </c>
      <c r="H42" s="248">
        <f t="shared" si="0"/>
        <v>70</v>
      </c>
      <c r="I42" s="288">
        <v>70</v>
      </c>
      <c r="K42" s="249">
        <f t="shared" si="5"/>
        <v>39</v>
      </c>
      <c r="L42" s="281" t="s">
        <v>446</v>
      </c>
      <c r="M42" s="356"/>
      <c r="N42" s="249">
        <v>76</v>
      </c>
      <c r="O42" s="266">
        <v>70</v>
      </c>
      <c r="P42" s="249">
        <v>72</v>
      </c>
      <c r="Q42" s="249">
        <v>77</v>
      </c>
      <c r="R42" s="252">
        <f t="shared" si="1"/>
        <v>73</v>
      </c>
      <c r="S42" s="289">
        <v>70</v>
      </c>
      <c r="U42" s="253">
        <f t="shared" si="6"/>
        <v>39</v>
      </c>
      <c r="V42" s="282" t="s">
        <v>446</v>
      </c>
      <c r="W42" s="359"/>
      <c r="X42" s="253">
        <v>76</v>
      </c>
      <c r="Y42" s="267">
        <v>76</v>
      </c>
      <c r="Z42" s="253">
        <v>76</v>
      </c>
      <c r="AA42" s="253">
        <v>76</v>
      </c>
      <c r="AB42" s="256">
        <f t="shared" si="2"/>
        <v>76</v>
      </c>
      <c r="AC42" s="290">
        <v>75</v>
      </c>
      <c r="AE42" s="257">
        <f t="shared" si="7"/>
        <v>39</v>
      </c>
      <c r="AF42" s="283" t="s">
        <v>446</v>
      </c>
      <c r="AG42" s="361"/>
      <c r="AH42" s="291">
        <v>79</v>
      </c>
      <c r="AI42" s="291">
        <v>79</v>
      </c>
      <c r="AJ42" s="291">
        <v>80</v>
      </c>
      <c r="AK42" s="291">
        <v>80</v>
      </c>
      <c r="AL42" s="260">
        <f t="shared" si="3"/>
        <v>79.666666666666671</v>
      </c>
      <c r="AM42" s="291">
        <v>77</v>
      </c>
    </row>
    <row r="43" spans="1:39">
      <c r="A43" s="245">
        <f t="shared" si="4"/>
        <v>40</v>
      </c>
      <c r="B43" s="280" t="s">
        <v>45</v>
      </c>
      <c r="C43" s="353"/>
      <c r="D43" s="288">
        <v>75</v>
      </c>
      <c r="E43" s="288">
        <v>75</v>
      </c>
      <c r="F43" s="288">
        <v>70</v>
      </c>
      <c r="G43" s="288">
        <v>75</v>
      </c>
      <c r="H43" s="248">
        <f t="shared" si="0"/>
        <v>73.333333333333329</v>
      </c>
      <c r="I43" s="288">
        <v>75</v>
      </c>
      <c r="K43" s="249">
        <f t="shared" si="5"/>
        <v>40</v>
      </c>
      <c r="L43" s="281" t="s">
        <v>45</v>
      </c>
      <c r="M43" s="356"/>
      <c r="N43" s="289">
        <v>78</v>
      </c>
      <c r="O43" s="289">
        <v>75</v>
      </c>
      <c r="P43" s="289">
        <v>75</v>
      </c>
      <c r="Q43" s="289">
        <v>76</v>
      </c>
      <c r="R43" s="252">
        <f t="shared" si="1"/>
        <v>75.333333333333329</v>
      </c>
      <c r="S43" s="289">
        <v>70</v>
      </c>
      <c r="U43" s="253">
        <f t="shared" si="6"/>
        <v>40</v>
      </c>
      <c r="V43" s="282" t="s">
        <v>45</v>
      </c>
      <c r="W43" s="359"/>
      <c r="X43" s="290">
        <v>75</v>
      </c>
      <c r="Y43" s="290">
        <v>76</v>
      </c>
      <c r="Z43" s="290">
        <v>76</v>
      </c>
      <c r="AA43" s="290">
        <v>76</v>
      </c>
      <c r="AB43" s="256">
        <f t="shared" si="2"/>
        <v>76</v>
      </c>
      <c r="AC43" s="290">
        <v>76</v>
      </c>
      <c r="AE43" s="257">
        <f t="shared" si="7"/>
        <v>40</v>
      </c>
      <c r="AF43" s="283" t="s">
        <v>45</v>
      </c>
      <c r="AG43" s="361"/>
      <c r="AH43" s="291">
        <v>80</v>
      </c>
      <c r="AI43" s="291">
        <v>78</v>
      </c>
      <c r="AJ43" s="291">
        <v>78</v>
      </c>
      <c r="AK43" s="291">
        <v>78</v>
      </c>
      <c r="AL43" s="260">
        <f t="shared" si="3"/>
        <v>78</v>
      </c>
      <c r="AM43" s="291">
        <v>78</v>
      </c>
    </row>
    <row r="44" spans="1:39">
      <c r="A44" s="245">
        <f t="shared" si="4"/>
        <v>41</v>
      </c>
      <c r="B44" s="280" t="s">
        <v>46</v>
      </c>
      <c r="C44" s="353"/>
      <c r="D44" s="288">
        <v>75</v>
      </c>
      <c r="E44" s="288">
        <v>75</v>
      </c>
      <c r="F44" s="288">
        <v>75</v>
      </c>
      <c r="G44" s="288">
        <v>75</v>
      </c>
      <c r="H44" s="248">
        <f t="shared" si="0"/>
        <v>75</v>
      </c>
      <c r="I44" s="288">
        <v>75</v>
      </c>
      <c r="K44" s="249">
        <f t="shared" si="5"/>
        <v>41</v>
      </c>
      <c r="L44" s="281" t="s">
        <v>46</v>
      </c>
      <c r="M44" s="356"/>
      <c r="N44" s="289">
        <v>76</v>
      </c>
      <c r="O44" s="289">
        <v>77</v>
      </c>
      <c r="P44" s="289">
        <v>74</v>
      </c>
      <c r="Q44" s="289">
        <v>77</v>
      </c>
      <c r="R44" s="252">
        <f t="shared" si="1"/>
        <v>76</v>
      </c>
      <c r="S44" s="289">
        <v>70</v>
      </c>
      <c r="U44" s="253">
        <f t="shared" si="6"/>
        <v>41</v>
      </c>
      <c r="V44" s="282" t="s">
        <v>46</v>
      </c>
      <c r="W44" s="359"/>
      <c r="X44" s="290">
        <v>76</v>
      </c>
      <c r="Y44" s="290">
        <v>75</v>
      </c>
      <c r="Z44" s="290">
        <v>76</v>
      </c>
      <c r="AA44" s="290">
        <v>77</v>
      </c>
      <c r="AB44" s="256">
        <f t="shared" si="2"/>
        <v>76</v>
      </c>
      <c r="AC44" s="290">
        <v>76</v>
      </c>
      <c r="AE44" s="257">
        <f t="shared" si="7"/>
        <v>41</v>
      </c>
      <c r="AF44" s="283" t="s">
        <v>46</v>
      </c>
      <c r="AG44" s="361"/>
      <c r="AH44" s="291">
        <v>80</v>
      </c>
      <c r="AI44" s="291">
        <v>80</v>
      </c>
      <c r="AJ44" s="291">
        <v>79</v>
      </c>
      <c r="AK44" s="291">
        <v>80</v>
      </c>
      <c r="AL44" s="260">
        <f t="shared" si="3"/>
        <v>79.666666666666671</v>
      </c>
      <c r="AM44" s="291">
        <v>79</v>
      </c>
    </row>
    <row r="45" spans="1:39">
      <c r="A45" s="245">
        <f t="shared" si="4"/>
        <v>42</v>
      </c>
      <c r="B45" s="280" t="s">
        <v>47</v>
      </c>
      <c r="C45" s="353"/>
      <c r="D45" s="245">
        <v>75</v>
      </c>
      <c r="E45" s="265">
        <v>70</v>
      </c>
      <c r="F45" s="245">
        <v>70</v>
      </c>
      <c r="G45" s="245">
        <v>70</v>
      </c>
      <c r="H45" s="248">
        <f t="shared" si="0"/>
        <v>70</v>
      </c>
      <c r="I45" s="288">
        <v>70</v>
      </c>
      <c r="K45" s="249">
        <f t="shared" si="5"/>
        <v>42</v>
      </c>
      <c r="L45" s="281" t="s">
        <v>47</v>
      </c>
      <c r="M45" s="356"/>
      <c r="N45" s="249">
        <v>76</v>
      </c>
      <c r="O45" s="266">
        <v>66</v>
      </c>
      <c r="P45" s="249">
        <v>74</v>
      </c>
      <c r="Q45" s="249">
        <v>77</v>
      </c>
      <c r="R45" s="252">
        <f t="shared" si="1"/>
        <v>72.333333333333329</v>
      </c>
      <c r="S45" s="289">
        <v>70</v>
      </c>
      <c r="U45" s="253">
        <f t="shared" si="6"/>
        <v>42</v>
      </c>
      <c r="V45" s="282" t="s">
        <v>47</v>
      </c>
      <c r="W45" s="359"/>
      <c r="X45" s="253">
        <v>78</v>
      </c>
      <c r="Y45" s="267">
        <v>76</v>
      </c>
      <c r="Z45" s="253">
        <v>77</v>
      </c>
      <c r="AA45" s="253">
        <v>76</v>
      </c>
      <c r="AB45" s="256">
        <f t="shared" si="2"/>
        <v>76.333333333333329</v>
      </c>
      <c r="AC45" s="290">
        <v>76</v>
      </c>
      <c r="AE45" s="257">
        <f t="shared" si="7"/>
        <v>42</v>
      </c>
      <c r="AF45" s="283" t="s">
        <v>47</v>
      </c>
      <c r="AG45" s="361"/>
      <c r="AH45" s="291">
        <v>80</v>
      </c>
      <c r="AI45" s="291">
        <v>79</v>
      </c>
      <c r="AJ45" s="291">
        <v>80</v>
      </c>
      <c r="AK45" s="291">
        <v>79</v>
      </c>
      <c r="AL45" s="260">
        <f t="shared" si="3"/>
        <v>79.333333333333329</v>
      </c>
      <c r="AM45" s="291">
        <v>79</v>
      </c>
    </row>
    <row r="46" spans="1:39">
      <c r="A46" s="245">
        <f t="shared" si="4"/>
        <v>43</v>
      </c>
      <c r="B46" s="280" t="s">
        <v>48</v>
      </c>
      <c r="C46" s="353"/>
      <c r="D46" s="292">
        <v>75</v>
      </c>
      <c r="E46" s="292">
        <v>70</v>
      </c>
      <c r="F46" s="292">
        <v>70</v>
      </c>
      <c r="G46" s="292">
        <v>70</v>
      </c>
      <c r="H46" s="248">
        <f t="shared" si="0"/>
        <v>70</v>
      </c>
      <c r="I46" s="292">
        <v>70</v>
      </c>
      <c r="K46" s="249">
        <f t="shared" si="5"/>
        <v>43</v>
      </c>
      <c r="L46" s="281" t="s">
        <v>48</v>
      </c>
      <c r="M46" s="356"/>
      <c r="N46" s="293">
        <v>77</v>
      </c>
      <c r="O46" s="293">
        <v>68</v>
      </c>
      <c r="P46" s="293">
        <v>72</v>
      </c>
      <c r="Q46" s="293">
        <v>70</v>
      </c>
      <c r="R46" s="252">
        <f t="shared" si="1"/>
        <v>70</v>
      </c>
      <c r="S46" s="293">
        <v>70</v>
      </c>
      <c r="U46" s="253">
        <f t="shared" si="6"/>
        <v>43</v>
      </c>
      <c r="V46" s="282" t="s">
        <v>48</v>
      </c>
      <c r="W46" s="359"/>
      <c r="X46" s="294">
        <v>77</v>
      </c>
      <c r="Y46" s="294">
        <v>75</v>
      </c>
      <c r="Z46" s="294">
        <v>76</v>
      </c>
      <c r="AA46" s="294">
        <v>76</v>
      </c>
      <c r="AB46" s="256">
        <f t="shared" si="2"/>
        <v>75.666666666666671</v>
      </c>
      <c r="AC46" s="294">
        <v>76</v>
      </c>
      <c r="AE46" s="257">
        <f t="shared" si="7"/>
        <v>43</v>
      </c>
      <c r="AF46" s="283" t="s">
        <v>48</v>
      </c>
      <c r="AG46" s="361"/>
      <c r="AH46" s="295">
        <v>80</v>
      </c>
      <c r="AI46" s="295">
        <v>80</v>
      </c>
      <c r="AJ46" s="295">
        <v>78</v>
      </c>
      <c r="AK46" s="295">
        <v>79</v>
      </c>
      <c r="AL46" s="260">
        <f t="shared" si="3"/>
        <v>79</v>
      </c>
      <c r="AM46" s="295">
        <v>78</v>
      </c>
    </row>
    <row r="47" spans="1:39">
      <c r="A47" s="245">
        <f t="shared" si="4"/>
        <v>44</v>
      </c>
      <c r="B47" s="280" t="s">
        <v>447</v>
      </c>
      <c r="C47" s="353"/>
      <c r="D47" s="284">
        <v>80</v>
      </c>
      <c r="E47" s="284">
        <v>70</v>
      </c>
      <c r="F47" s="284">
        <v>70</v>
      </c>
      <c r="G47" s="284">
        <v>70</v>
      </c>
      <c r="H47" s="248">
        <f t="shared" si="0"/>
        <v>70</v>
      </c>
      <c r="I47" s="284">
        <v>75</v>
      </c>
      <c r="K47" s="249">
        <f t="shared" si="5"/>
        <v>44</v>
      </c>
      <c r="L47" s="281" t="s">
        <v>447</v>
      </c>
      <c r="M47" s="356"/>
      <c r="N47" s="285">
        <v>77</v>
      </c>
      <c r="O47" s="285">
        <v>68</v>
      </c>
      <c r="P47" s="285">
        <v>74</v>
      </c>
      <c r="Q47" s="285">
        <v>75</v>
      </c>
      <c r="R47" s="252">
        <f t="shared" si="1"/>
        <v>72.333333333333329</v>
      </c>
      <c r="S47" s="285">
        <v>75</v>
      </c>
      <c r="U47" s="253">
        <f t="shared" si="6"/>
        <v>44</v>
      </c>
      <c r="V47" s="282" t="s">
        <v>447</v>
      </c>
      <c r="W47" s="359"/>
      <c r="X47" s="286">
        <v>78</v>
      </c>
      <c r="Y47" s="286">
        <v>75</v>
      </c>
      <c r="Z47" s="286">
        <v>76</v>
      </c>
      <c r="AA47" s="286">
        <v>75</v>
      </c>
      <c r="AB47" s="256">
        <f t="shared" si="2"/>
        <v>75.333333333333329</v>
      </c>
      <c r="AC47" s="286">
        <v>76</v>
      </c>
      <c r="AE47" s="257">
        <f t="shared" si="7"/>
        <v>44</v>
      </c>
      <c r="AF47" s="283" t="s">
        <v>447</v>
      </c>
      <c r="AG47" s="361"/>
      <c r="AH47" s="287">
        <v>78</v>
      </c>
      <c r="AI47" s="287">
        <v>78</v>
      </c>
      <c r="AJ47" s="287">
        <v>78</v>
      </c>
      <c r="AK47" s="287">
        <v>77</v>
      </c>
      <c r="AL47" s="260">
        <f t="shared" si="3"/>
        <v>77.666666666666671</v>
      </c>
      <c r="AM47" s="287">
        <v>77</v>
      </c>
    </row>
    <row r="48" spans="1:39">
      <c r="A48" s="245">
        <f t="shared" si="4"/>
        <v>45</v>
      </c>
      <c r="B48" s="280" t="s">
        <v>262</v>
      </c>
      <c r="C48" s="353"/>
      <c r="D48" s="284">
        <v>70</v>
      </c>
      <c r="E48" s="284">
        <v>70</v>
      </c>
      <c r="F48" s="284">
        <v>70</v>
      </c>
      <c r="G48" s="284">
        <v>70</v>
      </c>
      <c r="H48" s="248">
        <f t="shared" si="0"/>
        <v>70</v>
      </c>
      <c r="I48" s="284">
        <v>70</v>
      </c>
      <c r="K48" s="249">
        <f t="shared" si="5"/>
        <v>45</v>
      </c>
      <c r="L48" s="281" t="s">
        <v>262</v>
      </c>
      <c r="M48" s="356"/>
      <c r="N48" s="285">
        <v>75</v>
      </c>
      <c r="O48" s="285">
        <v>65</v>
      </c>
      <c r="P48" s="285">
        <v>70</v>
      </c>
      <c r="Q48" s="285">
        <v>70</v>
      </c>
      <c r="R48" s="252">
        <f t="shared" si="1"/>
        <v>68.333333333333329</v>
      </c>
      <c r="S48" s="285">
        <v>70</v>
      </c>
      <c r="U48" s="253">
        <f t="shared" si="6"/>
        <v>45</v>
      </c>
      <c r="V48" s="282" t="s">
        <v>262</v>
      </c>
      <c r="W48" s="359"/>
      <c r="X48" s="286">
        <v>74</v>
      </c>
      <c r="Y48" s="286">
        <v>74</v>
      </c>
      <c r="Z48" s="286">
        <v>75</v>
      </c>
      <c r="AA48" s="286">
        <v>74</v>
      </c>
      <c r="AB48" s="256">
        <f t="shared" si="2"/>
        <v>74.333333333333329</v>
      </c>
      <c r="AC48" s="286">
        <v>73</v>
      </c>
      <c r="AE48" s="257">
        <f t="shared" si="7"/>
        <v>45</v>
      </c>
      <c r="AF48" s="283" t="s">
        <v>262</v>
      </c>
      <c r="AG48" s="361"/>
      <c r="AH48" s="287">
        <v>80</v>
      </c>
      <c r="AI48" s="287">
        <v>80</v>
      </c>
      <c r="AJ48" s="287">
        <v>79</v>
      </c>
      <c r="AK48" s="287">
        <v>79</v>
      </c>
      <c r="AL48" s="260">
        <f t="shared" si="3"/>
        <v>79.333333333333329</v>
      </c>
      <c r="AM48" s="287">
        <v>78</v>
      </c>
    </row>
    <row r="49" spans="1:39">
      <c r="A49" s="245">
        <f t="shared" si="4"/>
        <v>46</v>
      </c>
      <c r="B49" s="280" t="s">
        <v>49</v>
      </c>
      <c r="C49" s="353"/>
      <c r="D49" s="284">
        <v>75</v>
      </c>
      <c r="E49" s="284">
        <v>70</v>
      </c>
      <c r="F49" s="284">
        <v>70</v>
      </c>
      <c r="G49" s="284">
        <v>70</v>
      </c>
      <c r="H49" s="248">
        <f t="shared" si="0"/>
        <v>70</v>
      </c>
      <c r="I49" s="284">
        <v>70</v>
      </c>
      <c r="K49" s="249">
        <f t="shared" si="5"/>
        <v>46</v>
      </c>
      <c r="L49" s="281" t="s">
        <v>49</v>
      </c>
      <c r="M49" s="356"/>
      <c r="N49" s="285">
        <v>75</v>
      </c>
      <c r="O49" s="285">
        <v>70</v>
      </c>
      <c r="P49" s="285">
        <v>72</v>
      </c>
      <c r="Q49" s="285">
        <v>70</v>
      </c>
      <c r="R49" s="252">
        <f t="shared" si="1"/>
        <v>70.666666666666671</v>
      </c>
      <c r="S49" s="285">
        <v>70</v>
      </c>
      <c r="U49" s="253">
        <f t="shared" si="6"/>
        <v>46</v>
      </c>
      <c r="V49" s="282" t="s">
        <v>49</v>
      </c>
      <c r="W49" s="359"/>
      <c r="X49" s="286">
        <v>77</v>
      </c>
      <c r="Y49" s="286">
        <v>75</v>
      </c>
      <c r="Z49" s="286">
        <v>75</v>
      </c>
      <c r="AA49" s="286">
        <v>75</v>
      </c>
      <c r="AB49" s="256">
        <f t="shared" si="2"/>
        <v>75</v>
      </c>
      <c r="AC49" s="286">
        <v>75</v>
      </c>
      <c r="AE49" s="257">
        <f t="shared" si="7"/>
        <v>46</v>
      </c>
      <c r="AF49" s="283" t="s">
        <v>49</v>
      </c>
      <c r="AG49" s="361"/>
      <c r="AH49" s="287">
        <v>78</v>
      </c>
      <c r="AI49" s="287">
        <v>78</v>
      </c>
      <c r="AJ49" s="287">
        <v>78</v>
      </c>
      <c r="AK49" s="287">
        <v>77</v>
      </c>
      <c r="AL49" s="260">
        <f t="shared" si="3"/>
        <v>77.666666666666671</v>
      </c>
      <c r="AM49" s="287">
        <v>77</v>
      </c>
    </row>
    <row r="50" spans="1:39">
      <c r="A50" s="245">
        <f t="shared" si="4"/>
        <v>47</v>
      </c>
      <c r="B50" s="280" t="s">
        <v>50</v>
      </c>
      <c r="C50" s="353"/>
      <c r="D50" s="284">
        <v>75</v>
      </c>
      <c r="E50" s="284">
        <v>70</v>
      </c>
      <c r="F50" s="284">
        <v>70</v>
      </c>
      <c r="G50" s="284">
        <v>70</v>
      </c>
      <c r="H50" s="248">
        <f t="shared" si="0"/>
        <v>70</v>
      </c>
      <c r="I50" s="284">
        <v>70</v>
      </c>
      <c r="K50" s="249">
        <f t="shared" si="5"/>
        <v>47</v>
      </c>
      <c r="L50" s="281" t="s">
        <v>50</v>
      </c>
      <c r="M50" s="356"/>
      <c r="N50" s="285">
        <v>75</v>
      </c>
      <c r="O50" s="285">
        <v>62</v>
      </c>
      <c r="P50" s="285">
        <v>65</v>
      </c>
      <c r="Q50" s="285">
        <v>65</v>
      </c>
      <c r="R50" s="252">
        <f t="shared" si="1"/>
        <v>64</v>
      </c>
      <c r="S50" s="285">
        <v>70</v>
      </c>
      <c r="U50" s="253">
        <f t="shared" si="6"/>
        <v>47</v>
      </c>
      <c r="V50" s="282" t="s">
        <v>50</v>
      </c>
      <c r="W50" s="359"/>
      <c r="X50" s="286">
        <v>77</v>
      </c>
      <c r="Y50" s="286">
        <v>75</v>
      </c>
      <c r="Z50" s="286">
        <v>76</v>
      </c>
      <c r="AA50" s="286">
        <v>75</v>
      </c>
      <c r="AB50" s="256">
        <f t="shared" si="2"/>
        <v>75.333333333333329</v>
      </c>
      <c r="AC50" s="286">
        <v>75</v>
      </c>
      <c r="AE50" s="257">
        <f t="shared" si="7"/>
        <v>47</v>
      </c>
      <c r="AF50" s="283" t="s">
        <v>50</v>
      </c>
      <c r="AG50" s="361"/>
      <c r="AH50" s="287">
        <v>80</v>
      </c>
      <c r="AI50" s="287">
        <v>80</v>
      </c>
      <c r="AJ50" s="287">
        <v>80</v>
      </c>
      <c r="AK50" s="287">
        <v>80</v>
      </c>
      <c r="AL50" s="260">
        <f t="shared" si="3"/>
        <v>80</v>
      </c>
      <c r="AM50" s="287">
        <v>80</v>
      </c>
    </row>
    <row r="51" spans="1:39">
      <c r="A51" s="245">
        <f t="shared" si="4"/>
        <v>48</v>
      </c>
      <c r="B51" s="280" t="s">
        <v>51</v>
      </c>
      <c r="C51" s="353"/>
      <c r="D51" s="284">
        <v>80</v>
      </c>
      <c r="E51" s="284">
        <v>75</v>
      </c>
      <c r="F51" s="284">
        <v>75</v>
      </c>
      <c r="G51" s="284">
        <v>75</v>
      </c>
      <c r="H51" s="248">
        <f t="shared" si="0"/>
        <v>75</v>
      </c>
      <c r="I51" s="284">
        <v>75</v>
      </c>
      <c r="K51" s="249">
        <f t="shared" si="5"/>
        <v>48</v>
      </c>
      <c r="L51" s="281" t="s">
        <v>51</v>
      </c>
      <c r="M51" s="356"/>
      <c r="N51" s="285">
        <v>76</v>
      </c>
      <c r="O51" s="285">
        <v>60</v>
      </c>
      <c r="P51" s="285">
        <v>68</v>
      </c>
      <c r="Q51" s="285">
        <v>68</v>
      </c>
      <c r="R51" s="252">
        <f t="shared" si="1"/>
        <v>65.333333333333329</v>
      </c>
      <c r="S51" s="285">
        <v>70</v>
      </c>
      <c r="U51" s="253">
        <f t="shared" si="6"/>
        <v>48</v>
      </c>
      <c r="V51" s="282" t="s">
        <v>51</v>
      </c>
      <c r="W51" s="359"/>
      <c r="X51" s="286">
        <v>77</v>
      </c>
      <c r="Y51" s="286">
        <v>75</v>
      </c>
      <c r="Z51" s="286">
        <v>76</v>
      </c>
      <c r="AA51" s="286">
        <v>76</v>
      </c>
      <c r="AB51" s="256">
        <f t="shared" si="2"/>
        <v>75.666666666666671</v>
      </c>
      <c r="AC51" s="286">
        <v>76</v>
      </c>
      <c r="AE51" s="257">
        <f t="shared" si="7"/>
        <v>48</v>
      </c>
      <c r="AF51" s="283" t="s">
        <v>51</v>
      </c>
      <c r="AG51" s="361"/>
      <c r="AH51" s="287">
        <v>80</v>
      </c>
      <c r="AI51" s="287">
        <v>79</v>
      </c>
      <c r="AJ51" s="287">
        <v>80</v>
      </c>
      <c r="AK51" s="287">
        <v>79</v>
      </c>
      <c r="AL51" s="260">
        <f t="shared" si="3"/>
        <v>79.333333333333329</v>
      </c>
      <c r="AM51" s="287">
        <v>80</v>
      </c>
    </row>
    <row r="52" spans="1:39">
      <c r="A52" s="245">
        <f t="shared" si="4"/>
        <v>49</v>
      </c>
      <c r="B52" s="280" t="s">
        <v>448</v>
      </c>
      <c r="C52" s="353"/>
      <c r="D52" s="245">
        <v>75</v>
      </c>
      <c r="E52" s="265">
        <v>70</v>
      </c>
      <c r="F52" s="245">
        <v>70</v>
      </c>
      <c r="G52" s="245">
        <v>70</v>
      </c>
      <c r="H52" s="248">
        <f t="shared" si="0"/>
        <v>70</v>
      </c>
      <c r="I52" s="284">
        <v>70</v>
      </c>
      <c r="K52" s="249">
        <f t="shared" si="5"/>
        <v>49</v>
      </c>
      <c r="L52" s="281" t="s">
        <v>448</v>
      </c>
      <c r="M52" s="356"/>
      <c r="N52" s="249">
        <v>76</v>
      </c>
      <c r="O52" s="266">
        <v>63</v>
      </c>
      <c r="P52" s="249">
        <v>65</v>
      </c>
      <c r="Q52" s="249">
        <v>76</v>
      </c>
      <c r="R52" s="252">
        <f t="shared" si="1"/>
        <v>68</v>
      </c>
      <c r="S52" s="285">
        <v>70</v>
      </c>
      <c r="U52" s="253">
        <f t="shared" si="6"/>
        <v>49</v>
      </c>
      <c r="V52" s="282" t="s">
        <v>448</v>
      </c>
      <c r="W52" s="359"/>
      <c r="X52" s="253">
        <v>75</v>
      </c>
      <c r="Y52" s="267">
        <v>76</v>
      </c>
      <c r="Z52" s="253">
        <v>75</v>
      </c>
      <c r="AA52" s="253">
        <v>76</v>
      </c>
      <c r="AB52" s="256">
        <f t="shared" si="2"/>
        <v>75.666666666666671</v>
      </c>
      <c r="AC52" s="286">
        <v>75</v>
      </c>
      <c r="AE52" s="257">
        <f t="shared" si="7"/>
        <v>49</v>
      </c>
      <c r="AF52" s="283" t="s">
        <v>448</v>
      </c>
      <c r="AG52" s="361"/>
      <c r="AH52" s="287">
        <v>78</v>
      </c>
      <c r="AI52" s="287">
        <v>78</v>
      </c>
      <c r="AJ52" s="287">
        <v>79</v>
      </c>
      <c r="AK52" s="287">
        <v>79</v>
      </c>
      <c r="AL52" s="260">
        <f t="shared" si="3"/>
        <v>78.666666666666671</v>
      </c>
      <c r="AM52" s="287">
        <v>79</v>
      </c>
    </row>
    <row r="53" spans="1:39">
      <c r="A53" s="245">
        <f t="shared" si="4"/>
        <v>50</v>
      </c>
      <c r="B53" s="280" t="s">
        <v>52</v>
      </c>
      <c r="C53" s="353"/>
      <c r="D53" s="284">
        <v>75</v>
      </c>
      <c r="E53" s="284">
        <v>70</v>
      </c>
      <c r="F53" s="284">
        <v>70</v>
      </c>
      <c r="G53" s="284">
        <v>70</v>
      </c>
      <c r="H53" s="248">
        <f t="shared" si="0"/>
        <v>70</v>
      </c>
      <c r="I53" s="284">
        <v>70</v>
      </c>
      <c r="K53" s="249">
        <f t="shared" si="5"/>
        <v>50</v>
      </c>
      <c r="L53" s="281" t="s">
        <v>52</v>
      </c>
      <c r="M53" s="356"/>
      <c r="N53" s="285">
        <v>76</v>
      </c>
      <c r="O53" s="285">
        <v>65</v>
      </c>
      <c r="P53" s="285">
        <v>64</v>
      </c>
      <c r="Q53" s="285">
        <v>65</v>
      </c>
      <c r="R53" s="252">
        <f t="shared" si="1"/>
        <v>64.666666666666671</v>
      </c>
      <c r="S53" s="285">
        <v>70</v>
      </c>
      <c r="U53" s="253">
        <f t="shared" si="6"/>
        <v>50</v>
      </c>
      <c r="V53" s="282" t="s">
        <v>52</v>
      </c>
      <c r="W53" s="359"/>
      <c r="X53" s="286">
        <v>75</v>
      </c>
      <c r="Y53" s="286">
        <v>75</v>
      </c>
      <c r="Z53" s="286">
        <v>75</v>
      </c>
      <c r="AA53" s="286">
        <v>75</v>
      </c>
      <c r="AB53" s="256">
        <f t="shared" si="2"/>
        <v>75</v>
      </c>
      <c r="AC53" s="286">
        <v>75</v>
      </c>
      <c r="AE53" s="257">
        <f t="shared" si="7"/>
        <v>50</v>
      </c>
      <c r="AF53" s="283" t="s">
        <v>52</v>
      </c>
      <c r="AG53" s="361"/>
      <c r="AH53" s="287">
        <v>80</v>
      </c>
      <c r="AI53" s="287">
        <v>79</v>
      </c>
      <c r="AJ53" s="287">
        <v>80</v>
      </c>
      <c r="AK53" s="287">
        <v>79</v>
      </c>
      <c r="AL53" s="260">
        <f t="shared" si="3"/>
        <v>79.333333333333329</v>
      </c>
      <c r="AM53" s="287">
        <v>78</v>
      </c>
    </row>
    <row r="54" spans="1:39">
      <c r="A54" s="245">
        <f t="shared" si="4"/>
        <v>51</v>
      </c>
      <c r="B54" s="280" t="s">
        <v>53</v>
      </c>
      <c r="C54" s="353"/>
      <c r="D54" s="284">
        <v>80</v>
      </c>
      <c r="E54" s="284">
        <v>75</v>
      </c>
      <c r="F54" s="284">
        <v>70</v>
      </c>
      <c r="G54" s="284">
        <v>70</v>
      </c>
      <c r="H54" s="248">
        <f t="shared" si="0"/>
        <v>71.666666666666671</v>
      </c>
      <c r="I54" s="284">
        <v>70</v>
      </c>
      <c r="K54" s="249">
        <f t="shared" si="5"/>
        <v>51</v>
      </c>
      <c r="L54" s="281" t="s">
        <v>53</v>
      </c>
      <c r="M54" s="356"/>
      <c r="N54" s="285">
        <v>78</v>
      </c>
      <c r="O54" s="285">
        <v>74</v>
      </c>
      <c r="P54" s="285">
        <v>63</v>
      </c>
      <c r="Q54" s="285">
        <v>65</v>
      </c>
      <c r="R54" s="252">
        <f t="shared" si="1"/>
        <v>67.333333333333329</v>
      </c>
      <c r="S54" s="285">
        <v>70</v>
      </c>
      <c r="U54" s="253">
        <f t="shared" si="6"/>
        <v>51</v>
      </c>
      <c r="V54" s="282" t="s">
        <v>53</v>
      </c>
      <c r="W54" s="359"/>
      <c r="X54" s="286">
        <v>78</v>
      </c>
      <c r="Y54" s="286">
        <v>77</v>
      </c>
      <c r="Z54" s="286">
        <v>77</v>
      </c>
      <c r="AA54" s="286">
        <v>78</v>
      </c>
      <c r="AB54" s="256">
        <f t="shared" si="2"/>
        <v>77.333333333333329</v>
      </c>
      <c r="AC54" s="286">
        <v>78</v>
      </c>
      <c r="AE54" s="257">
        <f t="shared" si="7"/>
        <v>51</v>
      </c>
      <c r="AF54" s="283" t="s">
        <v>53</v>
      </c>
      <c r="AG54" s="361"/>
      <c r="AH54" s="287">
        <v>78</v>
      </c>
      <c r="AI54" s="287">
        <v>78</v>
      </c>
      <c r="AJ54" s="287">
        <v>77</v>
      </c>
      <c r="AK54" s="287">
        <v>78</v>
      </c>
      <c r="AL54" s="260">
        <f t="shared" si="3"/>
        <v>77.666666666666671</v>
      </c>
      <c r="AM54" s="287">
        <v>79</v>
      </c>
    </row>
    <row r="55" spans="1:39">
      <c r="A55" s="245">
        <f t="shared" si="4"/>
        <v>52</v>
      </c>
      <c r="B55" s="280" t="s">
        <v>54</v>
      </c>
      <c r="C55" s="353"/>
      <c r="D55" s="284">
        <v>80</v>
      </c>
      <c r="E55" s="284">
        <v>70</v>
      </c>
      <c r="F55" s="284">
        <v>70</v>
      </c>
      <c r="G55" s="284">
        <v>70</v>
      </c>
      <c r="H55" s="248">
        <f t="shared" si="0"/>
        <v>70</v>
      </c>
      <c r="I55" s="284">
        <v>70</v>
      </c>
      <c r="K55" s="249">
        <f t="shared" si="5"/>
        <v>52</v>
      </c>
      <c r="L55" s="281" t="s">
        <v>54</v>
      </c>
      <c r="M55" s="356"/>
      <c r="N55" s="285">
        <v>75</v>
      </c>
      <c r="O55" s="285">
        <v>60</v>
      </c>
      <c r="P55" s="285">
        <v>63</v>
      </c>
      <c r="Q55" s="285">
        <v>62</v>
      </c>
      <c r="R55" s="252">
        <f t="shared" si="1"/>
        <v>61.666666666666664</v>
      </c>
      <c r="S55" s="285">
        <v>70</v>
      </c>
      <c r="U55" s="253">
        <f t="shared" si="6"/>
        <v>52</v>
      </c>
      <c r="V55" s="282" t="s">
        <v>54</v>
      </c>
      <c r="W55" s="359"/>
      <c r="X55" s="286">
        <v>78</v>
      </c>
      <c r="Y55" s="286">
        <v>77</v>
      </c>
      <c r="Z55" s="286">
        <v>77</v>
      </c>
      <c r="AA55" s="286">
        <v>76</v>
      </c>
      <c r="AB55" s="256">
        <f t="shared" si="2"/>
        <v>76.666666666666671</v>
      </c>
      <c r="AC55" s="286">
        <v>76</v>
      </c>
      <c r="AE55" s="257">
        <f t="shared" si="7"/>
        <v>52</v>
      </c>
      <c r="AF55" s="283" t="s">
        <v>54</v>
      </c>
      <c r="AG55" s="361"/>
      <c r="AH55" s="287">
        <v>79</v>
      </c>
      <c r="AI55" s="287">
        <v>78</v>
      </c>
      <c r="AJ55" s="287">
        <v>79</v>
      </c>
      <c r="AK55" s="287">
        <v>78</v>
      </c>
      <c r="AL55" s="260">
        <f t="shared" si="3"/>
        <v>78.333333333333329</v>
      </c>
      <c r="AM55" s="287">
        <v>79</v>
      </c>
    </row>
    <row r="56" spans="1:39">
      <c r="A56" s="245">
        <f t="shared" si="4"/>
        <v>53</v>
      </c>
      <c r="B56" s="280" t="s">
        <v>55</v>
      </c>
      <c r="C56" s="353"/>
      <c r="D56" s="245">
        <v>80</v>
      </c>
      <c r="E56" s="265">
        <v>70</v>
      </c>
      <c r="F56" s="245">
        <v>70</v>
      </c>
      <c r="G56" s="245">
        <v>70</v>
      </c>
      <c r="H56" s="248">
        <f t="shared" si="0"/>
        <v>70</v>
      </c>
      <c r="I56" s="284">
        <v>70</v>
      </c>
      <c r="K56" s="249">
        <f t="shared" si="5"/>
        <v>53</v>
      </c>
      <c r="L56" s="281" t="s">
        <v>55</v>
      </c>
      <c r="M56" s="356"/>
      <c r="N56" s="249">
        <v>70</v>
      </c>
      <c r="O56" s="266">
        <v>59</v>
      </c>
      <c r="P56" s="249">
        <v>60</v>
      </c>
      <c r="Q56" s="249">
        <v>69</v>
      </c>
      <c r="R56" s="252">
        <f t="shared" si="1"/>
        <v>62.666666666666664</v>
      </c>
      <c r="S56" s="285">
        <v>70</v>
      </c>
      <c r="U56" s="253">
        <f t="shared" si="6"/>
        <v>53</v>
      </c>
      <c r="V56" s="282" t="s">
        <v>55</v>
      </c>
      <c r="W56" s="359"/>
      <c r="X56" s="253">
        <v>80</v>
      </c>
      <c r="Y56" s="267">
        <v>75</v>
      </c>
      <c r="Z56" s="253">
        <v>70</v>
      </c>
      <c r="AA56" s="253">
        <v>75</v>
      </c>
      <c r="AB56" s="256">
        <f t="shared" si="2"/>
        <v>73.333333333333329</v>
      </c>
      <c r="AC56" s="286">
        <v>72</v>
      </c>
      <c r="AE56" s="257">
        <f t="shared" si="7"/>
        <v>53</v>
      </c>
      <c r="AF56" s="283" t="s">
        <v>55</v>
      </c>
      <c r="AG56" s="361"/>
      <c r="AH56" s="287">
        <v>79</v>
      </c>
      <c r="AI56" s="287">
        <v>77</v>
      </c>
      <c r="AJ56" s="287">
        <v>77</v>
      </c>
      <c r="AK56" s="287">
        <v>77</v>
      </c>
      <c r="AL56" s="260">
        <f t="shared" si="3"/>
        <v>77</v>
      </c>
      <c r="AM56" s="287">
        <v>78</v>
      </c>
    </row>
    <row r="57" spans="1:39">
      <c r="A57" s="296">
        <f t="shared" si="4"/>
        <v>54</v>
      </c>
      <c r="B57" s="297" t="s">
        <v>56</v>
      </c>
      <c r="C57" s="353"/>
      <c r="D57" s="298">
        <v>75</v>
      </c>
      <c r="E57" s="298">
        <v>70</v>
      </c>
      <c r="F57" s="298">
        <v>70</v>
      </c>
      <c r="G57" s="298">
        <v>70</v>
      </c>
      <c r="H57" s="299">
        <f t="shared" si="0"/>
        <v>70</v>
      </c>
      <c r="I57" s="298">
        <v>70</v>
      </c>
      <c r="K57" s="300">
        <v>54</v>
      </c>
      <c r="L57" s="301" t="s">
        <v>56</v>
      </c>
      <c r="M57" s="356"/>
      <c r="N57" s="302">
        <v>74</v>
      </c>
      <c r="O57" s="302">
        <v>65</v>
      </c>
      <c r="P57" s="302">
        <v>68</v>
      </c>
      <c r="Q57" s="302">
        <v>62</v>
      </c>
      <c r="R57" s="303">
        <f t="shared" si="1"/>
        <v>65</v>
      </c>
      <c r="S57" s="302">
        <v>70</v>
      </c>
      <c r="U57" s="304">
        <f t="shared" si="6"/>
        <v>54</v>
      </c>
      <c r="V57" s="305" t="s">
        <v>56</v>
      </c>
      <c r="W57" s="359"/>
      <c r="X57" s="306">
        <v>74</v>
      </c>
      <c r="Y57" s="306">
        <v>74</v>
      </c>
      <c r="Z57" s="306">
        <v>73</v>
      </c>
      <c r="AA57" s="306">
        <v>72</v>
      </c>
      <c r="AB57" s="307">
        <f t="shared" si="2"/>
        <v>73</v>
      </c>
      <c r="AC57" s="306">
        <v>70</v>
      </c>
      <c r="AE57" s="257">
        <f t="shared" si="7"/>
        <v>54</v>
      </c>
      <c r="AF57" s="283" t="s">
        <v>56</v>
      </c>
      <c r="AG57" s="361"/>
      <c r="AH57" s="287">
        <v>76</v>
      </c>
      <c r="AI57" s="287">
        <v>77</v>
      </c>
      <c r="AJ57" s="287">
        <v>77</v>
      </c>
      <c r="AK57" s="287">
        <v>77</v>
      </c>
      <c r="AL57" s="260">
        <f t="shared" si="3"/>
        <v>77</v>
      </c>
      <c r="AM57" s="287">
        <v>77</v>
      </c>
    </row>
    <row r="58" spans="1:39">
      <c r="A58" s="245">
        <f t="shared" si="4"/>
        <v>55</v>
      </c>
      <c r="B58" s="275" t="s">
        <v>57</v>
      </c>
      <c r="C58" s="354"/>
      <c r="D58" s="284">
        <v>75</v>
      </c>
      <c r="E58" s="284">
        <v>75</v>
      </c>
      <c r="F58" s="284">
        <v>75</v>
      </c>
      <c r="G58" s="284">
        <v>75</v>
      </c>
      <c r="H58" s="248">
        <f t="shared" si="0"/>
        <v>75</v>
      </c>
      <c r="I58" s="284">
        <v>75</v>
      </c>
      <c r="K58" s="249">
        <v>55</v>
      </c>
      <c r="L58" s="281" t="s">
        <v>57</v>
      </c>
      <c r="M58" s="357"/>
      <c r="N58" s="285">
        <v>74</v>
      </c>
      <c r="O58" s="285">
        <v>60</v>
      </c>
      <c r="P58" s="285">
        <v>63</v>
      </c>
      <c r="Q58" s="285">
        <v>62</v>
      </c>
      <c r="R58" s="252">
        <f t="shared" si="1"/>
        <v>61.666666666666664</v>
      </c>
      <c r="S58" s="285">
        <v>70</v>
      </c>
      <c r="U58" s="253">
        <f t="shared" si="6"/>
        <v>55</v>
      </c>
      <c r="V58" s="277" t="s">
        <v>57</v>
      </c>
      <c r="W58" s="360"/>
      <c r="X58" s="286">
        <v>75</v>
      </c>
      <c r="Y58" s="286">
        <v>75</v>
      </c>
      <c r="Z58" s="286">
        <v>75</v>
      </c>
      <c r="AA58" s="286">
        <v>75</v>
      </c>
      <c r="AB58" s="256">
        <f t="shared" si="2"/>
        <v>75</v>
      </c>
      <c r="AC58" s="286">
        <v>75</v>
      </c>
      <c r="AE58" s="257">
        <f t="shared" si="7"/>
        <v>55</v>
      </c>
      <c r="AF58" s="278" t="s">
        <v>57</v>
      </c>
      <c r="AG58" s="361"/>
      <c r="AH58" s="287">
        <v>75</v>
      </c>
      <c r="AI58" s="287">
        <v>75</v>
      </c>
      <c r="AJ58" s="287">
        <v>75</v>
      </c>
      <c r="AK58" s="287">
        <v>75</v>
      </c>
      <c r="AL58" s="260">
        <f t="shared" si="3"/>
        <v>75</v>
      </c>
      <c r="AM58" s="287">
        <v>75</v>
      </c>
    </row>
    <row r="59" spans="1:39">
      <c r="AB59" s="308"/>
    </row>
    <row r="60" spans="1:39">
      <c r="C60" s="308"/>
      <c r="V60" s="309"/>
      <c r="W60" s="310"/>
      <c r="AB60" s="308"/>
    </row>
    <row r="61" spans="1:39">
      <c r="C61" s="308"/>
      <c r="AB61" s="308"/>
    </row>
    <row r="62" spans="1:39">
      <c r="C62" s="308"/>
      <c r="AB62" s="308"/>
    </row>
    <row r="63" spans="1:39">
      <c r="C63" s="308"/>
      <c r="L63" s="311" t="s">
        <v>449</v>
      </c>
      <c r="M63" s="312"/>
      <c r="N63" s="312"/>
      <c r="AB63" s="308"/>
    </row>
    <row r="64" spans="1:39">
      <c r="C64" s="308"/>
      <c r="L64" s="311" t="s">
        <v>450</v>
      </c>
      <c r="M64" s="312"/>
      <c r="N64" s="312"/>
      <c r="AB64" s="308"/>
    </row>
    <row r="65" spans="3:28">
      <c r="C65" s="308"/>
      <c r="L65" s="311" t="s">
        <v>451</v>
      </c>
      <c r="M65" s="312"/>
      <c r="N65" s="312"/>
      <c r="AB65" s="308"/>
    </row>
    <row r="66" spans="3:28">
      <c r="C66" s="308"/>
      <c r="L66" s="311" t="s">
        <v>452</v>
      </c>
      <c r="M66" s="312"/>
      <c r="N66" s="312"/>
      <c r="AB66" s="308"/>
    </row>
    <row r="67" spans="3:28">
      <c r="C67" s="308"/>
      <c r="AB67" s="308"/>
    </row>
    <row r="68" spans="3:28">
      <c r="C68" s="308"/>
      <c r="AB68" s="308"/>
    </row>
    <row r="69" spans="3:28">
      <c r="C69" s="308"/>
      <c r="AB69" s="308"/>
    </row>
    <row r="70" spans="3:28">
      <c r="C70" s="308"/>
      <c r="AB70" s="308"/>
    </row>
    <row r="71" spans="3:28">
      <c r="C71" s="308"/>
      <c r="AB71" s="308"/>
    </row>
    <row r="72" spans="3:28">
      <c r="C72" s="308"/>
      <c r="AB72" s="308"/>
    </row>
    <row r="73" spans="3:28">
      <c r="C73" s="308"/>
      <c r="AB73" s="308"/>
    </row>
    <row r="74" spans="3:28">
      <c r="C74" s="308"/>
    </row>
    <row r="75" spans="3:28">
      <c r="C75" s="308"/>
    </row>
    <row r="76" spans="3:28">
      <c r="C76" s="308"/>
    </row>
    <row r="77" spans="3:28">
      <c r="C77" s="308"/>
    </row>
    <row r="78" spans="3:28">
      <c r="C78" s="308"/>
    </row>
    <row r="79" spans="3:28">
      <c r="C79" s="308"/>
    </row>
    <row r="80" spans="3:28">
      <c r="C80" s="308"/>
    </row>
    <row r="81" spans="3:3">
      <c r="C81" s="308"/>
    </row>
    <row r="82" spans="3:3">
      <c r="C82" s="308"/>
    </row>
    <row r="83" spans="3:3">
      <c r="C83" s="308"/>
    </row>
    <row r="84" spans="3:3">
      <c r="C84" s="308"/>
    </row>
    <row r="85" spans="3:3">
      <c r="C85" s="308"/>
    </row>
    <row r="86" spans="3:3">
      <c r="C86" s="308"/>
    </row>
    <row r="87" spans="3:3">
      <c r="C87" s="308"/>
    </row>
    <row r="88" spans="3:3">
      <c r="C88" s="308"/>
    </row>
    <row r="89" spans="3:3">
      <c r="C89" s="308"/>
    </row>
    <row r="90" spans="3:3">
      <c r="C90" s="308"/>
    </row>
    <row r="91" spans="3:3">
      <c r="C91" s="308"/>
    </row>
    <row r="92" spans="3:3">
      <c r="C92" s="308"/>
    </row>
    <row r="93" spans="3:3">
      <c r="C93" s="308"/>
    </row>
    <row r="94" spans="3:3">
      <c r="C94" s="308"/>
    </row>
    <row r="95" spans="3:3">
      <c r="C95" s="308"/>
    </row>
    <row r="96" spans="3:3">
      <c r="C96" s="308"/>
    </row>
    <row r="97" spans="3:3">
      <c r="C97" s="308"/>
    </row>
    <row r="98" spans="3:3">
      <c r="C98" s="308"/>
    </row>
    <row r="99" spans="3:3">
      <c r="C99" s="308"/>
    </row>
    <row r="100" spans="3:3">
      <c r="C100" s="308"/>
    </row>
    <row r="101" spans="3:3">
      <c r="C101" s="308"/>
    </row>
    <row r="102" spans="3:3">
      <c r="C102" s="308"/>
    </row>
    <row r="103" spans="3:3">
      <c r="C103" s="308"/>
    </row>
    <row r="104" spans="3:3">
      <c r="C104" s="308"/>
    </row>
    <row r="105" spans="3:3">
      <c r="C105" s="308"/>
    </row>
    <row r="106" spans="3:3">
      <c r="C106" s="308"/>
    </row>
    <row r="107" spans="3:3">
      <c r="C107" s="308"/>
    </row>
    <row r="108" spans="3:3">
      <c r="C108" s="308"/>
    </row>
    <row r="109" spans="3:3">
      <c r="C109" s="308"/>
    </row>
    <row r="110" spans="3:3">
      <c r="C110" s="308"/>
    </row>
    <row r="111" spans="3:3">
      <c r="C111" s="308"/>
    </row>
    <row r="112" spans="3:3">
      <c r="C112" s="308"/>
    </row>
    <row r="113" spans="3:3">
      <c r="C113" s="308"/>
    </row>
    <row r="114" spans="3:3">
      <c r="C114" s="308"/>
    </row>
    <row r="115" spans="3:3">
      <c r="C115" s="308"/>
    </row>
    <row r="116" spans="3:3">
      <c r="C116" s="308"/>
    </row>
    <row r="117" spans="3:3">
      <c r="C117" s="308"/>
    </row>
    <row r="118" spans="3:3">
      <c r="C118" s="308"/>
    </row>
    <row r="119" spans="3:3">
      <c r="C119" s="308"/>
    </row>
    <row r="120" spans="3:3">
      <c r="C120" s="308"/>
    </row>
    <row r="121" spans="3:3">
      <c r="C121" s="308"/>
    </row>
    <row r="122" spans="3:3">
      <c r="C122" s="308"/>
    </row>
    <row r="123" spans="3:3">
      <c r="C123" s="308"/>
    </row>
    <row r="124" spans="3:3">
      <c r="C124" s="308"/>
    </row>
  </sheetData>
  <mergeCells count="20">
    <mergeCell ref="C4:C58"/>
    <mergeCell ref="M4:M58"/>
    <mergeCell ref="W4:W58"/>
    <mergeCell ref="AG4:AG58"/>
    <mergeCell ref="U1:U3"/>
    <mergeCell ref="V1:V3"/>
    <mergeCell ref="W1:AC1"/>
    <mergeCell ref="AE1:AE3"/>
    <mergeCell ref="AF1:AF3"/>
    <mergeCell ref="AG1:AM1"/>
    <mergeCell ref="Y2:AB2"/>
    <mergeCell ref="AI2:AL2"/>
    <mergeCell ref="M1:S1"/>
    <mergeCell ref="O2:R2"/>
    <mergeCell ref="A1:A3"/>
    <mergeCell ref="B1:B3"/>
    <mergeCell ref="C1:I1"/>
    <mergeCell ref="K1:K3"/>
    <mergeCell ref="L1:L3"/>
    <mergeCell ref="E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project 1</vt:lpstr>
      <vt:lpstr>project 1+</vt:lpstr>
      <vt:lpstr>project 2</vt:lpstr>
      <vt:lpstr>project 3</vt:lpstr>
      <vt:lpstr>project 4</vt:lpstr>
      <vt:lpstr>project 5</vt:lpstr>
      <vt:lpstr>'project 1'!Print_Area</vt:lpstr>
      <vt:lpstr>'project 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</dc:creator>
  <cp:lastModifiedBy>ChandraMF</cp:lastModifiedBy>
  <dcterms:created xsi:type="dcterms:W3CDTF">2014-02-14T03:28:17Z</dcterms:created>
  <dcterms:modified xsi:type="dcterms:W3CDTF">2014-02-21T11:54:30Z</dcterms:modified>
</cp:coreProperties>
</file>