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\Documents\SIUE Master\Semester 1\ECE438\ball_tracking\results\"/>
    </mc:Choice>
  </mc:AlternateContent>
  <xr:revisionPtr revIDLastSave="0" documentId="13_ncr:1_{41F3B043-E9A4-4E6E-8164-223805C3F5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uclidean" sheetId="1" r:id="rId1"/>
    <sheet name="NVIP" sheetId="2" r:id="rId2"/>
    <sheet name="Tanimoto" sheetId="3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E19" i="3"/>
  <c r="D19" i="3"/>
  <c r="G19" i="3" s="1"/>
  <c r="C19" i="3"/>
  <c r="F18" i="3"/>
  <c r="E18" i="3"/>
  <c r="G18" i="3" s="1"/>
  <c r="D18" i="3"/>
  <c r="C18" i="3"/>
  <c r="F17" i="3"/>
  <c r="E17" i="3"/>
  <c r="D17" i="3"/>
  <c r="G17" i="3" s="1"/>
  <c r="C17" i="3"/>
  <c r="G16" i="3"/>
  <c r="F16" i="3"/>
  <c r="E16" i="3"/>
  <c r="D16" i="3"/>
  <c r="C16" i="3"/>
  <c r="F15" i="3"/>
  <c r="E15" i="3"/>
  <c r="D15" i="3"/>
  <c r="G15" i="3" s="1"/>
  <c r="C15" i="3"/>
  <c r="F14" i="3"/>
  <c r="E14" i="3"/>
  <c r="G14" i="3" s="1"/>
  <c r="D14" i="3"/>
  <c r="C14" i="3"/>
  <c r="G13" i="3"/>
  <c r="F13" i="3"/>
  <c r="E13" i="3"/>
  <c r="D13" i="3"/>
  <c r="C13" i="3"/>
  <c r="G19" i="2"/>
  <c r="F19" i="2"/>
  <c r="E19" i="2"/>
  <c r="D19" i="2"/>
  <c r="C19" i="2"/>
  <c r="F18" i="2"/>
  <c r="E18" i="2"/>
  <c r="D18" i="2"/>
  <c r="G18" i="2" s="1"/>
  <c r="C18" i="2"/>
  <c r="F17" i="2"/>
  <c r="E17" i="2"/>
  <c r="D17" i="2"/>
  <c r="G17" i="2" s="1"/>
  <c r="C17" i="2"/>
  <c r="G16" i="2"/>
  <c r="F16" i="2"/>
  <c r="E16" i="2"/>
  <c r="D16" i="2"/>
  <c r="C16" i="2"/>
  <c r="F15" i="2"/>
  <c r="E15" i="2"/>
  <c r="D15" i="2"/>
  <c r="G15" i="2" s="1"/>
  <c r="C15" i="2"/>
  <c r="F14" i="2"/>
  <c r="E14" i="2"/>
  <c r="G14" i="2" s="1"/>
  <c r="D14" i="2"/>
  <c r="C14" i="2"/>
  <c r="F13" i="2"/>
  <c r="E13" i="2"/>
  <c r="G13" i="2" s="1"/>
  <c r="D13" i="2"/>
  <c r="C13" i="2"/>
  <c r="F19" i="1"/>
  <c r="F18" i="1"/>
  <c r="F17" i="1"/>
  <c r="F16" i="1"/>
  <c r="F15" i="1"/>
  <c r="F14" i="1"/>
  <c r="F13" i="1"/>
  <c r="E19" i="1"/>
  <c r="E18" i="1"/>
  <c r="E17" i="1"/>
  <c r="E16" i="1"/>
  <c r="E15" i="1"/>
  <c r="E14" i="1"/>
  <c r="E13" i="1"/>
  <c r="D19" i="1"/>
  <c r="D18" i="1"/>
  <c r="D17" i="1"/>
  <c r="D16" i="1"/>
  <c r="G16" i="1" s="1"/>
  <c r="D15" i="1"/>
  <c r="D14" i="1"/>
  <c r="D13" i="1"/>
  <c r="C19" i="1"/>
  <c r="C18" i="1"/>
  <c r="C17" i="1"/>
  <c r="C16" i="1"/>
  <c r="C15" i="1"/>
  <c r="C14" i="1"/>
  <c r="C13" i="1"/>
  <c r="G18" i="1" l="1"/>
  <c r="G19" i="1"/>
  <c r="G14" i="1"/>
  <c r="G15" i="1"/>
  <c r="G17" i="1"/>
  <c r="G13" i="1"/>
</calcChain>
</file>

<file path=xl/sharedStrings.xml><?xml version="1.0" encoding="utf-8"?>
<sst xmlns="http://schemas.openxmlformats.org/spreadsheetml/2006/main" count="91" uniqueCount="18">
  <si>
    <t>5-points-Star</t>
  </si>
  <si>
    <t>8-points-Star</t>
  </si>
  <si>
    <t>Arrow</t>
  </si>
  <si>
    <t>Heart</t>
  </si>
  <si>
    <t>Octagon</t>
  </si>
  <si>
    <t>Rainbow</t>
  </si>
  <si>
    <t>Triangle</t>
  </si>
  <si>
    <t>Precision (%)</t>
  </si>
  <si>
    <t>Sensitivity (%)</t>
  </si>
  <si>
    <t>Specificity (%)</t>
  </si>
  <si>
    <t>F-measure</t>
  </si>
  <si>
    <t>Classifier Results</t>
  </si>
  <si>
    <t>Actual Class</t>
  </si>
  <si>
    <t>Accuracy (%)</t>
  </si>
  <si>
    <t>F-Measure</t>
  </si>
  <si>
    <t>Euclidean</t>
  </si>
  <si>
    <t>NVIP</t>
  </si>
  <si>
    <t>Tanimoto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</si>
</sst>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I15" sqref="I15"/>
    </sheetView>
  </sheetViews>
  <sheetFormatPr defaultRowHeight="14.4" x14ac:dyDescent="0.3"/>
  <cols>
    <col min="1" max="1" width="15" customWidth="1"/>
    <col min="2" max="2" width="15.6640625" customWidth="1"/>
    <col min="3" max="3" width="18.6640625" customWidth="1"/>
    <col min="4" max="4" width="16.44140625" customWidth="1"/>
    <col min="5" max="5" width="15.44140625" customWidth="1"/>
    <col min="6" max="6" width="13.44140625" customWidth="1"/>
    <col min="7" max="7" width="13.109375" customWidth="1"/>
    <col min="8" max="8" width="12.109375" customWidth="1"/>
    <col min="9" max="9" width="11.77734375" customWidth="1"/>
  </cols>
  <sheetData>
    <row r="1" spans="1:9" x14ac:dyDescent="0.3">
      <c r="A1" s="2"/>
      <c r="B1" s="2"/>
      <c r="C1" s="5" t="s">
        <v>11</v>
      </c>
      <c r="D1" s="5"/>
      <c r="E1" s="5"/>
      <c r="F1" s="5"/>
      <c r="G1" s="5"/>
      <c r="H1" s="5"/>
      <c r="I1" s="5"/>
    </row>
    <row r="2" spans="1:9" x14ac:dyDescent="0.3">
      <c r="A2" s="2"/>
      <c r="B2" s="3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</row>
    <row r="3" spans="1:9" x14ac:dyDescent="0.3">
      <c r="A3" s="4" t="s">
        <v>12</v>
      </c>
      <c r="B3" s="7" t="s">
        <v>0</v>
      </c>
      <c r="C3" s="3">
        <v>10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3">
      <c r="A4" s="4"/>
      <c r="B4" s="7" t="s">
        <v>1</v>
      </c>
      <c r="C4" s="3">
        <v>0</v>
      </c>
      <c r="D4" s="3">
        <v>9</v>
      </c>
      <c r="E4" s="3">
        <v>0</v>
      </c>
      <c r="F4" s="3">
        <v>1</v>
      </c>
      <c r="G4" s="3">
        <v>0</v>
      </c>
      <c r="H4" s="3">
        <v>0</v>
      </c>
      <c r="I4" s="3">
        <v>0</v>
      </c>
    </row>
    <row r="5" spans="1:9" x14ac:dyDescent="0.3">
      <c r="A5" s="4"/>
      <c r="B5" s="7" t="s">
        <v>2</v>
      </c>
      <c r="C5" s="3">
        <v>0</v>
      </c>
      <c r="D5" s="3">
        <v>0</v>
      </c>
      <c r="E5" s="3">
        <v>12</v>
      </c>
      <c r="F5" s="3">
        <v>0</v>
      </c>
      <c r="G5" s="3">
        <v>0</v>
      </c>
      <c r="H5" s="3">
        <v>0</v>
      </c>
      <c r="I5" s="3">
        <v>0</v>
      </c>
    </row>
    <row r="6" spans="1:9" x14ac:dyDescent="0.3">
      <c r="A6" s="4"/>
      <c r="B6" s="7" t="s">
        <v>3</v>
      </c>
      <c r="C6" s="3">
        <v>0</v>
      </c>
      <c r="D6" s="3">
        <v>1</v>
      </c>
      <c r="E6" s="3">
        <v>0</v>
      </c>
      <c r="F6" s="3">
        <v>11</v>
      </c>
      <c r="G6" s="3">
        <v>0</v>
      </c>
      <c r="H6" s="3">
        <v>0</v>
      </c>
      <c r="I6" s="3">
        <v>0</v>
      </c>
    </row>
    <row r="7" spans="1:9" x14ac:dyDescent="0.3">
      <c r="A7" s="4"/>
      <c r="B7" s="7" t="s">
        <v>4</v>
      </c>
      <c r="C7" s="3">
        <v>0</v>
      </c>
      <c r="D7" s="3">
        <v>0</v>
      </c>
      <c r="E7" s="3">
        <v>0</v>
      </c>
      <c r="F7" s="3">
        <v>0</v>
      </c>
      <c r="G7" s="3">
        <v>10</v>
      </c>
      <c r="H7" s="3">
        <v>0</v>
      </c>
      <c r="I7" s="3">
        <v>0</v>
      </c>
    </row>
    <row r="8" spans="1:9" x14ac:dyDescent="0.3">
      <c r="A8" s="4"/>
      <c r="B8" s="7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9</v>
      </c>
      <c r="I8" s="3">
        <v>2</v>
      </c>
    </row>
    <row r="9" spans="1:9" x14ac:dyDescent="0.3">
      <c r="A9" s="4"/>
      <c r="B9" s="7" t="s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11</v>
      </c>
    </row>
    <row r="12" spans="1:9" x14ac:dyDescent="0.3">
      <c r="B12" s="2"/>
      <c r="C12" s="7" t="s">
        <v>13</v>
      </c>
      <c r="D12" s="7" t="s">
        <v>7</v>
      </c>
      <c r="E12" s="7" t="s">
        <v>8</v>
      </c>
      <c r="F12" s="7" t="s">
        <v>9</v>
      </c>
      <c r="G12" s="7" t="s">
        <v>10</v>
      </c>
    </row>
    <row r="13" spans="1:9" x14ac:dyDescent="0.3">
      <c r="B13" s="8" t="s">
        <v>0</v>
      </c>
      <c r="C13" s="6">
        <f>$C$3/SUM($C$3:$I$3)*100</f>
        <v>100</v>
      </c>
      <c r="D13" s="6">
        <f>C3/SUM(C3:C9)*100</f>
        <v>100</v>
      </c>
      <c r="E13" s="6">
        <f>$C$3/SUM($C$3:$I$3)*100</f>
        <v>100</v>
      </c>
      <c r="F13" s="6">
        <f>SUM(D4:I9)/SUM(D4:I9,C4:C9)*100</f>
        <v>100</v>
      </c>
      <c r="G13" s="6">
        <f>2*(D13*E13)/(D13+E13)</f>
        <v>100</v>
      </c>
    </row>
    <row r="14" spans="1:9" x14ac:dyDescent="0.3">
      <c r="B14" s="8" t="s">
        <v>1</v>
      </c>
      <c r="C14" s="6">
        <f>$D$4/SUM($C$4:$I$4)*100</f>
        <v>90</v>
      </c>
      <c r="D14" s="6">
        <f>D4/SUM(D3:D9)*100</f>
        <v>90</v>
      </c>
      <c r="E14" s="6">
        <f>$D$4/SUM($C$4:$I$4)*100</f>
        <v>90</v>
      </c>
      <c r="F14" s="6">
        <f>SUM(C3,C5:C9,E3:I3,E5:I9)/SUM(C3,C5:C9,E3:I3,E5:I9,D3,D5:D9)*100</f>
        <v>98.5</v>
      </c>
      <c r="G14" s="6">
        <f t="shared" ref="G14:G19" si="0">2*(D14*E14)/(D14+E14)</f>
        <v>90</v>
      </c>
    </row>
    <row r="15" spans="1:9" x14ac:dyDescent="0.3">
      <c r="B15" s="8" t="s">
        <v>2</v>
      </c>
      <c r="C15" s="6">
        <f>$E$5/SUM($C$5:$I$5)*100</f>
        <v>100</v>
      </c>
      <c r="D15" s="6">
        <f>E5/SUM(E3:E9)*100</f>
        <v>100</v>
      </c>
      <c r="E15" s="6">
        <f>$E$5/SUM($C$5:$I$5)*100</f>
        <v>100</v>
      </c>
      <c r="F15" s="6">
        <f>SUM(C3:D4,C6:D9,F3:I4,F6:I9)/SUM(C3:D4,C6:D9,F3:I4,F6:I9,E6:E9,E3:E4)*100</f>
        <v>100</v>
      </c>
      <c r="G15" s="6">
        <f t="shared" si="0"/>
        <v>100</v>
      </c>
    </row>
    <row r="16" spans="1:9" x14ac:dyDescent="0.3">
      <c r="B16" s="8" t="s">
        <v>3</v>
      </c>
      <c r="C16" s="6">
        <f>$F$6/SUM($C$6:$I$6)*100</f>
        <v>91.7</v>
      </c>
      <c r="D16" s="6">
        <f>F6/SUM(F3:F9)*100</f>
        <v>91.7</v>
      </c>
      <c r="E16" s="6">
        <f>$F$6/SUM($C$6:$I$6)*100</f>
        <v>91.7</v>
      </c>
      <c r="F16" s="6">
        <f>SUM(C3:E5,C7:E9,G3:I5,G7:I9)/SUM(C3:E5,C7:E9,G3:I5,G7:I9,F3:F5,F7:F9)*100</f>
        <v>98.4</v>
      </c>
      <c r="G16" s="6">
        <f t="shared" si="0"/>
        <v>91.7</v>
      </c>
    </row>
    <row r="17" spans="2:7" x14ac:dyDescent="0.3">
      <c r="B17" s="8" t="s">
        <v>4</v>
      </c>
      <c r="C17" s="6">
        <f>$G$7/SUM($C$7:$I$7)*100</f>
        <v>100</v>
      </c>
      <c r="D17" s="6">
        <f>G7/SUM(G3:G9)*100</f>
        <v>100</v>
      </c>
      <c r="E17" s="6">
        <f>$G$7/SUM($C$7:$I$7)*100</f>
        <v>100</v>
      </c>
      <c r="F17" s="6">
        <f>SUM(C3:F6,C8:F9,H3:I6,H8:I9)/SUM(C3:F6,C8:F9,H3:I6,H8:I9,G3:G6,G8:G9)*100</f>
        <v>100</v>
      </c>
      <c r="G17" s="6">
        <f t="shared" si="0"/>
        <v>100</v>
      </c>
    </row>
    <row r="18" spans="2:7" x14ac:dyDescent="0.3">
      <c r="B18" s="8" t="s">
        <v>5</v>
      </c>
      <c r="C18" s="6">
        <f>$H$8/SUM($C$8:$I$8)*100</f>
        <v>81.8</v>
      </c>
      <c r="D18" s="6">
        <f>H8/SUM(H3:H9)*100</f>
        <v>100</v>
      </c>
      <c r="E18" s="6">
        <f>$H$8/SUM($C$8:$I$8)*100</f>
        <v>81.8</v>
      </c>
      <c r="F18" s="6">
        <f>SUM(C3:G7,C9:G9,I3:I7,I9)/SUM(C3:G7,C9:G9,I3:I7,I9,H3:H7,H9)*100</f>
        <v>100</v>
      </c>
      <c r="G18" s="6">
        <f t="shared" si="0"/>
        <v>90</v>
      </c>
    </row>
    <row r="19" spans="2:7" x14ac:dyDescent="0.3">
      <c r="B19" s="8" t="s">
        <v>6</v>
      </c>
      <c r="C19" s="6">
        <f>$I$9/SUM($C$9:$I$9)*100</f>
        <v>100</v>
      </c>
      <c r="D19" s="6">
        <f>I9/SUM(I3:I9)*100</f>
        <v>84.6</v>
      </c>
      <c r="E19" s="6">
        <f>$I$9/SUM($C$9:$I$9)*100</f>
        <v>100</v>
      </c>
      <c r="F19" s="6">
        <f>SUM(C3:H8)/SUM(C3:H8,I3:I8)*100</f>
        <v>96.9</v>
      </c>
      <c r="G19" s="6">
        <f t="shared" si="0"/>
        <v>91.7</v>
      </c>
    </row>
    <row r="22" spans="2:7" x14ac:dyDescent="0.3">
      <c r="B22" s="14"/>
      <c r="C22" s="13" t="s">
        <v>14</v>
      </c>
      <c r="D22" s="13"/>
      <c r="E22" s="13"/>
    </row>
    <row r="23" spans="2:7" x14ac:dyDescent="0.3">
      <c r="B23" s="14"/>
      <c r="C23" s="7" t="s">
        <v>15</v>
      </c>
      <c r="D23" s="7" t="s">
        <v>16</v>
      </c>
      <c r="E23" s="7" t="s">
        <v>17</v>
      </c>
    </row>
    <row r="24" spans="2:7" x14ac:dyDescent="0.3">
      <c r="B24" s="8" t="s">
        <v>0</v>
      </c>
      <c r="C24" s="6">
        <v>100</v>
      </c>
      <c r="D24" s="6">
        <v>94.7</v>
      </c>
      <c r="E24" s="6">
        <v>94.7</v>
      </c>
    </row>
    <row r="25" spans="2:7" x14ac:dyDescent="0.3">
      <c r="B25" s="8" t="s">
        <v>1</v>
      </c>
      <c r="C25" s="6">
        <v>90</v>
      </c>
      <c r="D25" s="6">
        <v>81.8</v>
      </c>
      <c r="E25" s="6">
        <v>90</v>
      </c>
    </row>
    <row r="26" spans="2:7" x14ac:dyDescent="0.3">
      <c r="B26" s="8" t="s">
        <v>2</v>
      </c>
      <c r="C26" s="6">
        <v>100</v>
      </c>
      <c r="D26" s="6">
        <v>100</v>
      </c>
      <c r="E26" s="6">
        <v>100</v>
      </c>
    </row>
    <row r="27" spans="2:7" x14ac:dyDescent="0.3">
      <c r="B27" s="8" t="s">
        <v>3</v>
      </c>
      <c r="C27" s="6">
        <v>91.7</v>
      </c>
      <c r="D27" s="6">
        <v>83.3</v>
      </c>
      <c r="E27" s="6">
        <v>91.7</v>
      </c>
    </row>
    <row r="28" spans="2:7" x14ac:dyDescent="0.3">
      <c r="B28" s="8" t="s">
        <v>4</v>
      </c>
      <c r="C28" s="6">
        <v>100</v>
      </c>
      <c r="D28" s="6">
        <v>100</v>
      </c>
      <c r="E28" s="6">
        <v>100</v>
      </c>
    </row>
    <row r="29" spans="2:7" x14ac:dyDescent="0.3">
      <c r="B29" s="8" t="s">
        <v>5</v>
      </c>
      <c r="C29" s="6">
        <v>90</v>
      </c>
      <c r="D29" s="6">
        <v>90</v>
      </c>
      <c r="E29" s="6">
        <v>90</v>
      </c>
    </row>
    <row r="30" spans="2:7" x14ac:dyDescent="0.3">
      <c r="B30" s="8" t="s">
        <v>6</v>
      </c>
      <c r="C30" s="6">
        <v>91.7</v>
      </c>
      <c r="D30" s="6">
        <v>86.9</v>
      </c>
      <c r="E30" s="6">
        <v>88</v>
      </c>
    </row>
  </sheetData>
  <mergeCells count="3">
    <mergeCell ref="C1:I1"/>
    <mergeCell ref="A3:A9"/>
    <mergeCell ref="C22:E22"/>
  </mergeCells>
  <conditionalFormatting sqref="C3:I9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2711-B201-48DD-B4AB-6904B4AF6FFB}">
  <dimension ref="B2:I20"/>
  <sheetViews>
    <sheetView workbookViewId="0">
      <selection activeCell="G13" sqref="G13:G19"/>
    </sheetView>
  </sheetViews>
  <sheetFormatPr defaultRowHeight="14.4" x14ac:dyDescent="0.3"/>
  <cols>
    <col min="1" max="1" width="9.5546875" customWidth="1"/>
    <col min="2" max="2" width="18.33203125" customWidth="1"/>
    <col min="3" max="3" width="14.88671875" customWidth="1"/>
    <col min="4" max="4" width="16.5546875" customWidth="1"/>
    <col min="5" max="5" width="12.5546875" customWidth="1"/>
    <col min="6" max="6" width="14.77734375" customWidth="1"/>
    <col min="7" max="8" width="11.88671875" customWidth="1"/>
    <col min="9" max="9" width="13.5546875" customWidth="1"/>
  </cols>
  <sheetData>
    <row r="2" spans="2:9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3">
      <c r="B3" s="1" t="s">
        <v>0</v>
      </c>
      <c r="C3">
        <v>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2:9" x14ac:dyDescent="0.3">
      <c r="B4" s="1" t="s">
        <v>1</v>
      </c>
      <c r="C4">
        <v>0</v>
      </c>
      <c r="D4">
        <v>9</v>
      </c>
      <c r="E4">
        <v>0</v>
      </c>
      <c r="F4">
        <v>1</v>
      </c>
      <c r="G4">
        <v>0</v>
      </c>
      <c r="H4">
        <v>0</v>
      </c>
      <c r="I4">
        <v>0</v>
      </c>
    </row>
    <row r="5" spans="2:9" x14ac:dyDescent="0.3">
      <c r="B5" s="1" t="s">
        <v>2</v>
      </c>
      <c r="C5">
        <v>0</v>
      </c>
      <c r="D5">
        <v>0</v>
      </c>
      <c r="E5">
        <v>12</v>
      </c>
      <c r="F5">
        <v>0</v>
      </c>
      <c r="G5">
        <v>0</v>
      </c>
      <c r="H5">
        <v>0</v>
      </c>
      <c r="I5">
        <v>0</v>
      </c>
    </row>
    <row r="6" spans="2:9" x14ac:dyDescent="0.3">
      <c r="B6" s="1" t="s">
        <v>3</v>
      </c>
      <c r="C6">
        <v>0</v>
      </c>
      <c r="D6">
        <v>2</v>
      </c>
      <c r="E6">
        <v>0</v>
      </c>
      <c r="F6">
        <v>10</v>
      </c>
      <c r="G6">
        <v>0</v>
      </c>
      <c r="H6">
        <v>0</v>
      </c>
      <c r="I6">
        <v>0</v>
      </c>
    </row>
    <row r="7" spans="2:9" x14ac:dyDescent="0.3">
      <c r="B7" s="1" t="s">
        <v>4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</row>
    <row r="8" spans="2:9" x14ac:dyDescent="0.3">
      <c r="B8" s="1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2</v>
      </c>
    </row>
    <row r="9" spans="2:9" x14ac:dyDescent="0.3">
      <c r="B9" s="1" t="s">
        <v>6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10</v>
      </c>
    </row>
    <row r="12" spans="2:9" x14ac:dyDescent="0.3">
      <c r="B12" s="2"/>
      <c r="C12" s="7" t="s">
        <v>13</v>
      </c>
      <c r="D12" s="7" t="s">
        <v>7</v>
      </c>
      <c r="E12" s="7" t="s">
        <v>8</v>
      </c>
      <c r="F12" s="7" t="s">
        <v>9</v>
      </c>
      <c r="G12" s="7" t="s">
        <v>10</v>
      </c>
    </row>
    <row r="13" spans="2:9" x14ac:dyDescent="0.3">
      <c r="B13" s="8" t="s">
        <v>0</v>
      </c>
      <c r="C13" s="6">
        <f>$C$3/SUM($C$3:$I$3)*100</f>
        <v>90</v>
      </c>
      <c r="D13" s="6">
        <f>C3/SUM(C3:C9)*100</f>
        <v>100</v>
      </c>
      <c r="E13" s="6">
        <f>$C$3/SUM($C$3:$I$3)*100</f>
        <v>90</v>
      </c>
      <c r="F13" s="6">
        <f>SUM(D4:I9)/SUM(D4:I9,C4:C9)*100</f>
        <v>100</v>
      </c>
      <c r="G13" s="6">
        <f>2*(D13*E13)/(D13+E13)</f>
        <v>94.7</v>
      </c>
    </row>
    <row r="14" spans="2:9" x14ac:dyDescent="0.3">
      <c r="B14" s="8" t="s">
        <v>1</v>
      </c>
      <c r="C14" s="6">
        <f>$D$4/SUM($C$4:$I$4)*100</f>
        <v>90</v>
      </c>
      <c r="D14" s="6">
        <f>D4/SUM(D3:D9)*100</f>
        <v>75</v>
      </c>
      <c r="E14" s="6">
        <f>$D$4/SUM($C$4:$I$4)*100</f>
        <v>90</v>
      </c>
      <c r="F14" s="6">
        <f>SUM(C3,C5:C9,E3:I3,E5:I9)/SUM(C3,C5:C9,E3:I3,E5:I9,D3,D5:D9)*100</f>
        <v>95.5</v>
      </c>
      <c r="G14" s="6">
        <f t="shared" ref="G14:G19" si="0">2*(D14*E14)/(D14+E14)</f>
        <v>81.8</v>
      </c>
    </row>
    <row r="15" spans="2:9" x14ac:dyDescent="0.3">
      <c r="B15" s="8" t="s">
        <v>2</v>
      </c>
      <c r="C15" s="6">
        <f>$E$5/SUM($C$5:$I$5)*100</f>
        <v>100</v>
      </c>
      <c r="D15" s="6">
        <f>E5/SUM(E3:E9)*100</f>
        <v>100</v>
      </c>
      <c r="E15" s="6">
        <f>$E$5/SUM($C$5:$I$5)*100</f>
        <v>100</v>
      </c>
      <c r="F15" s="6">
        <f>SUM(C3:D4,C6:D9,F3:I4,F6:I9)/SUM(C3:D4,C6:D9,F3:I4,F6:I9,E6:E9,E3:E4)*100</f>
        <v>100</v>
      </c>
      <c r="G15" s="6">
        <f t="shared" si="0"/>
        <v>100</v>
      </c>
    </row>
    <row r="16" spans="2:9" x14ac:dyDescent="0.3">
      <c r="B16" s="8" t="s">
        <v>3</v>
      </c>
      <c r="C16" s="6">
        <f>$F$6/SUM($C$6:$I$6)*100</f>
        <v>83.3</v>
      </c>
      <c r="D16" s="6">
        <f>F6/SUM(F3:F9)*100</f>
        <v>83.3</v>
      </c>
      <c r="E16" s="6">
        <f>$F$6/SUM($C$6:$I$6)*100</f>
        <v>83.3</v>
      </c>
      <c r="F16" s="6">
        <f>SUM(C3:E5,C7:E9,G3:I5,G7:I9)/SUM(C3:E5,C7:E9,G3:I5,G7:I9,F3:F5,F7:F9)*100</f>
        <v>96.9</v>
      </c>
      <c r="G16" s="6">
        <f t="shared" si="0"/>
        <v>83.3</v>
      </c>
    </row>
    <row r="17" spans="2:7" x14ac:dyDescent="0.3">
      <c r="B17" s="8" t="s">
        <v>4</v>
      </c>
      <c r="C17" s="6">
        <f>$G$7/SUM($C$7:$I$7)*100</f>
        <v>100</v>
      </c>
      <c r="D17" s="6">
        <f>G7/SUM(G3:G9)*100</f>
        <v>100</v>
      </c>
      <c r="E17" s="6">
        <f>$G$7/SUM($C$7:$I$7)*100</f>
        <v>100</v>
      </c>
      <c r="F17" s="6">
        <f>SUM(C3:F6,C8:F9,H3:I6,H8:I9)/SUM(C3:F6,C8:F9,H3:I6,H8:I9,G3:G6,G8:G9)*100</f>
        <v>100</v>
      </c>
      <c r="G17" s="6">
        <f t="shared" si="0"/>
        <v>100</v>
      </c>
    </row>
    <row r="18" spans="2:7" x14ac:dyDescent="0.3">
      <c r="B18" s="8" t="s">
        <v>5</v>
      </c>
      <c r="C18" s="6">
        <f>$H$8/SUM($C$8:$I$8)*100</f>
        <v>81.8</v>
      </c>
      <c r="D18" s="6">
        <f>H8/SUM(H3:H9)*100</f>
        <v>100</v>
      </c>
      <c r="E18" s="6">
        <f>$H$8/SUM($C$8:$I$8)*100</f>
        <v>81.8</v>
      </c>
      <c r="F18" s="6">
        <f>SUM(C3:G7,C9:G9,I3:I7,I9)/SUM(C3:G7,C9:G9,I3:I7,I9,H3:H7,H9)*100</f>
        <v>100</v>
      </c>
      <c r="G18" s="6">
        <f t="shared" si="0"/>
        <v>90</v>
      </c>
    </row>
    <row r="19" spans="2:7" x14ac:dyDescent="0.3">
      <c r="B19" s="11" t="s">
        <v>6</v>
      </c>
      <c r="C19" s="12">
        <f>$I$9/SUM($C$9:$I$9)*100</f>
        <v>90.9</v>
      </c>
      <c r="D19" s="12">
        <f>I9/SUM(I3:I9)*100</f>
        <v>83.3</v>
      </c>
      <c r="E19" s="12">
        <f>$I$9/SUM($C$9:$I$9)*100</f>
        <v>90.9</v>
      </c>
      <c r="F19" s="12">
        <f>SUM(C3:H8)/SUM(C3:H8,I3:I8)*100</f>
        <v>96.9</v>
      </c>
      <c r="G19" s="12">
        <f t="shared" si="0"/>
        <v>86.9</v>
      </c>
    </row>
    <row r="20" spans="2:7" x14ac:dyDescent="0.3">
      <c r="B20" s="9"/>
      <c r="C20" s="10"/>
      <c r="D20" s="10"/>
      <c r="E20" s="10"/>
      <c r="F20" s="10"/>
      <c r="G20" s="10"/>
    </row>
  </sheetData>
  <conditionalFormatting sqref="C3:I9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E1C1-09E5-48DC-8104-9FF85FEDA33A}">
  <dimension ref="B2:I19"/>
  <sheetViews>
    <sheetView workbookViewId="0">
      <selection activeCell="G13" sqref="G13:G19"/>
    </sheetView>
  </sheetViews>
  <sheetFormatPr defaultRowHeight="14.4" x14ac:dyDescent="0.3"/>
  <cols>
    <col min="2" max="2" width="16.44140625" customWidth="1"/>
    <col min="3" max="3" width="15.44140625" customWidth="1"/>
    <col min="4" max="4" width="14.109375" customWidth="1"/>
    <col min="5" max="5" width="13.109375" customWidth="1"/>
    <col min="6" max="7" width="13.5546875" customWidth="1"/>
    <col min="8" max="8" width="11.77734375" customWidth="1"/>
    <col min="9" max="9" width="13" customWidth="1"/>
  </cols>
  <sheetData>
    <row r="2" spans="2:9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3">
      <c r="B3" s="1" t="s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2:9" x14ac:dyDescent="0.3">
      <c r="B4" s="1" t="s">
        <v>1</v>
      </c>
      <c r="C4">
        <v>0</v>
      </c>
      <c r="D4">
        <v>9</v>
      </c>
      <c r="E4">
        <v>0</v>
      </c>
      <c r="F4">
        <v>1</v>
      </c>
      <c r="G4">
        <v>0</v>
      </c>
      <c r="H4">
        <v>0</v>
      </c>
      <c r="I4">
        <v>0</v>
      </c>
    </row>
    <row r="5" spans="2:9" x14ac:dyDescent="0.3">
      <c r="B5" s="1" t="s">
        <v>2</v>
      </c>
      <c r="C5">
        <v>0</v>
      </c>
      <c r="D5">
        <v>0</v>
      </c>
      <c r="E5">
        <v>12</v>
      </c>
      <c r="F5">
        <v>0</v>
      </c>
      <c r="G5">
        <v>0</v>
      </c>
      <c r="H5">
        <v>0</v>
      </c>
      <c r="I5">
        <v>0</v>
      </c>
    </row>
    <row r="6" spans="2:9" x14ac:dyDescent="0.3">
      <c r="B6" s="1" t="s">
        <v>3</v>
      </c>
      <c r="C6">
        <v>0</v>
      </c>
      <c r="D6">
        <v>1</v>
      </c>
      <c r="E6">
        <v>0</v>
      </c>
      <c r="F6">
        <v>11</v>
      </c>
      <c r="G6">
        <v>0</v>
      </c>
      <c r="H6">
        <v>0</v>
      </c>
      <c r="I6">
        <v>0</v>
      </c>
    </row>
    <row r="7" spans="2:9" x14ac:dyDescent="0.3">
      <c r="B7" s="1" t="s">
        <v>4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</row>
    <row r="8" spans="2:9" x14ac:dyDescent="0.3">
      <c r="B8" s="1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2</v>
      </c>
    </row>
    <row r="9" spans="2:9" x14ac:dyDescent="0.3">
      <c r="B9" s="1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11</v>
      </c>
    </row>
    <row r="12" spans="2:9" x14ac:dyDescent="0.3">
      <c r="B12" s="2"/>
      <c r="C12" s="7" t="s">
        <v>13</v>
      </c>
      <c r="D12" s="7" t="s">
        <v>7</v>
      </c>
      <c r="E12" s="7" t="s">
        <v>8</v>
      </c>
      <c r="F12" s="7" t="s">
        <v>9</v>
      </c>
      <c r="G12" s="7" t="s">
        <v>10</v>
      </c>
    </row>
    <row r="13" spans="2:9" x14ac:dyDescent="0.3">
      <c r="B13" s="8" t="s">
        <v>0</v>
      </c>
      <c r="C13" s="6">
        <f>$C$3/SUM($C$3:$I$3)*100</f>
        <v>90</v>
      </c>
      <c r="D13" s="6">
        <f>C3/SUM(C3:C9)*100</f>
        <v>100</v>
      </c>
      <c r="E13" s="6">
        <f>$C$3/SUM($C$3:$I$3)*100</f>
        <v>90</v>
      </c>
      <c r="F13" s="6">
        <f>SUM(D4:I9)/SUM(D4:I9,C4:C9)*100</f>
        <v>100</v>
      </c>
      <c r="G13" s="6">
        <f>2*(D13*E13)/(D13+E13)</f>
        <v>94.7</v>
      </c>
    </row>
    <row r="14" spans="2:9" x14ac:dyDescent="0.3">
      <c r="B14" s="8" t="s">
        <v>1</v>
      </c>
      <c r="C14" s="6">
        <f>$D$4/SUM($C$4:$I$4)*100</f>
        <v>90</v>
      </c>
      <c r="D14" s="6">
        <f>D4/SUM(D3:D9)*100</f>
        <v>90</v>
      </c>
      <c r="E14" s="6">
        <f>$D$4/SUM($C$4:$I$4)*100</f>
        <v>90</v>
      </c>
      <c r="F14" s="6">
        <f>SUM(C3,C5:C9,E3:I3,E5:I9)/SUM(C3,C5:C9,E3:I3,E5:I9,D3,D5:D9)*100</f>
        <v>98.5</v>
      </c>
      <c r="G14" s="6">
        <f t="shared" ref="G14:G19" si="0">2*(D14*E14)/(D14+E14)</f>
        <v>90</v>
      </c>
    </row>
    <row r="15" spans="2:9" x14ac:dyDescent="0.3">
      <c r="B15" s="8" t="s">
        <v>2</v>
      </c>
      <c r="C15" s="6">
        <f>$E$5/SUM($C$5:$I$5)*100</f>
        <v>100</v>
      </c>
      <c r="D15" s="6">
        <f>E5/SUM(E3:E9)*100</f>
        <v>100</v>
      </c>
      <c r="E15" s="6">
        <f>$E$5/SUM($C$5:$I$5)*100</f>
        <v>100</v>
      </c>
      <c r="F15" s="6">
        <f>SUM(C3:D4,C6:D9,F3:I4,F6:I9)/SUM(C3:D4,C6:D9,F3:I4,F6:I9,E6:E9,E3:E4)*100</f>
        <v>100</v>
      </c>
      <c r="G15" s="6">
        <f t="shared" si="0"/>
        <v>100</v>
      </c>
    </row>
    <row r="16" spans="2:9" x14ac:dyDescent="0.3">
      <c r="B16" s="8" t="s">
        <v>3</v>
      </c>
      <c r="C16" s="6">
        <f>$F$6/SUM($C$6:$I$6)*100</f>
        <v>91.7</v>
      </c>
      <c r="D16" s="6">
        <f>F6/SUM(F3:F9)*100</f>
        <v>91.7</v>
      </c>
      <c r="E16" s="6">
        <f>$F$6/SUM($C$6:$I$6)*100</f>
        <v>91.7</v>
      </c>
      <c r="F16" s="6">
        <f>SUM(C3:E5,C7:E9,G3:I5,G7:I9)/SUM(C3:E5,C7:E9,G3:I5,G7:I9,F3:F5,F7:F9)*100</f>
        <v>98.4</v>
      </c>
      <c r="G16" s="6">
        <f t="shared" si="0"/>
        <v>91.7</v>
      </c>
    </row>
    <row r="17" spans="2:7" x14ac:dyDescent="0.3">
      <c r="B17" s="8" t="s">
        <v>4</v>
      </c>
      <c r="C17" s="6">
        <f>$G$7/SUM($C$7:$I$7)*100</f>
        <v>100</v>
      </c>
      <c r="D17" s="6">
        <f>G7/SUM(G3:G9)*100</f>
        <v>100</v>
      </c>
      <c r="E17" s="6">
        <f>$G$7/SUM($C$7:$I$7)*100</f>
        <v>100</v>
      </c>
      <c r="F17" s="6">
        <f>SUM(C3:F6,C8:F9,H3:I6,H8:I9)/SUM(C3:F6,C8:F9,H3:I6,H8:I9,G3:G6,G8:G9)*100</f>
        <v>100</v>
      </c>
      <c r="G17" s="6">
        <f t="shared" si="0"/>
        <v>100</v>
      </c>
    </row>
    <row r="18" spans="2:7" x14ac:dyDescent="0.3">
      <c r="B18" s="8" t="s">
        <v>5</v>
      </c>
      <c r="C18" s="6">
        <f>$H$8/SUM($C$8:$I$8)*100</f>
        <v>81.8</v>
      </c>
      <c r="D18" s="6">
        <f>H8/SUM(H3:H9)*100</f>
        <v>100</v>
      </c>
      <c r="E18" s="6">
        <f>$H$8/SUM($C$8:$I$8)*100</f>
        <v>81.8</v>
      </c>
      <c r="F18" s="6">
        <f>SUM(C3:G7,C9:G9,I3:I7,I9)/SUM(C3:G7,C9:G9,I3:I7,I9,H3:H7,H9)*100</f>
        <v>100</v>
      </c>
      <c r="G18" s="6">
        <f t="shared" si="0"/>
        <v>90</v>
      </c>
    </row>
    <row r="19" spans="2:7" x14ac:dyDescent="0.3">
      <c r="B19" s="8" t="s">
        <v>6</v>
      </c>
      <c r="C19" s="6">
        <f>$I$9/SUM($C$9:$I$9)*100</f>
        <v>100</v>
      </c>
      <c r="D19" s="6">
        <f>I9/SUM(I3:I9)*100</f>
        <v>78.599999999999994</v>
      </c>
      <c r="E19" s="6">
        <f>$I$9/SUM($C$9:$I$9)*100</f>
        <v>100</v>
      </c>
      <c r="F19" s="6">
        <f>SUM(C3:H8)/SUM(C3:H8,I3:I8)*100</f>
        <v>95.4</v>
      </c>
      <c r="G19" s="6">
        <f t="shared" si="0"/>
        <v>88</v>
      </c>
    </row>
  </sheetData>
  <conditionalFormatting sqref="C3:I9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Euclidean</vt:lpstr>
      <vt:lpstr>NVIP</vt:lpstr>
      <vt:lpstr>Tanimoto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</cp:lastModifiedBy>
  <dcterms:created xsi:type="dcterms:W3CDTF">2020-12-13T02:11:40Z</dcterms:created>
  <dcterms:modified xsi:type="dcterms:W3CDTF">2020-12-13T11:50:04Z</dcterms:modified>
</cp:coreProperties>
</file>