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file\文档\游戏\骑马与砍杀\"/>
    </mc:Choice>
  </mc:AlternateContent>
  <xr:revisionPtr revIDLastSave="0" documentId="13_ncr:1_{DA7CBF6D-0C29-4BF7-91E1-3B116460C8A5}" xr6:coauthVersionLast="45" xr6:coauthVersionMax="45" xr10:uidLastSave="{00000000-0000-0000-0000-000000000000}"/>
  <bookViews>
    <workbookView xWindow="0" yWindow="0" windowWidth="28800" windowHeight="15600" xr2:uid="{00000000-000D-0000-FFFF-FFFF00000000}"/>
  </bookViews>
  <sheets>
    <sheet name="Sheet1" sheetId="1" r:id="rId1"/>
  </sheets>
  <definedNames>
    <definedName name="_xlnm._FilterDatabase" localSheetId="0" hidden="1">Sheet1!$A$2:$BB$66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J4" i="1"/>
  <c r="K4" i="1"/>
  <c r="L4" i="1"/>
  <c r="M4" i="1"/>
  <c r="N4" i="1"/>
  <c r="O4" i="1"/>
  <c r="P4" i="1"/>
  <c r="Q4" i="1"/>
  <c r="R4" i="1"/>
  <c r="S4" i="1"/>
  <c r="T4" i="1"/>
  <c r="U4" i="1"/>
  <c r="V4" i="1"/>
  <c r="X4" i="1"/>
  <c r="Y4" i="1"/>
  <c r="Z4" i="1"/>
  <c r="AA4" i="1"/>
  <c r="J5" i="1"/>
  <c r="K5" i="1"/>
  <c r="L5" i="1"/>
  <c r="M5" i="1"/>
  <c r="N5" i="1"/>
  <c r="O5" i="1"/>
  <c r="P5" i="1"/>
  <c r="Q5" i="1"/>
  <c r="R5" i="1"/>
  <c r="S5" i="1"/>
  <c r="T5" i="1"/>
  <c r="U5" i="1"/>
  <c r="V5" i="1"/>
  <c r="X5" i="1"/>
  <c r="Y5" i="1"/>
  <c r="Z5" i="1"/>
  <c r="AA5" i="1"/>
  <c r="J6" i="1"/>
  <c r="K6" i="1"/>
  <c r="L6" i="1"/>
  <c r="M6" i="1"/>
  <c r="N6" i="1"/>
  <c r="O6" i="1"/>
  <c r="P6" i="1"/>
  <c r="Q6" i="1"/>
  <c r="R6" i="1"/>
  <c r="S6" i="1"/>
  <c r="T6" i="1"/>
  <c r="U6" i="1"/>
  <c r="V6" i="1"/>
  <c r="X6" i="1"/>
  <c r="Y6" i="1"/>
  <c r="Z6" i="1"/>
  <c r="AA6" i="1"/>
  <c r="J7" i="1"/>
  <c r="K7" i="1"/>
  <c r="L7" i="1"/>
  <c r="M7" i="1"/>
  <c r="N7" i="1"/>
  <c r="O7" i="1"/>
  <c r="P7" i="1"/>
  <c r="Q7" i="1"/>
  <c r="R7" i="1"/>
  <c r="S7" i="1"/>
  <c r="T7" i="1"/>
  <c r="U7" i="1"/>
  <c r="V7" i="1"/>
  <c r="X7" i="1"/>
  <c r="Y7" i="1"/>
  <c r="Z7" i="1"/>
  <c r="AA7" i="1"/>
  <c r="J8" i="1"/>
  <c r="K8" i="1"/>
  <c r="L8" i="1"/>
  <c r="M8" i="1"/>
  <c r="N8" i="1"/>
  <c r="O8" i="1"/>
  <c r="P8" i="1"/>
  <c r="Q8" i="1"/>
  <c r="R8" i="1"/>
  <c r="S8" i="1"/>
  <c r="T8" i="1"/>
  <c r="U8" i="1"/>
  <c r="V8" i="1"/>
  <c r="X8" i="1"/>
  <c r="Y8" i="1"/>
  <c r="Z8" i="1"/>
  <c r="AA8" i="1"/>
  <c r="J9" i="1"/>
  <c r="K9" i="1"/>
  <c r="L9" i="1"/>
  <c r="M9" i="1"/>
  <c r="N9" i="1"/>
  <c r="O9" i="1"/>
  <c r="P9" i="1"/>
  <c r="Q9" i="1"/>
  <c r="R9" i="1"/>
  <c r="S9" i="1"/>
  <c r="T9" i="1"/>
  <c r="U9" i="1"/>
  <c r="V9" i="1"/>
  <c r="X9" i="1"/>
  <c r="Y9" i="1"/>
  <c r="Z9" i="1"/>
  <c r="AA9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X10" i="1"/>
  <c r="Y10" i="1"/>
  <c r="Z10" i="1"/>
  <c r="AA10" i="1"/>
  <c r="K11" i="1"/>
  <c r="L11" i="1"/>
  <c r="M11" i="1"/>
  <c r="N11" i="1"/>
  <c r="O11" i="1"/>
  <c r="P11" i="1"/>
  <c r="Q11" i="1"/>
  <c r="R11" i="1"/>
  <c r="S11" i="1"/>
  <c r="T11" i="1"/>
  <c r="U11" i="1"/>
  <c r="V11" i="1"/>
  <c r="X11" i="1"/>
  <c r="Y11" i="1"/>
  <c r="Z11" i="1"/>
  <c r="AA11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X12" i="1"/>
  <c r="Y12" i="1"/>
  <c r="Z12" i="1"/>
  <c r="AA12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X13" i="1"/>
  <c r="Y13" i="1"/>
  <c r="Z13" i="1"/>
  <c r="AA13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X14" i="1"/>
  <c r="Y14" i="1"/>
  <c r="Z14" i="1"/>
  <c r="AA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X15" i="1"/>
  <c r="Y15" i="1"/>
  <c r="Z15" i="1"/>
  <c r="AA15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X16" i="1"/>
  <c r="Y16" i="1"/>
  <c r="Z16" i="1"/>
  <c r="AA16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X17" i="1"/>
  <c r="Y17" i="1"/>
  <c r="Z17" i="1"/>
  <c r="AA17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X18" i="1"/>
  <c r="Y18" i="1"/>
  <c r="Z18" i="1"/>
  <c r="AA18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X19" i="1"/>
  <c r="Y19" i="1"/>
  <c r="Z19" i="1"/>
  <c r="AA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X20" i="1"/>
  <c r="Y20" i="1"/>
  <c r="Z20" i="1"/>
  <c r="AA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X21" i="1"/>
  <c r="Y21" i="1"/>
  <c r="Z21" i="1"/>
  <c r="AA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X22" i="1"/>
  <c r="Y22" i="1"/>
  <c r="Z22" i="1"/>
  <c r="AA22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X23" i="1"/>
  <c r="Y23" i="1"/>
  <c r="Z23" i="1"/>
  <c r="AA23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X24" i="1"/>
  <c r="Y24" i="1"/>
  <c r="Z24" i="1"/>
  <c r="AA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X25" i="1"/>
  <c r="Y25" i="1"/>
  <c r="Z25" i="1"/>
  <c r="AA25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X26" i="1"/>
  <c r="Y26" i="1"/>
  <c r="Z26" i="1"/>
  <c r="AA26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X27" i="1"/>
  <c r="Y27" i="1"/>
  <c r="Z27" i="1"/>
  <c r="AA27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X28" i="1"/>
  <c r="Y28" i="1"/>
  <c r="Z28" i="1"/>
  <c r="AA28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X33" i="1"/>
  <c r="Y33" i="1"/>
  <c r="Z33" i="1"/>
  <c r="AA33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X29" i="1"/>
  <c r="Y29" i="1"/>
  <c r="Z29" i="1"/>
  <c r="AA29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X32" i="1"/>
  <c r="Y32" i="1"/>
  <c r="Z32" i="1"/>
  <c r="AA32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X30" i="1"/>
  <c r="Y30" i="1"/>
  <c r="Z30" i="1"/>
  <c r="AA30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X31" i="1"/>
  <c r="Y31" i="1"/>
  <c r="Z31" i="1"/>
  <c r="AA31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X34" i="1"/>
  <c r="Y34" i="1"/>
  <c r="Z34" i="1"/>
  <c r="AA34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X37" i="1"/>
  <c r="Y37" i="1"/>
  <c r="Z37" i="1"/>
  <c r="AA37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X35" i="1"/>
  <c r="Y35" i="1"/>
  <c r="Z35" i="1"/>
  <c r="AA35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X36" i="1"/>
  <c r="Y36" i="1"/>
  <c r="Z36" i="1"/>
  <c r="AA36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X38" i="1"/>
  <c r="Y38" i="1"/>
  <c r="Z38" i="1"/>
  <c r="AA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X39" i="1"/>
  <c r="Y39" i="1"/>
  <c r="Z39" i="1"/>
  <c r="AA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X41" i="1"/>
  <c r="Y41" i="1"/>
  <c r="Z41" i="1"/>
  <c r="AA41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X42" i="1"/>
  <c r="Y42" i="1"/>
  <c r="Z42" i="1"/>
  <c r="AA42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X43" i="1"/>
  <c r="Y43" i="1"/>
  <c r="Z43" i="1"/>
  <c r="AA43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X44" i="1"/>
  <c r="Y44" i="1"/>
  <c r="Z44" i="1"/>
  <c r="AA44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X45" i="1"/>
  <c r="Y45" i="1"/>
  <c r="Z45" i="1"/>
  <c r="AA45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X46" i="1"/>
  <c r="Y46" i="1"/>
  <c r="Z46" i="1"/>
  <c r="AA46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X47" i="1"/>
  <c r="Y47" i="1"/>
  <c r="Z47" i="1"/>
  <c r="AA47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X48" i="1"/>
  <c r="Y48" i="1"/>
  <c r="Z48" i="1"/>
  <c r="AA48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X49" i="1"/>
  <c r="Y49" i="1"/>
  <c r="Z49" i="1"/>
  <c r="AA49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X50" i="1"/>
  <c r="Y50" i="1"/>
  <c r="Z50" i="1"/>
  <c r="AA50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X51" i="1"/>
  <c r="Y51" i="1"/>
  <c r="Z51" i="1"/>
  <c r="AA51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X52" i="1"/>
  <c r="Y52" i="1"/>
  <c r="Z52" i="1"/>
  <c r="AA52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X54" i="1"/>
  <c r="Y54" i="1"/>
  <c r="Z54" i="1"/>
  <c r="AA54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X55" i="1"/>
  <c r="Y55" i="1"/>
  <c r="Z55" i="1"/>
  <c r="AA55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X56" i="1"/>
  <c r="Y56" i="1"/>
  <c r="Z56" i="1"/>
  <c r="AA56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X58" i="1"/>
  <c r="Y58" i="1"/>
  <c r="Z58" i="1"/>
  <c r="AA58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X57" i="1"/>
  <c r="Y57" i="1"/>
  <c r="Z57" i="1"/>
  <c r="AA57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X59" i="1"/>
  <c r="Y59" i="1"/>
  <c r="Z59" i="1"/>
  <c r="AA59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X60" i="1"/>
  <c r="Y60" i="1"/>
  <c r="Z60" i="1"/>
  <c r="AA60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X61" i="1"/>
  <c r="Y61" i="1"/>
  <c r="Z61" i="1"/>
  <c r="AA61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X62" i="1"/>
  <c r="Y62" i="1"/>
  <c r="Z62" i="1"/>
  <c r="AA62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X63" i="1"/>
  <c r="Y63" i="1"/>
  <c r="Z63" i="1"/>
  <c r="AA63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X64" i="1"/>
  <c r="Y64" i="1"/>
  <c r="Z64" i="1"/>
  <c r="AA64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X65" i="1"/>
  <c r="Y65" i="1"/>
  <c r="Z65" i="1"/>
  <c r="AA65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X66" i="1"/>
  <c r="Y66" i="1"/>
  <c r="Z66" i="1"/>
  <c r="AA66" i="1"/>
  <c r="AA3" i="1"/>
  <c r="J3" i="1"/>
  <c r="K3" i="1"/>
  <c r="L3" i="1"/>
  <c r="M3" i="1"/>
  <c r="N3" i="1"/>
  <c r="O3" i="1"/>
  <c r="P3" i="1"/>
  <c r="Q3" i="1"/>
  <c r="V3" i="1"/>
  <c r="Z3" i="1" l="1"/>
  <c r="Y3" i="1"/>
  <c r="X3" i="1"/>
  <c r="U3" i="1"/>
  <c r="T3" i="1"/>
  <c r="S3" i="1"/>
  <c r="R3" i="1"/>
  <c r="I53" i="1"/>
  <c r="I20" i="1"/>
  <c r="I35" i="1"/>
  <c r="I4" i="1"/>
  <c r="I7" i="1"/>
  <c r="I11" i="1"/>
  <c r="I13" i="1"/>
  <c r="I45" i="1"/>
  <c r="I12" i="1"/>
  <c r="I40" i="1"/>
  <c r="I41" i="1"/>
  <c r="I43" i="1"/>
  <c r="I17" i="1"/>
  <c r="I37" i="1"/>
  <c r="I47" i="1"/>
  <c r="I50" i="1"/>
  <c r="I3" i="1"/>
  <c r="I30" i="1"/>
  <c r="I61" i="1"/>
  <c r="I31" i="1"/>
  <c r="I62" i="1"/>
  <c r="I9" i="1"/>
  <c r="I8" i="1"/>
  <c r="I48" i="1"/>
  <c r="I27" i="1"/>
  <c r="I39" i="1"/>
  <c r="I18" i="1"/>
  <c r="I46" i="1"/>
  <c r="I34" i="1"/>
  <c r="I14" i="1"/>
  <c r="I66" i="1"/>
  <c r="I57" i="1"/>
  <c r="I51" i="1"/>
  <c r="I42" i="1"/>
  <c r="I6" i="1"/>
  <c r="I23" i="1"/>
  <c r="I56" i="1"/>
  <c r="I58" i="1"/>
  <c r="I15" i="1"/>
  <c r="I16" i="1"/>
  <c r="I55" i="1"/>
  <c r="I59" i="1"/>
  <c r="I63" i="1"/>
  <c r="I65" i="1"/>
  <c r="I64" i="1"/>
  <c r="I54" i="1"/>
  <c r="I21" i="1"/>
  <c r="I36" i="1"/>
  <c r="I25" i="1"/>
  <c r="I38" i="1"/>
  <c r="I52" i="1"/>
  <c r="I32" i="1"/>
  <c r="I49" i="1"/>
  <c r="I60" i="1"/>
  <c r="I44" i="1"/>
  <c r="I33" i="1"/>
  <c r="I19" i="1"/>
  <c r="I26" i="1"/>
  <c r="I28" i="1"/>
  <c r="I24" i="1"/>
  <c r="I10" i="1"/>
  <c r="I5" i="1"/>
  <c r="I22" i="1"/>
  <c r="I29" i="1"/>
  <c r="H29" i="1"/>
  <c r="H53" i="1"/>
  <c r="H20" i="1"/>
  <c r="H35" i="1"/>
  <c r="H4" i="1"/>
  <c r="H7" i="1"/>
  <c r="H11" i="1"/>
  <c r="H13" i="1"/>
  <c r="H45" i="1"/>
  <c r="H12" i="1"/>
  <c r="H40" i="1"/>
  <c r="H41" i="1"/>
  <c r="H43" i="1"/>
  <c r="H17" i="1"/>
  <c r="H37" i="1"/>
  <c r="H47" i="1"/>
  <c r="H50" i="1"/>
  <c r="H3" i="1"/>
  <c r="H30" i="1"/>
  <c r="H61" i="1"/>
  <c r="H31" i="1"/>
  <c r="H62" i="1"/>
  <c r="H9" i="1"/>
  <c r="H8" i="1"/>
  <c r="H48" i="1"/>
  <c r="H27" i="1"/>
  <c r="H39" i="1"/>
  <c r="H18" i="1"/>
  <c r="H46" i="1"/>
  <c r="H34" i="1"/>
  <c r="H66" i="1"/>
  <c r="H57" i="1"/>
  <c r="H51" i="1"/>
  <c r="H42" i="1"/>
  <c r="H6" i="1"/>
  <c r="H23" i="1"/>
  <c r="H56" i="1"/>
  <c r="H58" i="1"/>
  <c r="H15" i="1"/>
  <c r="H16" i="1"/>
  <c r="H55" i="1"/>
  <c r="H59" i="1"/>
  <c r="H63" i="1"/>
  <c r="H65" i="1"/>
  <c r="H64" i="1"/>
  <c r="H54" i="1"/>
  <c r="H21" i="1"/>
  <c r="H36" i="1"/>
  <c r="H25" i="1"/>
  <c r="H38" i="1"/>
  <c r="H52" i="1"/>
  <c r="H32" i="1"/>
  <c r="H49" i="1"/>
  <c r="H60" i="1"/>
  <c r="H44" i="1"/>
  <c r="H33" i="1"/>
  <c r="H19" i="1"/>
  <c r="H26" i="1"/>
  <c r="H28" i="1"/>
  <c r="H24" i="1"/>
  <c r="H10" i="1"/>
  <c r="H5" i="1"/>
  <c r="H22" i="1"/>
  <c r="H14" i="1"/>
  <c r="G53" i="1"/>
  <c r="G20" i="1"/>
  <c r="G35" i="1"/>
  <c r="G4" i="1"/>
  <c r="G7" i="1"/>
  <c r="G11" i="1"/>
  <c r="G13" i="1"/>
  <c r="G45" i="1"/>
  <c r="G12" i="1"/>
  <c r="G40" i="1"/>
  <c r="G41" i="1"/>
  <c r="G43" i="1"/>
  <c r="G17" i="1"/>
  <c r="G37" i="1"/>
  <c r="G47" i="1"/>
  <c r="G50" i="1"/>
  <c r="G3" i="1"/>
  <c r="G30" i="1"/>
  <c r="G61" i="1"/>
  <c r="G31" i="1"/>
  <c r="G62" i="1"/>
  <c r="G9" i="1"/>
  <c r="G8" i="1"/>
  <c r="G48" i="1"/>
  <c r="G27" i="1"/>
  <c r="G39" i="1"/>
  <c r="G18" i="1"/>
  <c r="G46" i="1"/>
  <c r="G34" i="1"/>
  <c r="G14" i="1"/>
  <c r="G66" i="1"/>
  <c r="G57" i="1"/>
  <c r="G51" i="1"/>
  <c r="G42" i="1"/>
  <c r="G6" i="1"/>
  <c r="G23" i="1"/>
  <c r="G56" i="1"/>
  <c r="G58" i="1"/>
  <c r="G15" i="1"/>
  <c r="G16" i="1"/>
  <c r="G55" i="1"/>
  <c r="G59" i="1"/>
  <c r="G63" i="1"/>
  <c r="G65" i="1"/>
  <c r="G64" i="1"/>
  <c r="G54" i="1"/>
  <c r="G21" i="1"/>
  <c r="G36" i="1"/>
  <c r="G25" i="1"/>
  <c r="G38" i="1"/>
  <c r="G52" i="1"/>
  <c r="G32" i="1"/>
  <c r="G49" i="1"/>
  <c r="G60" i="1"/>
  <c r="G44" i="1"/>
  <c r="G33" i="1"/>
  <c r="G19" i="1"/>
  <c r="G26" i="1"/>
  <c r="G28" i="1"/>
  <c r="G24" i="1"/>
  <c r="G10" i="1"/>
  <c r="G5" i="1"/>
  <c r="G22" i="1"/>
  <c r="G29" i="1"/>
  <c r="F53" i="1"/>
  <c r="F20" i="1"/>
  <c r="F35" i="1"/>
  <c r="F4" i="1"/>
  <c r="F7" i="1"/>
  <c r="F11" i="1"/>
  <c r="F13" i="1"/>
  <c r="F45" i="1"/>
  <c r="F12" i="1"/>
  <c r="F40" i="1"/>
  <c r="F41" i="1"/>
  <c r="F43" i="1"/>
  <c r="F17" i="1"/>
  <c r="F37" i="1"/>
  <c r="F47" i="1"/>
  <c r="F50" i="1"/>
  <c r="F3" i="1"/>
  <c r="F30" i="1"/>
  <c r="F61" i="1"/>
  <c r="F31" i="1"/>
  <c r="F62" i="1"/>
  <c r="F9" i="1"/>
  <c r="F8" i="1"/>
  <c r="F48" i="1"/>
  <c r="F27" i="1"/>
  <c r="F39" i="1"/>
  <c r="F18" i="1"/>
  <c r="F46" i="1"/>
  <c r="F34" i="1"/>
  <c r="F14" i="1"/>
  <c r="F66" i="1"/>
  <c r="F57" i="1"/>
  <c r="F51" i="1"/>
  <c r="F42" i="1"/>
  <c r="F6" i="1"/>
  <c r="F23" i="1"/>
  <c r="F56" i="1"/>
  <c r="F58" i="1"/>
  <c r="F15" i="1"/>
  <c r="F16" i="1"/>
  <c r="F55" i="1"/>
  <c r="F59" i="1"/>
  <c r="F63" i="1"/>
  <c r="F65" i="1"/>
  <c r="F64" i="1"/>
  <c r="F54" i="1"/>
  <c r="F21" i="1"/>
  <c r="F36" i="1"/>
  <c r="F25" i="1"/>
  <c r="F38" i="1"/>
  <c r="F52" i="1"/>
  <c r="F32" i="1"/>
  <c r="F49" i="1"/>
  <c r="F60" i="1"/>
  <c r="F44" i="1"/>
  <c r="F33" i="1"/>
  <c r="F19" i="1"/>
  <c r="F26" i="1"/>
  <c r="F28" i="1"/>
  <c r="F24" i="1"/>
  <c r="F10" i="1"/>
  <c r="F5" i="1"/>
  <c r="F22" i="1"/>
  <c r="F29" i="1"/>
  <c r="E29" i="1"/>
  <c r="E53" i="1"/>
  <c r="E20" i="1"/>
  <c r="E35" i="1"/>
  <c r="E4" i="1"/>
  <c r="E7" i="1"/>
  <c r="E11" i="1"/>
  <c r="E13" i="1"/>
  <c r="E45" i="1"/>
  <c r="E12" i="1"/>
  <c r="E40" i="1"/>
  <c r="E41" i="1"/>
  <c r="E43" i="1"/>
  <c r="E17" i="1"/>
  <c r="E37" i="1"/>
  <c r="E47" i="1"/>
  <c r="E50" i="1"/>
  <c r="E3" i="1"/>
  <c r="E30" i="1"/>
  <c r="E61" i="1"/>
  <c r="E31" i="1"/>
  <c r="E62" i="1"/>
  <c r="E9" i="1"/>
  <c r="E8" i="1"/>
  <c r="E48" i="1"/>
  <c r="E27" i="1"/>
  <c r="E39" i="1"/>
  <c r="E18" i="1"/>
  <c r="E46" i="1"/>
  <c r="E34" i="1"/>
  <c r="E14" i="1"/>
  <c r="E66" i="1"/>
  <c r="E57" i="1"/>
  <c r="E51" i="1"/>
  <c r="E42" i="1"/>
  <c r="E6" i="1"/>
  <c r="E23" i="1"/>
  <c r="E56" i="1"/>
  <c r="E58" i="1"/>
  <c r="E15" i="1"/>
  <c r="E16" i="1"/>
  <c r="E55" i="1"/>
  <c r="E59" i="1"/>
  <c r="E63" i="1"/>
  <c r="E65" i="1"/>
  <c r="E64" i="1"/>
  <c r="E54" i="1"/>
  <c r="E21" i="1"/>
  <c r="E36" i="1"/>
  <c r="E25" i="1"/>
  <c r="E38" i="1"/>
  <c r="E52" i="1"/>
  <c r="E32" i="1"/>
  <c r="E49" i="1"/>
  <c r="E60" i="1"/>
  <c r="E44" i="1"/>
  <c r="E33" i="1"/>
  <c r="E19" i="1"/>
  <c r="E26" i="1"/>
  <c r="E28" i="1"/>
  <c r="E24" i="1"/>
  <c r="E10" i="1"/>
  <c r="E5" i="1"/>
  <c r="E22" i="1"/>
  <c r="D9" i="1" l="1"/>
  <c r="D48" i="1"/>
  <c r="D8" i="1"/>
  <c r="D5" i="1"/>
  <c r="D10" i="1"/>
  <c r="D56" i="1"/>
  <c r="D65" i="1"/>
  <c r="D23" i="1"/>
  <c r="D46" i="1"/>
  <c r="D31" i="1"/>
  <c r="D43" i="1"/>
  <c r="D4" i="1"/>
  <c r="D32" i="1"/>
  <c r="D28" i="1"/>
  <c r="D59" i="1"/>
  <c r="D39" i="1"/>
  <c r="D30" i="1"/>
  <c r="D40" i="1"/>
  <c r="D25" i="1"/>
  <c r="D51" i="1"/>
  <c r="D27" i="1"/>
  <c r="D12" i="1"/>
  <c r="D47" i="1"/>
  <c r="D26" i="1"/>
  <c r="D52" i="1"/>
  <c r="D18" i="1"/>
  <c r="D61" i="1"/>
  <c r="D41" i="1"/>
  <c r="D35" i="1"/>
  <c r="D55" i="1"/>
  <c r="D3" i="1"/>
  <c r="D53" i="1"/>
  <c r="D19" i="1"/>
  <c r="D33" i="1"/>
  <c r="D36" i="1"/>
  <c r="D16" i="1"/>
  <c r="D57" i="1"/>
  <c r="D50" i="1"/>
  <c r="D45" i="1"/>
  <c r="D29" i="1"/>
  <c r="D38" i="1"/>
  <c r="D20" i="1"/>
  <c r="D63" i="1"/>
  <c r="D44" i="1"/>
  <c r="D21" i="1"/>
  <c r="D15" i="1"/>
  <c r="D66" i="1"/>
  <c r="D13" i="1"/>
  <c r="D42" i="1"/>
  <c r="D60" i="1"/>
  <c r="D54" i="1"/>
  <c r="D58" i="1"/>
  <c r="D14" i="1"/>
  <c r="D37" i="1"/>
  <c r="D11" i="1"/>
  <c r="D22" i="1"/>
  <c r="D24" i="1"/>
  <c r="D64" i="1"/>
  <c r="D34" i="1"/>
  <c r="D62" i="1"/>
  <c r="D17" i="1"/>
  <c r="D7" i="1"/>
  <c r="D6" i="1"/>
  <c r="D49" i="1"/>
</calcChain>
</file>

<file path=xl/sharedStrings.xml><?xml version="1.0" encoding="utf-8"?>
<sst xmlns="http://schemas.openxmlformats.org/spreadsheetml/2006/main" count="384" uniqueCount="192">
  <si>
    <t>活力</t>
    <phoneticPr fontId="1" type="noConversion"/>
  </si>
  <si>
    <t>控制力</t>
    <phoneticPr fontId="1" type="noConversion"/>
  </si>
  <si>
    <t>耐力</t>
    <phoneticPr fontId="1" type="noConversion"/>
  </si>
  <si>
    <t>狡诈</t>
    <phoneticPr fontId="1" type="noConversion"/>
  </si>
  <si>
    <t>社交</t>
    <phoneticPr fontId="1" type="noConversion"/>
  </si>
  <si>
    <t>智力</t>
    <phoneticPr fontId="1" type="noConversion"/>
  </si>
  <si>
    <t>单手</t>
    <phoneticPr fontId="1" type="noConversion"/>
  </si>
  <si>
    <t>双手</t>
    <phoneticPr fontId="1" type="noConversion"/>
  </si>
  <si>
    <t>长杆武器</t>
    <phoneticPr fontId="1" type="noConversion"/>
  </si>
  <si>
    <t>弓</t>
    <phoneticPr fontId="1" type="noConversion"/>
  </si>
  <si>
    <t>十字弩</t>
    <phoneticPr fontId="1" type="noConversion"/>
  </si>
  <si>
    <t>投掷</t>
    <phoneticPr fontId="1" type="noConversion"/>
  </si>
  <si>
    <t>骑术</t>
    <phoneticPr fontId="1" type="noConversion"/>
  </si>
  <si>
    <t>跑动</t>
    <phoneticPr fontId="1" type="noConversion"/>
  </si>
  <si>
    <t>锻造</t>
    <phoneticPr fontId="1" type="noConversion"/>
  </si>
  <si>
    <t>战术</t>
    <phoneticPr fontId="1" type="noConversion"/>
  </si>
  <si>
    <t>流氓习气</t>
    <phoneticPr fontId="1" type="noConversion"/>
  </si>
  <si>
    <t>魅力</t>
    <phoneticPr fontId="1" type="noConversion"/>
  </si>
  <si>
    <t>统御</t>
    <phoneticPr fontId="1" type="noConversion"/>
  </si>
  <si>
    <t>交易</t>
    <phoneticPr fontId="1" type="noConversion"/>
  </si>
  <si>
    <t>管理学</t>
    <phoneticPr fontId="1" type="noConversion"/>
  </si>
  <si>
    <t>医术</t>
    <phoneticPr fontId="1" type="noConversion"/>
  </si>
  <si>
    <t>工程学</t>
    <phoneticPr fontId="1" type="noConversion"/>
  </si>
  <si>
    <t>备注</t>
    <phoneticPr fontId="1" type="noConversion"/>
  </si>
  <si>
    <t>特性</t>
    <phoneticPr fontId="1" type="noConversion"/>
  </si>
  <si>
    <t>胸怀</t>
    <phoneticPr fontId="1" type="noConversion"/>
  </si>
  <si>
    <t>荣誉</t>
    <phoneticPr fontId="1" type="noConversion"/>
  </si>
  <si>
    <t>胆气</t>
    <phoneticPr fontId="1" type="noConversion"/>
  </si>
  <si>
    <t>善恶</t>
    <phoneticPr fontId="1" type="noConversion"/>
  </si>
  <si>
    <t>苦涩</t>
    <phoneticPr fontId="1" type="noConversion"/>
  </si>
  <si>
    <t>母狼</t>
    <phoneticPr fontId="1" type="noConversion"/>
  </si>
  <si>
    <t>性别</t>
    <phoneticPr fontId="1" type="noConversion"/>
  </si>
  <si>
    <t>男</t>
    <phoneticPr fontId="1" type="noConversion"/>
  </si>
  <si>
    <t>女</t>
    <phoneticPr fontId="1" type="noConversion"/>
  </si>
  <si>
    <t>长刀</t>
    <phoneticPr fontId="1" type="noConversion"/>
  </si>
  <si>
    <t>Fairhair</t>
    <phoneticPr fontId="1" type="noConversion"/>
  </si>
  <si>
    <t>白柳树皮</t>
    <phoneticPr fontId="1" type="noConversion"/>
  </si>
  <si>
    <t>文化</t>
    <phoneticPr fontId="1" type="noConversion"/>
  </si>
  <si>
    <t>斯特吉亚</t>
    <phoneticPr fontId="1" type="noConversion"/>
  </si>
  <si>
    <t>巴旦尼亚</t>
    <phoneticPr fontId="1" type="noConversion"/>
  </si>
  <si>
    <t>库赛特</t>
    <phoneticPr fontId="1" type="noConversion"/>
  </si>
  <si>
    <t>瓦兰迪亚</t>
    <phoneticPr fontId="1" type="noConversion"/>
  </si>
  <si>
    <t>指控者</t>
    <phoneticPr fontId="1" type="noConversion"/>
  </si>
  <si>
    <t>王子</t>
    <phoneticPr fontId="1" type="noConversion"/>
  </si>
  <si>
    <t>阿塞莱</t>
    <phoneticPr fontId="1" type="noConversion"/>
  </si>
  <si>
    <t>铁肚</t>
    <phoneticPr fontId="1" type="noConversion"/>
  </si>
  <si>
    <t>流浪者</t>
    <phoneticPr fontId="1" type="noConversion"/>
  </si>
  <si>
    <t>剑士</t>
    <phoneticPr fontId="1" type="noConversion"/>
  </si>
  <si>
    <t>鬣狗</t>
    <phoneticPr fontId="1" type="noConversion"/>
  </si>
  <si>
    <t>血斧</t>
    <phoneticPr fontId="1" type="noConversion"/>
  </si>
  <si>
    <t>勇士</t>
    <phoneticPr fontId="1" type="noConversion"/>
  </si>
  <si>
    <t>孤独者</t>
    <phoneticPr fontId="1" type="noConversion"/>
  </si>
  <si>
    <t>侦察</t>
    <phoneticPr fontId="1" type="noConversion"/>
  </si>
  <si>
    <t>学者</t>
    <phoneticPr fontId="1" type="noConversion"/>
  </si>
  <si>
    <t>帝国</t>
    <phoneticPr fontId="1" type="noConversion"/>
  </si>
  <si>
    <t>吵闹者</t>
    <phoneticPr fontId="1" type="noConversion"/>
  </si>
  <si>
    <t>称号</t>
    <phoneticPr fontId="1" type="noConversion"/>
  </si>
  <si>
    <t>水牛</t>
    <phoneticPr fontId="1" type="noConversion"/>
  </si>
  <si>
    <t>贾瓦尔</t>
    <phoneticPr fontId="1" type="noConversion"/>
  </si>
  <si>
    <t>盗牛贼</t>
    <phoneticPr fontId="1" type="noConversion"/>
  </si>
  <si>
    <t>沉默者</t>
    <phoneticPr fontId="1" type="noConversion"/>
  </si>
  <si>
    <t>修车匠</t>
    <phoneticPr fontId="1" type="noConversion"/>
  </si>
  <si>
    <t>盗马贼</t>
    <phoneticPr fontId="1" type="noConversion"/>
  </si>
  <si>
    <t>大胡子</t>
    <phoneticPr fontId="1" type="noConversion"/>
  </si>
  <si>
    <t>鱼人</t>
    <phoneticPr fontId="1" type="noConversion"/>
  </si>
  <si>
    <t>抢劫犯</t>
    <phoneticPr fontId="1" type="noConversion"/>
  </si>
  <si>
    <t>香料贩卖商</t>
    <phoneticPr fontId="1" type="noConversion"/>
  </si>
  <si>
    <t>疯子</t>
    <phoneticPr fontId="1" type="noConversion"/>
  </si>
  <si>
    <t>老鹰</t>
    <phoneticPr fontId="1" type="noConversion"/>
  </si>
  <si>
    <t>无父者</t>
    <phoneticPr fontId="1" type="noConversion"/>
  </si>
  <si>
    <t>野猪</t>
    <phoneticPr fontId="1" type="noConversion"/>
  </si>
  <si>
    <t>破旧者</t>
    <phoneticPr fontId="1" type="noConversion"/>
  </si>
  <si>
    <t>黑牙</t>
    <phoneticPr fontId="1" type="noConversion"/>
  </si>
  <si>
    <t>鲨鱼</t>
    <phoneticPr fontId="1" type="noConversion"/>
  </si>
  <si>
    <t>幸运儿</t>
    <phoneticPr fontId="1" type="noConversion"/>
  </si>
  <si>
    <t>屠夫</t>
    <phoneticPr fontId="1" type="noConversion"/>
  </si>
  <si>
    <t>雌豹</t>
    <phoneticPr fontId="1" type="noConversion"/>
  </si>
  <si>
    <t>暗黑</t>
    <phoneticPr fontId="1" type="noConversion"/>
  </si>
  <si>
    <t>黄金</t>
    <phoneticPr fontId="1" type="noConversion"/>
  </si>
  <si>
    <t>迅捷者</t>
    <phoneticPr fontId="1" type="noConversion"/>
  </si>
  <si>
    <t>猎鹰</t>
    <phoneticPr fontId="1" type="noConversion"/>
  </si>
  <si>
    <t>盾女</t>
    <phoneticPr fontId="1" type="noConversion"/>
  </si>
  <si>
    <t>治疗者</t>
    <phoneticPr fontId="1" type="noConversion"/>
  </si>
  <si>
    <t>斑白</t>
    <phoneticPr fontId="1" type="noConversion"/>
  </si>
  <si>
    <t>垃圾人</t>
    <phoneticPr fontId="1" type="noConversion"/>
  </si>
  <si>
    <t>山丘</t>
    <phoneticPr fontId="1" type="noConversion"/>
  </si>
  <si>
    <t>外科医生</t>
    <phoneticPr fontId="1" type="noConversion"/>
  </si>
  <si>
    <t>木箱</t>
    <phoneticPr fontId="1" type="noConversion"/>
  </si>
  <si>
    <t>铁眼</t>
    <phoneticPr fontId="1" type="noConversion"/>
  </si>
  <si>
    <t>红衣</t>
    <phoneticPr fontId="1" type="noConversion"/>
  </si>
  <si>
    <t>煤矿工</t>
    <phoneticPr fontId="1" type="noConversion"/>
  </si>
  <si>
    <t>求知者</t>
    <phoneticPr fontId="1" type="noConversion"/>
  </si>
  <si>
    <t>灰鹘</t>
    <phoneticPr fontId="1" type="noConversion"/>
  </si>
  <si>
    <t>裂颅者</t>
    <phoneticPr fontId="1" type="noConversion"/>
  </si>
  <si>
    <t>铁匠</t>
    <phoneticPr fontId="1" type="noConversion"/>
  </si>
  <si>
    <t>版本</t>
    <phoneticPr fontId="1" type="noConversion"/>
  </si>
  <si>
    <t>蒙冤者</t>
    <phoneticPr fontId="1" type="noConversion"/>
  </si>
  <si>
    <t>编号</t>
    <phoneticPr fontId="1" type="noConversion"/>
  </si>
  <si>
    <t>trait</t>
    <phoneticPr fontId="1" type="noConversion"/>
  </si>
  <si>
    <t xml:space="preserve">BalancedFightingSkills </t>
    <phoneticPr fontId="1" type="noConversion"/>
  </si>
  <si>
    <t>资料</t>
    <phoneticPr fontId="1" type="noConversion"/>
  </si>
  <si>
    <t>EngineerSkills</t>
    <phoneticPr fontId="1" type="noConversion"/>
  </si>
  <si>
    <t>Generosity</t>
    <phoneticPr fontId="1" type="noConversion"/>
  </si>
  <si>
    <t>Valor</t>
    <phoneticPr fontId="1" type="noConversion"/>
  </si>
  <si>
    <t>Mercy</t>
    <phoneticPr fontId="1" type="noConversion"/>
  </si>
  <si>
    <t>Honor</t>
    <phoneticPr fontId="1" type="noConversion"/>
  </si>
  <si>
    <t>Calculating</t>
    <phoneticPr fontId="1" type="noConversion"/>
  </si>
  <si>
    <t>HuscarlFightingSkills</t>
    <phoneticPr fontId="1" type="noConversion"/>
  </si>
  <si>
    <t>Commander</t>
    <phoneticPr fontId="1" type="noConversion"/>
  </si>
  <si>
    <t>KnightFightingSkills</t>
    <phoneticPr fontId="1" type="noConversion"/>
  </si>
  <si>
    <t>HopliteFightingSkills</t>
    <phoneticPr fontId="1" type="noConversion"/>
  </si>
  <si>
    <t>SergeantCommandSkills</t>
    <phoneticPr fontId="1" type="noConversion"/>
  </si>
  <si>
    <t>PeltastFightingSkills</t>
    <phoneticPr fontId="1" type="noConversion"/>
  </si>
  <si>
    <t>RogueSkills</t>
    <phoneticPr fontId="1" type="noConversion"/>
  </si>
  <si>
    <t>ArcherFIghtingSkills</t>
    <phoneticPr fontId="1" type="noConversion"/>
  </si>
  <si>
    <t>WoodsScoutSkills</t>
    <phoneticPr fontId="1" type="noConversion"/>
  </si>
  <si>
    <t>CrossbowmanStyle</t>
    <phoneticPr fontId="1" type="noConversion"/>
  </si>
  <si>
    <t>e10</t>
    <phoneticPr fontId="1" type="noConversion"/>
  </si>
  <si>
    <t>Surgeon</t>
    <phoneticPr fontId="1" type="noConversion"/>
  </si>
  <si>
    <t>e11</t>
    <phoneticPr fontId="1" type="noConversion"/>
  </si>
  <si>
    <t>HillScoutSkills</t>
    <phoneticPr fontId="1" type="noConversion"/>
  </si>
  <si>
    <t>Politician</t>
    <phoneticPr fontId="1" type="noConversion"/>
  </si>
  <si>
    <t>Manager</t>
    <phoneticPr fontId="1" type="noConversion"/>
  </si>
  <si>
    <t>Blacksmith</t>
    <phoneticPr fontId="1" type="noConversion"/>
  </si>
  <si>
    <t>v10</t>
    <phoneticPr fontId="1" type="noConversion"/>
  </si>
  <si>
    <t>DesertScoutSkills</t>
    <phoneticPr fontId="1" type="noConversion"/>
  </si>
  <si>
    <t>a10</t>
    <phoneticPr fontId="1" type="noConversion"/>
  </si>
  <si>
    <t>HorseArcherFightingSkills</t>
    <phoneticPr fontId="1" type="noConversion"/>
  </si>
  <si>
    <t>a00</t>
    <phoneticPr fontId="1" type="noConversion"/>
  </si>
  <si>
    <t>a01</t>
    <phoneticPr fontId="1" type="noConversion"/>
  </si>
  <si>
    <t>a02</t>
    <phoneticPr fontId="1" type="noConversion"/>
  </si>
  <si>
    <t>a03</t>
    <phoneticPr fontId="1" type="noConversion"/>
  </si>
  <si>
    <t>a04</t>
    <phoneticPr fontId="1" type="noConversion"/>
  </si>
  <si>
    <t>a05</t>
    <phoneticPr fontId="1" type="noConversion"/>
  </si>
  <si>
    <t>a06</t>
  </si>
  <si>
    <t>a07</t>
  </si>
  <si>
    <t>a08</t>
  </si>
  <si>
    <t>a09</t>
  </si>
  <si>
    <t>b00</t>
    <phoneticPr fontId="1" type="noConversion"/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</si>
  <si>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</si>
  <si>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</si>
  <si>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</si>
  <si>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</si>
  <si>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</si>
  <si>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</si>
  <si>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</si>
  <si>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</si>
  <si>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</si>
  <si>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e00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</si>
  <si>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</si>
  <si>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</si>
  <si>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</si>
  <si>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</si>
  <si>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</si>
  <si>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</si>
  <si>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</si>
  <si>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</si>
  <si>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</si>
  <si>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v01</t>
    <phoneticPr fontId="1" type="noConversion"/>
  </si>
  <si>
    <t>v00</t>
    <phoneticPr fontId="1" type="noConversion"/>
  </si>
  <si>
    <t>v02</t>
    <phoneticPr fontId="1" type="noConversion"/>
  </si>
  <si>
    <t>v03</t>
  </si>
  <si>
    <t>v04</t>
  </si>
  <si>
    <t>v05</t>
  </si>
  <si>
    <t>v06</t>
  </si>
  <si>
    <t>v07</t>
  </si>
  <si>
    <t>v08</t>
  </si>
  <si>
    <t>v09</t>
  </si>
  <si>
    <t>s00</t>
    <phoneticPr fontId="1" type="noConversion"/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</si>
  <si>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</si>
  <si>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</si>
  <si>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</si>
  <si>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</si>
  <si>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</si>
  <si>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</si>
  <si>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</si>
  <si>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</si>
  <si>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</si>
  <si>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k02</t>
    <phoneticPr fontId="1" type="noConversion"/>
  </si>
  <si>
    <t>k03</t>
  </si>
  <si>
    <t>k04</t>
  </si>
  <si>
    <t>k05</t>
  </si>
  <si>
    <t>k06</t>
  </si>
  <si>
    <t>k07</t>
  </si>
  <si>
    <t>k08</t>
  </si>
  <si>
    <t>k09</t>
  </si>
  <si>
    <t>k01</t>
    <phoneticPr fontId="1" type="noConversion"/>
  </si>
  <si>
    <t>k00</t>
    <phoneticPr fontId="1" type="noConversion"/>
  </si>
  <si>
    <t>谋略</t>
    <phoneticPr fontId="1" type="noConversion"/>
  </si>
  <si>
    <t>CavalryFightingSkills</t>
    <phoneticPr fontId="1" type="noConversion"/>
  </si>
  <si>
    <t>e1.1.0</t>
    <phoneticPr fontId="1" type="noConversion"/>
  </si>
  <si>
    <t>专精点数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</si>
</sst>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2" fillId="0" borderId="4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" xfId="0" applyFont="1" applyFill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3" fillId="0" borderId="5" xfId="0" applyFont="1" applyBorder="1" applyAlignment="1">
      <alignment horizontal="center"/>
    </xf>
    <xf numFmtId="0" fontId="3" fillId="0" borderId="5" xfId="0" applyFont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4" xfId="0" applyFont="1" applyBorder="1"/>
    <xf numFmtId="0" fontId="6" fillId="0" borderId="5" xfId="0" applyFont="1" applyBorder="1"/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4" xfId="0" applyFont="1" applyBorder="1"/>
    <xf numFmtId="0" fontId="7" fillId="0" borderId="5" xfId="0" applyFont="1" applyBorder="1"/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/>
    <xf numFmtId="0" fontId="6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4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0"/>
  <sheetViews>
    <sheetView tabSelected="1" zoomScaleNormal="100" workbookViewId="0">
      <pane xSplit="29" ySplit="2" topLeftCell="AD3" activePane="bottomRight" state="frozen"/>
      <selection pane="topRight" activeCell="AC1" sqref="AC1"/>
      <selection pane="bottomLeft" activeCell="A3" sqref="A3"/>
      <selection pane="bottomRight" activeCell="B13" sqref="B13"/>
    </sheetView>
  </sheetViews>
  <sheetFormatPr defaultRowHeight="14.25" x14ac:dyDescent="0.2"/>
  <cols>
    <col min="1" max="1" width="9.125" style="18" customWidth="1"/>
    <col min="2" max="2" width="3.75" style="2" customWidth="1"/>
    <col min="3" max="3" width="8.625" style="2" customWidth="1"/>
    <col min="4" max="4" width="9.625" style="4" customWidth="1"/>
    <col min="5" max="5" width="4.625" style="51" customWidth="1"/>
    <col min="6" max="8" width="4.625" style="48" customWidth="1"/>
    <col min="9" max="9" width="4.625" style="49" customWidth="1"/>
    <col min="10" max="10" width="7.625" style="21" customWidth="1"/>
    <col min="11" max="11" width="7.625" style="6" customWidth="1"/>
    <col min="12" max="12" width="7.625" style="22" customWidth="1"/>
    <col min="13" max="13" width="7.625" style="25" customWidth="1"/>
    <col min="14" max="14" width="7.625" style="10" customWidth="1"/>
    <col min="15" max="15" width="7.625" style="26" customWidth="1"/>
    <col min="16" max="16" width="7.625" style="29" customWidth="1"/>
    <col min="17" max="17" width="7.625" style="12" customWidth="1"/>
    <col min="18" max="18" width="5.875" style="30" customWidth="1"/>
    <col min="19" max="19" width="7.625" style="53" customWidth="1"/>
    <col min="20" max="20" width="7.625" style="8" customWidth="1"/>
    <col min="21" max="21" width="7.625" style="32" customWidth="1"/>
    <col min="22" max="22" width="7.625" style="35" customWidth="1"/>
    <col min="23" max="23" width="7.625" style="14" customWidth="1"/>
    <col min="24" max="24" width="7.625" style="36" customWidth="1"/>
    <col min="25" max="25" width="7.625" style="39" customWidth="1"/>
    <col min="26" max="26" width="7.625" style="16" customWidth="1"/>
    <col min="27" max="27" width="7.625" style="40" customWidth="1"/>
    <col min="28" max="28" width="10.25" style="1" customWidth="1"/>
    <col min="29" max="29" width="5.25" hidden="1" customWidth="1"/>
    <col min="30" max="30" width="3.75" hidden="1" customWidth="1"/>
    <col min="31" max="31" width="4.25" hidden="1" customWidth="1"/>
    <col min="32" max="32" width="3.125" hidden="1" customWidth="1"/>
    <col min="33" max="34" width="3.375" hidden="1" customWidth="1"/>
    <col min="35" max="35" width="3.75" hidden="1" customWidth="1"/>
    <col min="36" max="44" width="18.25" hidden="1" customWidth="1"/>
    <col min="45" max="45" width="11.25" hidden="1" customWidth="1"/>
    <col min="46" max="46" width="14.25" hidden="1" customWidth="1"/>
    <col min="47" max="47" width="12.375" hidden="1" customWidth="1"/>
    <col min="48" max="48" width="20.375" hidden="1" customWidth="1"/>
    <col min="49" max="49" width="9" hidden="1" customWidth="1"/>
    <col min="50" max="50" width="7.5" hidden="1" customWidth="1"/>
    <col min="51" max="51" width="8.375" hidden="1" customWidth="1"/>
    <col min="52" max="52" width="9" hidden="1" customWidth="1"/>
    <col min="53" max="53" width="11.625" hidden="1" customWidth="1"/>
    <col min="54" max="54" width="9" hidden="1" customWidth="1"/>
    <col min="55" max="55" width="0" hidden="1" customWidth="1"/>
  </cols>
  <sheetData>
    <row r="1" spans="1:54" x14ac:dyDescent="0.2">
      <c r="A1" s="60" t="s">
        <v>100</v>
      </c>
      <c r="B1" s="60"/>
      <c r="C1" s="60"/>
      <c r="D1" s="61"/>
      <c r="E1" s="62" t="s">
        <v>24</v>
      </c>
      <c r="F1" s="63"/>
      <c r="G1" s="63"/>
      <c r="H1" s="63"/>
      <c r="I1" s="64"/>
      <c r="J1" s="80" t="s">
        <v>0</v>
      </c>
      <c r="K1" s="81"/>
      <c r="L1" s="82"/>
      <c r="M1" s="77" t="s">
        <v>1</v>
      </c>
      <c r="N1" s="78"/>
      <c r="O1" s="79"/>
      <c r="P1" s="74" t="s">
        <v>2</v>
      </c>
      <c r="Q1" s="75"/>
      <c r="R1" s="76"/>
      <c r="S1" s="71" t="s">
        <v>3</v>
      </c>
      <c r="T1" s="72"/>
      <c r="U1" s="73"/>
      <c r="V1" s="68" t="s">
        <v>4</v>
      </c>
      <c r="W1" s="69"/>
      <c r="X1" s="70"/>
      <c r="Y1" s="65" t="s">
        <v>5</v>
      </c>
      <c r="Z1" s="66"/>
      <c r="AA1" s="67"/>
      <c r="AB1" s="3" t="s">
        <v>23</v>
      </c>
      <c r="AC1" s="47"/>
      <c r="AD1" s="47"/>
      <c r="AE1" s="47"/>
      <c r="AF1" s="47"/>
      <c r="AG1" s="47"/>
      <c r="AH1" s="47"/>
      <c r="AI1" t="s">
        <v>98</v>
      </c>
    </row>
    <row r="2" spans="1:54" x14ac:dyDescent="0.2">
      <c r="A2" s="17" t="s">
        <v>56</v>
      </c>
      <c r="B2" s="3" t="s">
        <v>31</v>
      </c>
      <c r="C2" s="3" t="s">
        <v>37</v>
      </c>
      <c r="D2" s="42" t="s">
        <v>191</v>
      </c>
      <c r="E2" s="50" t="s">
        <v>25</v>
      </c>
      <c r="F2" s="4" t="s">
        <v>26</v>
      </c>
      <c r="G2" s="4" t="s">
        <v>27</v>
      </c>
      <c r="H2" s="4" t="s">
        <v>28</v>
      </c>
      <c r="I2" s="43" t="s">
        <v>188</v>
      </c>
      <c r="J2" s="19" t="s">
        <v>6</v>
      </c>
      <c r="K2" s="5" t="s">
        <v>7</v>
      </c>
      <c r="L2" s="20" t="s">
        <v>8</v>
      </c>
      <c r="M2" s="23" t="s">
        <v>9</v>
      </c>
      <c r="N2" s="9" t="s">
        <v>10</v>
      </c>
      <c r="O2" s="24" t="s">
        <v>11</v>
      </c>
      <c r="P2" s="27" t="s">
        <v>12</v>
      </c>
      <c r="Q2" s="11" t="s">
        <v>13</v>
      </c>
      <c r="R2" s="28" t="s">
        <v>14</v>
      </c>
      <c r="S2" s="52" t="s">
        <v>52</v>
      </c>
      <c r="T2" s="7" t="s">
        <v>15</v>
      </c>
      <c r="U2" s="31" t="s">
        <v>16</v>
      </c>
      <c r="V2" s="33" t="s">
        <v>17</v>
      </c>
      <c r="W2" s="13" t="s">
        <v>18</v>
      </c>
      <c r="X2" s="34" t="s">
        <v>19</v>
      </c>
      <c r="Y2" s="37" t="s">
        <v>20</v>
      </c>
      <c r="Z2" s="15" t="s">
        <v>21</v>
      </c>
      <c r="AA2" s="38" t="s">
        <v>22</v>
      </c>
      <c r="AB2" s="42" t="s">
        <v>95</v>
      </c>
      <c r="AC2" t="s">
        <v>97</v>
      </c>
      <c r="AD2" s="41" t="s">
        <v>102</v>
      </c>
      <c r="AE2" s="41" t="s">
        <v>105</v>
      </c>
      <c r="AF2" s="41" t="s">
        <v>103</v>
      </c>
      <c r="AG2" s="41" t="s">
        <v>104</v>
      </c>
      <c r="AH2" s="41" t="s">
        <v>106</v>
      </c>
      <c r="AI2" s="41" t="s">
        <v>99</v>
      </c>
      <c r="AJ2" s="41" t="s">
        <v>107</v>
      </c>
      <c r="AK2" s="41" t="s">
        <v>109</v>
      </c>
      <c r="AL2" s="41" t="s">
        <v>110</v>
      </c>
      <c r="AM2" s="41" t="s">
        <v>112</v>
      </c>
      <c r="AN2" s="41" t="s">
        <v>114</v>
      </c>
      <c r="AO2" s="41" t="s">
        <v>116</v>
      </c>
      <c r="AP2" s="41" t="s">
        <v>127</v>
      </c>
      <c r="AQ2" s="41" t="s">
        <v>189</v>
      </c>
      <c r="AR2" s="41" t="s">
        <v>115</v>
      </c>
      <c r="AS2" s="41" t="s">
        <v>120</v>
      </c>
      <c r="AT2" s="41" t="s">
        <v>125</v>
      </c>
      <c r="AU2" s="41" t="s">
        <v>108</v>
      </c>
      <c r="AV2" s="41" t="s">
        <v>111</v>
      </c>
      <c r="AW2" s="41" t="s">
        <v>113</v>
      </c>
      <c r="AX2" s="41" t="s">
        <v>121</v>
      </c>
      <c r="AY2" s="41" t="s">
        <v>122</v>
      </c>
      <c r="AZ2" s="41" t="s">
        <v>118</v>
      </c>
      <c r="BA2" s="41" t="s">
        <v>101</v>
      </c>
      <c r="BB2" s="41" t="s">
        <v>123</v>
      </c>
    </row>
    <row r="3" spans="1:54" x14ac:dyDescent="0.2">
      <c r="A3" s="17" t="s">
        <v>35</v>
      </c>
      <c r="B3" s="56" t="s">
        <v>32</v>
      </c>
      <c r="C3" s="56" t="s">
        <v>39</v>
      </c>
      <c r="D3" s="4">
        <f t="shared" ref="D3:D34" si="0">SUM(J3:AA3)</f>
        <v>270</v>
      </c>
      <c r="E3" s="50" t="str">
        <f t="shared" ref="E3:E34" si="1">IF(AD3=1,"慷慨",IF(AD3=-1,"吝啬",""))</f>
        <v>慷慨</v>
      </c>
      <c r="F3" s="4" t="str">
        <f t="shared" ref="F3:F34" si="2">IF(AE3=1,"诚实",IF(AE3=-1,"狡诈",""))</f>
        <v/>
      </c>
      <c r="G3" s="4" t="str">
        <f t="shared" ref="G3:G34" si="3">IF(AF3=1,"大胆",IF(AF3=-1,"谨慎",""))</f>
        <v>大胆</v>
      </c>
      <c r="H3" s="4" t="str">
        <f t="shared" ref="H3:H34" si="4">IF(AG3=1,"仁慈",IF(AG3=-1,"残忍",""))</f>
        <v/>
      </c>
      <c r="I3" s="43" t="str">
        <f t="shared" ref="I3:I34" si="5">IF(AH3=1,"谋略",IF(AH3=-1,"冲动",""))</f>
        <v/>
      </c>
      <c r="J3" s="19">
        <f t="shared" ref="J3:J34" si="6">IF(AI3&gt;0,AI3*30,IF(AJ3&gt;0,AJ3*30,IF(AK3&gt;0,AK3*30+10,IF(AL3&gt;0,AL3*30+10,IF(AM3&gt;0,AM3*30+10,IF(AN3&gt;0,"",IF(AO3&gt;0,AO3*30,IF(AP3&gt;0,AP3*30,IF(AQ3&gt;0,AQ3*30,"")))))))))</f>
        <v>130</v>
      </c>
      <c r="K3" s="5" t="str">
        <f t="shared" ref="K3:K34" si="7">IF(AI3&gt;0,AI3*30,IF(AJ3&gt;0,AJ3*30+50,IF(AK3&gt;0,AK3*30,IF(AL3&gt;0,"",IF(AM3&gt;0,"",IF(AN3&gt;0,AN3*30,IF(AO3&gt;0,"",IF(AP3&gt;0,"",IF(AQ3&gt;0,"","")))))))))</f>
        <v/>
      </c>
      <c r="L3" s="20">
        <f t="shared" ref="L3:L34" si="8">IF(AI3&gt;0,AI3*30,IF(AJ3&gt;0,AJ3*30+20,IF(AK3&gt;0,AK3*30+20,IF(AL3&gt;0,AL3*30+20,IF(AM3&gt;0,"",IF(AN3&gt;0,"",IF(AO3&gt;0,"",IF(AP3&gt;0,"",IF(AQ3&gt;0,AQ3*30+10,"")))))))))</f>
        <v>140</v>
      </c>
      <c r="M3" s="23" t="str">
        <f t="shared" ref="M3:M34" si="9">IF(AI3&gt;0,AI3*25,IF(AJ3&gt;0,"",IF(AK3&gt;0,"",IF(AL3&gt;0,"",IF(AM3&gt;0,"",IF(AN3&gt;0,AN3*25+60,IF(AO3&gt;0,"",IF(AP3&gt;0,AP3*25+30,IF(AQ3&gt;0,"","")))))))))</f>
        <v/>
      </c>
      <c r="N3" s="9" t="str">
        <f t="shared" ref="N3:N34" si="10">IF(AI3&gt;0,AI3*20,IF(AJ3&gt;0,"",IF(AK3&gt;0,"",IF(AL3&gt;0,"",IF(AM3&gt;0,"",IF(AN3&gt;0,"",IF(AO3&gt;0,AO3*20+60,IF(AP3&gt;0,"",IF(AQ3&gt;0,"","")))))))))</f>
        <v/>
      </c>
      <c r="O3" s="24" t="str">
        <f t="shared" ref="O3:O34" si="11">IF(AI3&gt;0,AI3*20,IF(AJ3&gt;0,"",IF(AK3&gt;0,"",IF(AL3&gt;0,"",IF(AM3&gt;0,AM3*20+30,IF(AN3&gt;0,"",IF(AO3&gt;0,"",IF(AP3&gt;0,"",IF(AQ3&gt;0,AQ3*20+30,"")))))))))</f>
        <v/>
      </c>
      <c r="P3" s="27" t="str">
        <f t="shared" ref="P3:P34" si="12">IF(AI3&gt;0,AI3*20,IF(AJ3&gt;0,"",IF(AK3&gt;0,AK3*20+50,IF(AL3&gt;0,"",IF(AM3&gt;0,"",IF(AN3&gt;0,"",IF(AO3&gt;0,"",IF(AP3&gt;0,AP3*20+40,IF(AQ3&gt;0,AQ3*20+50,"")))))))))</f>
        <v/>
      </c>
      <c r="Q3" s="11" t="str">
        <f t="shared" ref="Q3:Q34" si="13">IF(AI3&gt;0,AI3*20,IF(AJ3&gt;0,AJ3*20+10,IF(AK3&gt;0,AK3*20+10,IF(AL3&gt;0,"",IF(AM3&gt;0,AM3*20+30,IF(AN3&gt;0,AN3*20+10,IF(AO3&gt;0,"",IF(AP3&gt;0,"",IF(AQ3&gt;0,"","")))))))))</f>
        <v/>
      </c>
      <c r="R3" s="28" t="str">
        <f t="shared" ref="R3:R34" si="14">IF(BB3&gt;0,BB3*20,"")</f>
        <v/>
      </c>
      <c r="S3" s="52" t="str">
        <f t="shared" ref="S3:S34" si="15">IF(AR3&gt;0,AR3*20,IF(AS3&gt;0,AS3*20,IF(AT3&gt;0,AT3*20,"")))</f>
        <v/>
      </c>
      <c r="T3" s="7" t="str">
        <f t="shared" ref="T3:T34" si="16">IF(AU3&gt;0,AU3*20,IF(AV3&gt;0,AV3*10,""))</f>
        <v/>
      </c>
      <c r="U3" s="31" t="str">
        <f t="shared" ref="U3:U34" si="17">IF(AW3&gt;0,AW3*20,"")</f>
        <v/>
      </c>
      <c r="V3" s="54" t="str">
        <f t="shared" ref="V3:V34" si="18">IF(AX3&gt;0,AX3*20,"")</f>
        <v/>
      </c>
      <c r="W3" s="13"/>
      <c r="X3" s="44" t="str">
        <f t="shared" ref="X3:X34" si="19">IF(AY3&gt;0,AY3*20,"")</f>
        <v/>
      </c>
      <c r="Y3" s="45" t="str">
        <f t="shared" ref="Y3:Y34" si="20">IF(AY3&gt;0,AY3*20,"")</f>
        <v/>
      </c>
      <c r="Z3" s="41" t="str">
        <f t="shared" ref="Z3:Z34" si="21">IF(AZ3&gt;0,AZ3*20,"")</f>
        <v/>
      </c>
      <c r="AA3" s="55" t="str">
        <f t="shared" ref="AA3:AA34" si="22">IF(BA3&gt;0,BA3*20,"")</f>
        <v/>
      </c>
      <c r="AB3" s="1" t="s">
        <v>190</v>
      </c>
      <c r="AC3" t="s">
        <v>140</v>
      </c>
      <c r="AD3">
        <v>1</v>
      </c>
      <c r="AF3">
        <v>1</v>
      </c>
      <c r="AL3">
        <v>4</v>
      </c>
    </row>
    <row r="4" spans="1:54" x14ac:dyDescent="0.2">
      <c r="A4" s="17" t="s">
        <v>77</v>
      </c>
      <c r="B4" s="56" t="s">
        <v>33</v>
      </c>
      <c r="C4" s="56" t="s">
        <v>54</v>
      </c>
      <c r="D4" s="4">
        <f t="shared" si="0"/>
        <v>320</v>
      </c>
      <c r="E4" s="50" t="str">
        <f t="shared" si="1"/>
        <v>慷慨</v>
      </c>
      <c r="F4" s="4" t="str">
        <f t="shared" si="2"/>
        <v/>
      </c>
      <c r="G4" s="4" t="str">
        <f t="shared" si="3"/>
        <v>大胆</v>
      </c>
      <c r="H4" s="4" t="str">
        <f t="shared" si="4"/>
        <v/>
      </c>
      <c r="I4" s="43" t="str">
        <f t="shared" si="5"/>
        <v/>
      </c>
      <c r="J4" s="19">
        <f t="shared" si="6"/>
        <v>100</v>
      </c>
      <c r="K4" s="5" t="str">
        <f t="shared" si="7"/>
        <v/>
      </c>
      <c r="L4" s="20" t="str">
        <f t="shared" si="8"/>
        <v/>
      </c>
      <c r="M4" s="23" t="str">
        <f t="shared" si="9"/>
        <v/>
      </c>
      <c r="N4" s="9" t="str">
        <f t="shared" si="10"/>
        <v/>
      </c>
      <c r="O4" s="24">
        <f t="shared" si="11"/>
        <v>90</v>
      </c>
      <c r="P4" s="27" t="str">
        <f t="shared" si="12"/>
        <v/>
      </c>
      <c r="Q4" s="11">
        <f t="shared" si="13"/>
        <v>90</v>
      </c>
      <c r="R4" s="28" t="str">
        <f t="shared" si="14"/>
        <v/>
      </c>
      <c r="S4" s="52" t="str">
        <f t="shared" si="15"/>
        <v/>
      </c>
      <c r="T4" s="7" t="str">
        <f t="shared" si="16"/>
        <v/>
      </c>
      <c r="U4" s="31">
        <f t="shared" si="17"/>
        <v>40</v>
      </c>
      <c r="V4" s="54" t="str">
        <f t="shared" si="18"/>
        <v/>
      </c>
      <c r="W4" s="13"/>
      <c r="X4" s="44" t="str">
        <f t="shared" si="19"/>
        <v/>
      </c>
      <c r="Y4" s="45" t="str">
        <f t="shared" si="20"/>
        <v/>
      </c>
      <c r="Z4" s="41" t="str">
        <f t="shared" si="21"/>
        <v/>
      </c>
      <c r="AA4" s="55" t="str">
        <f t="shared" si="22"/>
        <v/>
      </c>
      <c r="AB4" s="1" t="s">
        <v>190</v>
      </c>
      <c r="AC4" t="s">
        <v>157</v>
      </c>
      <c r="AD4">
        <v>1</v>
      </c>
      <c r="AF4">
        <v>1</v>
      </c>
      <c r="AM4">
        <v>3</v>
      </c>
      <c r="AW4">
        <v>2</v>
      </c>
    </row>
    <row r="5" spans="1:54" x14ac:dyDescent="0.2">
      <c r="A5" s="17" t="s">
        <v>77</v>
      </c>
      <c r="B5" s="56" t="s">
        <v>33</v>
      </c>
      <c r="C5" s="56" t="s">
        <v>41</v>
      </c>
      <c r="D5" s="4">
        <f t="shared" si="0"/>
        <v>570</v>
      </c>
      <c r="E5" s="50" t="str">
        <f t="shared" si="1"/>
        <v>慷慨</v>
      </c>
      <c r="F5" s="4" t="str">
        <f t="shared" si="2"/>
        <v/>
      </c>
      <c r="G5" s="4" t="str">
        <f t="shared" si="3"/>
        <v>大胆</v>
      </c>
      <c r="H5" s="4" t="str">
        <f t="shared" si="4"/>
        <v>残忍</v>
      </c>
      <c r="I5" s="43" t="str">
        <f t="shared" si="5"/>
        <v/>
      </c>
      <c r="J5" s="19" t="str">
        <f t="shared" si="6"/>
        <v/>
      </c>
      <c r="K5" s="5">
        <f t="shared" si="7"/>
        <v>120</v>
      </c>
      <c r="L5" s="20" t="str">
        <f t="shared" si="8"/>
        <v/>
      </c>
      <c r="M5" s="23">
        <f t="shared" si="9"/>
        <v>160</v>
      </c>
      <c r="N5" s="9" t="str">
        <f t="shared" si="10"/>
        <v/>
      </c>
      <c r="O5" s="24" t="str">
        <f t="shared" si="11"/>
        <v/>
      </c>
      <c r="P5" s="27" t="str">
        <f t="shared" si="12"/>
        <v/>
      </c>
      <c r="Q5" s="11">
        <f t="shared" si="13"/>
        <v>90</v>
      </c>
      <c r="R5" s="28" t="str">
        <f t="shared" si="14"/>
        <v/>
      </c>
      <c r="S5" s="52">
        <f t="shared" si="15"/>
        <v>80</v>
      </c>
      <c r="T5" s="7" t="str">
        <f t="shared" si="16"/>
        <v/>
      </c>
      <c r="U5" s="31">
        <f t="shared" si="17"/>
        <v>120</v>
      </c>
      <c r="V5" s="54" t="str">
        <f t="shared" si="18"/>
        <v/>
      </c>
      <c r="W5" s="13"/>
      <c r="X5" s="44" t="str">
        <f t="shared" si="19"/>
        <v/>
      </c>
      <c r="Y5" s="45" t="str">
        <f t="shared" si="20"/>
        <v/>
      </c>
      <c r="Z5" s="41" t="str">
        <f t="shared" si="21"/>
        <v/>
      </c>
      <c r="AA5" s="55" t="str">
        <f t="shared" si="22"/>
        <v/>
      </c>
      <c r="AB5" s="1" t="s">
        <v>190</v>
      </c>
      <c r="AC5" t="s">
        <v>167</v>
      </c>
      <c r="AD5">
        <v>1</v>
      </c>
      <c r="AF5">
        <v>1</v>
      </c>
      <c r="AG5">
        <v>-1</v>
      </c>
      <c r="AN5">
        <v>4</v>
      </c>
      <c r="AR5">
        <v>4</v>
      </c>
      <c r="AW5">
        <v>6</v>
      </c>
    </row>
    <row r="6" spans="1:54" x14ac:dyDescent="0.2">
      <c r="A6" s="17" t="s">
        <v>36</v>
      </c>
      <c r="B6" s="56" t="s">
        <v>33</v>
      </c>
      <c r="C6" s="56" t="s">
        <v>38</v>
      </c>
      <c r="D6" s="4">
        <f t="shared" si="0"/>
        <v>290</v>
      </c>
      <c r="E6" s="50" t="str">
        <f t="shared" si="1"/>
        <v/>
      </c>
      <c r="F6" s="4" t="str">
        <f t="shared" si="2"/>
        <v/>
      </c>
      <c r="G6" s="4" t="str">
        <f t="shared" si="3"/>
        <v/>
      </c>
      <c r="H6" s="4" t="str">
        <f t="shared" si="4"/>
        <v>仁慈</v>
      </c>
      <c r="I6" s="43" t="str">
        <f t="shared" si="5"/>
        <v>谋略</v>
      </c>
      <c r="J6" s="19">
        <f t="shared" si="6"/>
        <v>70</v>
      </c>
      <c r="K6" s="5" t="str">
        <f t="shared" si="7"/>
        <v/>
      </c>
      <c r="L6" s="20" t="str">
        <f t="shared" si="8"/>
        <v/>
      </c>
      <c r="M6" s="23" t="str">
        <f t="shared" si="9"/>
        <v/>
      </c>
      <c r="N6" s="9" t="str">
        <f t="shared" si="10"/>
        <v/>
      </c>
      <c r="O6" s="24">
        <f t="shared" si="11"/>
        <v>70</v>
      </c>
      <c r="P6" s="27" t="str">
        <f t="shared" si="12"/>
        <v/>
      </c>
      <c r="Q6" s="11">
        <f t="shared" si="13"/>
        <v>70</v>
      </c>
      <c r="R6" s="28" t="str">
        <f t="shared" si="14"/>
        <v/>
      </c>
      <c r="S6" s="52">
        <f t="shared" si="15"/>
        <v>20</v>
      </c>
      <c r="T6" s="7" t="str">
        <f t="shared" si="16"/>
        <v/>
      </c>
      <c r="U6" s="31" t="str">
        <f t="shared" si="17"/>
        <v/>
      </c>
      <c r="V6" s="54" t="str">
        <f t="shared" si="18"/>
        <v/>
      </c>
      <c r="W6" s="13"/>
      <c r="X6" s="44" t="str">
        <f t="shared" si="19"/>
        <v/>
      </c>
      <c r="Y6" s="45" t="str">
        <f t="shared" si="20"/>
        <v/>
      </c>
      <c r="Z6" s="41">
        <f t="shared" si="21"/>
        <v>60</v>
      </c>
      <c r="AA6" s="55" t="str">
        <f t="shared" si="22"/>
        <v/>
      </c>
      <c r="AB6" s="1" t="s">
        <v>190</v>
      </c>
      <c r="AC6" t="s">
        <v>168</v>
      </c>
      <c r="AG6">
        <v>1</v>
      </c>
      <c r="AH6">
        <v>1</v>
      </c>
      <c r="AM6">
        <v>2</v>
      </c>
      <c r="AR6">
        <v>1</v>
      </c>
      <c r="AZ6">
        <v>3</v>
      </c>
    </row>
    <row r="7" spans="1:54" x14ac:dyDescent="0.2">
      <c r="A7" s="17" t="s">
        <v>83</v>
      </c>
      <c r="B7" s="56" t="s">
        <v>32</v>
      </c>
      <c r="C7" s="56" t="s">
        <v>41</v>
      </c>
      <c r="D7" s="4">
        <f t="shared" si="0"/>
        <v>290</v>
      </c>
      <c r="E7" s="50" t="str">
        <f t="shared" si="1"/>
        <v/>
      </c>
      <c r="F7" s="4" t="str">
        <f t="shared" si="2"/>
        <v>诚实</v>
      </c>
      <c r="G7" s="4" t="str">
        <f t="shared" si="3"/>
        <v/>
      </c>
      <c r="H7" s="4" t="str">
        <f t="shared" si="4"/>
        <v>仁慈</v>
      </c>
      <c r="I7" s="43" t="str">
        <f t="shared" si="5"/>
        <v/>
      </c>
      <c r="J7" s="19">
        <f t="shared" si="6"/>
        <v>120</v>
      </c>
      <c r="K7" s="5" t="str">
        <f t="shared" si="7"/>
        <v/>
      </c>
      <c r="L7" s="20" t="str">
        <f t="shared" si="8"/>
        <v/>
      </c>
      <c r="M7" s="23" t="str">
        <f t="shared" si="9"/>
        <v/>
      </c>
      <c r="N7" s="9">
        <f t="shared" si="10"/>
        <v>140</v>
      </c>
      <c r="O7" s="24" t="str">
        <f t="shared" si="11"/>
        <v/>
      </c>
      <c r="P7" s="27" t="str">
        <f t="shared" si="12"/>
        <v/>
      </c>
      <c r="Q7" s="11" t="str">
        <f t="shared" si="13"/>
        <v/>
      </c>
      <c r="R7" s="28" t="str">
        <f t="shared" si="14"/>
        <v/>
      </c>
      <c r="S7" s="52" t="str">
        <f t="shared" si="15"/>
        <v/>
      </c>
      <c r="T7" s="7">
        <f t="shared" si="16"/>
        <v>30</v>
      </c>
      <c r="U7" s="31" t="str">
        <f t="shared" si="17"/>
        <v/>
      </c>
      <c r="V7" s="54" t="str">
        <f t="shared" si="18"/>
        <v/>
      </c>
      <c r="W7" s="13"/>
      <c r="X7" s="44" t="str">
        <f t="shared" si="19"/>
        <v/>
      </c>
      <c r="Y7" s="45" t="str">
        <f t="shared" si="20"/>
        <v/>
      </c>
      <c r="Z7" s="41" t="str">
        <f t="shared" si="21"/>
        <v/>
      </c>
      <c r="AA7" s="55" t="str">
        <f t="shared" si="22"/>
        <v/>
      </c>
      <c r="AB7" s="1" t="s">
        <v>190</v>
      </c>
      <c r="AC7" t="s">
        <v>161</v>
      </c>
      <c r="AE7">
        <v>1</v>
      </c>
      <c r="AG7">
        <v>1</v>
      </c>
      <c r="AO7">
        <v>4</v>
      </c>
      <c r="AV7">
        <v>3</v>
      </c>
    </row>
    <row r="8" spans="1:54" x14ac:dyDescent="0.2">
      <c r="A8" s="17" t="s">
        <v>55</v>
      </c>
      <c r="B8" s="56" t="s">
        <v>32</v>
      </c>
      <c r="C8" s="3" t="s">
        <v>41</v>
      </c>
      <c r="D8" s="4">
        <f t="shared" si="0"/>
        <v>650</v>
      </c>
      <c r="E8" s="50" t="str">
        <f t="shared" si="1"/>
        <v>吝啬</v>
      </c>
      <c r="F8" s="4" t="str">
        <f t="shared" si="2"/>
        <v/>
      </c>
      <c r="G8" s="4" t="str">
        <f t="shared" si="3"/>
        <v>大胆</v>
      </c>
      <c r="H8" s="4" t="str">
        <f t="shared" si="4"/>
        <v/>
      </c>
      <c r="I8" s="43" t="str">
        <f t="shared" si="5"/>
        <v>冲动</v>
      </c>
      <c r="J8" s="19">
        <f t="shared" si="6"/>
        <v>130</v>
      </c>
      <c r="K8" s="5">
        <f t="shared" si="7"/>
        <v>120</v>
      </c>
      <c r="L8" s="20">
        <f t="shared" si="8"/>
        <v>140</v>
      </c>
      <c r="M8" s="23" t="str">
        <f t="shared" si="9"/>
        <v/>
      </c>
      <c r="N8" s="9" t="str">
        <f t="shared" si="10"/>
        <v/>
      </c>
      <c r="O8" s="24" t="str">
        <f t="shared" si="11"/>
        <v/>
      </c>
      <c r="P8" s="27">
        <f t="shared" si="12"/>
        <v>130</v>
      </c>
      <c r="Q8" s="11">
        <f t="shared" si="13"/>
        <v>90</v>
      </c>
      <c r="R8" s="28" t="str">
        <f t="shared" si="14"/>
        <v/>
      </c>
      <c r="S8" s="52" t="str">
        <f t="shared" si="15"/>
        <v/>
      </c>
      <c r="T8" s="7">
        <f t="shared" si="16"/>
        <v>40</v>
      </c>
      <c r="U8" s="31" t="str">
        <f t="shared" si="17"/>
        <v/>
      </c>
      <c r="V8" s="54" t="str">
        <f t="shared" si="18"/>
        <v/>
      </c>
      <c r="W8" s="13"/>
      <c r="X8" s="44" t="str">
        <f t="shared" si="19"/>
        <v/>
      </c>
      <c r="Y8" s="45" t="str">
        <f t="shared" si="20"/>
        <v/>
      </c>
      <c r="Z8" s="41" t="str">
        <f t="shared" si="21"/>
        <v/>
      </c>
      <c r="AA8" s="55" t="str">
        <f t="shared" si="22"/>
        <v/>
      </c>
      <c r="AB8" s="1" t="s">
        <v>190</v>
      </c>
      <c r="AC8" t="s">
        <v>158</v>
      </c>
      <c r="AD8">
        <v>-1</v>
      </c>
      <c r="AF8">
        <v>1</v>
      </c>
      <c r="AH8">
        <v>-1</v>
      </c>
      <c r="AK8">
        <v>4</v>
      </c>
      <c r="AU8">
        <v>2</v>
      </c>
    </row>
    <row r="9" spans="1:54" x14ac:dyDescent="0.2">
      <c r="A9" s="17" t="s">
        <v>60</v>
      </c>
      <c r="B9" s="56" t="s">
        <v>32</v>
      </c>
      <c r="C9" s="3" t="s">
        <v>54</v>
      </c>
      <c r="D9" s="4">
        <f t="shared" si="0"/>
        <v>670</v>
      </c>
      <c r="E9" s="50" t="str">
        <f t="shared" si="1"/>
        <v>慷慨</v>
      </c>
      <c r="F9" s="4" t="str">
        <f t="shared" si="2"/>
        <v/>
      </c>
      <c r="G9" s="4" t="str">
        <f t="shared" si="3"/>
        <v>大胆</v>
      </c>
      <c r="H9" s="4" t="str">
        <f t="shared" si="4"/>
        <v>仁慈</v>
      </c>
      <c r="I9" s="43" t="str">
        <f t="shared" si="5"/>
        <v/>
      </c>
      <c r="J9" s="19">
        <f t="shared" si="6"/>
        <v>130</v>
      </c>
      <c r="K9" s="5">
        <f t="shared" si="7"/>
        <v>120</v>
      </c>
      <c r="L9" s="20">
        <f t="shared" si="8"/>
        <v>140</v>
      </c>
      <c r="M9" s="23" t="str">
        <f t="shared" si="9"/>
        <v/>
      </c>
      <c r="N9" s="9" t="str">
        <f t="shared" si="10"/>
        <v/>
      </c>
      <c r="O9" s="24" t="str">
        <f t="shared" si="11"/>
        <v/>
      </c>
      <c r="P9" s="27">
        <f t="shared" si="12"/>
        <v>130</v>
      </c>
      <c r="Q9" s="11">
        <f t="shared" si="13"/>
        <v>90</v>
      </c>
      <c r="R9" s="28" t="str">
        <f t="shared" si="14"/>
        <v/>
      </c>
      <c r="S9" s="52" t="str">
        <f t="shared" si="15"/>
        <v/>
      </c>
      <c r="T9" s="7">
        <f t="shared" si="16"/>
        <v>60</v>
      </c>
      <c r="U9" s="31" t="str">
        <f t="shared" si="17"/>
        <v/>
      </c>
      <c r="V9" s="54" t="str">
        <f t="shared" si="18"/>
        <v/>
      </c>
      <c r="W9" s="13"/>
      <c r="X9" s="44" t="str">
        <f t="shared" si="19"/>
        <v/>
      </c>
      <c r="Y9" s="45" t="str">
        <f t="shared" si="20"/>
        <v/>
      </c>
      <c r="Z9" s="41" t="str">
        <f t="shared" si="21"/>
        <v/>
      </c>
      <c r="AA9" s="55" t="str">
        <f t="shared" si="22"/>
        <v/>
      </c>
      <c r="AB9" s="1" t="s">
        <v>190</v>
      </c>
      <c r="AC9" t="s">
        <v>150</v>
      </c>
      <c r="AD9">
        <v>1</v>
      </c>
      <c r="AF9">
        <v>1</v>
      </c>
      <c r="AG9">
        <v>1</v>
      </c>
      <c r="AK9">
        <v>4</v>
      </c>
      <c r="AU9">
        <v>3</v>
      </c>
    </row>
    <row r="10" spans="1:54" x14ac:dyDescent="0.2">
      <c r="A10" s="17" t="s">
        <v>76</v>
      </c>
      <c r="B10" s="56" t="s">
        <v>33</v>
      </c>
      <c r="C10" s="3" t="s">
        <v>44</v>
      </c>
      <c r="D10" s="4">
        <f t="shared" si="0"/>
        <v>380</v>
      </c>
      <c r="E10" s="50" t="str">
        <f t="shared" si="1"/>
        <v>慷慨</v>
      </c>
      <c r="F10" s="4" t="str">
        <f t="shared" si="2"/>
        <v/>
      </c>
      <c r="G10" s="4" t="str">
        <f t="shared" si="3"/>
        <v>大胆</v>
      </c>
      <c r="H10" s="4" t="str">
        <f t="shared" si="4"/>
        <v/>
      </c>
      <c r="I10" s="43" t="str">
        <f t="shared" si="5"/>
        <v/>
      </c>
      <c r="J10" s="19">
        <f t="shared" si="6"/>
        <v>100</v>
      </c>
      <c r="K10" s="5" t="str">
        <f t="shared" si="7"/>
        <v/>
      </c>
      <c r="L10" s="20" t="str">
        <f t="shared" si="8"/>
        <v/>
      </c>
      <c r="M10" s="23" t="str">
        <f t="shared" si="9"/>
        <v/>
      </c>
      <c r="N10" s="9" t="str">
        <f t="shared" si="10"/>
        <v/>
      </c>
      <c r="O10" s="24">
        <f t="shared" si="11"/>
        <v>90</v>
      </c>
      <c r="P10" s="27" t="str">
        <f t="shared" si="12"/>
        <v/>
      </c>
      <c r="Q10" s="11">
        <f t="shared" si="13"/>
        <v>90</v>
      </c>
      <c r="R10" s="28" t="str">
        <f t="shared" si="14"/>
        <v/>
      </c>
      <c r="S10" s="52" t="str">
        <f t="shared" si="15"/>
        <v/>
      </c>
      <c r="T10" s="7" t="str">
        <f t="shared" si="16"/>
        <v/>
      </c>
      <c r="U10" s="31">
        <f t="shared" si="17"/>
        <v>100</v>
      </c>
      <c r="V10" s="54" t="str">
        <f t="shared" si="18"/>
        <v/>
      </c>
      <c r="W10" s="13"/>
      <c r="X10" s="44" t="str">
        <f t="shared" si="19"/>
        <v/>
      </c>
      <c r="Y10" s="45" t="str">
        <f t="shared" si="20"/>
        <v/>
      </c>
      <c r="Z10" s="41" t="str">
        <f t="shared" si="21"/>
        <v/>
      </c>
      <c r="AA10" s="55" t="str">
        <f t="shared" si="22"/>
        <v/>
      </c>
      <c r="AB10" s="1" t="s">
        <v>190</v>
      </c>
      <c r="AC10" t="s">
        <v>137</v>
      </c>
      <c r="AD10">
        <v>1</v>
      </c>
      <c r="AF10">
        <v>1</v>
      </c>
      <c r="AM10">
        <v>3</v>
      </c>
      <c r="AW10">
        <v>5</v>
      </c>
    </row>
    <row r="11" spans="1:54" x14ac:dyDescent="0.2">
      <c r="A11" s="17" t="s">
        <v>63</v>
      </c>
      <c r="B11" s="56" t="s">
        <v>32</v>
      </c>
      <c r="C11" s="3" t="s">
        <v>38</v>
      </c>
      <c r="D11" s="4">
        <f t="shared" si="0"/>
        <v>375</v>
      </c>
      <c r="E11" s="50" t="str">
        <f t="shared" si="1"/>
        <v>慷慨</v>
      </c>
      <c r="F11" s="4" t="str">
        <f t="shared" si="2"/>
        <v/>
      </c>
      <c r="G11" s="4" t="str">
        <f t="shared" si="3"/>
        <v>大胆</v>
      </c>
      <c r="H11" s="4" t="str">
        <f t="shared" si="4"/>
        <v>仁慈</v>
      </c>
      <c r="I11" s="43" t="str">
        <f t="shared" si="5"/>
        <v>冲动</v>
      </c>
      <c r="J11" s="19" t="str">
        <f t="shared" si="6"/>
        <v/>
      </c>
      <c r="K11" s="5">
        <f t="shared" si="7"/>
        <v>90</v>
      </c>
      <c r="L11" s="20" t="str">
        <f t="shared" si="8"/>
        <v/>
      </c>
      <c r="M11" s="23">
        <f t="shared" si="9"/>
        <v>135</v>
      </c>
      <c r="N11" s="9" t="str">
        <f t="shared" si="10"/>
        <v/>
      </c>
      <c r="O11" s="24" t="str">
        <f t="shared" si="11"/>
        <v/>
      </c>
      <c r="P11" s="27" t="str">
        <f t="shared" si="12"/>
        <v/>
      </c>
      <c r="Q11" s="11">
        <f t="shared" si="13"/>
        <v>70</v>
      </c>
      <c r="R11" s="28" t="str">
        <f t="shared" si="14"/>
        <v/>
      </c>
      <c r="S11" s="52">
        <f t="shared" si="15"/>
        <v>80</v>
      </c>
      <c r="T11" s="7" t="str">
        <f t="shared" si="16"/>
        <v/>
      </c>
      <c r="U11" s="31" t="str">
        <f t="shared" si="17"/>
        <v/>
      </c>
      <c r="V11" s="54" t="str">
        <f t="shared" si="18"/>
        <v/>
      </c>
      <c r="W11" s="13"/>
      <c r="X11" s="44" t="str">
        <f t="shared" si="19"/>
        <v/>
      </c>
      <c r="Y11" s="45" t="str">
        <f t="shared" si="20"/>
        <v/>
      </c>
      <c r="Z11" s="41" t="str">
        <f t="shared" si="21"/>
        <v/>
      </c>
      <c r="AA11" s="55" t="str">
        <f t="shared" si="22"/>
        <v/>
      </c>
      <c r="AB11" s="1" t="s">
        <v>190</v>
      </c>
      <c r="AC11" t="s">
        <v>174</v>
      </c>
      <c r="AD11">
        <v>1</v>
      </c>
      <c r="AF11">
        <v>1</v>
      </c>
      <c r="AG11">
        <v>1</v>
      </c>
      <c r="AH11">
        <v>-1</v>
      </c>
      <c r="AN11">
        <v>3</v>
      </c>
      <c r="AS11">
        <v>4</v>
      </c>
    </row>
    <row r="12" spans="1:54" x14ac:dyDescent="0.2">
      <c r="A12" s="17" t="s">
        <v>62</v>
      </c>
      <c r="B12" s="56" t="s">
        <v>32</v>
      </c>
      <c r="C12" s="56" t="s">
        <v>39</v>
      </c>
      <c r="D12" s="4">
        <f t="shared" si="0"/>
        <v>590</v>
      </c>
      <c r="E12" s="50" t="str">
        <f t="shared" si="1"/>
        <v>慷慨</v>
      </c>
      <c r="F12" s="4" t="str">
        <f t="shared" si="2"/>
        <v>狡诈</v>
      </c>
      <c r="G12" s="4" t="str">
        <f t="shared" si="3"/>
        <v/>
      </c>
      <c r="H12" s="4" t="str">
        <f t="shared" si="4"/>
        <v/>
      </c>
      <c r="I12" s="43" t="str">
        <f t="shared" si="5"/>
        <v/>
      </c>
      <c r="J12" s="19">
        <f t="shared" si="6"/>
        <v>120</v>
      </c>
      <c r="K12" s="5" t="str">
        <f t="shared" si="7"/>
        <v/>
      </c>
      <c r="L12" s="20">
        <f t="shared" si="8"/>
        <v>130</v>
      </c>
      <c r="M12" s="23" t="str">
        <f t="shared" si="9"/>
        <v/>
      </c>
      <c r="N12" s="9" t="str">
        <f t="shared" si="10"/>
        <v/>
      </c>
      <c r="O12" s="24">
        <f t="shared" si="11"/>
        <v>110</v>
      </c>
      <c r="P12" s="27">
        <f t="shared" si="12"/>
        <v>130</v>
      </c>
      <c r="Q12" s="11" t="str">
        <f t="shared" si="13"/>
        <v/>
      </c>
      <c r="R12" s="28" t="str">
        <f t="shared" si="14"/>
        <v/>
      </c>
      <c r="S12" s="52">
        <f t="shared" si="15"/>
        <v>100</v>
      </c>
      <c r="T12" s="7" t="str">
        <f t="shared" si="16"/>
        <v/>
      </c>
      <c r="U12" s="31" t="str">
        <f t="shared" si="17"/>
        <v/>
      </c>
      <c r="V12" s="54" t="str">
        <f t="shared" si="18"/>
        <v/>
      </c>
      <c r="W12" s="13"/>
      <c r="X12" s="44" t="str">
        <f t="shared" si="19"/>
        <v/>
      </c>
      <c r="Y12" s="45" t="str">
        <f t="shared" si="20"/>
        <v/>
      </c>
      <c r="Z12" s="41" t="str">
        <f t="shared" si="21"/>
        <v/>
      </c>
      <c r="AA12" s="55" t="str">
        <f t="shared" si="22"/>
        <v/>
      </c>
      <c r="AB12" s="1" t="s">
        <v>190</v>
      </c>
      <c r="AC12" t="s">
        <v>142</v>
      </c>
      <c r="AD12">
        <v>1</v>
      </c>
      <c r="AE12">
        <v>-1</v>
      </c>
      <c r="AQ12">
        <v>4</v>
      </c>
      <c r="AS12">
        <v>5</v>
      </c>
    </row>
    <row r="13" spans="1:54" x14ac:dyDescent="0.2">
      <c r="A13" s="17" t="s">
        <v>59</v>
      </c>
      <c r="B13" s="56" t="s">
        <v>33</v>
      </c>
      <c r="C13" s="56" t="s">
        <v>39</v>
      </c>
      <c r="D13" s="4">
        <f t="shared" si="0"/>
        <v>355</v>
      </c>
      <c r="E13" s="50" t="str">
        <f t="shared" si="1"/>
        <v>慷慨</v>
      </c>
      <c r="F13" s="4" t="str">
        <f t="shared" si="2"/>
        <v/>
      </c>
      <c r="G13" s="4" t="str">
        <f t="shared" si="3"/>
        <v>大胆</v>
      </c>
      <c r="H13" s="4" t="str">
        <f t="shared" si="4"/>
        <v>残忍</v>
      </c>
      <c r="I13" s="43" t="str">
        <f t="shared" si="5"/>
        <v/>
      </c>
      <c r="J13" s="19" t="str">
        <f t="shared" si="6"/>
        <v/>
      </c>
      <c r="K13" s="5">
        <f t="shared" si="7"/>
        <v>90</v>
      </c>
      <c r="L13" s="20" t="str">
        <f t="shared" si="8"/>
        <v/>
      </c>
      <c r="M13" s="23">
        <f t="shared" si="9"/>
        <v>135</v>
      </c>
      <c r="N13" s="9" t="str">
        <f t="shared" si="10"/>
        <v/>
      </c>
      <c r="O13" s="24" t="str">
        <f t="shared" si="11"/>
        <v/>
      </c>
      <c r="P13" s="27" t="str">
        <f t="shared" si="12"/>
        <v/>
      </c>
      <c r="Q13" s="11">
        <f t="shared" si="13"/>
        <v>70</v>
      </c>
      <c r="R13" s="28" t="str">
        <f t="shared" si="14"/>
        <v/>
      </c>
      <c r="S13" s="52">
        <f t="shared" si="15"/>
        <v>60</v>
      </c>
      <c r="T13" s="7" t="str">
        <f t="shared" si="16"/>
        <v/>
      </c>
      <c r="U13" s="31" t="str">
        <f t="shared" si="17"/>
        <v/>
      </c>
      <c r="V13" s="54" t="str">
        <f t="shared" si="18"/>
        <v/>
      </c>
      <c r="W13" s="13"/>
      <c r="X13" s="44" t="str">
        <f t="shared" si="19"/>
        <v/>
      </c>
      <c r="Y13" s="45" t="str">
        <f t="shared" si="20"/>
        <v/>
      </c>
      <c r="Z13" s="41" t="str">
        <f t="shared" si="21"/>
        <v/>
      </c>
      <c r="AA13" s="55" t="str">
        <f t="shared" si="22"/>
        <v/>
      </c>
      <c r="AB13" s="1" t="s">
        <v>190</v>
      </c>
      <c r="AC13" t="s">
        <v>147</v>
      </c>
      <c r="AD13">
        <v>1</v>
      </c>
      <c r="AF13">
        <v>1</v>
      </c>
      <c r="AG13">
        <v>-1</v>
      </c>
      <c r="AN13">
        <v>3</v>
      </c>
      <c r="AS13">
        <v>3</v>
      </c>
    </row>
    <row r="14" spans="1:54" x14ac:dyDescent="0.2">
      <c r="A14" s="17" t="s">
        <v>81</v>
      </c>
      <c r="B14" s="56" t="s">
        <v>33</v>
      </c>
      <c r="C14" s="56" t="s">
        <v>38</v>
      </c>
      <c r="D14" s="4">
        <f t="shared" si="0"/>
        <v>520</v>
      </c>
      <c r="E14" s="50" t="str">
        <f t="shared" si="1"/>
        <v/>
      </c>
      <c r="F14" s="4" t="str">
        <f t="shared" si="2"/>
        <v>诚实</v>
      </c>
      <c r="G14" s="4" t="str">
        <f t="shared" si="3"/>
        <v>大胆</v>
      </c>
      <c r="H14" s="4" t="str">
        <f t="shared" si="4"/>
        <v>残忍</v>
      </c>
      <c r="I14" s="43" t="str">
        <f t="shared" si="5"/>
        <v/>
      </c>
      <c r="J14" s="19">
        <f t="shared" si="6"/>
        <v>120</v>
      </c>
      <c r="K14" s="5">
        <f t="shared" si="7"/>
        <v>170</v>
      </c>
      <c r="L14" s="20">
        <f t="shared" si="8"/>
        <v>140</v>
      </c>
      <c r="M14" s="23" t="str">
        <f t="shared" si="9"/>
        <v/>
      </c>
      <c r="N14" s="9" t="str">
        <f t="shared" si="10"/>
        <v/>
      </c>
      <c r="O14" s="24" t="str">
        <f t="shared" si="11"/>
        <v/>
      </c>
      <c r="P14" s="27" t="str">
        <f t="shared" si="12"/>
        <v/>
      </c>
      <c r="Q14" s="11">
        <f t="shared" si="13"/>
        <v>90</v>
      </c>
      <c r="R14" s="28" t="str">
        <f t="shared" si="14"/>
        <v/>
      </c>
      <c r="S14" s="52" t="str">
        <f t="shared" si="15"/>
        <v/>
      </c>
      <c r="T14" s="7" t="str">
        <f t="shared" si="16"/>
        <v/>
      </c>
      <c r="U14" s="31" t="str">
        <f t="shared" si="17"/>
        <v/>
      </c>
      <c r="V14" s="54" t="str">
        <f t="shared" si="18"/>
        <v/>
      </c>
      <c r="W14" s="13"/>
      <c r="X14" s="44" t="str">
        <f t="shared" si="19"/>
        <v/>
      </c>
      <c r="Y14" s="45" t="str">
        <f t="shared" si="20"/>
        <v/>
      </c>
      <c r="Z14" s="41" t="str">
        <f t="shared" si="21"/>
        <v/>
      </c>
      <c r="AA14" s="55" t="str">
        <f t="shared" si="22"/>
        <v/>
      </c>
      <c r="AB14" s="1" t="s">
        <v>190</v>
      </c>
      <c r="AC14" t="s">
        <v>176</v>
      </c>
      <c r="AE14">
        <v>1</v>
      </c>
      <c r="AF14">
        <v>1</v>
      </c>
      <c r="AG14">
        <v>-1</v>
      </c>
      <c r="AJ14">
        <v>4</v>
      </c>
    </row>
    <row r="15" spans="1:54" x14ac:dyDescent="0.2">
      <c r="A15" s="17" t="s">
        <v>67</v>
      </c>
      <c r="B15" s="59" t="s">
        <v>32</v>
      </c>
      <c r="C15" s="56" t="s">
        <v>40</v>
      </c>
      <c r="D15" s="4">
        <f t="shared" si="0"/>
        <v>340</v>
      </c>
      <c r="E15" s="50" t="str">
        <f t="shared" si="1"/>
        <v/>
      </c>
      <c r="F15" s="4" t="str">
        <f t="shared" si="2"/>
        <v>狡诈</v>
      </c>
      <c r="G15" s="4" t="str">
        <f t="shared" si="3"/>
        <v/>
      </c>
      <c r="H15" s="4" t="str">
        <f t="shared" si="4"/>
        <v/>
      </c>
      <c r="I15" s="43" t="str">
        <f t="shared" si="5"/>
        <v>谋略</v>
      </c>
      <c r="J15" s="19">
        <f t="shared" si="6"/>
        <v>100</v>
      </c>
      <c r="K15" s="5" t="str">
        <f t="shared" si="7"/>
        <v/>
      </c>
      <c r="L15" s="20" t="str">
        <f t="shared" si="8"/>
        <v/>
      </c>
      <c r="M15" s="23" t="str">
        <f t="shared" si="9"/>
        <v/>
      </c>
      <c r="N15" s="9" t="str">
        <f t="shared" si="10"/>
        <v/>
      </c>
      <c r="O15" s="24">
        <f t="shared" si="11"/>
        <v>90</v>
      </c>
      <c r="P15" s="27" t="str">
        <f t="shared" si="12"/>
        <v/>
      </c>
      <c r="Q15" s="11">
        <f t="shared" si="13"/>
        <v>90</v>
      </c>
      <c r="R15" s="28" t="str">
        <f t="shared" si="14"/>
        <v/>
      </c>
      <c r="S15" s="52" t="str">
        <f t="shared" si="15"/>
        <v/>
      </c>
      <c r="T15" s="7" t="str">
        <f t="shared" si="16"/>
        <v/>
      </c>
      <c r="U15" s="31">
        <f t="shared" si="17"/>
        <v>60</v>
      </c>
      <c r="V15" s="54" t="str">
        <f t="shared" si="18"/>
        <v/>
      </c>
      <c r="W15" s="13"/>
      <c r="X15" s="44" t="str">
        <f t="shared" si="19"/>
        <v/>
      </c>
      <c r="Y15" s="45" t="str">
        <f t="shared" si="20"/>
        <v/>
      </c>
      <c r="Z15" s="41" t="str">
        <f t="shared" si="21"/>
        <v/>
      </c>
      <c r="AA15" s="55" t="str">
        <f t="shared" si="22"/>
        <v/>
      </c>
      <c r="AB15" s="1" t="s">
        <v>190</v>
      </c>
      <c r="AC15" t="s">
        <v>181</v>
      </c>
      <c r="AE15">
        <v>-1</v>
      </c>
      <c r="AH15">
        <v>1</v>
      </c>
      <c r="AM15">
        <v>3</v>
      </c>
      <c r="AW15">
        <v>3</v>
      </c>
    </row>
    <row r="16" spans="1:54" x14ac:dyDescent="0.2">
      <c r="A16" s="17" t="s">
        <v>51</v>
      </c>
      <c r="B16" s="59" t="s">
        <v>33</v>
      </c>
      <c r="C16" s="56" t="s">
        <v>40</v>
      </c>
      <c r="D16" s="4">
        <f t="shared" si="0"/>
        <v>355</v>
      </c>
      <c r="E16" s="50" t="str">
        <f t="shared" si="1"/>
        <v/>
      </c>
      <c r="F16" s="4" t="str">
        <f t="shared" si="2"/>
        <v>诚实</v>
      </c>
      <c r="G16" s="4" t="str">
        <f t="shared" si="3"/>
        <v>大胆</v>
      </c>
      <c r="H16" s="4" t="str">
        <f t="shared" si="4"/>
        <v>残忍</v>
      </c>
      <c r="I16" s="43" t="str">
        <f t="shared" si="5"/>
        <v/>
      </c>
      <c r="J16" s="19" t="str">
        <f t="shared" si="6"/>
        <v/>
      </c>
      <c r="K16" s="5">
        <f t="shared" si="7"/>
        <v>90</v>
      </c>
      <c r="L16" s="20" t="str">
        <f t="shared" si="8"/>
        <v/>
      </c>
      <c r="M16" s="23">
        <f t="shared" si="9"/>
        <v>135</v>
      </c>
      <c r="N16" s="9" t="str">
        <f t="shared" si="10"/>
        <v/>
      </c>
      <c r="O16" s="24" t="str">
        <f t="shared" si="11"/>
        <v/>
      </c>
      <c r="P16" s="27" t="str">
        <f t="shared" si="12"/>
        <v/>
      </c>
      <c r="Q16" s="11">
        <f t="shared" si="13"/>
        <v>70</v>
      </c>
      <c r="R16" s="28" t="str">
        <f t="shared" si="14"/>
        <v/>
      </c>
      <c r="S16" s="52">
        <f t="shared" si="15"/>
        <v>60</v>
      </c>
      <c r="T16" s="7" t="str">
        <f t="shared" si="16"/>
        <v/>
      </c>
      <c r="U16" s="31" t="str">
        <f t="shared" si="17"/>
        <v/>
      </c>
      <c r="V16" s="54" t="str">
        <f t="shared" si="18"/>
        <v/>
      </c>
      <c r="W16" s="13"/>
      <c r="X16" s="44" t="str">
        <f t="shared" si="19"/>
        <v/>
      </c>
      <c r="Y16" s="45" t="str">
        <f t="shared" si="20"/>
        <v/>
      </c>
      <c r="Z16" s="41" t="str">
        <f t="shared" si="21"/>
        <v/>
      </c>
      <c r="AA16" s="55" t="str">
        <f t="shared" si="22"/>
        <v/>
      </c>
      <c r="AB16" s="1" t="s">
        <v>190</v>
      </c>
      <c r="AC16" t="s">
        <v>184</v>
      </c>
      <c r="AE16">
        <v>1</v>
      </c>
      <c r="AF16">
        <v>1</v>
      </c>
      <c r="AG16">
        <v>-1</v>
      </c>
      <c r="AN16">
        <v>3</v>
      </c>
      <c r="AS16">
        <v>3</v>
      </c>
    </row>
    <row r="17" spans="1:53" x14ac:dyDescent="0.2">
      <c r="A17" s="17" t="s">
        <v>72</v>
      </c>
      <c r="B17" s="56" t="s">
        <v>32</v>
      </c>
      <c r="C17" s="56" t="s">
        <v>39</v>
      </c>
      <c r="D17" s="4">
        <f t="shared" si="0"/>
        <v>380</v>
      </c>
      <c r="E17" s="50" t="str">
        <f t="shared" si="1"/>
        <v>吝啬</v>
      </c>
      <c r="F17" s="4" t="str">
        <f t="shared" si="2"/>
        <v>狡诈</v>
      </c>
      <c r="G17" s="4" t="str">
        <f t="shared" si="3"/>
        <v/>
      </c>
      <c r="H17" s="4" t="str">
        <f t="shared" si="4"/>
        <v>残忍</v>
      </c>
      <c r="I17" s="43" t="str">
        <f t="shared" si="5"/>
        <v/>
      </c>
      <c r="J17" s="19">
        <f t="shared" si="6"/>
        <v>100</v>
      </c>
      <c r="K17" s="5" t="str">
        <f t="shared" si="7"/>
        <v/>
      </c>
      <c r="L17" s="20" t="str">
        <f t="shared" si="8"/>
        <v/>
      </c>
      <c r="M17" s="23" t="str">
        <f t="shared" si="9"/>
        <v/>
      </c>
      <c r="N17" s="9" t="str">
        <f t="shared" si="10"/>
        <v/>
      </c>
      <c r="O17" s="24">
        <f t="shared" si="11"/>
        <v>90</v>
      </c>
      <c r="P17" s="27" t="str">
        <f t="shared" si="12"/>
        <v/>
      </c>
      <c r="Q17" s="11">
        <f t="shared" si="13"/>
        <v>90</v>
      </c>
      <c r="R17" s="28" t="str">
        <f t="shared" si="14"/>
        <v/>
      </c>
      <c r="S17" s="52">
        <f t="shared" si="15"/>
        <v>60</v>
      </c>
      <c r="T17" s="7" t="str">
        <f t="shared" si="16"/>
        <v/>
      </c>
      <c r="U17" s="31">
        <f t="shared" si="17"/>
        <v>40</v>
      </c>
      <c r="V17" s="54" t="str">
        <f t="shared" si="18"/>
        <v/>
      </c>
      <c r="W17" s="13"/>
      <c r="X17" s="44" t="str">
        <f t="shared" si="19"/>
        <v/>
      </c>
      <c r="Y17" s="45" t="str">
        <f t="shared" si="20"/>
        <v/>
      </c>
      <c r="Z17" s="41" t="str">
        <f t="shared" si="21"/>
        <v/>
      </c>
      <c r="AA17" s="55" t="str">
        <f t="shared" si="22"/>
        <v/>
      </c>
      <c r="AB17" s="1" t="s">
        <v>190</v>
      </c>
      <c r="AC17" t="s">
        <v>144</v>
      </c>
      <c r="AD17">
        <v>-1</v>
      </c>
      <c r="AE17">
        <v>-1</v>
      </c>
      <c r="AG17">
        <v>-1</v>
      </c>
      <c r="AM17">
        <v>3</v>
      </c>
      <c r="AS17">
        <v>3</v>
      </c>
      <c r="AW17">
        <v>2</v>
      </c>
    </row>
    <row r="18" spans="1:53" x14ac:dyDescent="0.2">
      <c r="A18" s="17" t="s">
        <v>89</v>
      </c>
      <c r="B18" s="56" t="s">
        <v>32</v>
      </c>
      <c r="C18" s="56" t="s">
        <v>39</v>
      </c>
      <c r="D18" s="4">
        <f t="shared" si="0"/>
        <v>520</v>
      </c>
      <c r="E18" s="50" t="str">
        <f t="shared" si="1"/>
        <v/>
      </c>
      <c r="F18" s="4" t="str">
        <f t="shared" si="2"/>
        <v>狡诈</v>
      </c>
      <c r="G18" s="4" t="str">
        <f t="shared" si="3"/>
        <v>大胆</v>
      </c>
      <c r="H18" s="4" t="str">
        <f t="shared" si="4"/>
        <v/>
      </c>
      <c r="I18" s="43" t="str">
        <f t="shared" si="5"/>
        <v>冲动</v>
      </c>
      <c r="J18" s="19">
        <f t="shared" si="6"/>
        <v>120</v>
      </c>
      <c r="K18" s="5">
        <f t="shared" si="7"/>
        <v>170</v>
      </c>
      <c r="L18" s="20">
        <f t="shared" si="8"/>
        <v>140</v>
      </c>
      <c r="M18" s="23" t="str">
        <f t="shared" si="9"/>
        <v/>
      </c>
      <c r="N18" s="9" t="str">
        <f t="shared" si="10"/>
        <v/>
      </c>
      <c r="O18" s="24" t="str">
        <f t="shared" si="11"/>
        <v/>
      </c>
      <c r="P18" s="27" t="str">
        <f t="shared" si="12"/>
        <v/>
      </c>
      <c r="Q18" s="11">
        <f t="shared" si="13"/>
        <v>90</v>
      </c>
      <c r="R18" s="28" t="str">
        <f t="shared" si="14"/>
        <v/>
      </c>
      <c r="S18" s="52" t="str">
        <f t="shared" si="15"/>
        <v/>
      </c>
      <c r="T18" s="7" t="str">
        <f t="shared" si="16"/>
        <v/>
      </c>
      <c r="U18" s="31" t="str">
        <f t="shared" si="17"/>
        <v/>
      </c>
      <c r="V18" s="54" t="str">
        <f t="shared" si="18"/>
        <v/>
      </c>
      <c r="W18" s="13"/>
      <c r="X18" s="44" t="str">
        <f t="shared" si="19"/>
        <v/>
      </c>
      <c r="Y18" s="45" t="str">
        <f t="shared" si="20"/>
        <v/>
      </c>
      <c r="Z18" s="41" t="str">
        <f t="shared" si="21"/>
        <v/>
      </c>
      <c r="AA18" s="55" t="str">
        <f t="shared" si="22"/>
        <v/>
      </c>
      <c r="AB18" s="1" t="s">
        <v>190</v>
      </c>
      <c r="AC18" t="s">
        <v>139</v>
      </c>
      <c r="AE18">
        <v>-1</v>
      </c>
      <c r="AF18">
        <v>1</v>
      </c>
      <c r="AH18">
        <v>-1</v>
      </c>
      <c r="AJ18">
        <v>4</v>
      </c>
    </row>
    <row r="19" spans="1:53" x14ac:dyDescent="0.2">
      <c r="A19" s="17" t="s">
        <v>78</v>
      </c>
      <c r="B19" s="56" t="s">
        <v>32</v>
      </c>
      <c r="C19" s="56" t="s">
        <v>44</v>
      </c>
      <c r="D19" s="4">
        <f t="shared" si="0"/>
        <v>790</v>
      </c>
      <c r="E19" s="50" t="str">
        <f t="shared" si="1"/>
        <v>吝啬</v>
      </c>
      <c r="F19" s="4" t="str">
        <f t="shared" si="2"/>
        <v/>
      </c>
      <c r="G19" s="4" t="str">
        <f t="shared" si="3"/>
        <v/>
      </c>
      <c r="H19" s="4" t="str">
        <f t="shared" si="4"/>
        <v/>
      </c>
      <c r="I19" s="43" t="str">
        <f t="shared" si="5"/>
        <v>冲动</v>
      </c>
      <c r="J19" s="19">
        <f t="shared" si="6"/>
        <v>180</v>
      </c>
      <c r="K19" s="5" t="str">
        <f t="shared" si="7"/>
        <v/>
      </c>
      <c r="L19" s="20">
        <f t="shared" si="8"/>
        <v>190</v>
      </c>
      <c r="M19" s="23" t="str">
        <f t="shared" si="9"/>
        <v/>
      </c>
      <c r="N19" s="9" t="str">
        <f t="shared" si="10"/>
        <v/>
      </c>
      <c r="O19" s="24">
        <f t="shared" si="11"/>
        <v>150</v>
      </c>
      <c r="P19" s="27">
        <f t="shared" si="12"/>
        <v>170</v>
      </c>
      <c r="Q19" s="11" t="str">
        <f t="shared" si="13"/>
        <v/>
      </c>
      <c r="R19" s="28" t="str">
        <f t="shared" si="14"/>
        <v/>
      </c>
      <c r="S19" s="52" t="str">
        <f t="shared" si="15"/>
        <v/>
      </c>
      <c r="T19" s="7">
        <f t="shared" si="16"/>
        <v>100</v>
      </c>
      <c r="U19" s="31" t="str">
        <f t="shared" si="17"/>
        <v/>
      </c>
      <c r="V19" s="54" t="str">
        <f t="shared" si="18"/>
        <v/>
      </c>
      <c r="W19" s="13"/>
      <c r="X19" s="44" t="str">
        <f t="shared" si="19"/>
        <v/>
      </c>
      <c r="Y19" s="45" t="str">
        <f t="shared" si="20"/>
        <v/>
      </c>
      <c r="Z19" s="41" t="str">
        <f t="shared" si="21"/>
        <v/>
      </c>
      <c r="AA19" s="55" t="str">
        <f t="shared" si="22"/>
        <v/>
      </c>
      <c r="AB19" s="1" t="s">
        <v>190</v>
      </c>
      <c r="AC19" t="s">
        <v>129</v>
      </c>
      <c r="AD19">
        <v>-1</v>
      </c>
      <c r="AH19">
        <v>-1</v>
      </c>
      <c r="AQ19">
        <v>6</v>
      </c>
      <c r="AU19">
        <v>5</v>
      </c>
    </row>
    <row r="20" spans="1:53" x14ac:dyDescent="0.2">
      <c r="A20" s="17" t="s">
        <v>92</v>
      </c>
      <c r="B20" s="56" t="s">
        <v>32</v>
      </c>
      <c r="C20" s="56" t="s">
        <v>40</v>
      </c>
      <c r="D20" s="4">
        <f t="shared" si="0"/>
        <v>375</v>
      </c>
      <c r="E20" s="50" t="str">
        <f t="shared" si="1"/>
        <v>吝啬</v>
      </c>
      <c r="F20" s="4" t="str">
        <f t="shared" si="2"/>
        <v>诚实</v>
      </c>
      <c r="G20" s="4" t="str">
        <f t="shared" si="3"/>
        <v/>
      </c>
      <c r="H20" s="4" t="str">
        <f t="shared" si="4"/>
        <v/>
      </c>
      <c r="I20" s="43" t="str">
        <f t="shared" si="5"/>
        <v/>
      </c>
      <c r="J20" s="19">
        <f t="shared" si="6"/>
        <v>90</v>
      </c>
      <c r="K20" s="5" t="str">
        <f t="shared" si="7"/>
        <v/>
      </c>
      <c r="L20" s="20" t="str">
        <f t="shared" si="8"/>
        <v/>
      </c>
      <c r="M20" s="23">
        <f t="shared" si="9"/>
        <v>105</v>
      </c>
      <c r="N20" s="9" t="str">
        <f t="shared" si="10"/>
        <v/>
      </c>
      <c r="O20" s="24" t="str">
        <f t="shared" si="11"/>
        <v/>
      </c>
      <c r="P20" s="27">
        <f t="shared" si="12"/>
        <v>100</v>
      </c>
      <c r="Q20" s="11" t="str">
        <f t="shared" si="13"/>
        <v/>
      </c>
      <c r="R20" s="28" t="str">
        <f t="shared" si="14"/>
        <v/>
      </c>
      <c r="S20" s="52">
        <f t="shared" si="15"/>
        <v>40</v>
      </c>
      <c r="T20" s="7">
        <f t="shared" si="16"/>
        <v>40</v>
      </c>
      <c r="U20" s="31" t="str">
        <f t="shared" si="17"/>
        <v/>
      </c>
      <c r="V20" s="54" t="str">
        <f t="shared" si="18"/>
        <v/>
      </c>
      <c r="W20" s="13"/>
      <c r="X20" s="44" t="str">
        <f t="shared" si="19"/>
        <v/>
      </c>
      <c r="Y20" s="45" t="str">
        <f t="shared" si="20"/>
        <v/>
      </c>
      <c r="Z20" s="41" t="str">
        <f t="shared" si="21"/>
        <v/>
      </c>
      <c r="AA20" s="55" t="str">
        <f t="shared" si="22"/>
        <v/>
      </c>
      <c r="AB20" s="1" t="s">
        <v>190</v>
      </c>
      <c r="AC20" t="s">
        <v>182</v>
      </c>
      <c r="AD20">
        <v>-1</v>
      </c>
      <c r="AE20">
        <v>1</v>
      </c>
      <c r="AP20">
        <v>3</v>
      </c>
      <c r="AS20">
        <v>2</v>
      </c>
      <c r="AU20">
        <v>2</v>
      </c>
    </row>
    <row r="21" spans="1:53" x14ac:dyDescent="0.2">
      <c r="A21" s="17" t="s">
        <v>58</v>
      </c>
      <c r="B21" s="56" t="s">
        <v>32</v>
      </c>
      <c r="C21" s="56" t="s">
        <v>44</v>
      </c>
      <c r="D21" s="4">
        <f t="shared" si="0"/>
        <v>290</v>
      </c>
      <c r="E21" s="50" t="str">
        <f t="shared" si="1"/>
        <v/>
      </c>
      <c r="F21" s="4" t="str">
        <f t="shared" si="2"/>
        <v>诚实</v>
      </c>
      <c r="G21" s="4" t="str">
        <f t="shared" si="3"/>
        <v>大胆</v>
      </c>
      <c r="H21" s="4" t="str">
        <f t="shared" si="4"/>
        <v/>
      </c>
      <c r="I21" s="43" t="str">
        <f t="shared" si="5"/>
        <v>冲动</v>
      </c>
      <c r="J21" s="19">
        <f t="shared" si="6"/>
        <v>90</v>
      </c>
      <c r="K21" s="5" t="str">
        <f t="shared" si="7"/>
        <v/>
      </c>
      <c r="L21" s="20" t="str">
        <f t="shared" si="8"/>
        <v/>
      </c>
      <c r="M21" s="23" t="str">
        <f t="shared" si="9"/>
        <v/>
      </c>
      <c r="N21" s="9">
        <f t="shared" si="10"/>
        <v>120</v>
      </c>
      <c r="O21" s="24" t="str">
        <f t="shared" si="11"/>
        <v/>
      </c>
      <c r="P21" s="27" t="str">
        <f t="shared" si="12"/>
        <v/>
      </c>
      <c r="Q21" s="11" t="str">
        <f t="shared" si="13"/>
        <v/>
      </c>
      <c r="R21" s="28" t="str">
        <f t="shared" si="14"/>
        <v/>
      </c>
      <c r="S21" s="52" t="str">
        <f t="shared" si="15"/>
        <v/>
      </c>
      <c r="T21" s="7" t="str">
        <f t="shared" si="16"/>
        <v/>
      </c>
      <c r="U21" s="31" t="str">
        <f t="shared" si="17"/>
        <v/>
      </c>
      <c r="V21" s="54" t="str">
        <f t="shared" si="18"/>
        <v/>
      </c>
      <c r="W21" s="13"/>
      <c r="X21" s="44" t="str">
        <f t="shared" si="19"/>
        <v/>
      </c>
      <c r="Y21" s="45" t="str">
        <f t="shared" si="20"/>
        <v/>
      </c>
      <c r="Z21" s="41" t="str">
        <f t="shared" si="21"/>
        <v/>
      </c>
      <c r="AA21" s="55">
        <f t="shared" si="22"/>
        <v>80</v>
      </c>
      <c r="AB21" s="1" t="s">
        <v>190</v>
      </c>
      <c r="AC21" t="s">
        <v>126</v>
      </c>
      <c r="AE21">
        <v>1</v>
      </c>
      <c r="AF21">
        <v>1</v>
      </c>
      <c r="AH21">
        <v>-1</v>
      </c>
      <c r="AO21">
        <v>3</v>
      </c>
      <c r="BA21">
        <v>4</v>
      </c>
    </row>
    <row r="22" spans="1:53" x14ac:dyDescent="0.2">
      <c r="A22" s="17" t="s">
        <v>47</v>
      </c>
      <c r="B22" s="56" t="s">
        <v>32</v>
      </c>
      <c r="C22" s="56" t="s">
        <v>44</v>
      </c>
      <c r="D22" s="4">
        <f t="shared" si="0"/>
        <v>630</v>
      </c>
      <c r="E22" s="50" t="str">
        <f t="shared" si="1"/>
        <v/>
      </c>
      <c r="F22" s="4" t="str">
        <f t="shared" si="2"/>
        <v>诚实</v>
      </c>
      <c r="G22" s="4" t="str">
        <f t="shared" si="3"/>
        <v>大胆</v>
      </c>
      <c r="H22" s="4" t="str">
        <f t="shared" si="4"/>
        <v>残忍</v>
      </c>
      <c r="I22" s="43" t="str">
        <f t="shared" si="5"/>
        <v/>
      </c>
      <c r="J22" s="19">
        <f t="shared" si="6"/>
        <v>150</v>
      </c>
      <c r="K22" s="5">
        <f t="shared" si="7"/>
        <v>200</v>
      </c>
      <c r="L22" s="20">
        <f t="shared" si="8"/>
        <v>170</v>
      </c>
      <c r="M22" s="23" t="str">
        <f t="shared" si="9"/>
        <v/>
      </c>
      <c r="N22" s="9" t="str">
        <f t="shared" si="10"/>
        <v/>
      </c>
      <c r="O22" s="24" t="str">
        <f t="shared" si="11"/>
        <v/>
      </c>
      <c r="P22" s="27" t="str">
        <f t="shared" si="12"/>
        <v/>
      </c>
      <c r="Q22" s="11">
        <f t="shared" si="13"/>
        <v>110</v>
      </c>
      <c r="R22" s="28" t="str">
        <f t="shared" si="14"/>
        <v/>
      </c>
      <c r="S22" s="52" t="str">
        <f t="shared" si="15"/>
        <v/>
      </c>
      <c r="T22" s="7" t="str">
        <f t="shared" si="16"/>
        <v/>
      </c>
      <c r="U22" s="31" t="str">
        <f t="shared" si="17"/>
        <v/>
      </c>
      <c r="V22" s="54" t="str">
        <f t="shared" si="18"/>
        <v/>
      </c>
      <c r="W22" s="13"/>
      <c r="X22" s="44" t="str">
        <f t="shared" si="19"/>
        <v/>
      </c>
      <c r="Y22" s="45" t="str">
        <f t="shared" si="20"/>
        <v/>
      </c>
      <c r="Z22" s="41" t="str">
        <f t="shared" si="21"/>
        <v/>
      </c>
      <c r="AA22" s="55" t="str">
        <f t="shared" si="22"/>
        <v/>
      </c>
      <c r="AB22" s="1" t="s">
        <v>190</v>
      </c>
      <c r="AC22" t="s">
        <v>131</v>
      </c>
      <c r="AE22">
        <v>1</v>
      </c>
      <c r="AF22">
        <v>1</v>
      </c>
      <c r="AG22">
        <v>-1</v>
      </c>
      <c r="AJ22">
        <v>5</v>
      </c>
    </row>
    <row r="23" spans="1:53" x14ac:dyDescent="0.2">
      <c r="A23" s="50" t="s">
        <v>29</v>
      </c>
      <c r="B23" s="56" t="s">
        <v>32</v>
      </c>
      <c r="C23" s="56" t="s">
        <v>41</v>
      </c>
      <c r="D23" s="4">
        <f t="shared" si="0"/>
        <v>430</v>
      </c>
      <c r="E23" s="50" t="str">
        <f t="shared" si="1"/>
        <v>吝啬</v>
      </c>
      <c r="F23" s="4" t="str">
        <f t="shared" si="2"/>
        <v/>
      </c>
      <c r="G23" s="4" t="str">
        <f t="shared" si="3"/>
        <v/>
      </c>
      <c r="H23" s="4" t="str">
        <f t="shared" si="4"/>
        <v>仁慈</v>
      </c>
      <c r="I23" s="43" t="str">
        <f t="shared" si="5"/>
        <v/>
      </c>
      <c r="J23" s="19">
        <f t="shared" si="6"/>
        <v>70</v>
      </c>
      <c r="K23" s="5" t="str">
        <f t="shared" si="7"/>
        <v/>
      </c>
      <c r="L23" s="20" t="str">
        <f t="shared" si="8"/>
        <v/>
      </c>
      <c r="M23" s="23" t="str">
        <f t="shared" si="9"/>
        <v/>
      </c>
      <c r="N23" s="9" t="str">
        <f t="shared" si="10"/>
        <v/>
      </c>
      <c r="O23" s="24">
        <f t="shared" si="11"/>
        <v>70</v>
      </c>
      <c r="P23" s="27" t="str">
        <f t="shared" si="12"/>
        <v/>
      </c>
      <c r="Q23" s="11">
        <f t="shared" si="13"/>
        <v>70</v>
      </c>
      <c r="R23" s="28" t="str">
        <f t="shared" si="14"/>
        <v/>
      </c>
      <c r="S23" s="52" t="str">
        <f t="shared" si="15"/>
        <v/>
      </c>
      <c r="T23" s="7" t="str">
        <f t="shared" si="16"/>
        <v/>
      </c>
      <c r="U23" s="31" t="str">
        <f t="shared" si="17"/>
        <v/>
      </c>
      <c r="V23" s="54">
        <f t="shared" si="18"/>
        <v>80</v>
      </c>
      <c r="W23" s="13"/>
      <c r="X23" s="44">
        <f t="shared" si="19"/>
        <v>40</v>
      </c>
      <c r="Y23" s="45">
        <f t="shared" si="20"/>
        <v>40</v>
      </c>
      <c r="Z23" s="41">
        <f t="shared" si="21"/>
        <v>60</v>
      </c>
      <c r="AA23" s="55" t="str">
        <f t="shared" si="22"/>
        <v/>
      </c>
      <c r="AB23" s="1" t="s">
        <v>190</v>
      </c>
      <c r="AC23" t="s">
        <v>159</v>
      </c>
      <c r="AD23">
        <v>-1</v>
      </c>
      <c r="AG23">
        <v>1</v>
      </c>
      <c r="AM23">
        <v>2</v>
      </c>
      <c r="AX23">
        <v>4</v>
      </c>
      <c r="AY23">
        <v>2</v>
      </c>
      <c r="AZ23">
        <v>3</v>
      </c>
    </row>
    <row r="24" spans="1:53" x14ac:dyDescent="0.2">
      <c r="A24" s="17" t="s">
        <v>84</v>
      </c>
      <c r="B24" s="57" t="s">
        <v>32</v>
      </c>
      <c r="C24" s="56" t="s">
        <v>44</v>
      </c>
      <c r="D24" s="4">
        <f t="shared" si="0"/>
        <v>585</v>
      </c>
      <c r="E24" s="50" t="str">
        <f t="shared" si="1"/>
        <v>吝啬</v>
      </c>
      <c r="F24" s="4" t="str">
        <f t="shared" si="2"/>
        <v>狡诈</v>
      </c>
      <c r="G24" s="4" t="str">
        <f t="shared" si="3"/>
        <v/>
      </c>
      <c r="H24" s="4" t="str">
        <f t="shared" si="4"/>
        <v/>
      </c>
      <c r="I24" s="43" t="str">
        <f t="shared" si="5"/>
        <v/>
      </c>
      <c r="J24" s="19" t="str">
        <f t="shared" si="6"/>
        <v/>
      </c>
      <c r="K24" s="5">
        <f t="shared" si="7"/>
        <v>150</v>
      </c>
      <c r="L24" s="20" t="str">
        <f t="shared" si="8"/>
        <v/>
      </c>
      <c r="M24" s="23">
        <f t="shared" si="9"/>
        <v>185</v>
      </c>
      <c r="N24" s="9" t="str">
        <f t="shared" si="10"/>
        <v/>
      </c>
      <c r="O24" s="24" t="str">
        <f t="shared" si="11"/>
        <v/>
      </c>
      <c r="P24" s="27" t="str">
        <f t="shared" si="12"/>
        <v/>
      </c>
      <c r="Q24" s="11">
        <f t="shared" si="13"/>
        <v>110</v>
      </c>
      <c r="R24" s="28" t="str">
        <f t="shared" si="14"/>
        <v/>
      </c>
      <c r="S24" s="52">
        <f t="shared" si="15"/>
        <v>140</v>
      </c>
      <c r="T24" s="7" t="str">
        <f t="shared" si="16"/>
        <v/>
      </c>
      <c r="U24" s="31" t="str">
        <f t="shared" si="17"/>
        <v/>
      </c>
      <c r="V24" s="54" t="str">
        <f t="shared" si="18"/>
        <v/>
      </c>
      <c r="W24" s="13"/>
      <c r="X24" s="44" t="str">
        <f t="shared" si="19"/>
        <v/>
      </c>
      <c r="Y24" s="45" t="str">
        <f t="shared" si="20"/>
        <v/>
      </c>
      <c r="Z24" s="41" t="str">
        <f t="shared" si="21"/>
        <v/>
      </c>
      <c r="AA24" s="55" t="str">
        <f t="shared" si="22"/>
        <v/>
      </c>
      <c r="AB24" s="1" t="s">
        <v>190</v>
      </c>
      <c r="AC24" t="s">
        <v>134</v>
      </c>
      <c r="AD24">
        <v>-1</v>
      </c>
      <c r="AE24">
        <v>-1</v>
      </c>
      <c r="AN24">
        <v>5</v>
      </c>
      <c r="AT24">
        <v>7</v>
      </c>
    </row>
    <row r="25" spans="1:53" x14ac:dyDescent="0.2">
      <c r="A25" s="17" t="s">
        <v>68</v>
      </c>
      <c r="B25" s="56" t="s">
        <v>32</v>
      </c>
      <c r="C25" s="56" t="s">
        <v>40</v>
      </c>
      <c r="D25" s="4">
        <f t="shared" si="0"/>
        <v>370</v>
      </c>
      <c r="E25" s="50" t="str">
        <f t="shared" si="1"/>
        <v/>
      </c>
      <c r="F25" s="4" t="str">
        <f t="shared" si="2"/>
        <v>狡诈</v>
      </c>
      <c r="G25" s="4" t="str">
        <f t="shared" si="3"/>
        <v>大胆</v>
      </c>
      <c r="H25" s="4" t="str">
        <f t="shared" si="4"/>
        <v/>
      </c>
      <c r="I25" s="43" t="str">
        <f t="shared" si="5"/>
        <v>冲动</v>
      </c>
      <c r="J25" s="19">
        <f t="shared" si="6"/>
        <v>120</v>
      </c>
      <c r="K25" s="5" t="str">
        <f t="shared" si="7"/>
        <v/>
      </c>
      <c r="L25" s="20" t="str">
        <f t="shared" si="8"/>
        <v/>
      </c>
      <c r="M25" s="23">
        <f t="shared" si="9"/>
        <v>130</v>
      </c>
      <c r="N25" s="9" t="str">
        <f t="shared" si="10"/>
        <v/>
      </c>
      <c r="O25" s="24" t="str">
        <f t="shared" si="11"/>
        <v/>
      </c>
      <c r="P25" s="27">
        <f t="shared" si="12"/>
        <v>120</v>
      </c>
      <c r="Q25" s="11" t="str">
        <f t="shared" si="13"/>
        <v/>
      </c>
      <c r="R25" s="28" t="str">
        <f t="shared" si="14"/>
        <v/>
      </c>
      <c r="S25" s="52" t="str">
        <f t="shared" si="15"/>
        <v/>
      </c>
      <c r="T25" s="7" t="str">
        <f t="shared" si="16"/>
        <v/>
      </c>
      <c r="U25" s="31" t="str">
        <f t="shared" si="17"/>
        <v/>
      </c>
      <c r="V25" s="54" t="str">
        <f t="shared" si="18"/>
        <v/>
      </c>
      <c r="W25" s="13"/>
      <c r="X25" s="44" t="str">
        <f t="shared" si="19"/>
        <v/>
      </c>
      <c r="Y25" s="45" t="str">
        <f t="shared" si="20"/>
        <v/>
      </c>
      <c r="Z25" s="41" t="str">
        <f t="shared" si="21"/>
        <v/>
      </c>
      <c r="AA25" s="55" t="str">
        <f t="shared" si="22"/>
        <v/>
      </c>
      <c r="AB25" s="1" t="s">
        <v>190</v>
      </c>
      <c r="AC25" t="s">
        <v>186</v>
      </c>
      <c r="AE25">
        <v>-1</v>
      </c>
      <c r="AF25">
        <v>1</v>
      </c>
      <c r="AH25">
        <v>-1</v>
      </c>
      <c r="AP25">
        <v>4</v>
      </c>
    </row>
    <row r="26" spans="1:53" x14ac:dyDescent="0.2">
      <c r="A26" s="17" t="s">
        <v>80</v>
      </c>
      <c r="B26" s="56" t="s">
        <v>32</v>
      </c>
      <c r="C26" s="3" t="s">
        <v>44</v>
      </c>
      <c r="D26" s="4">
        <f t="shared" si="0"/>
        <v>590</v>
      </c>
      <c r="E26" s="50" t="str">
        <f t="shared" si="1"/>
        <v>慷慨</v>
      </c>
      <c r="F26" s="4" t="str">
        <f t="shared" si="2"/>
        <v/>
      </c>
      <c r="G26" s="4" t="str">
        <f t="shared" si="3"/>
        <v>大胆</v>
      </c>
      <c r="H26" s="4" t="str">
        <f t="shared" si="4"/>
        <v/>
      </c>
      <c r="I26" s="43" t="str">
        <f t="shared" si="5"/>
        <v/>
      </c>
      <c r="J26" s="19">
        <f t="shared" si="6"/>
        <v>120</v>
      </c>
      <c r="K26" s="5" t="str">
        <f t="shared" si="7"/>
        <v/>
      </c>
      <c r="L26" s="20">
        <f t="shared" si="8"/>
        <v>130</v>
      </c>
      <c r="M26" s="23" t="str">
        <f t="shared" si="9"/>
        <v/>
      </c>
      <c r="N26" s="9" t="str">
        <f t="shared" si="10"/>
        <v/>
      </c>
      <c r="O26" s="24">
        <f t="shared" si="11"/>
        <v>110</v>
      </c>
      <c r="P26" s="27">
        <f t="shared" si="12"/>
        <v>130</v>
      </c>
      <c r="Q26" s="11" t="str">
        <f t="shared" si="13"/>
        <v/>
      </c>
      <c r="R26" s="28" t="str">
        <f t="shared" si="14"/>
        <v/>
      </c>
      <c r="S26" s="52" t="str">
        <f t="shared" si="15"/>
        <v/>
      </c>
      <c r="T26" s="7">
        <f t="shared" si="16"/>
        <v>100</v>
      </c>
      <c r="U26" s="31" t="str">
        <f t="shared" si="17"/>
        <v/>
      </c>
      <c r="V26" s="54" t="str">
        <f t="shared" si="18"/>
        <v/>
      </c>
      <c r="W26" s="13"/>
      <c r="X26" s="44" t="str">
        <f t="shared" si="19"/>
        <v/>
      </c>
      <c r="Y26" s="45" t="str">
        <f t="shared" si="20"/>
        <v/>
      </c>
      <c r="Z26" s="41" t="str">
        <f t="shared" si="21"/>
        <v/>
      </c>
      <c r="AA26" s="55" t="str">
        <f t="shared" si="22"/>
        <v/>
      </c>
      <c r="AB26" s="1" t="s">
        <v>190</v>
      </c>
      <c r="AC26" t="s">
        <v>130</v>
      </c>
      <c r="AD26">
        <v>1</v>
      </c>
      <c r="AF26">
        <v>1</v>
      </c>
      <c r="AQ26">
        <v>4</v>
      </c>
      <c r="AU26">
        <v>5</v>
      </c>
    </row>
    <row r="27" spans="1:53" x14ac:dyDescent="0.2">
      <c r="A27" s="17" t="s">
        <v>93</v>
      </c>
      <c r="B27" s="4" t="s">
        <v>32</v>
      </c>
      <c r="C27" s="3" t="s">
        <v>38</v>
      </c>
      <c r="D27" s="4">
        <f t="shared" si="0"/>
        <v>520</v>
      </c>
      <c r="E27" s="50" t="str">
        <f t="shared" si="1"/>
        <v/>
      </c>
      <c r="F27" s="4" t="str">
        <f t="shared" si="2"/>
        <v/>
      </c>
      <c r="G27" s="4" t="str">
        <f t="shared" si="3"/>
        <v>大胆</v>
      </c>
      <c r="H27" s="4" t="str">
        <f t="shared" si="4"/>
        <v>残忍</v>
      </c>
      <c r="I27" s="43" t="str">
        <f t="shared" si="5"/>
        <v>冲动</v>
      </c>
      <c r="J27" s="19">
        <f t="shared" si="6"/>
        <v>120</v>
      </c>
      <c r="K27" s="5">
        <f t="shared" si="7"/>
        <v>170</v>
      </c>
      <c r="L27" s="20">
        <f t="shared" si="8"/>
        <v>140</v>
      </c>
      <c r="M27" s="23" t="str">
        <f t="shared" si="9"/>
        <v/>
      </c>
      <c r="N27" s="9" t="str">
        <f t="shared" si="10"/>
        <v/>
      </c>
      <c r="O27" s="24" t="str">
        <f t="shared" si="11"/>
        <v/>
      </c>
      <c r="P27" s="27" t="str">
        <f t="shared" si="12"/>
        <v/>
      </c>
      <c r="Q27" s="11">
        <f t="shared" si="13"/>
        <v>90</v>
      </c>
      <c r="R27" s="28" t="str">
        <f t="shared" si="14"/>
        <v/>
      </c>
      <c r="S27" s="52" t="str">
        <f t="shared" si="15"/>
        <v/>
      </c>
      <c r="T27" s="7" t="str">
        <f t="shared" si="16"/>
        <v/>
      </c>
      <c r="U27" s="31" t="str">
        <f t="shared" si="17"/>
        <v/>
      </c>
      <c r="V27" s="54" t="str">
        <f t="shared" si="18"/>
        <v/>
      </c>
      <c r="W27" s="13"/>
      <c r="X27" s="44" t="str">
        <f t="shared" si="19"/>
        <v/>
      </c>
      <c r="Y27" s="45" t="str">
        <f t="shared" si="20"/>
        <v/>
      </c>
      <c r="Z27" s="41" t="str">
        <f t="shared" si="21"/>
        <v/>
      </c>
      <c r="AA27" s="55" t="str">
        <f t="shared" si="22"/>
        <v/>
      </c>
      <c r="AB27" s="1" t="s">
        <v>190</v>
      </c>
      <c r="AC27" t="s">
        <v>169</v>
      </c>
      <c r="AF27">
        <v>1</v>
      </c>
      <c r="AG27">
        <v>-1</v>
      </c>
      <c r="AH27">
        <v>-1</v>
      </c>
      <c r="AJ27">
        <v>4</v>
      </c>
    </row>
    <row r="28" spans="1:53" x14ac:dyDescent="0.2">
      <c r="A28" s="17" t="s">
        <v>48</v>
      </c>
      <c r="B28" s="56" t="s">
        <v>32</v>
      </c>
      <c r="C28" s="3" t="s">
        <v>44</v>
      </c>
      <c r="D28" s="4">
        <f t="shared" si="0"/>
        <v>430</v>
      </c>
      <c r="E28" s="50" t="str">
        <f t="shared" si="1"/>
        <v>吝啬</v>
      </c>
      <c r="F28" s="4" t="str">
        <f t="shared" si="2"/>
        <v>狡诈</v>
      </c>
      <c r="G28" s="4" t="str">
        <f t="shared" si="3"/>
        <v/>
      </c>
      <c r="H28" s="4" t="str">
        <f t="shared" si="4"/>
        <v>残忍</v>
      </c>
      <c r="I28" s="43" t="str">
        <f t="shared" si="5"/>
        <v/>
      </c>
      <c r="J28" s="19">
        <f t="shared" si="6"/>
        <v>160</v>
      </c>
      <c r="K28" s="5" t="str">
        <f t="shared" si="7"/>
        <v/>
      </c>
      <c r="L28" s="20">
        <f t="shared" si="8"/>
        <v>170</v>
      </c>
      <c r="M28" s="23" t="str">
        <f t="shared" si="9"/>
        <v/>
      </c>
      <c r="N28" s="9" t="str">
        <f t="shared" si="10"/>
        <v/>
      </c>
      <c r="O28" s="24" t="str">
        <f t="shared" si="11"/>
        <v/>
      </c>
      <c r="P28" s="27" t="str">
        <f t="shared" si="12"/>
        <v/>
      </c>
      <c r="Q28" s="11" t="str">
        <f t="shared" si="13"/>
        <v/>
      </c>
      <c r="R28" s="28" t="str">
        <f t="shared" si="14"/>
        <v/>
      </c>
      <c r="S28" s="52" t="str">
        <f t="shared" si="15"/>
        <v/>
      </c>
      <c r="T28" s="7" t="str">
        <f t="shared" si="16"/>
        <v/>
      </c>
      <c r="U28" s="31">
        <f t="shared" si="17"/>
        <v>100</v>
      </c>
      <c r="V28" s="54" t="str">
        <f t="shared" si="18"/>
        <v/>
      </c>
      <c r="W28" s="13"/>
      <c r="X28" s="44" t="str">
        <f t="shared" si="19"/>
        <v/>
      </c>
      <c r="Y28" s="45" t="str">
        <f t="shared" si="20"/>
        <v/>
      </c>
      <c r="Z28" s="41" t="str">
        <f t="shared" si="21"/>
        <v/>
      </c>
      <c r="AA28" s="55" t="str">
        <f t="shared" si="22"/>
        <v/>
      </c>
      <c r="AB28" s="1" t="s">
        <v>190</v>
      </c>
      <c r="AC28" t="s">
        <v>133</v>
      </c>
      <c r="AD28">
        <v>-1</v>
      </c>
      <c r="AE28">
        <v>-1</v>
      </c>
      <c r="AG28">
        <v>-1</v>
      </c>
      <c r="AL28">
        <v>5</v>
      </c>
      <c r="AW28">
        <v>5</v>
      </c>
    </row>
    <row r="29" spans="1:53" x14ac:dyDescent="0.2">
      <c r="A29" s="58" t="s">
        <v>46</v>
      </c>
      <c r="B29" s="46" t="s">
        <v>32</v>
      </c>
      <c r="C29" s="3" t="s">
        <v>40</v>
      </c>
      <c r="D29" s="4">
        <f t="shared" si="0"/>
        <v>355</v>
      </c>
      <c r="E29" s="50" t="str">
        <f t="shared" si="1"/>
        <v>慷慨</v>
      </c>
      <c r="F29" s="4" t="str">
        <f t="shared" si="2"/>
        <v>狡诈</v>
      </c>
      <c r="G29" s="4" t="str">
        <f t="shared" si="3"/>
        <v/>
      </c>
      <c r="H29" s="4" t="str">
        <f t="shared" si="4"/>
        <v/>
      </c>
      <c r="I29" s="43" t="str">
        <f t="shared" si="5"/>
        <v/>
      </c>
      <c r="J29" s="19">
        <f t="shared" si="6"/>
        <v>90</v>
      </c>
      <c r="K29" s="5" t="str">
        <f t="shared" si="7"/>
        <v/>
      </c>
      <c r="L29" s="20" t="str">
        <f t="shared" si="8"/>
        <v/>
      </c>
      <c r="M29" s="23">
        <f t="shared" si="9"/>
        <v>105</v>
      </c>
      <c r="N29" s="9" t="str">
        <f t="shared" si="10"/>
        <v/>
      </c>
      <c r="O29" s="24" t="str">
        <f t="shared" si="11"/>
        <v/>
      </c>
      <c r="P29" s="27">
        <f t="shared" si="12"/>
        <v>100</v>
      </c>
      <c r="Q29" s="11" t="str">
        <f t="shared" si="13"/>
        <v/>
      </c>
      <c r="R29" s="28" t="str">
        <f t="shared" si="14"/>
        <v/>
      </c>
      <c r="S29" s="52" t="str">
        <f t="shared" si="15"/>
        <v/>
      </c>
      <c r="T29" s="7">
        <f t="shared" si="16"/>
        <v>60</v>
      </c>
      <c r="U29" s="31" t="str">
        <f t="shared" si="17"/>
        <v/>
      </c>
      <c r="V29" s="54" t="str">
        <f t="shared" si="18"/>
        <v/>
      </c>
      <c r="W29" s="13"/>
      <c r="X29" s="44" t="str">
        <f t="shared" si="19"/>
        <v/>
      </c>
      <c r="Y29" s="45" t="str">
        <f t="shared" si="20"/>
        <v/>
      </c>
      <c r="Z29" s="41" t="str">
        <f t="shared" si="21"/>
        <v/>
      </c>
      <c r="AA29" s="55" t="str">
        <f t="shared" si="22"/>
        <v/>
      </c>
      <c r="AB29" s="1" t="s">
        <v>190</v>
      </c>
      <c r="AC29" t="s">
        <v>180</v>
      </c>
      <c r="AD29">
        <v>1</v>
      </c>
      <c r="AE29">
        <v>-1</v>
      </c>
      <c r="AP29">
        <v>3</v>
      </c>
      <c r="AU29">
        <v>3</v>
      </c>
    </row>
    <row r="30" spans="1:53" x14ac:dyDescent="0.2">
      <c r="A30" s="17" t="s">
        <v>46</v>
      </c>
      <c r="B30" s="56" t="s">
        <v>33</v>
      </c>
      <c r="C30" s="3" t="s">
        <v>39</v>
      </c>
      <c r="D30" s="4">
        <f t="shared" si="0"/>
        <v>270</v>
      </c>
      <c r="E30" s="50" t="str">
        <f t="shared" si="1"/>
        <v/>
      </c>
      <c r="F30" s="4" t="str">
        <f t="shared" si="2"/>
        <v/>
      </c>
      <c r="G30" s="4" t="str">
        <f t="shared" si="3"/>
        <v>大胆</v>
      </c>
      <c r="H30" s="4" t="str">
        <f t="shared" si="4"/>
        <v/>
      </c>
      <c r="I30" s="43" t="str">
        <f t="shared" si="5"/>
        <v>谋略</v>
      </c>
      <c r="J30" s="19">
        <f t="shared" si="6"/>
        <v>100</v>
      </c>
      <c r="K30" s="5" t="str">
        <f t="shared" si="7"/>
        <v/>
      </c>
      <c r="L30" s="20">
        <f t="shared" si="8"/>
        <v>110</v>
      </c>
      <c r="M30" s="23" t="str">
        <f t="shared" si="9"/>
        <v/>
      </c>
      <c r="N30" s="9" t="str">
        <f t="shared" si="10"/>
        <v/>
      </c>
      <c r="O30" s="24" t="str">
        <f t="shared" si="11"/>
        <v/>
      </c>
      <c r="P30" s="27" t="str">
        <f t="shared" si="12"/>
        <v/>
      </c>
      <c r="Q30" s="11" t="str">
        <f t="shared" si="13"/>
        <v/>
      </c>
      <c r="R30" s="28" t="str">
        <f t="shared" si="14"/>
        <v/>
      </c>
      <c r="S30" s="52">
        <f t="shared" si="15"/>
        <v>60</v>
      </c>
      <c r="T30" s="7" t="str">
        <f t="shared" si="16"/>
        <v/>
      </c>
      <c r="U30" s="31" t="str">
        <f t="shared" si="17"/>
        <v/>
      </c>
      <c r="V30" s="54" t="str">
        <f t="shared" si="18"/>
        <v/>
      </c>
      <c r="W30" s="13"/>
      <c r="X30" s="44" t="str">
        <f t="shared" si="19"/>
        <v/>
      </c>
      <c r="Y30" s="45" t="str">
        <f t="shared" si="20"/>
        <v/>
      </c>
      <c r="Z30" s="41" t="str">
        <f t="shared" si="21"/>
        <v/>
      </c>
      <c r="AA30" s="55" t="str">
        <f t="shared" si="22"/>
        <v/>
      </c>
      <c r="AB30" s="1" t="s">
        <v>190</v>
      </c>
      <c r="AC30" t="s">
        <v>145</v>
      </c>
      <c r="AF30">
        <v>1</v>
      </c>
      <c r="AH30">
        <v>1</v>
      </c>
      <c r="AL30">
        <v>3</v>
      </c>
      <c r="AS30">
        <v>3</v>
      </c>
    </row>
    <row r="31" spans="1:53" x14ac:dyDescent="0.2">
      <c r="A31" s="17" t="s">
        <v>46</v>
      </c>
      <c r="B31" s="56" t="s">
        <v>33</v>
      </c>
      <c r="C31" s="3" t="s">
        <v>54</v>
      </c>
      <c r="D31" s="4">
        <f t="shared" si="0"/>
        <v>210</v>
      </c>
      <c r="E31" s="50" t="str">
        <f t="shared" si="1"/>
        <v/>
      </c>
      <c r="F31" s="4" t="str">
        <f t="shared" si="2"/>
        <v/>
      </c>
      <c r="G31" s="4" t="str">
        <f t="shared" si="3"/>
        <v>大胆</v>
      </c>
      <c r="H31" s="4" t="str">
        <f t="shared" si="4"/>
        <v/>
      </c>
      <c r="I31" s="43" t="str">
        <f t="shared" si="5"/>
        <v>谋略</v>
      </c>
      <c r="J31" s="19">
        <f t="shared" si="6"/>
        <v>100</v>
      </c>
      <c r="K31" s="5" t="str">
        <f t="shared" si="7"/>
        <v/>
      </c>
      <c r="L31" s="20">
        <f t="shared" si="8"/>
        <v>110</v>
      </c>
      <c r="M31" s="23" t="str">
        <f t="shared" si="9"/>
        <v/>
      </c>
      <c r="N31" s="9" t="str">
        <f t="shared" si="10"/>
        <v/>
      </c>
      <c r="O31" s="24" t="str">
        <f t="shared" si="11"/>
        <v/>
      </c>
      <c r="P31" s="27" t="str">
        <f t="shared" si="12"/>
        <v/>
      </c>
      <c r="Q31" s="11" t="str">
        <f t="shared" si="13"/>
        <v/>
      </c>
      <c r="R31" s="28" t="str">
        <f t="shared" si="14"/>
        <v/>
      </c>
      <c r="S31" s="52" t="str">
        <f t="shared" si="15"/>
        <v/>
      </c>
      <c r="T31" s="7" t="str">
        <f t="shared" si="16"/>
        <v/>
      </c>
      <c r="U31" s="31" t="str">
        <f t="shared" si="17"/>
        <v/>
      </c>
      <c r="V31" s="54" t="str">
        <f t="shared" si="18"/>
        <v/>
      </c>
      <c r="W31" s="13"/>
      <c r="X31" s="44" t="str">
        <f t="shared" si="19"/>
        <v/>
      </c>
      <c r="Y31" s="45" t="str">
        <f t="shared" si="20"/>
        <v/>
      </c>
      <c r="Z31" s="41" t="str">
        <f t="shared" si="21"/>
        <v/>
      </c>
      <c r="AA31" s="55" t="str">
        <f t="shared" si="22"/>
        <v/>
      </c>
      <c r="AB31" s="1" t="s">
        <v>190</v>
      </c>
      <c r="AC31" t="s">
        <v>155</v>
      </c>
      <c r="AF31">
        <v>1</v>
      </c>
      <c r="AH31">
        <v>1</v>
      </c>
      <c r="AL31">
        <v>3</v>
      </c>
    </row>
    <row r="32" spans="1:53" x14ac:dyDescent="0.2">
      <c r="A32" s="17" t="s">
        <v>46</v>
      </c>
      <c r="B32" s="56" t="s">
        <v>33</v>
      </c>
      <c r="C32" s="3" t="s">
        <v>44</v>
      </c>
      <c r="D32" s="4">
        <f t="shared" si="0"/>
        <v>670</v>
      </c>
      <c r="E32" s="50" t="str">
        <f t="shared" si="1"/>
        <v/>
      </c>
      <c r="F32" s="4" t="str">
        <f t="shared" si="2"/>
        <v/>
      </c>
      <c r="G32" s="4" t="str">
        <f t="shared" si="3"/>
        <v>大胆</v>
      </c>
      <c r="H32" s="4" t="str">
        <f t="shared" si="4"/>
        <v/>
      </c>
      <c r="I32" s="43" t="str">
        <f t="shared" si="5"/>
        <v>谋略</v>
      </c>
      <c r="J32" s="19">
        <f t="shared" si="6"/>
        <v>120</v>
      </c>
      <c r="K32" s="5" t="str">
        <f t="shared" si="7"/>
        <v/>
      </c>
      <c r="L32" s="20">
        <f t="shared" si="8"/>
        <v>130</v>
      </c>
      <c r="M32" s="23" t="str">
        <f t="shared" si="9"/>
        <v/>
      </c>
      <c r="N32" s="9" t="str">
        <f t="shared" si="10"/>
        <v/>
      </c>
      <c r="O32" s="24">
        <f t="shared" si="11"/>
        <v>110</v>
      </c>
      <c r="P32" s="27">
        <f t="shared" si="12"/>
        <v>130</v>
      </c>
      <c r="Q32" s="11" t="str">
        <f t="shared" si="13"/>
        <v/>
      </c>
      <c r="R32" s="28" t="str">
        <f t="shared" si="14"/>
        <v/>
      </c>
      <c r="S32" s="52">
        <f t="shared" si="15"/>
        <v>80</v>
      </c>
      <c r="T32" s="7">
        <f t="shared" si="16"/>
        <v>100</v>
      </c>
      <c r="U32" s="31" t="str">
        <f t="shared" si="17"/>
        <v/>
      </c>
      <c r="V32" s="54" t="str">
        <f t="shared" si="18"/>
        <v/>
      </c>
      <c r="W32" s="13"/>
      <c r="X32" s="44" t="str">
        <f t="shared" si="19"/>
        <v/>
      </c>
      <c r="Y32" s="45" t="str">
        <f t="shared" si="20"/>
        <v/>
      </c>
      <c r="Z32" s="41" t="str">
        <f t="shared" si="21"/>
        <v/>
      </c>
      <c r="AA32" s="55" t="str">
        <f t="shared" si="22"/>
        <v/>
      </c>
      <c r="AB32" s="1" t="s">
        <v>190</v>
      </c>
      <c r="AC32" t="s">
        <v>135</v>
      </c>
      <c r="AF32">
        <v>1</v>
      </c>
      <c r="AH32">
        <v>1</v>
      </c>
      <c r="AQ32">
        <v>4</v>
      </c>
      <c r="AT32">
        <v>4</v>
      </c>
      <c r="AU32">
        <v>5</v>
      </c>
    </row>
    <row r="33" spans="1:54" x14ac:dyDescent="0.2">
      <c r="A33" s="17" t="s">
        <v>46</v>
      </c>
      <c r="B33" s="56" t="s">
        <v>33</v>
      </c>
      <c r="C33" s="3" t="s">
        <v>41</v>
      </c>
      <c r="D33" s="4">
        <f t="shared" si="0"/>
        <v>360</v>
      </c>
      <c r="E33" s="50" t="str">
        <f t="shared" si="1"/>
        <v/>
      </c>
      <c r="F33" s="4" t="str">
        <f t="shared" si="2"/>
        <v/>
      </c>
      <c r="G33" s="4" t="str">
        <f t="shared" si="3"/>
        <v>大胆</v>
      </c>
      <c r="H33" s="4" t="str">
        <f t="shared" si="4"/>
        <v/>
      </c>
      <c r="I33" s="43" t="str">
        <f t="shared" si="5"/>
        <v>谋略</v>
      </c>
      <c r="J33" s="19">
        <f t="shared" si="6"/>
        <v>120</v>
      </c>
      <c r="K33" s="5" t="str">
        <f t="shared" si="7"/>
        <v/>
      </c>
      <c r="L33" s="20" t="str">
        <f t="shared" si="8"/>
        <v/>
      </c>
      <c r="M33" s="23" t="str">
        <f t="shared" si="9"/>
        <v/>
      </c>
      <c r="N33" s="9">
        <f t="shared" si="10"/>
        <v>140</v>
      </c>
      <c r="O33" s="24" t="str">
        <f t="shared" si="11"/>
        <v/>
      </c>
      <c r="P33" s="27" t="str">
        <f t="shared" si="12"/>
        <v/>
      </c>
      <c r="Q33" s="11" t="str">
        <f t="shared" si="13"/>
        <v/>
      </c>
      <c r="R33" s="28" t="str">
        <f t="shared" si="14"/>
        <v/>
      </c>
      <c r="S33" s="52">
        <f t="shared" si="15"/>
        <v>100</v>
      </c>
      <c r="T33" s="7" t="str">
        <f t="shared" si="16"/>
        <v/>
      </c>
      <c r="U33" s="31" t="str">
        <f t="shared" si="17"/>
        <v/>
      </c>
      <c r="V33" s="54" t="str">
        <f t="shared" si="18"/>
        <v/>
      </c>
      <c r="W33" s="13"/>
      <c r="X33" s="44" t="str">
        <f t="shared" si="19"/>
        <v/>
      </c>
      <c r="Y33" s="45" t="str">
        <f t="shared" si="20"/>
        <v/>
      </c>
      <c r="Z33" s="41" t="str">
        <f t="shared" si="21"/>
        <v/>
      </c>
      <c r="AA33" s="55" t="str">
        <f t="shared" si="22"/>
        <v/>
      </c>
      <c r="AB33" s="1" t="s">
        <v>190</v>
      </c>
      <c r="AC33" t="s">
        <v>165</v>
      </c>
      <c r="AF33">
        <v>1</v>
      </c>
      <c r="AH33">
        <v>1</v>
      </c>
      <c r="AO33">
        <v>4</v>
      </c>
      <c r="AR33">
        <v>5</v>
      </c>
    </row>
    <row r="34" spans="1:54" x14ac:dyDescent="0.2">
      <c r="A34" s="17" t="s">
        <v>90</v>
      </c>
      <c r="B34" s="57" t="s">
        <v>32</v>
      </c>
      <c r="C34" s="3" t="s">
        <v>38</v>
      </c>
      <c r="D34" s="4">
        <f t="shared" si="0"/>
        <v>630</v>
      </c>
      <c r="E34" s="50" t="str">
        <f t="shared" si="1"/>
        <v>慷慨</v>
      </c>
      <c r="F34" s="4" t="str">
        <f t="shared" si="2"/>
        <v/>
      </c>
      <c r="G34" s="4" t="str">
        <f t="shared" si="3"/>
        <v>大胆</v>
      </c>
      <c r="H34" s="4" t="str">
        <f t="shared" si="4"/>
        <v>残忍</v>
      </c>
      <c r="I34" s="43" t="str">
        <f t="shared" si="5"/>
        <v>冲动</v>
      </c>
      <c r="J34" s="19">
        <f t="shared" si="6"/>
        <v>150</v>
      </c>
      <c r="K34" s="5">
        <f t="shared" si="7"/>
        <v>200</v>
      </c>
      <c r="L34" s="20">
        <f t="shared" si="8"/>
        <v>170</v>
      </c>
      <c r="M34" s="23" t="str">
        <f t="shared" si="9"/>
        <v/>
      </c>
      <c r="N34" s="9" t="str">
        <f t="shared" si="10"/>
        <v/>
      </c>
      <c r="O34" s="24" t="str">
        <f t="shared" si="11"/>
        <v/>
      </c>
      <c r="P34" s="27" t="str">
        <f t="shared" si="12"/>
        <v/>
      </c>
      <c r="Q34" s="11">
        <f t="shared" si="13"/>
        <v>110</v>
      </c>
      <c r="R34" s="28" t="str">
        <f t="shared" si="14"/>
        <v/>
      </c>
      <c r="S34" s="52" t="str">
        <f t="shared" si="15"/>
        <v/>
      </c>
      <c r="T34" s="7" t="str">
        <f t="shared" si="16"/>
        <v/>
      </c>
      <c r="U34" s="31" t="str">
        <f t="shared" si="17"/>
        <v/>
      </c>
      <c r="V34" s="54" t="str">
        <f t="shared" si="18"/>
        <v/>
      </c>
      <c r="W34" s="13"/>
      <c r="X34" s="44" t="str">
        <f t="shared" si="19"/>
        <v/>
      </c>
      <c r="Y34" s="45" t="str">
        <f t="shared" si="20"/>
        <v/>
      </c>
      <c r="Z34" s="41" t="str">
        <f t="shared" si="21"/>
        <v/>
      </c>
      <c r="AA34" s="55" t="str">
        <f t="shared" si="22"/>
        <v/>
      </c>
      <c r="AB34" s="1" t="s">
        <v>190</v>
      </c>
      <c r="AC34" t="s">
        <v>173</v>
      </c>
      <c r="AD34">
        <v>1</v>
      </c>
      <c r="AF34">
        <v>1</v>
      </c>
      <c r="AG34">
        <v>-1</v>
      </c>
      <c r="AH34">
        <v>-1</v>
      </c>
      <c r="AJ34">
        <v>5</v>
      </c>
    </row>
    <row r="35" spans="1:54" x14ac:dyDescent="0.2">
      <c r="A35" s="17" t="s">
        <v>96</v>
      </c>
      <c r="B35" s="56" t="s">
        <v>33</v>
      </c>
      <c r="C35" s="3" t="s">
        <v>54</v>
      </c>
      <c r="D35" s="4">
        <f t="shared" ref="D35:D66" si="23">SUM(J35:AA35)</f>
        <v>250</v>
      </c>
      <c r="E35" s="50" t="str">
        <f t="shared" ref="E35:E66" si="24">IF(AD35=1,"慷慨",IF(AD35=-1,"吝啬",""))</f>
        <v/>
      </c>
      <c r="F35" s="4" t="str">
        <f t="shared" ref="F35:F66" si="25">IF(AE35=1,"诚实",IF(AE35=-1,"狡诈",""))</f>
        <v>诚实</v>
      </c>
      <c r="G35" s="4" t="str">
        <f t="shared" ref="G35:G66" si="26">IF(AF35=1,"大胆",IF(AF35=-1,"谨慎",""))</f>
        <v/>
      </c>
      <c r="H35" s="4" t="str">
        <f t="shared" ref="H35:H66" si="27">IF(AG35=1,"仁慈",IF(AG35=-1,"残忍",""))</f>
        <v>残忍</v>
      </c>
      <c r="I35" s="43" t="str">
        <f t="shared" ref="I35:I66" si="28">IF(AH35=1,"谋略",IF(AH35=-1,"冲动",""))</f>
        <v/>
      </c>
      <c r="J35" s="19">
        <f t="shared" ref="J35:J66" si="29">IF(AI35&gt;0,AI35*30,IF(AJ35&gt;0,AJ35*30,IF(AK35&gt;0,AK35*30+10,IF(AL35&gt;0,AL35*30+10,IF(AM35&gt;0,AM35*30+10,IF(AN35&gt;0,"",IF(AO35&gt;0,AO35*30,IF(AP35&gt;0,AP35*30,IF(AQ35&gt;0,AQ35*30,"")))))))))</f>
        <v>90</v>
      </c>
      <c r="K35" s="5" t="str">
        <f t="shared" ref="K35:K66" si="30">IF(AI35&gt;0,AI35*30,IF(AJ35&gt;0,AJ35*30+50,IF(AK35&gt;0,AK35*30,IF(AL35&gt;0,"",IF(AM35&gt;0,"",IF(AN35&gt;0,AN35*30,IF(AO35&gt;0,"",IF(AP35&gt;0,"",IF(AQ35&gt;0,"","")))))))))</f>
        <v/>
      </c>
      <c r="L35" s="20" t="str">
        <f t="shared" ref="L35:L66" si="31">IF(AI35&gt;0,AI35*30,IF(AJ35&gt;0,AJ35*30+20,IF(AK35&gt;0,AK35*30+20,IF(AL35&gt;0,AL35*30+20,IF(AM35&gt;0,"",IF(AN35&gt;0,"",IF(AO35&gt;0,"",IF(AP35&gt;0,"",IF(AQ35&gt;0,AQ35*30+10,"")))))))))</f>
        <v/>
      </c>
      <c r="M35" s="23" t="str">
        <f t="shared" ref="M35:M66" si="32">IF(AI35&gt;0,AI35*25,IF(AJ35&gt;0,"",IF(AK35&gt;0,"",IF(AL35&gt;0,"",IF(AM35&gt;0,"",IF(AN35&gt;0,AN35*25+60,IF(AO35&gt;0,"",IF(AP35&gt;0,AP35*25+30,IF(AQ35&gt;0,"","")))))))))</f>
        <v/>
      </c>
      <c r="N35" s="9">
        <f t="shared" ref="N35:N66" si="33">IF(AI35&gt;0,AI35*20,IF(AJ35&gt;0,"",IF(AK35&gt;0,"",IF(AL35&gt;0,"",IF(AM35&gt;0,"",IF(AN35&gt;0,"",IF(AO35&gt;0,AO35*20+60,IF(AP35&gt;0,"",IF(AQ35&gt;0,"","")))))))))</f>
        <v>120</v>
      </c>
      <c r="O35" s="24" t="str">
        <f t="shared" ref="O35:O66" si="34">IF(AI35&gt;0,AI35*20,IF(AJ35&gt;0,"",IF(AK35&gt;0,"",IF(AL35&gt;0,"",IF(AM35&gt;0,AM35*20+30,IF(AN35&gt;0,"",IF(AO35&gt;0,"",IF(AP35&gt;0,"",IF(AQ35&gt;0,AQ35*20+30,"")))))))))</f>
        <v/>
      </c>
      <c r="P35" s="27" t="str">
        <f t="shared" ref="P35:P66" si="35">IF(AI35&gt;0,AI35*20,IF(AJ35&gt;0,"",IF(AK35&gt;0,AK35*20+50,IF(AL35&gt;0,"",IF(AM35&gt;0,"",IF(AN35&gt;0,"",IF(AO35&gt;0,"",IF(AP35&gt;0,AP35*20+40,IF(AQ35&gt;0,AQ35*20+50,"")))))))))</f>
        <v/>
      </c>
      <c r="Q35" s="11" t="str">
        <f t="shared" ref="Q35:Q66" si="36">IF(AI35&gt;0,AI35*20,IF(AJ35&gt;0,AJ35*20+10,IF(AK35&gt;0,AK35*20+10,IF(AL35&gt;0,"",IF(AM35&gt;0,AM35*20+30,IF(AN35&gt;0,AN35*20+10,IF(AO35&gt;0,"",IF(AP35&gt;0,"",IF(AQ35&gt;0,"","")))))))))</f>
        <v/>
      </c>
      <c r="R35" s="28" t="str">
        <f t="shared" ref="R35:R66" si="37">IF(BB35&gt;0,BB35*20,"")</f>
        <v/>
      </c>
      <c r="S35" s="52" t="str">
        <f t="shared" ref="S35:S66" si="38">IF(AR35&gt;0,AR35*20,IF(AS35&gt;0,AS35*20,IF(AT35&gt;0,AT35*20,"")))</f>
        <v/>
      </c>
      <c r="T35" s="7" t="str">
        <f t="shared" ref="T35:T66" si="39">IF(AU35&gt;0,AU35*20,IF(AV35&gt;0,AV35*10,""))</f>
        <v/>
      </c>
      <c r="U35" s="31">
        <f t="shared" ref="U35:U66" si="40">IF(AW35&gt;0,AW35*20,"")</f>
        <v>40</v>
      </c>
      <c r="V35" s="54" t="str">
        <f t="shared" ref="V35:V66" si="41">IF(AX35&gt;0,AX35*20,"")</f>
        <v/>
      </c>
      <c r="W35" s="13"/>
      <c r="X35" s="44" t="str">
        <f t="shared" ref="X35:X66" si="42">IF(AY35&gt;0,AY35*20,"")</f>
        <v/>
      </c>
      <c r="Y35" s="45" t="str">
        <f t="shared" ref="Y35:Y66" si="43">IF(AY35&gt;0,AY35*20,"")</f>
        <v/>
      </c>
      <c r="Z35" s="41" t="str">
        <f t="shared" ref="Z35:Z66" si="44">IF(AZ35&gt;0,AZ35*20,"")</f>
        <v/>
      </c>
      <c r="AA35" s="55" t="str">
        <f t="shared" ref="AA35:AA66" si="45">IF(BA35&gt;0,BA35*20,"")</f>
        <v/>
      </c>
      <c r="AB35" s="1" t="s">
        <v>190</v>
      </c>
      <c r="AC35" t="s">
        <v>156</v>
      </c>
      <c r="AE35">
        <v>1</v>
      </c>
      <c r="AG35">
        <v>-1</v>
      </c>
      <c r="AO35">
        <v>3</v>
      </c>
      <c r="AW35">
        <v>2</v>
      </c>
    </row>
    <row r="36" spans="1:54" x14ac:dyDescent="0.2">
      <c r="A36" s="17" t="s">
        <v>96</v>
      </c>
      <c r="B36" s="59" t="s">
        <v>33</v>
      </c>
      <c r="C36" s="3" t="s">
        <v>41</v>
      </c>
      <c r="D36" s="4">
        <f t="shared" si="23"/>
        <v>490</v>
      </c>
      <c r="E36" s="50" t="str">
        <f t="shared" si="24"/>
        <v/>
      </c>
      <c r="F36" s="4" t="str">
        <f t="shared" si="25"/>
        <v>诚实</v>
      </c>
      <c r="G36" s="4" t="str">
        <f t="shared" si="26"/>
        <v/>
      </c>
      <c r="H36" s="4" t="str">
        <f t="shared" si="27"/>
        <v/>
      </c>
      <c r="I36" s="43" t="str">
        <f t="shared" si="28"/>
        <v/>
      </c>
      <c r="J36" s="19">
        <f t="shared" si="29"/>
        <v>120</v>
      </c>
      <c r="K36" s="5" t="str">
        <f t="shared" si="30"/>
        <v/>
      </c>
      <c r="L36" s="20">
        <f t="shared" si="31"/>
        <v>130</v>
      </c>
      <c r="M36" s="23" t="str">
        <f t="shared" si="32"/>
        <v/>
      </c>
      <c r="N36" s="9" t="str">
        <f t="shared" si="33"/>
        <v/>
      </c>
      <c r="O36" s="24">
        <f t="shared" si="34"/>
        <v>110</v>
      </c>
      <c r="P36" s="27">
        <f t="shared" si="35"/>
        <v>130</v>
      </c>
      <c r="Q36" s="11" t="str">
        <f t="shared" si="36"/>
        <v/>
      </c>
      <c r="R36" s="28" t="str">
        <f t="shared" si="37"/>
        <v/>
      </c>
      <c r="S36" s="52" t="str">
        <f t="shared" si="38"/>
        <v/>
      </c>
      <c r="T36" s="7" t="str">
        <f t="shared" si="39"/>
        <v/>
      </c>
      <c r="U36" s="31" t="str">
        <f t="shared" si="40"/>
        <v/>
      </c>
      <c r="V36" s="54" t="str">
        <f t="shared" si="41"/>
        <v/>
      </c>
      <c r="W36" s="13"/>
      <c r="X36" s="44" t="str">
        <f t="shared" si="42"/>
        <v/>
      </c>
      <c r="Y36" s="45" t="str">
        <f t="shared" si="43"/>
        <v/>
      </c>
      <c r="Z36" s="41" t="str">
        <f t="shared" si="44"/>
        <v/>
      </c>
      <c r="AA36" s="55" t="str">
        <f t="shared" si="45"/>
        <v/>
      </c>
      <c r="AB36" s="1" t="s">
        <v>190</v>
      </c>
      <c r="AC36" t="s">
        <v>119</v>
      </c>
      <c r="AE36">
        <v>1</v>
      </c>
      <c r="AQ36">
        <v>4</v>
      </c>
    </row>
    <row r="37" spans="1:54" x14ac:dyDescent="0.2">
      <c r="A37" s="17" t="s">
        <v>96</v>
      </c>
      <c r="B37" s="4" t="s">
        <v>33</v>
      </c>
      <c r="C37" s="3" t="s">
        <v>39</v>
      </c>
      <c r="D37" s="4">
        <f t="shared" si="23"/>
        <v>350</v>
      </c>
      <c r="E37" s="50" t="str">
        <f t="shared" si="24"/>
        <v/>
      </c>
      <c r="F37" s="4" t="str">
        <f t="shared" si="25"/>
        <v>诚实</v>
      </c>
      <c r="G37" s="4" t="str">
        <f t="shared" si="26"/>
        <v>大胆</v>
      </c>
      <c r="H37" s="4" t="str">
        <f t="shared" si="27"/>
        <v>仁慈</v>
      </c>
      <c r="I37" s="43" t="str">
        <f t="shared" si="28"/>
        <v/>
      </c>
      <c r="J37" s="19">
        <f t="shared" si="29"/>
        <v>130</v>
      </c>
      <c r="K37" s="5" t="str">
        <f t="shared" si="30"/>
        <v/>
      </c>
      <c r="L37" s="20" t="str">
        <f t="shared" si="31"/>
        <v/>
      </c>
      <c r="M37" s="23" t="str">
        <f t="shared" si="32"/>
        <v/>
      </c>
      <c r="N37" s="9" t="str">
        <f t="shared" si="33"/>
        <v/>
      </c>
      <c r="O37" s="24">
        <f t="shared" si="34"/>
        <v>110</v>
      </c>
      <c r="P37" s="27" t="str">
        <f t="shared" si="35"/>
        <v/>
      </c>
      <c r="Q37" s="11">
        <f t="shared" si="36"/>
        <v>110</v>
      </c>
      <c r="R37" s="28" t="str">
        <f t="shared" si="37"/>
        <v/>
      </c>
      <c r="S37" s="52" t="str">
        <f t="shared" si="38"/>
        <v/>
      </c>
      <c r="T37" s="7" t="str">
        <f t="shared" si="39"/>
        <v/>
      </c>
      <c r="U37" s="31" t="str">
        <f t="shared" si="40"/>
        <v/>
      </c>
      <c r="V37" s="54" t="str">
        <f t="shared" si="41"/>
        <v/>
      </c>
      <c r="W37" s="13"/>
      <c r="X37" s="44" t="str">
        <f t="shared" si="42"/>
        <v/>
      </c>
      <c r="Y37" s="45" t="str">
        <f t="shared" si="43"/>
        <v/>
      </c>
      <c r="Z37" s="41" t="str">
        <f t="shared" si="44"/>
        <v/>
      </c>
      <c r="AA37" s="55" t="str">
        <f t="shared" si="45"/>
        <v/>
      </c>
      <c r="AB37" s="1" t="s">
        <v>190</v>
      </c>
      <c r="AC37" t="s">
        <v>146</v>
      </c>
      <c r="AE37">
        <v>1</v>
      </c>
      <c r="AF37">
        <v>1</v>
      </c>
      <c r="AG37">
        <v>1</v>
      </c>
      <c r="AM37">
        <v>4</v>
      </c>
    </row>
    <row r="38" spans="1:54" x14ac:dyDescent="0.2">
      <c r="A38" s="17" t="s">
        <v>30</v>
      </c>
      <c r="B38" s="56" t="s">
        <v>33</v>
      </c>
      <c r="C38" s="3" t="s">
        <v>40</v>
      </c>
      <c r="D38" s="4">
        <f t="shared" si="23"/>
        <v>650</v>
      </c>
      <c r="E38" s="50" t="str">
        <f t="shared" si="24"/>
        <v/>
      </c>
      <c r="F38" s="4" t="str">
        <f t="shared" si="25"/>
        <v/>
      </c>
      <c r="G38" s="4" t="str">
        <f t="shared" si="26"/>
        <v>大胆</v>
      </c>
      <c r="H38" s="4" t="str">
        <f t="shared" si="27"/>
        <v/>
      </c>
      <c r="I38" s="43" t="str">
        <f t="shared" si="28"/>
        <v>谋略</v>
      </c>
      <c r="J38" s="19">
        <f t="shared" si="29"/>
        <v>150</v>
      </c>
      <c r="K38" s="5">
        <f t="shared" si="30"/>
        <v>200</v>
      </c>
      <c r="L38" s="20">
        <f t="shared" si="31"/>
        <v>170</v>
      </c>
      <c r="M38" s="23" t="str">
        <f t="shared" si="32"/>
        <v/>
      </c>
      <c r="N38" s="9" t="str">
        <f t="shared" si="33"/>
        <v/>
      </c>
      <c r="O38" s="24" t="str">
        <f t="shared" si="34"/>
        <v/>
      </c>
      <c r="P38" s="27" t="str">
        <f t="shared" si="35"/>
        <v/>
      </c>
      <c r="Q38" s="11">
        <f t="shared" si="36"/>
        <v>110</v>
      </c>
      <c r="R38" s="28" t="str">
        <f t="shared" si="37"/>
        <v/>
      </c>
      <c r="S38" s="52" t="str">
        <f t="shared" si="38"/>
        <v/>
      </c>
      <c r="T38" s="7">
        <f t="shared" si="39"/>
        <v>20</v>
      </c>
      <c r="U38" s="31" t="str">
        <f t="shared" si="40"/>
        <v/>
      </c>
      <c r="V38" s="54" t="str">
        <f t="shared" si="41"/>
        <v/>
      </c>
      <c r="W38" s="13"/>
      <c r="X38" s="44" t="str">
        <f t="shared" si="42"/>
        <v/>
      </c>
      <c r="Y38" s="45" t="str">
        <f t="shared" si="43"/>
        <v/>
      </c>
      <c r="Z38" s="41" t="str">
        <f t="shared" si="44"/>
        <v/>
      </c>
      <c r="AA38" s="55" t="str">
        <f t="shared" si="45"/>
        <v/>
      </c>
      <c r="AB38" s="1" t="s">
        <v>190</v>
      </c>
      <c r="AC38" t="s">
        <v>183</v>
      </c>
      <c r="AF38">
        <v>1</v>
      </c>
      <c r="AH38">
        <v>1</v>
      </c>
      <c r="AJ38">
        <v>5</v>
      </c>
      <c r="AV38">
        <v>2</v>
      </c>
    </row>
    <row r="39" spans="1:54" x14ac:dyDescent="0.2">
      <c r="A39" s="17" t="s">
        <v>87</v>
      </c>
      <c r="B39" s="56" t="s">
        <v>32</v>
      </c>
      <c r="C39" s="3" t="s">
        <v>41</v>
      </c>
      <c r="D39" s="4">
        <f t="shared" si="23"/>
        <v>410</v>
      </c>
      <c r="E39" s="50" t="str">
        <f t="shared" si="24"/>
        <v>慷慨</v>
      </c>
      <c r="F39" s="4" t="str">
        <f t="shared" si="25"/>
        <v>诚实</v>
      </c>
      <c r="G39" s="4" t="str">
        <f t="shared" si="26"/>
        <v/>
      </c>
      <c r="H39" s="4" t="str">
        <f t="shared" si="27"/>
        <v/>
      </c>
      <c r="I39" s="43" t="str">
        <f t="shared" si="28"/>
        <v/>
      </c>
      <c r="J39" s="19">
        <f t="shared" si="29"/>
        <v>90</v>
      </c>
      <c r="K39" s="5">
        <f t="shared" si="30"/>
        <v>140</v>
      </c>
      <c r="L39" s="20">
        <f t="shared" si="31"/>
        <v>110</v>
      </c>
      <c r="M39" s="23" t="str">
        <f t="shared" si="32"/>
        <v/>
      </c>
      <c r="N39" s="9" t="str">
        <f t="shared" si="33"/>
        <v/>
      </c>
      <c r="O39" s="24" t="str">
        <f t="shared" si="34"/>
        <v/>
      </c>
      <c r="P39" s="27" t="str">
        <f t="shared" si="35"/>
        <v/>
      </c>
      <c r="Q39" s="11">
        <f t="shared" si="36"/>
        <v>70</v>
      </c>
      <c r="R39" s="28" t="str">
        <f t="shared" si="37"/>
        <v/>
      </c>
      <c r="S39" s="52" t="str">
        <f t="shared" si="38"/>
        <v/>
      </c>
      <c r="T39" s="7" t="str">
        <f t="shared" si="39"/>
        <v/>
      </c>
      <c r="U39" s="31" t="str">
        <f t="shared" si="40"/>
        <v/>
      </c>
      <c r="V39" s="54" t="str">
        <f t="shared" si="41"/>
        <v/>
      </c>
      <c r="W39" s="13"/>
      <c r="X39" s="44" t="str">
        <f t="shared" si="42"/>
        <v/>
      </c>
      <c r="Y39" s="45" t="str">
        <f t="shared" si="43"/>
        <v/>
      </c>
      <c r="Z39" s="41" t="str">
        <f t="shared" si="44"/>
        <v/>
      </c>
      <c r="AA39" s="55" t="str">
        <f t="shared" si="45"/>
        <v/>
      </c>
      <c r="AB39" s="1" t="s">
        <v>190</v>
      </c>
      <c r="AC39" t="s">
        <v>163</v>
      </c>
      <c r="AD39">
        <v>1</v>
      </c>
      <c r="AE39">
        <v>1</v>
      </c>
      <c r="AJ39">
        <v>3</v>
      </c>
    </row>
    <row r="40" spans="1:54" x14ac:dyDescent="0.2">
      <c r="A40" s="17" t="s">
        <v>71</v>
      </c>
      <c r="B40" s="56" t="s">
        <v>32</v>
      </c>
      <c r="C40" s="3" t="s">
        <v>39</v>
      </c>
      <c r="D40" s="4">
        <f t="shared" si="23"/>
        <v>355</v>
      </c>
      <c r="E40" s="50" t="str">
        <f t="shared" si="24"/>
        <v/>
      </c>
      <c r="F40" s="4" t="str">
        <f t="shared" si="25"/>
        <v>诚实</v>
      </c>
      <c r="G40" s="4" t="str">
        <f t="shared" si="26"/>
        <v/>
      </c>
      <c r="H40" s="4" t="str">
        <f t="shared" si="27"/>
        <v>仁慈</v>
      </c>
      <c r="I40" s="43" t="str">
        <f t="shared" si="28"/>
        <v>冲动</v>
      </c>
      <c r="J40" s="19" t="str">
        <f t="shared" si="29"/>
        <v/>
      </c>
      <c r="K40" s="5">
        <f t="shared" si="30"/>
        <v>90</v>
      </c>
      <c r="L40" s="20" t="str">
        <f t="shared" si="31"/>
        <v/>
      </c>
      <c r="M40" s="23">
        <f t="shared" si="32"/>
        <v>135</v>
      </c>
      <c r="N40" s="9" t="str">
        <f t="shared" si="33"/>
        <v/>
      </c>
      <c r="O40" s="24" t="str">
        <f t="shared" si="34"/>
        <v/>
      </c>
      <c r="P40" s="27" t="str">
        <f t="shared" si="35"/>
        <v/>
      </c>
      <c r="Q40" s="11">
        <f t="shared" si="36"/>
        <v>70</v>
      </c>
      <c r="R40" s="28" t="str">
        <f t="shared" si="37"/>
        <v/>
      </c>
      <c r="S40" s="52">
        <f t="shared" si="38"/>
        <v>60</v>
      </c>
      <c r="T40" s="7" t="str">
        <f t="shared" si="39"/>
        <v/>
      </c>
      <c r="U40" s="31" t="str">
        <f t="shared" si="40"/>
        <v/>
      </c>
      <c r="V40" s="54" t="str">
        <f t="shared" si="41"/>
        <v/>
      </c>
      <c r="W40" s="13"/>
      <c r="X40" s="44" t="str">
        <f t="shared" si="42"/>
        <v/>
      </c>
      <c r="Y40" s="45" t="str">
        <f t="shared" si="43"/>
        <v/>
      </c>
      <c r="Z40" s="41" t="str">
        <f t="shared" si="44"/>
        <v/>
      </c>
      <c r="AA40" s="55" t="str">
        <f t="shared" si="45"/>
        <v/>
      </c>
      <c r="AB40" s="1" t="s">
        <v>190</v>
      </c>
      <c r="AC40" t="s">
        <v>143</v>
      </c>
      <c r="AE40">
        <v>1</v>
      </c>
      <c r="AG40">
        <v>1</v>
      </c>
      <c r="AH40">
        <v>-1</v>
      </c>
      <c r="AN40">
        <v>3</v>
      </c>
      <c r="AR40">
        <v>3</v>
      </c>
    </row>
    <row r="41" spans="1:54" x14ac:dyDescent="0.2">
      <c r="A41" s="17" t="s">
        <v>65</v>
      </c>
      <c r="B41" s="56" t="s">
        <v>32</v>
      </c>
      <c r="C41" s="3" t="s">
        <v>54</v>
      </c>
      <c r="D41" s="4">
        <f t="shared" si="23"/>
        <v>340</v>
      </c>
      <c r="E41" s="50" t="str">
        <f t="shared" si="24"/>
        <v>慷慨</v>
      </c>
      <c r="F41" s="4" t="str">
        <f t="shared" si="25"/>
        <v>狡诈</v>
      </c>
      <c r="G41" s="4" t="str">
        <f t="shared" si="26"/>
        <v/>
      </c>
      <c r="H41" s="4" t="str">
        <f t="shared" si="27"/>
        <v>仁慈</v>
      </c>
      <c r="I41" s="43" t="str">
        <f t="shared" si="28"/>
        <v/>
      </c>
      <c r="J41" s="19">
        <f t="shared" si="29"/>
        <v>100</v>
      </c>
      <c r="K41" s="5" t="str">
        <f t="shared" si="30"/>
        <v/>
      </c>
      <c r="L41" s="20" t="str">
        <f t="shared" si="31"/>
        <v/>
      </c>
      <c r="M41" s="23" t="str">
        <f t="shared" si="32"/>
        <v/>
      </c>
      <c r="N41" s="9" t="str">
        <f t="shared" si="33"/>
        <v/>
      </c>
      <c r="O41" s="24">
        <f t="shared" si="34"/>
        <v>90</v>
      </c>
      <c r="P41" s="27" t="str">
        <f t="shared" si="35"/>
        <v/>
      </c>
      <c r="Q41" s="11">
        <f t="shared" si="36"/>
        <v>90</v>
      </c>
      <c r="R41" s="28" t="str">
        <f t="shared" si="37"/>
        <v/>
      </c>
      <c r="S41" s="52" t="str">
        <f t="shared" si="38"/>
        <v/>
      </c>
      <c r="T41" s="7" t="str">
        <f t="shared" si="39"/>
        <v/>
      </c>
      <c r="U41" s="31">
        <f t="shared" si="40"/>
        <v>60</v>
      </c>
      <c r="V41" s="54" t="str">
        <f t="shared" si="41"/>
        <v/>
      </c>
      <c r="W41" s="13"/>
      <c r="X41" s="44" t="str">
        <f t="shared" si="42"/>
        <v/>
      </c>
      <c r="Y41" s="45" t="str">
        <f t="shared" si="43"/>
        <v/>
      </c>
      <c r="Z41" s="41" t="str">
        <f t="shared" si="44"/>
        <v/>
      </c>
      <c r="AA41" s="55" t="str">
        <f t="shared" si="45"/>
        <v/>
      </c>
      <c r="AB41" s="1" t="s">
        <v>190</v>
      </c>
      <c r="AC41" t="s">
        <v>152</v>
      </c>
      <c r="AD41">
        <v>1</v>
      </c>
      <c r="AE41">
        <v>-1</v>
      </c>
      <c r="AG41">
        <v>1</v>
      </c>
      <c r="AM41">
        <v>3</v>
      </c>
      <c r="AW41">
        <v>3</v>
      </c>
    </row>
    <row r="42" spans="1:54" x14ac:dyDescent="0.2">
      <c r="A42" s="17" t="s">
        <v>91</v>
      </c>
      <c r="B42" s="56" t="s">
        <v>32</v>
      </c>
      <c r="C42" s="3" t="s">
        <v>40</v>
      </c>
      <c r="D42" s="4">
        <f t="shared" si="23"/>
        <v>240</v>
      </c>
      <c r="E42" s="50" t="str">
        <f t="shared" si="24"/>
        <v>吝啬</v>
      </c>
      <c r="F42" s="4" t="str">
        <f t="shared" si="25"/>
        <v/>
      </c>
      <c r="G42" s="4" t="str">
        <f t="shared" si="26"/>
        <v/>
      </c>
      <c r="H42" s="4" t="str">
        <f t="shared" si="27"/>
        <v>仁慈</v>
      </c>
      <c r="I42" s="43" t="str">
        <f t="shared" si="28"/>
        <v/>
      </c>
      <c r="J42" s="19">
        <f t="shared" si="29"/>
        <v>60</v>
      </c>
      <c r="K42" s="5" t="str">
        <f t="shared" si="30"/>
        <v/>
      </c>
      <c r="L42" s="20" t="str">
        <f t="shared" si="31"/>
        <v/>
      </c>
      <c r="M42" s="23" t="str">
        <f t="shared" si="32"/>
        <v/>
      </c>
      <c r="N42" s="9">
        <f t="shared" si="33"/>
        <v>100</v>
      </c>
      <c r="O42" s="24" t="str">
        <f t="shared" si="34"/>
        <v/>
      </c>
      <c r="P42" s="27" t="str">
        <f t="shared" si="35"/>
        <v/>
      </c>
      <c r="Q42" s="11" t="str">
        <f t="shared" si="36"/>
        <v/>
      </c>
      <c r="R42" s="28" t="str">
        <f t="shared" si="37"/>
        <v/>
      </c>
      <c r="S42" s="52" t="str">
        <f t="shared" si="38"/>
        <v/>
      </c>
      <c r="T42" s="7" t="str">
        <f t="shared" si="39"/>
        <v/>
      </c>
      <c r="U42" s="31" t="str">
        <f t="shared" si="40"/>
        <v/>
      </c>
      <c r="V42" s="54" t="str">
        <f t="shared" si="41"/>
        <v/>
      </c>
      <c r="W42" s="13"/>
      <c r="X42" s="44" t="str">
        <f t="shared" si="42"/>
        <v/>
      </c>
      <c r="Y42" s="45" t="str">
        <f t="shared" si="43"/>
        <v/>
      </c>
      <c r="Z42" s="41" t="str">
        <f t="shared" si="44"/>
        <v/>
      </c>
      <c r="AA42" s="55">
        <f t="shared" si="45"/>
        <v>80</v>
      </c>
      <c r="AB42" s="1" t="s">
        <v>190</v>
      </c>
      <c r="AC42" t="s">
        <v>187</v>
      </c>
      <c r="AD42">
        <v>-1</v>
      </c>
      <c r="AG42">
        <v>1</v>
      </c>
      <c r="AO42">
        <v>2</v>
      </c>
      <c r="BA42">
        <v>4</v>
      </c>
    </row>
    <row r="43" spans="1:54" x14ac:dyDescent="0.2">
      <c r="A43" s="17" t="s">
        <v>73</v>
      </c>
      <c r="B43" s="3" t="s">
        <v>32</v>
      </c>
      <c r="C43" s="3" t="s">
        <v>41</v>
      </c>
      <c r="D43" s="4">
        <f t="shared" si="23"/>
        <v>410</v>
      </c>
      <c r="E43" s="50" t="str">
        <f t="shared" si="24"/>
        <v>吝啬</v>
      </c>
      <c r="F43" s="4" t="str">
        <f t="shared" si="25"/>
        <v>狡诈</v>
      </c>
      <c r="G43" s="4" t="str">
        <f t="shared" si="26"/>
        <v/>
      </c>
      <c r="H43" s="4" t="str">
        <f t="shared" si="27"/>
        <v>残忍</v>
      </c>
      <c r="I43" s="43" t="str">
        <f t="shared" si="28"/>
        <v/>
      </c>
      <c r="J43" s="19">
        <f t="shared" si="29"/>
        <v>130</v>
      </c>
      <c r="K43" s="5" t="str">
        <f t="shared" si="30"/>
        <v/>
      </c>
      <c r="L43" s="20" t="str">
        <f t="shared" si="31"/>
        <v/>
      </c>
      <c r="M43" s="23" t="str">
        <f t="shared" si="32"/>
        <v/>
      </c>
      <c r="N43" s="9" t="str">
        <f t="shared" si="33"/>
        <v/>
      </c>
      <c r="O43" s="24">
        <f t="shared" si="34"/>
        <v>110</v>
      </c>
      <c r="P43" s="27" t="str">
        <f t="shared" si="35"/>
        <v/>
      </c>
      <c r="Q43" s="11">
        <f t="shared" si="36"/>
        <v>110</v>
      </c>
      <c r="R43" s="28" t="str">
        <f t="shared" si="37"/>
        <v/>
      </c>
      <c r="S43" s="52" t="str">
        <f t="shared" si="38"/>
        <v/>
      </c>
      <c r="T43" s="7" t="str">
        <f t="shared" si="39"/>
        <v/>
      </c>
      <c r="U43" s="31">
        <f t="shared" si="40"/>
        <v>60</v>
      </c>
      <c r="V43" s="54" t="str">
        <f t="shared" si="41"/>
        <v/>
      </c>
      <c r="W43" s="13"/>
      <c r="X43" s="44" t="str">
        <f t="shared" si="42"/>
        <v/>
      </c>
      <c r="Y43" s="45" t="str">
        <f t="shared" si="43"/>
        <v/>
      </c>
      <c r="Z43" s="41" t="str">
        <f t="shared" si="44"/>
        <v/>
      </c>
      <c r="AA43" s="55" t="str">
        <f t="shared" si="45"/>
        <v/>
      </c>
      <c r="AB43" s="1" t="s">
        <v>190</v>
      </c>
      <c r="AC43" t="s">
        <v>162</v>
      </c>
      <c r="AD43">
        <v>-1</v>
      </c>
      <c r="AE43">
        <v>-1</v>
      </c>
      <c r="AG43">
        <v>-1</v>
      </c>
      <c r="AM43">
        <v>4</v>
      </c>
      <c r="AW43">
        <v>3</v>
      </c>
    </row>
    <row r="44" spans="1:54" x14ac:dyDescent="0.2">
      <c r="A44" s="17" t="s">
        <v>85</v>
      </c>
      <c r="B44" s="4" t="s">
        <v>32</v>
      </c>
      <c r="C44" s="3" t="s">
        <v>41</v>
      </c>
      <c r="D44" s="4">
        <f t="shared" si="23"/>
        <v>330</v>
      </c>
      <c r="E44" s="50" t="str">
        <f t="shared" si="24"/>
        <v/>
      </c>
      <c r="F44" s="4" t="str">
        <f t="shared" si="25"/>
        <v/>
      </c>
      <c r="G44" s="4" t="str">
        <f t="shared" si="26"/>
        <v>谨慎</v>
      </c>
      <c r="H44" s="4" t="str">
        <f t="shared" si="27"/>
        <v>仁慈</v>
      </c>
      <c r="I44" s="43" t="str">
        <f t="shared" si="28"/>
        <v/>
      </c>
      <c r="J44" s="19">
        <f t="shared" si="29"/>
        <v>90</v>
      </c>
      <c r="K44" s="5" t="str">
        <f t="shared" si="30"/>
        <v/>
      </c>
      <c r="L44" s="20" t="str">
        <f t="shared" si="31"/>
        <v/>
      </c>
      <c r="M44" s="23" t="str">
        <f t="shared" si="32"/>
        <v/>
      </c>
      <c r="N44" s="9">
        <f t="shared" si="33"/>
        <v>120</v>
      </c>
      <c r="O44" s="24" t="str">
        <f t="shared" si="34"/>
        <v/>
      </c>
      <c r="P44" s="27" t="str">
        <f t="shared" si="35"/>
        <v/>
      </c>
      <c r="Q44" s="11" t="str">
        <f t="shared" si="36"/>
        <v/>
      </c>
      <c r="R44" s="28" t="str">
        <f t="shared" si="37"/>
        <v/>
      </c>
      <c r="S44" s="52">
        <f t="shared" si="38"/>
        <v>120</v>
      </c>
      <c r="T44" s="7" t="str">
        <f t="shared" si="39"/>
        <v/>
      </c>
      <c r="U44" s="31" t="str">
        <f t="shared" si="40"/>
        <v/>
      </c>
      <c r="V44" s="54" t="str">
        <f t="shared" si="41"/>
        <v/>
      </c>
      <c r="W44" s="13"/>
      <c r="X44" s="44" t="str">
        <f t="shared" si="42"/>
        <v/>
      </c>
      <c r="Y44" s="45" t="str">
        <f t="shared" si="43"/>
        <v/>
      </c>
      <c r="Z44" s="41" t="str">
        <f t="shared" si="44"/>
        <v/>
      </c>
      <c r="AA44" s="55" t="str">
        <f t="shared" si="45"/>
        <v/>
      </c>
      <c r="AB44" s="1" t="s">
        <v>190</v>
      </c>
      <c r="AC44" t="s">
        <v>164</v>
      </c>
      <c r="AF44">
        <v>-1</v>
      </c>
      <c r="AG44">
        <v>1</v>
      </c>
      <c r="AO44">
        <v>3</v>
      </c>
      <c r="AS44">
        <v>6</v>
      </c>
    </row>
    <row r="45" spans="1:54" x14ac:dyDescent="0.2">
      <c r="A45" s="17" t="s">
        <v>85</v>
      </c>
      <c r="B45" s="59" t="s">
        <v>32</v>
      </c>
      <c r="C45" s="3" t="s">
        <v>54</v>
      </c>
      <c r="D45" s="4">
        <f t="shared" si="23"/>
        <v>355</v>
      </c>
      <c r="E45" s="50" t="str">
        <f t="shared" si="24"/>
        <v>吝啬</v>
      </c>
      <c r="F45" s="4" t="str">
        <f t="shared" si="25"/>
        <v>诚实</v>
      </c>
      <c r="G45" s="4" t="str">
        <f t="shared" si="26"/>
        <v>大胆</v>
      </c>
      <c r="H45" s="4" t="str">
        <f t="shared" si="27"/>
        <v/>
      </c>
      <c r="I45" s="43" t="str">
        <f t="shared" si="28"/>
        <v/>
      </c>
      <c r="J45" s="19" t="str">
        <f t="shared" si="29"/>
        <v/>
      </c>
      <c r="K45" s="5">
        <f t="shared" si="30"/>
        <v>90</v>
      </c>
      <c r="L45" s="20" t="str">
        <f t="shared" si="31"/>
        <v/>
      </c>
      <c r="M45" s="23">
        <f t="shared" si="32"/>
        <v>135</v>
      </c>
      <c r="N45" s="9" t="str">
        <f t="shared" si="33"/>
        <v/>
      </c>
      <c r="O45" s="24" t="str">
        <f t="shared" si="34"/>
        <v/>
      </c>
      <c r="P45" s="27" t="str">
        <f t="shared" si="35"/>
        <v/>
      </c>
      <c r="Q45" s="11">
        <f t="shared" si="36"/>
        <v>70</v>
      </c>
      <c r="R45" s="28" t="str">
        <f t="shared" si="37"/>
        <v/>
      </c>
      <c r="S45" s="52">
        <f t="shared" si="38"/>
        <v>40</v>
      </c>
      <c r="T45" s="7" t="str">
        <f t="shared" si="39"/>
        <v/>
      </c>
      <c r="U45" s="31">
        <f t="shared" si="40"/>
        <v>20</v>
      </c>
      <c r="V45" s="54" t="str">
        <f t="shared" si="41"/>
        <v/>
      </c>
      <c r="W45" s="13"/>
      <c r="X45" s="44" t="str">
        <f t="shared" si="42"/>
        <v/>
      </c>
      <c r="Y45" s="45" t="str">
        <f t="shared" si="43"/>
        <v/>
      </c>
      <c r="Z45" s="41" t="str">
        <f t="shared" si="44"/>
        <v/>
      </c>
      <c r="AA45" s="55" t="str">
        <f t="shared" si="45"/>
        <v/>
      </c>
      <c r="AB45" s="1" t="s">
        <v>190</v>
      </c>
      <c r="AC45" t="s">
        <v>154</v>
      </c>
      <c r="AD45">
        <v>-1</v>
      </c>
      <c r="AE45">
        <v>1</v>
      </c>
      <c r="AF45">
        <v>1</v>
      </c>
      <c r="AN45">
        <v>3</v>
      </c>
      <c r="AR45">
        <v>2</v>
      </c>
      <c r="AW45">
        <v>1</v>
      </c>
    </row>
    <row r="46" spans="1:54" x14ac:dyDescent="0.2">
      <c r="A46" s="17" t="s">
        <v>57</v>
      </c>
      <c r="B46" s="56" t="s">
        <v>32</v>
      </c>
      <c r="C46" s="3" t="s">
        <v>54</v>
      </c>
      <c r="D46" s="4">
        <f t="shared" si="23"/>
        <v>560</v>
      </c>
      <c r="E46" s="50" t="str">
        <f t="shared" si="24"/>
        <v/>
      </c>
      <c r="F46" s="4" t="str">
        <f t="shared" si="25"/>
        <v>狡诈</v>
      </c>
      <c r="G46" s="4" t="str">
        <f t="shared" si="26"/>
        <v>大胆</v>
      </c>
      <c r="H46" s="4" t="str">
        <f t="shared" si="27"/>
        <v/>
      </c>
      <c r="I46" s="43" t="str">
        <f t="shared" si="28"/>
        <v>冲动</v>
      </c>
      <c r="J46" s="19">
        <f t="shared" si="29"/>
        <v>120</v>
      </c>
      <c r="K46" s="5">
        <f t="shared" si="30"/>
        <v>170</v>
      </c>
      <c r="L46" s="20">
        <f t="shared" si="31"/>
        <v>140</v>
      </c>
      <c r="M46" s="23" t="str">
        <f t="shared" si="32"/>
        <v/>
      </c>
      <c r="N46" s="9" t="str">
        <f t="shared" si="33"/>
        <v/>
      </c>
      <c r="O46" s="24" t="str">
        <f t="shared" si="34"/>
        <v/>
      </c>
      <c r="P46" s="27" t="str">
        <f t="shared" si="35"/>
        <v/>
      </c>
      <c r="Q46" s="11">
        <f t="shared" si="36"/>
        <v>90</v>
      </c>
      <c r="R46" s="28" t="str">
        <f t="shared" si="37"/>
        <v/>
      </c>
      <c r="S46" s="52" t="str">
        <f t="shared" si="38"/>
        <v/>
      </c>
      <c r="T46" s="7">
        <f t="shared" si="39"/>
        <v>40</v>
      </c>
      <c r="U46" s="31" t="str">
        <f t="shared" si="40"/>
        <v/>
      </c>
      <c r="V46" s="54" t="str">
        <f t="shared" si="41"/>
        <v/>
      </c>
      <c r="W46" s="13"/>
      <c r="X46" s="44" t="str">
        <f t="shared" si="42"/>
        <v/>
      </c>
      <c r="Y46" s="45" t="str">
        <f t="shared" si="43"/>
        <v/>
      </c>
      <c r="Z46" s="41" t="str">
        <f t="shared" si="44"/>
        <v/>
      </c>
      <c r="AA46" s="55" t="str">
        <f t="shared" si="45"/>
        <v/>
      </c>
      <c r="AB46" s="1" t="s">
        <v>190</v>
      </c>
      <c r="AC46" t="s">
        <v>149</v>
      </c>
      <c r="AE46">
        <v>-1</v>
      </c>
      <c r="AF46">
        <v>1</v>
      </c>
      <c r="AH46">
        <v>-1</v>
      </c>
      <c r="AJ46">
        <v>4</v>
      </c>
      <c r="AU46">
        <v>2</v>
      </c>
    </row>
    <row r="47" spans="1:54" x14ac:dyDescent="0.2">
      <c r="A47" s="17" t="s">
        <v>45</v>
      </c>
      <c r="B47" s="56" t="s">
        <v>32</v>
      </c>
      <c r="C47" s="3" t="s">
        <v>39</v>
      </c>
      <c r="D47" s="4">
        <f t="shared" si="23"/>
        <v>450</v>
      </c>
      <c r="E47" s="50" t="str">
        <f t="shared" si="24"/>
        <v/>
      </c>
      <c r="F47" s="4" t="str">
        <f t="shared" si="25"/>
        <v>诚实</v>
      </c>
      <c r="G47" s="4" t="str">
        <f t="shared" si="26"/>
        <v>大胆</v>
      </c>
      <c r="H47" s="4" t="str">
        <f t="shared" si="27"/>
        <v>残忍</v>
      </c>
      <c r="I47" s="43" t="str">
        <f t="shared" si="28"/>
        <v/>
      </c>
      <c r="J47" s="19">
        <f t="shared" si="29"/>
        <v>160</v>
      </c>
      <c r="K47" s="5" t="str">
        <f t="shared" si="30"/>
        <v/>
      </c>
      <c r="L47" s="20" t="str">
        <f t="shared" si="31"/>
        <v/>
      </c>
      <c r="M47" s="23" t="str">
        <f t="shared" si="32"/>
        <v/>
      </c>
      <c r="N47" s="9" t="str">
        <f t="shared" si="33"/>
        <v/>
      </c>
      <c r="O47" s="24">
        <f t="shared" si="34"/>
        <v>130</v>
      </c>
      <c r="P47" s="27" t="str">
        <f t="shared" si="35"/>
        <v/>
      </c>
      <c r="Q47" s="11">
        <f t="shared" si="36"/>
        <v>130</v>
      </c>
      <c r="R47" s="28" t="str">
        <f t="shared" si="37"/>
        <v/>
      </c>
      <c r="S47" s="52" t="str">
        <f t="shared" si="38"/>
        <v/>
      </c>
      <c r="T47" s="7">
        <f t="shared" si="39"/>
        <v>30</v>
      </c>
      <c r="U47" s="31" t="str">
        <f t="shared" si="40"/>
        <v/>
      </c>
      <c r="V47" s="54" t="str">
        <f t="shared" si="41"/>
        <v/>
      </c>
      <c r="W47" s="13"/>
      <c r="X47" s="44" t="str">
        <f t="shared" si="42"/>
        <v/>
      </c>
      <c r="Y47" s="45" t="str">
        <f t="shared" si="43"/>
        <v/>
      </c>
      <c r="Z47" s="41" t="str">
        <f t="shared" si="44"/>
        <v/>
      </c>
      <c r="AA47" s="55" t="str">
        <f t="shared" si="45"/>
        <v/>
      </c>
      <c r="AB47" s="1" t="s">
        <v>190</v>
      </c>
      <c r="AC47" t="s">
        <v>141</v>
      </c>
      <c r="AE47">
        <v>1</v>
      </c>
      <c r="AF47">
        <v>1</v>
      </c>
      <c r="AG47">
        <v>-1</v>
      </c>
      <c r="AM47">
        <v>5</v>
      </c>
      <c r="AV47">
        <v>3</v>
      </c>
    </row>
    <row r="48" spans="1:54" x14ac:dyDescent="0.2">
      <c r="A48" s="17" t="s">
        <v>94</v>
      </c>
      <c r="B48" s="4" t="s">
        <v>32</v>
      </c>
      <c r="C48" s="3" t="s">
        <v>41</v>
      </c>
      <c r="D48" s="4">
        <f t="shared" si="23"/>
        <v>470</v>
      </c>
      <c r="E48" s="50" t="str">
        <f t="shared" si="24"/>
        <v>慷慨</v>
      </c>
      <c r="F48" s="4" t="str">
        <f t="shared" si="25"/>
        <v/>
      </c>
      <c r="G48" s="4" t="str">
        <f t="shared" si="26"/>
        <v/>
      </c>
      <c r="H48" s="4" t="str">
        <f t="shared" si="27"/>
        <v>仁慈</v>
      </c>
      <c r="I48" s="43" t="str">
        <f t="shared" si="28"/>
        <v>冲动</v>
      </c>
      <c r="J48" s="19">
        <f t="shared" si="29"/>
        <v>90</v>
      </c>
      <c r="K48" s="5">
        <f t="shared" si="30"/>
        <v>140</v>
      </c>
      <c r="L48" s="20">
        <f t="shared" si="31"/>
        <v>110</v>
      </c>
      <c r="M48" s="23" t="str">
        <f t="shared" si="32"/>
        <v/>
      </c>
      <c r="N48" s="9" t="str">
        <f t="shared" si="33"/>
        <v/>
      </c>
      <c r="O48" s="24" t="str">
        <f t="shared" si="34"/>
        <v/>
      </c>
      <c r="P48" s="27" t="str">
        <f t="shared" si="35"/>
        <v/>
      </c>
      <c r="Q48" s="11">
        <f t="shared" si="36"/>
        <v>70</v>
      </c>
      <c r="R48" s="28">
        <f t="shared" si="37"/>
        <v>60</v>
      </c>
      <c r="S48" s="52" t="str">
        <f t="shared" si="38"/>
        <v/>
      </c>
      <c r="T48" s="7" t="str">
        <f t="shared" si="39"/>
        <v/>
      </c>
      <c r="U48" s="31" t="str">
        <f t="shared" si="40"/>
        <v/>
      </c>
      <c r="V48" s="54" t="str">
        <f t="shared" si="41"/>
        <v/>
      </c>
      <c r="W48" s="13"/>
      <c r="X48" s="44" t="str">
        <f t="shared" si="42"/>
        <v/>
      </c>
      <c r="Y48" s="45" t="str">
        <f t="shared" si="43"/>
        <v/>
      </c>
      <c r="Z48" s="41" t="str">
        <f t="shared" si="44"/>
        <v/>
      </c>
      <c r="AA48" s="55" t="str">
        <f t="shared" si="45"/>
        <v/>
      </c>
      <c r="AB48" s="1" t="s">
        <v>190</v>
      </c>
      <c r="AC48" t="s">
        <v>166</v>
      </c>
      <c r="AD48">
        <v>1</v>
      </c>
      <c r="AG48">
        <v>1</v>
      </c>
      <c r="AH48">
        <v>-1</v>
      </c>
      <c r="AJ48">
        <v>3</v>
      </c>
      <c r="BB48">
        <v>3</v>
      </c>
    </row>
    <row r="49" spans="1:53" x14ac:dyDescent="0.2">
      <c r="A49" s="17" t="s">
        <v>88</v>
      </c>
      <c r="B49" s="56" t="s">
        <v>32</v>
      </c>
      <c r="C49" s="3" t="s">
        <v>40</v>
      </c>
      <c r="D49" s="4">
        <f t="shared" si="23"/>
        <v>360</v>
      </c>
      <c r="E49" s="50" t="str">
        <f t="shared" si="24"/>
        <v/>
      </c>
      <c r="F49" s="4" t="str">
        <f t="shared" si="25"/>
        <v>诚实</v>
      </c>
      <c r="G49" s="4" t="str">
        <f t="shared" si="26"/>
        <v>大胆</v>
      </c>
      <c r="H49" s="4" t="str">
        <f t="shared" si="27"/>
        <v>残忍</v>
      </c>
      <c r="I49" s="43" t="str">
        <f t="shared" si="28"/>
        <v/>
      </c>
      <c r="J49" s="19">
        <f t="shared" si="29"/>
        <v>160</v>
      </c>
      <c r="K49" s="5" t="str">
        <f t="shared" si="30"/>
        <v/>
      </c>
      <c r="L49" s="20">
        <f t="shared" si="31"/>
        <v>170</v>
      </c>
      <c r="M49" s="23" t="str">
        <f t="shared" si="32"/>
        <v/>
      </c>
      <c r="N49" s="9" t="str">
        <f t="shared" si="33"/>
        <v/>
      </c>
      <c r="O49" s="24" t="str">
        <f t="shared" si="34"/>
        <v/>
      </c>
      <c r="P49" s="27" t="str">
        <f t="shared" si="35"/>
        <v/>
      </c>
      <c r="Q49" s="11" t="str">
        <f t="shared" si="36"/>
        <v/>
      </c>
      <c r="R49" s="28" t="str">
        <f t="shared" si="37"/>
        <v/>
      </c>
      <c r="S49" s="52" t="str">
        <f t="shared" si="38"/>
        <v/>
      </c>
      <c r="T49" s="7">
        <f t="shared" si="39"/>
        <v>30</v>
      </c>
      <c r="U49" s="31" t="str">
        <f t="shared" si="40"/>
        <v/>
      </c>
      <c r="V49" s="54" t="str">
        <f t="shared" si="41"/>
        <v/>
      </c>
      <c r="W49" s="13"/>
      <c r="X49" s="44" t="str">
        <f t="shared" si="42"/>
        <v/>
      </c>
      <c r="Y49" s="45" t="str">
        <f t="shared" si="43"/>
        <v/>
      </c>
      <c r="Z49" s="41" t="str">
        <f t="shared" si="44"/>
        <v/>
      </c>
      <c r="AA49" s="55" t="str">
        <f t="shared" si="45"/>
        <v/>
      </c>
      <c r="AB49" s="1" t="s">
        <v>190</v>
      </c>
      <c r="AC49" t="s">
        <v>179</v>
      </c>
      <c r="AE49">
        <v>1</v>
      </c>
      <c r="AF49">
        <v>1</v>
      </c>
      <c r="AG49">
        <v>-1</v>
      </c>
      <c r="AL49">
        <v>5</v>
      </c>
      <c r="AV49">
        <v>3</v>
      </c>
    </row>
    <row r="50" spans="1:53" x14ac:dyDescent="0.2">
      <c r="A50" s="17" t="s">
        <v>75</v>
      </c>
      <c r="B50" s="56" t="s">
        <v>32</v>
      </c>
      <c r="C50" s="3" t="s">
        <v>54</v>
      </c>
      <c r="D50" s="4">
        <f t="shared" si="23"/>
        <v>410</v>
      </c>
      <c r="E50" s="50" t="str">
        <f t="shared" si="24"/>
        <v>吝啬</v>
      </c>
      <c r="F50" s="4" t="str">
        <f t="shared" si="25"/>
        <v>狡诈</v>
      </c>
      <c r="G50" s="4" t="str">
        <f t="shared" si="26"/>
        <v/>
      </c>
      <c r="H50" s="4" t="str">
        <f t="shared" si="27"/>
        <v>残忍</v>
      </c>
      <c r="I50" s="43" t="str">
        <f t="shared" si="28"/>
        <v/>
      </c>
      <c r="J50" s="19">
        <f t="shared" si="29"/>
        <v>130</v>
      </c>
      <c r="K50" s="5" t="str">
        <f t="shared" si="30"/>
        <v/>
      </c>
      <c r="L50" s="20" t="str">
        <f t="shared" si="31"/>
        <v/>
      </c>
      <c r="M50" s="23" t="str">
        <f t="shared" si="32"/>
        <v/>
      </c>
      <c r="N50" s="9" t="str">
        <f t="shared" si="33"/>
        <v/>
      </c>
      <c r="O50" s="24">
        <f t="shared" si="34"/>
        <v>110</v>
      </c>
      <c r="P50" s="27" t="str">
        <f t="shared" si="35"/>
        <v/>
      </c>
      <c r="Q50" s="11">
        <f t="shared" si="36"/>
        <v>110</v>
      </c>
      <c r="R50" s="28" t="str">
        <f t="shared" si="37"/>
        <v/>
      </c>
      <c r="S50" s="52" t="str">
        <f t="shared" si="38"/>
        <v/>
      </c>
      <c r="T50" s="7" t="str">
        <f t="shared" si="39"/>
        <v/>
      </c>
      <c r="U50" s="31">
        <f t="shared" si="40"/>
        <v>60</v>
      </c>
      <c r="V50" s="54" t="str">
        <f t="shared" si="41"/>
        <v/>
      </c>
      <c r="W50" s="13"/>
      <c r="X50" s="44" t="str">
        <f t="shared" si="42"/>
        <v/>
      </c>
      <c r="Y50" s="45" t="str">
        <f t="shared" si="43"/>
        <v/>
      </c>
      <c r="Z50" s="41" t="str">
        <f t="shared" si="44"/>
        <v/>
      </c>
      <c r="AA50" s="55" t="str">
        <f t="shared" si="45"/>
        <v/>
      </c>
      <c r="AB50" s="1" t="s">
        <v>190</v>
      </c>
      <c r="AC50" t="s">
        <v>153</v>
      </c>
      <c r="AD50">
        <v>-1</v>
      </c>
      <c r="AE50">
        <v>-1</v>
      </c>
      <c r="AG50">
        <v>-1</v>
      </c>
      <c r="AM50">
        <v>4</v>
      </c>
      <c r="AW50">
        <v>3</v>
      </c>
    </row>
    <row r="51" spans="1:53" x14ac:dyDescent="0.2">
      <c r="A51" s="17" t="s">
        <v>86</v>
      </c>
      <c r="B51" s="56" t="s">
        <v>32</v>
      </c>
      <c r="C51" s="3" t="s">
        <v>54</v>
      </c>
      <c r="D51" s="4">
        <f t="shared" si="23"/>
        <v>290</v>
      </c>
      <c r="E51" s="50" t="str">
        <f t="shared" si="24"/>
        <v>慷慨</v>
      </c>
      <c r="F51" s="4" t="str">
        <f t="shared" si="25"/>
        <v>诚实</v>
      </c>
      <c r="G51" s="4" t="str">
        <f t="shared" si="26"/>
        <v/>
      </c>
      <c r="H51" s="4" t="str">
        <f t="shared" si="27"/>
        <v>仁慈</v>
      </c>
      <c r="I51" s="43" t="str">
        <f t="shared" si="28"/>
        <v>谋略</v>
      </c>
      <c r="J51" s="19">
        <f t="shared" si="29"/>
        <v>70</v>
      </c>
      <c r="K51" s="5" t="str">
        <f t="shared" si="30"/>
        <v/>
      </c>
      <c r="L51" s="20" t="str">
        <f t="shared" si="31"/>
        <v/>
      </c>
      <c r="M51" s="23" t="str">
        <f t="shared" si="32"/>
        <v/>
      </c>
      <c r="N51" s="9" t="str">
        <f t="shared" si="33"/>
        <v/>
      </c>
      <c r="O51" s="24">
        <f t="shared" si="34"/>
        <v>70</v>
      </c>
      <c r="P51" s="27" t="str">
        <f t="shared" si="35"/>
        <v/>
      </c>
      <c r="Q51" s="11">
        <f t="shared" si="36"/>
        <v>70</v>
      </c>
      <c r="R51" s="28" t="str">
        <f t="shared" si="37"/>
        <v/>
      </c>
      <c r="S51" s="52" t="str">
        <f t="shared" si="38"/>
        <v/>
      </c>
      <c r="T51" s="7" t="str">
        <f t="shared" si="39"/>
        <v/>
      </c>
      <c r="U51" s="31" t="str">
        <f t="shared" si="40"/>
        <v/>
      </c>
      <c r="V51" s="54" t="str">
        <f t="shared" si="41"/>
        <v/>
      </c>
      <c r="W51" s="13"/>
      <c r="X51" s="44" t="str">
        <f t="shared" si="42"/>
        <v/>
      </c>
      <c r="Y51" s="45" t="str">
        <f t="shared" si="43"/>
        <v/>
      </c>
      <c r="Z51" s="41">
        <f t="shared" si="44"/>
        <v>80</v>
      </c>
      <c r="AA51" s="55" t="str">
        <f t="shared" si="45"/>
        <v/>
      </c>
      <c r="AB51" s="1" t="s">
        <v>190</v>
      </c>
      <c r="AC51" t="s">
        <v>117</v>
      </c>
      <c r="AD51">
        <v>1</v>
      </c>
      <c r="AE51">
        <v>1</v>
      </c>
      <c r="AG51">
        <v>1</v>
      </c>
      <c r="AH51">
        <v>1</v>
      </c>
      <c r="AM51">
        <v>2</v>
      </c>
      <c r="AZ51">
        <v>4</v>
      </c>
    </row>
    <row r="52" spans="1:53" x14ac:dyDescent="0.2">
      <c r="A52" s="17" t="s">
        <v>43</v>
      </c>
      <c r="B52" s="56" t="s">
        <v>32</v>
      </c>
      <c r="C52" s="3" t="s">
        <v>44</v>
      </c>
      <c r="D52" s="4">
        <f t="shared" si="23"/>
        <v>490</v>
      </c>
      <c r="E52" s="50" t="str">
        <f t="shared" si="24"/>
        <v>慷慨</v>
      </c>
      <c r="F52" s="4" t="str">
        <f t="shared" si="25"/>
        <v>狡诈</v>
      </c>
      <c r="G52" s="4" t="str">
        <f t="shared" si="26"/>
        <v/>
      </c>
      <c r="H52" s="4" t="str">
        <f t="shared" si="27"/>
        <v>仁慈</v>
      </c>
      <c r="I52" s="43" t="str">
        <f t="shared" si="28"/>
        <v/>
      </c>
      <c r="J52" s="19">
        <f t="shared" si="29"/>
        <v>130</v>
      </c>
      <c r="K52" s="5" t="str">
        <f t="shared" si="30"/>
        <v/>
      </c>
      <c r="L52" s="20" t="str">
        <f t="shared" si="31"/>
        <v/>
      </c>
      <c r="M52" s="23" t="str">
        <f t="shared" si="32"/>
        <v/>
      </c>
      <c r="N52" s="9" t="str">
        <f t="shared" si="33"/>
        <v/>
      </c>
      <c r="O52" s="24">
        <f t="shared" si="34"/>
        <v>110</v>
      </c>
      <c r="P52" s="27" t="str">
        <f t="shared" si="35"/>
        <v/>
      </c>
      <c r="Q52" s="11">
        <f t="shared" si="36"/>
        <v>110</v>
      </c>
      <c r="R52" s="28" t="str">
        <f t="shared" si="37"/>
        <v/>
      </c>
      <c r="S52" s="52" t="str">
        <f t="shared" si="38"/>
        <v/>
      </c>
      <c r="T52" s="7" t="str">
        <f t="shared" si="39"/>
        <v/>
      </c>
      <c r="U52" s="31">
        <f t="shared" si="40"/>
        <v>140</v>
      </c>
      <c r="V52" s="54" t="str">
        <f t="shared" si="41"/>
        <v/>
      </c>
      <c r="W52" s="13"/>
      <c r="X52" s="44" t="str">
        <f t="shared" si="42"/>
        <v/>
      </c>
      <c r="Y52" s="45" t="str">
        <f t="shared" si="43"/>
        <v/>
      </c>
      <c r="Z52" s="41" t="str">
        <f t="shared" si="44"/>
        <v/>
      </c>
      <c r="AA52" s="55" t="str">
        <f t="shared" si="45"/>
        <v/>
      </c>
      <c r="AB52" s="1" t="s">
        <v>190</v>
      </c>
      <c r="AC52" t="s">
        <v>132</v>
      </c>
      <c r="AD52">
        <v>1</v>
      </c>
      <c r="AE52">
        <v>-1</v>
      </c>
      <c r="AG52">
        <v>1</v>
      </c>
      <c r="AM52">
        <v>4</v>
      </c>
      <c r="AW52">
        <v>7</v>
      </c>
    </row>
    <row r="53" spans="1:53" x14ac:dyDescent="0.2">
      <c r="A53" s="17" t="s">
        <v>69</v>
      </c>
      <c r="B53" s="56" t="s">
        <v>32</v>
      </c>
      <c r="C53" s="3" t="s">
        <v>40</v>
      </c>
      <c r="D53" s="4">
        <f t="shared" si="23"/>
        <v>295</v>
      </c>
      <c r="E53" s="50" t="str">
        <f t="shared" si="24"/>
        <v>慷慨</v>
      </c>
      <c r="F53" s="4" t="str">
        <f t="shared" si="25"/>
        <v/>
      </c>
      <c r="G53" s="4" t="str">
        <f t="shared" si="26"/>
        <v>大胆</v>
      </c>
      <c r="H53" s="4" t="str">
        <f t="shared" si="27"/>
        <v>仁慈</v>
      </c>
      <c r="I53" s="43" t="str">
        <f t="shared" si="28"/>
        <v>谋略</v>
      </c>
      <c r="J53" s="19">
        <f t="shared" si="29"/>
        <v>90</v>
      </c>
      <c r="K53" s="5" t="str">
        <f t="shared" si="30"/>
        <v/>
      </c>
      <c r="L53" s="20" t="str">
        <f t="shared" si="31"/>
        <v/>
      </c>
      <c r="M53" s="23">
        <f t="shared" si="32"/>
        <v>105</v>
      </c>
      <c r="N53" s="9" t="str">
        <f t="shared" si="33"/>
        <v/>
      </c>
      <c r="O53" s="24" t="str">
        <f t="shared" si="34"/>
        <v/>
      </c>
      <c r="P53" s="27">
        <f t="shared" si="35"/>
        <v>100</v>
      </c>
      <c r="Q53" s="11" t="str">
        <f t="shared" si="36"/>
        <v/>
      </c>
      <c r="R53" s="28" t="str">
        <f t="shared" si="37"/>
        <v/>
      </c>
      <c r="S53" s="52" t="str">
        <f t="shared" si="38"/>
        <v/>
      </c>
      <c r="T53" s="7" t="str">
        <f t="shared" si="39"/>
        <v/>
      </c>
      <c r="U53" s="31" t="str">
        <f t="shared" si="40"/>
        <v/>
      </c>
      <c r="V53" s="54" t="str">
        <f t="shared" si="41"/>
        <v/>
      </c>
      <c r="W53" s="13"/>
      <c r="X53" s="44" t="str">
        <f t="shared" si="42"/>
        <v/>
      </c>
      <c r="Y53" s="45" t="str">
        <f t="shared" si="43"/>
        <v/>
      </c>
      <c r="Z53" s="41" t="str">
        <f t="shared" si="44"/>
        <v/>
      </c>
      <c r="AA53" s="55" t="str">
        <f t="shared" si="45"/>
        <v/>
      </c>
      <c r="AB53" s="1" t="s">
        <v>190</v>
      </c>
      <c r="AC53" t="s">
        <v>178</v>
      </c>
      <c r="AD53">
        <v>1</v>
      </c>
      <c r="AF53">
        <v>1</v>
      </c>
      <c r="AG53">
        <v>1</v>
      </c>
      <c r="AH53">
        <v>1</v>
      </c>
      <c r="AP53">
        <v>3</v>
      </c>
    </row>
    <row r="54" spans="1:53" x14ac:dyDescent="0.2">
      <c r="A54" s="17" t="s">
        <v>66</v>
      </c>
      <c r="B54" s="56" t="s">
        <v>33</v>
      </c>
      <c r="C54" s="3" t="s">
        <v>44</v>
      </c>
      <c r="D54" s="4">
        <f t="shared" si="23"/>
        <v>460</v>
      </c>
      <c r="E54" s="50" t="str">
        <f t="shared" si="24"/>
        <v/>
      </c>
      <c r="F54" s="4" t="str">
        <f t="shared" si="25"/>
        <v>诚实</v>
      </c>
      <c r="G54" s="4" t="str">
        <f t="shared" si="26"/>
        <v/>
      </c>
      <c r="H54" s="4" t="str">
        <f t="shared" si="27"/>
        <v>仁慈</v>
      </c>
      <c r="I54" s="43" t="str">
        <f t="shared" si="28"/>
        <v/>
      </c>
      <c r="J54" s="19">
        <f t="shared" si="29"/>
        <v>120</v>
      </c>
      <c r="K54" s="5" t="str">
        <f t="shared" si="30"/>
        <v/>
      </c>
      <c r="L54" s="20" t="str">
        <f t="shared" si="31"/>
        <v/>
      </c>
      <c r="M54" s="23" t="str">
        <f t="shared" si="32"/>
        <v/>
      </c>
      <c r="N54" s="9">
        <f t="shared" si="33"/>
        <v>140</v>
      </c>
      <c r="O54" s="24" t="str">
        <f t="shared" si="34"/>
        <v/>
      </c>
      <c r="P54" s="27" t="str">
        <f t="shared" si="35"/>
        <v/>
      </c>
      <c r="Q54" s="11" t="str">
        <f t="shared" si="36"/>
        <v/>
      </c>
      <c r="R54" s="28" t="str">
        <f t="shared" si="37"/>
        <v/>
      </c>
      <c r="S54" s="52" t="str">
        <f t="shared" si="38"/>
        <v/>
      </c>
      <c r="T54" s="7" t="str">
        <f t="shared" si="39"/>
        <v/>
      </c>
      <c r="U54" s="31" t="str">
        <f t="shared" si="40"/>
        <v/>
      </c>
      <c r="V54" s="54" t="str">
        <f t="shared" si="41"/>
        <v/>
      </c>
      <c r="W54" s="13"/>
      <c r="X54" s="44">
        <f t="shared" si="42"/>
        <v>100</v>
      </c>
      <c r="Y54" s="45">
        <f t="shared" si="43"/>
        <v>100</v>
      </c>
      <c r="Z54" s="41" t="str">
        <f t="shared" si="44"/>
        <v/>
      </c>
      <c r="AA54" s="55" t="str">
        <f t="shared" si="45"/>
        <v/>
      </c>
      <c r="AB54" s="1" t="s">
        <v>190</v>
      </c>
      <c r="AC54" t="s">
        <v>136</v>
      </c>
      <c r="AE54">
        <v>1</v>
      </c>
      <c r="AG54">
        <v>1</v>
      </c>
      <c r="AO54">
        <v>4</v>
      </c>
      <c r="AY54">
        <v>5</v>
      </c>
    </row>
    <row r="55" spans="1:53" x14ac:dyDescent="0.2">
      <c r="A55" s="17" t="s">
        <v>74</v>
      </c>
      <c r="B55" s="56" t="s">
        <v>32</v>
      </c>
      <c r="C55" s="3" t="s">
        <v>38</v>
      </c>
      <c r="D55" s="4">
        <f t="shared" si="23"/>
        <v>470</v>
      </c>
      <c r="E55" s="50" t="str">
        <f t="shared" si="24"/>
        <v>慷慨</v>
      </c>
      <c r="F55" s="4" t="str">
        <f t="shared" si="25"/>
        <v/>
      </c>
      <c r="G55" s="4" t="str">
        <f t="shared" si="26"/>
        <v>大胆</v>
      </c>
      <c r="H55" s="4" t="str">
        <f t="shared" si="27"/>
        <v/>
      </c>
      <c r="I55" s="43" t="str">
        <f t="shared" si="28"/>
        <v/>
      </c>
      <c r="J55" s="19">
        <f t="shared" si="29"/>
        <v>90</v>
      </c>
      <c r="K55" s="5">
        <f t="shared" si="30"/>
        <v>140</v>
      </c>
      <c r="L55" s="20">
        <f t="shared" si="31"/>
        <v>110</v>
      </c>
      <c r="M55" s="23" t="str">
        <f t="shared" si="32"/>
        <v/>
      </c>
      <c r="N55" s="9" t="str">
        <f t="shared" si="33"/>
        <v/>
      </c>
      <c r="O55" s="24" t="str">
        <f t="shared" si="34"/>
        <v/>
      </c>
      <c r="P55" s="27" t="str">
        <f t="shared" si="35"/>
        <v/>
      </c>
      <c r="Q55" s="11">
        <f t="shared" si="36"/>
        <v>70</v>
      </c>
      <c r="R55" s="28" t="str">
        <f t="shared" si="37"/>
        <v/>
      </c>
      <c r="S55" s="52" t="str">
        <f t="shared" si="38"/>
        <v/>
      </c>
      <c r="T55" s="7">
        <f t="shared" si="39"/>
        <v>60</v>
      </c>
      <c r="U55" s="31" t="str">
        <f t="shared" si="40"/>
        <v/>
      </c>
      <c r="V55" s="54" t="str">
        <f t="shared" si="41"/>
        <v/>
      </c>
      <c r="W55" s="13"/>
      <c r="X55" s="44" t="str">
        <f t="shared" si="42"/>
        <v/>
      </c>
      <c r="Y55" s="45" t="str">
        <f t="shared" si="43"/>
        <v/>
      </c>
      <c r="Z55" s="41" t="str">
        <f t="shared" si="44"/>
        <v/>
      </c>
      <c r="AA55" s="55" t="str">
        <f t="shared" si="45"/>
        <v/>
      </c>
      <c r="AB55" s="1" t="s">
        <v>190</v>
      </c>
      <c r="AC55" t="s">
        <v>170</v>
      </c>
      <c r="AD55">
        <v>1</v>
      </c>
      <c r="AF55">
        <v>1</v>
      </c>
      <c r="AJ55">
        <v>3</v>
      </c>
      <c r="AU55">
        <v>3</v>
      </c>
    </row>
    <row r="56" spans="1:53" x14ac:dyDescent="0.2">
      <c r="A56" s="17" t="s">
        <v>61</v>
      </c>
      <c r="B56" s="57" t="s">
        <v>33</v>
      </c>
      <c r="C56" s="3" t="s">
        <v>41</v>
      </c>
      <c r="D56" s="4">
        <f t="shared" si="23"/>
        <v>370</v>
      </c>
      <c r="E56" s="50" t="str">
        <f t="shared" si="24"/>
        <v>慷慨</v>
      </c>
      <c r="F56" s="4" t="str">
        <f t="shared" si="25"/>
        <v/>
      </c>
      <c r="G56" s="4" t="str">
        <f t="shared" si="26"/>
        <v/>
      </c>
      <c r="H56" s="4" t="str">
        <f t="shared" si="27"/>
        <v>残忍</v>
      </c>
      <c r="I56" s="43" t="str">
        <f t="shared" si="28"/>
        <v>谋略</v>
      </c>
      <c r="J56" s="19">
        <f t="shared" si="29"/>
        <v>60</v>
      </c>
      <c r="K56" s="5" t="str">
        <f t="shared" si="30"/>
        <v/>
      </c>
      <c r="L56" s="20">
        <f t="shared" si="31"/>
        <v>70</v>
      </c>
      <c r="M56" s="23" t="str">
        <f t="shared" si="32"/>
        <v/>
      </c>
      <c r="N56" s="9" t="str">
        <f t="shared" si="33"/>
        <v/>
      </c>
      <c r="O56" s="24">
        <f t="shared" si="34"/>
        <v>70</v>
      </c>
      <c r="P56" s="27">
        <f t="shared" si="35"/>
        <v>90</v>
      </c>
      <c r="Q56" s="11" t="str">
        <f t="shared" si="36"/>
        <v/>
      </c>
      <c r="R56" s="28" t="str">
        <f t="shared" si="37"/>
        <v/>
      </c>
      <c r="S56" s="52" t="str">
        <f t="shared" si="38"/>
        <v/>
      </c>
      <c r="T56" s="7" t="str">
        <f t="shared" si="39"/>
        <v/>
      </c>
      <c r="U56" s="31" t="str">
        <f t="shared" si="40"/>
        <v/>
      </c>
      <c r="V56" s="54" t="str">
        <f t="shared" si="41"/>
        <v/>
      </c>
      <c r="W56" s="13"/>
      <c r="X56" s="44" t="str">
        <f t="shared" si="42"/>
        <v/>
      </c>
      <c r="Y56" s="45" t="str">
        <f t="shared" si="43"/>
        <v/>
      </c>
      <c r="Z56" s="41" t="str">
        <f t="shared" si="44"/>
        <v/>
      </c>
      <c r="AA56" s="55">
        <f t="shared" si="45"/>
        <v>80</v>
      </c>
      <c r="AB56" s="1" t="s">
        <v>190</v>
      </c>
      <c r="AC56" t="s">
        <v>124</v>
      </c>
      <c r="AD56">
        <v>1</v>
      </c>
      <c r="AG56">
        <v>-1</v>
      </c>
      <c r="AH56">
        <v>1</v>
      </c>
      <c r="AQ56">
        <v>2</v>
      </c>
      <c r="BA56">
        <v>4</v>
      </c>
    </row>
    <row r="57" spans="1:53" x14ac:dyDescent="0.2">
      <c r="A57" s="17" t="s">
        <v>53</v>
      </c>
      <c r="B57" s="57" t="s">
        <v>32</v>
      </c>
      <c r="C57" s="3" t="s">
        <v>54</v>
      </c>
      <c r="D57" s="4">
        <f t="shared" si="23"/>
        <v>270</v>
      </c>
      <c r="E57" s="50" t="str">
        <f t="shared" si="24"/>
        <v>吝啬</v>
      </c>
      <c r="F57" s="4" t="str">
        <f t="shared" si="25"/>
        <v/>
      </c>
      <c r="G57" s="4" t="str">
        <f t="shared" si="26"/>
        <v/>
      </c>
      <c r="H57" s="4" t="str">
        <f t="shared" si="27"/>
        <v>仁慈</v>
      </c>
      <c r="I57" s="43" t="str">
        <f t="shared" si="28"/>
        <v/>
      </c>
      <c r="J57" s="19">
        <f t="shared" si="29"/>
        <v>70</v>
      </c>
      <c r="K57" s="5" t="str">
        <f t="shared" si="30"/>
        <v/>
      </c>
      <c r="L57" s="20" t="str">
        <f t="shared" si="31"/>
        <v/>
      </c>
      <c r="M57" s="23" t="str">
        <f t="shared" si="32"/>
        <v/>
      </c>
      <c r="N57" s="9" t="str">
        <f t="shared" si="33"/>
        <v/>
      </c>
      <c r="O57" s="24">
        <f t="shared" si="34"/>
        <v>70</v>
      </c>
      <c r="P57" s="27" t="str">
        <f t="shared" si="35"/>
        <v/>
      </c>
      <c r="Q57" s="11">
        <f t="shared" si="36"/>
        <v>70</v>
      </c>
      <c r="R57" s="28" t="str">
        <f t="shared" si="37"/>
        <v/>
      </c>
      <c r="S57" s="52" t="str">
        <f t="shared" si="38"/>
        <v/>
      </c>
      <c r="T57" s="7" t="str">
        <f t="shared" si="39"/>
        <v/>
      </c>
      <c r="U57" s="31" t="str">
        <f t="shared" si="40"/>
        <v/>
      </c>
      <c r="V57" s="54" t="str">
        <f t="shared" si="41"/>
        <v/>
      </c>
      <c r="W57" s="13"/>
      <c r="X57" s="44" t="str">
        <f t="shared" si="42"/>
        <v/>
      </c>
      <c r="Y57" s="45" t="str">
        <f t="shared" si="43"/>
        <v/>
      </c>
      <c r="Z57" s="41" t="str">
        <f t="shared" si="44"/>
        <v/>
      </c>
      <c r="AA57" s="55">
        <f t="shared" si="45"/>
        <v>60</v>
      </c>
      <c r="AB57" s="1" t="s">
        <v>190</v>
      </c>
      <c r="AC57" t="s">
        <v>148</v>
      </c>
      <c r="AD57">
        <v>-1</v>
      </c>
      <c r="AG57">
        <v>1</v>
      </c>
      <c r="AM57">
        <v>2</v>
      </c>
      <c r="BA57">
        <v>3</v>
      </c>
    </row>
    <row r="58" spans="1:53" x14ac:dyDescent="0.2">
      <c r="A58" s="17" t="s">
        <v>53</v>
      </c>
      <c r="B58" s="56" t="s">
        <v>32</v>
      </c>
      <c r="C58" s="3" t="s">
        <v>44</v>
      </c>
      <c r="D58" s="4">
        <f t="shared" si="23"/>
        <v>400</v>
      </c>
      <c r="E58" s="50" t="str">
        <f t="shared" si="24"/>
        <v>吝啬</v>
      </c>
      <c r="F58" s="4" t="str">
        <f t="shared" si="25"/>
        <v/>
      </c>
      <c r="G58" s="4" t="str">
        <f t="shared" si="26"/>
        <v/>
      </c>
      <c r="H58" s="4" t="str">
        <f t="shared" si="27"/>
        <v>仁慈</v>
      </c>
      <c r="I58" s="43" t="str">
        <f t="shared" si="28"/>
        <v/>
      </c>
      <c r="J58" s="19">
        <f t="shared" si="29"/>
        <v>100</v>
      </c>
      <c r="K58" s="5" t="str">
        <f t="shared" si="30"/>
        <v/>
      </c>
      <c r="L58" s="20" t="str">
        <f t="shared" si="31"/>
        <v/>
      </c>
      <c r="M58" s="23" t="str">
        <f t="shared" si="32"/>
        <v/>
      </c>
      <c r="N58" s="9" t="str">
        <f t="shared" si="33"/>
        <v/>
      </c>
      <c r="O58" s="24">
        <f t="shared" si="34"/>
        <v>90</v>
      </c>
      <c r="P58" s="27" t="str">
        <f t="shared" si="35"/>
        <v/>
      </c>
      <c r="Q58" s="11">
        <f t="shared" si="36"/>
        <v>90</v>
      </c>
      <c r="R58" s="28" t="str">
        <f t="shared" si="37"/>
        <v/>
      </c>
      <c r="S58" s="52" t="str">
        <f t="shared" si="38"/>
        <v/>
      </c>
      <c r="T58" s="7" t="str">
        <f t="shared" si="39"/>
        <v/>
      </c>
      <c r="U58" s="31" t="str">
        <f t="shared" si="40"/>
        <v/>
      </c>
      <c r="V58" s="54" t="str">
        <f t="shared" si="41"/>
        <v/>
      </c>
      <c r="W58" s="13"/>
      <c r="X58" s="44" t="str">
        <f t="shared" si="42"/>
        <v/>
      </c>
      <c r="Y58" s="45" t="str">
        <f t="shared" si="43"/>
        <v/>
      </c>
      <c r="Z58" s="41">
        <f t="shared" si="44"/>
        <v>120</v>
      </c>
      <c r="AA58" s="55" t="str">
        <f t="shared" si="45"/>
        <v/>
      </c>
      <c r="AB58" s="1" t="s">
        <v>190</v>
      </c>
      <c r="AC58" t="s">
        <v>128</v>
      </c>
      <c r="AD58">
        <v>-1</v>
      </c>
      <c r="AG58">
        <v>1</v>
      </c>
      <c r="AM58">
        <v>3</v>
      </c>
      <c r="AZ58">
        <v>6</v>
      </c>
    </row>
    <row r="59" spans="1:53" x14ac:dyDescent="0.2">
      <c r="A59" s="17" t="s">
        <v>49</v>
      </c>
      <c r="B59" s="56" t="s">
        <v>32</v>
      </c>
      <c r="C59" s="3" t="s">
        <v>38</v>
      </c>
      <c r="D59" s="4">
        <f t="shared" si="23"/>
        <v>660</v>
      </c>
      <c r="E59" s="50" t="str">
        <f t="shared" si="24"/>
        <v/>
      </c>
      <c r="F59" s="4" t="str">
        <f t="shared" si="25"/>
        <v>诚实</v>
      </c>
      <c r="G59" s="4" t="str">
        <f t="shared" si="26"/>
        <v/>
      </c>
      <c r="H59" s="4" t="str">
        <f t="shared" si="27"/>
        <v/>
      </c>
      <c r="I59" s="43" t="str">
        <f t="shared" si="28"/>
        <v>谋略</v>
      </c>
      <c r="J59" s="19">
        <f t="shared" si="29"/>
        <v>150</v>
      </c>
      <c r="K59" s="5">
        <f t="shared" si="30"/>
        <v>200</v>
      </c>
      <c r="L59" s="20">
        <f t="shared" si="31"/>
        <v>170</v>
      </c>
      <c r="M59" s="23" t="str">
        <f t="shared" si="32"/>
        <v/>
      </c>
      <c r="N59" s="9" t="str">
        <f t="shared" si="33"/>
        <v/>
      </c>
      <c r="O59" s="24" t="str">
        <f t="shared" si="34"/>
        <v/>
      </c>
      <c r="P59" s="27" t="str">
        <f t="shared" si="35"/>
        <v/>
      </c>
      <c r="Q59" s="11">
        <f t="shared" si="36"/>
        <v>110</v>
      </c>
      <c r="R59" s="28" t="str">
        <f t="shared" si="37"/>
        <v/>
      </c>
      <c r="S59" s="52" t="str">
        <f t="shared" si="38"/>
        <v/>
      </c>
      <c r="T59" s="7">
        <f t="shared" si="39"/>
        <v>30</v>
      </c>
      <c r="U59" s="31" t="str">
        <f t="shared" si="40"/>
        <v/>
      </c>
      <c r="V59" s="54" t="str">
        <f t="shared" si="41"/>
        <v/>
      </c>
      <c r="W59" s="13"/>
      <c r="X59" s="44" t="str">
        <f t="shared" si="42"/>
        <v/>
      </c>
      <c r="Y59" s="45" t="str">
        <f t="shared" si="43"/>
        <v/>
      </c>
      <c r="Z59" s="41" t="str">
        <f t="shared" si="44"/>
        <v/>
      </c>
      <c r="AA59" s="55" t="str">
        <f t="shared" si="45"/>
        <v/>
      </c>
      <c r="AB59" s="1" t="s">
        <v>190</v>
      </c>
      <c r="AC59" t="s">
        <v>171</v>
      </c>
      <c r="AE59">
        <v>1</v>
      </c>
      <c r="AH59">
        <v>1</v>
      </c>
      <c r="AJ59">
        <v>5</v>
      </c>
      <c r="AV59">
        <v>3</v>
      </c>
    </row>
    <row r="60" spans="1:53" x14ac:dyDescent="0.2">
      <c r="A60" s="17" t="s">
        <v>79</v>
      </c>
      <c r="B60" s="3" t="s">
        <v>33</v>
      </c>
      <c r="C60" s="3" t="s">
        <v>40</v>
      </c>
      <c r="D60" s="4">
        <f t="shared" si="23"/>
        <v>555</v>
      </c>
      <c r="E60" s="50" t="str">
        <f t="shared" si="24"/>
        <v>慷慨</v>
      </c>
      <c r="F60" s="4" t="str">
        <f t="shared" si="25"/>
        <v/>
      </c>
      <c r="G60" s="4" t="str">
        <f t="shared" si="26"/>
        <v>大胆</v>
      </c>
      <c r="H60" s="4" t="str">
        <f t="shared" si="27"/>
        <v>仁慈</v>
      </c>
      <c r="I60" s="43" t="str">
        <f t="shared" si="28"/>
        <v/>
      </c>
      <c r="J60" s="19" t="str">
        <f t="shared" si="29"/>
        <v/>
      </c>
      <c r="K60" s="5">
        <f t="shared" si="30"/>
        <v>90</v>
      </c>
      <c r="L60" s="20" t="str">
        <f t="shared" si="31"/>
        <v/>
      </c>
      <c r="M60" s="23">
        <f t="shared" si="32"/>
        <v>135</v>
      </c>
      <c r="N60" s="9" t="str">
        <f t="shared" si="33"/>
        <v/>
      </c>
      <c r="O60" s="24" t="str">
        <f t="shared" si="34"/>
        <v/>
      </c>
      <c r="P60" s="27" t="str">
        <f t="shared" si="35"/>
        <v/>
      </c>
      <c r="Q60" s="11">
        <f t="shared" si="36"/>
        <v>70</v>
      </c>
      <c r="R60" s="28" t="str">
        <f t="shared" si="37"/>
        <v/>
      </c>
      <c r="S60" s="52" t="str">
        <f t="shared" si="38"/>
        <v/>
      </c>
      <c r="T60" s="7" t="str">
        <f t="shared" si="39"/>
        <v/>
      </c>
      <c r="U60" s="31">
        <f t="shared" si="40"/>
        <v>100</v>
      </c>
      <c r="V60" s="54" t="str">
        <f t="shared" si="41"/>
        <v/>
      </c>
      <c r="W60" s="13"/>
      <c r="X60" s="44">
        <f t="shared" si="42"/>
        <v>80</v>
      </c>
      <c r="Y60" s="45">
        <f t="shared" si="43"/>
        <v>80</v>
      </c>
      <c r="Z60" s="41" t="str">
        <f t="shared" si="44"/>
        <v/>
      </c>
      <c r="AA60" s="55" t="str">
        <f t="shared" si="45"/>
        <v/>
      </c>
      <c r="AB60" s="1" t="s">
        <v>190</v>
      </c>
      <c r="AC60" t="s">
        <v>185</v>
      </c>
      <c r="AD60">
        <v>1</v>
      </c>
      <c r="AF60">
        <v>1</v>
      </c>
      <c r="AG60">
        <v>1</v>
      </c>
      <c r="AN60">
        <v>3</v>
      </c>
      <c r="AW60">
        <v>5</v>
      </c>
      <c r="AY60">
        <v>4</v>
      </c>
    </row>
    <row r="61" spans="1:53" x14ac:dyDescent="0.2">
      <c r="A61" s="17" t="s">
        <v>70</v>
      </c>
      <c r="B61" s="56" t="s">
        <v>32</v>
      </c>
      <c r="C61" s="3" t="s">
        <v>54</v>
      </c>
      <c r="D61" s="4">
        <f t="shared" si="23"/>
        <v>360</v>
      </c>
      <c r="E61" s="50" t="str">
        <f t="shared" si="24"/>
        <v/>
      </c>
      <c r="F61" s="4" t="str">
        <f t="shared" si="25"/>
        <v>诚实</v>
      </c>
      <c r="G61" s="4" t="str">
        <f t="shared" si="26"/>
        <v>大胆</v>
      </c>
      <c r="H61" s="4" t="str">
        <f t="shared" si="27"/>
        <v>残忍</v>
      </c>
      <c r="I61" s="43" t="str">
        <f t="shared" si="28"/>
        <v/>
      </c>
      <c r="J61" s="19">
        <f t="shared" si="29"/>
        <v>160</v>
      </c>
      <c r="K61" s="5" t="str">
        <f t="shared" si="30"/>
        <v/>
      </c>
      <c r="L61" s="20">
        <f t="shared" si="31"/>
        <v>170</v>
      </c>
      <c r="M61" s="23" t="str">
        <f t="shared" si="32"/>
        <v/>
      </c>
      <c r="N61" s="9" t="str">
        <f t="shared" si="33"/>
        <v/>
      </c>
      <c r="O61" s="24" t="str">
        <f t="shared" si="34"/>
        <v/>
      </c>
      <c r="P61" s="27" t="str">
        <f t="shared" si="35"/>
        <v/>
      </c>
      <c r="Q61" s="11" t="str">
        <f t="shared" si="36"/>
        <v/>
      </c>
      <c r="R61" s="28" t="str">
        <f t="shared" si="37"/>
        <v/>
      </c>
      <c r="S61" s="52" t="str">
        <f t="shared" si="38"/>
        <v/>
      </c>
      <c r="T61" s="7">
        <f t="shared" si="39"/>
        <v>30</v>
      </c>
      <c r="U61" s="31" t="str">
        <f t="shared" si="40"/>
        <v/>
      </c>
      <c r="V61" s="54" t="str">
        <f t="shared" si="41"/>
        <v/>
      </c>
      <c r="W61" s="13"/>
      <c r="X61" s="44" t="str">
        <f t="shared" si="42"/>
        <v/>
      </c>
      <c r="Y61" s="45" t="str">
        <f t="shared" si="43"/>
        <v/>
      </c>
      <c r="Z61" s="41" t="str">
        <f t="shared" si="44"/>
        <v/>
      </c>
      <c r="AA61" s="55" t="str">
        <f t="shared" si="45"/>
        <v/>
      </c>
      <c r="AB61" s="1" t="s">
        <v>190</v>
      </c>
      <c r="AC61" t="s">
        <v>151</v>
      </c>
      <c r="AE61">
        <v>1</v>
      </c>
      <c r="AF61">
        <v>1</v>
      </c>
      <c r="AG61">
        <v>-1</v>
      </c>
      <c r="AL61">
        <v>5</v>
      </c>
      <c r="AV61">
        <v>3</v>
      </c>
    </row>
    <row r="62" spans="1:53" x14ac:dyDescent="0.2">
      <c r="A62" s="17" t="s">
        <v>50</v>
      </c>
      <c r="B62" s="56" t="s">
        <v>32</v>
      </c>
      <c r="C62" s="3" t="s">
        <v>41</v>
      </c>
      <c r="D62" s="4">
        <f t="shared" si="23"/>
        <v>540</v>
      </c>
      <c r="E62" s="50" t="str">
        <f t="shared" si="24"/>
        <v/>
      </c>
      <c r="F62" s="4" t="str">
        <f t="shared" si="25"/>
        <v>诚实</v>
      </c>
      <c r="G62" s="4" t="str">
        <f t="shared" si="26"/>
        <v>大胆</v>
      </c>
      <c r="H62" s="4" t="str">
        <f t="shared" si="27"/>
        <v/>
      </c>
      <c r="I62" s="43" t="str">
        <f t="shared" si="28"/>
        <v/>
      </c>
      <c r="J62" s="19">
        <f t="shared" si="29"/>
        <v>100</v>
      </c>
      <c r="K62" s="5">
        <f t="shared" si="30"/>
        <v>90</v>
      </c>
      <c r="L62" s="20">
        <f t="shared" si="31"/>
        <v>110</v>
      </c>
      <c r="M62" s="23" t="str">
        <f t="shared" si="32"/>
        <v/>
      </c>
      <c r="N62" s="9" t="str">
        <f t="shared" si="33"/>
        <v/>
      </c>
      <c r="O62" s="24" t="str">
        <f t="shared" si="34"/>
        <v/>
      </c>
      <c r="P62" s="27">
        <f t="shared" si="35"/>
        <v>110</v>
      </c>
      <c r="Q62" s="11">
        <f t="shared" si="36"/>
        <v>70</v>
      </c>
      <c r="R62" s="28" t="str">
        <f t="shared" si="37"/>
        <v/>
      </c>
      <c r="S62" s="52" t="str">
        <f t="shared" si="38"/>
        <v/>
      </c>
      <c r="T62" s="7">
        <f t="shared" si="39"/>
        <v>60</v>
      </c>
      <c r="U62" s="31" t="str">
        <f t="shared" si="40"/>
        <v/>
      </c>
      <c r="V62" s="54" t="str">
        <f t="shared" si="41"/>
        <v/>
      </c>
      <c r="W62" s="13"/>
      <c r="X62" s="44" t="str">
        <f t="shared" si="42"/>
        <v/>
      </c>
      <c r="Y62" s="45" t="str">
        <f t="shared" si="43"/>
        <v/>
      </c>
      <c r="Z62" s="41" t="str">
        <f t="shared" si="44"/>
        <v/>
      </c>
      <c r="AA62" s="55" t="str">
        <f t="shared" si="45"/>
        <v/>
      </c>
      <c r="AB62" s="1" t="s">
        <v>190</v>
      </c>
      <c r="AC62" t="s">
        <v>160</v>
      </c>
      <c r="AE62">
        <v>1</v>
      </c>
      <c r="AF62">
        <v>1</v>
      </c>
      <c r="AK62">
        <v>3</v>
      </c>
      <c r="AU62">
        <v>3</v>
      </c>
    </row>
    <row r="63" spans="1:53" x14ac:dyDescent="0.2">
      <c r="A63" s="17" t="s">
        <v>64</v>
      </c>
      <c r="B63" s="56" t="s">
        <v>32</v>
      </c>
      <c r="C63" s="3" t="s">
        <v>38</v>
      </c>
      <c r="D63" s="4">
        <f t="shared" si="23"/>
        <v>340</v>
      </c>
      <c r="E63" s="50" t="str">
        <f t="shared" si="24"/>
        <v>慷慨</v>
      </c>
      <c r="F63" s="4" t="str">
        <f t="shared" si="25"/>
        <v>狡诈</v>
      </c>
      <c r="G63" s="4" t="str">
        <f t="shared" si="26"/>
        <v/>
      </c>
      <c r="H63" s="4" t="str">
        <f t="shared" si="27"/>
        <v/>
      </c>
      <c r="I63" s="43" t="str">
        <f t="shared" si="28"/>
        <v/>
      </c>
      <c r="J63" s="19">
        <f t="shared" si="29"/>
        <v>100</v>
      </c>
      <c r="K63" s="5" t="str">
        <f t="shared" si="30"/>
        <v/>
      </c>
      <c r="L63" s="20" t="str">
        <f t="shared" si="31"/>
        <v/>
      </c>
      <c r="M63" s="23" t="str">
        <f t="shared" si="32"/>
        <v/>
      </c>
      <c r="N63" s="9" t="str">
        <f t="shared" si="33"/>
        <v/>
      </c>
      <c r="O63" s="24">
        <f t="shared" si="34"/>
        <v>90</v>
      </c>
      <c r="P63" s="27" t="str">
        <f t="shared" si="35"/>
        <v/>
      </c>
      <c r="Q63" s="11">
        <f t="shared" si="36"/>
        <v>90</v>
      </c>
      <c r="R63" s="28" t="str">
        <f t="shared" si="37"/>
        <v/>
      </c>
      <c r="S63" s="52">
        <f t="shared" si="38"/>
        <v>60</v>
      </c>
      <c r="T63" s="7" t="str">
        <f t="shared" si="39"/>
        <v/>
      </c>
      <c r="U63" s="31" t="str">
        <f t="shared" si="40"/>
        <v/>
      </c>
      <c r="V63" s="54" t="str">
        <f t="shared" si="41"/>
        <v/>
      </c>
      <c r="W63" s="13"/>
      <c r="X63" s="44" t="str">
        <f t="shared" si="42"/>
        <v/>
      </c>
      <c r="Y63" s="45" t="str">
        <f t="shared" si="43"/>
        <v/>
      </c>
      <c r="Z63" s="41" t="str">
        <f t="shared" si="44"/>
        <v/>
      </c>
      <c r="AA63" s="55" t="str">
        <f t="shared" si="45"/>
        <v/>
      </c>
      <c r="AB63" s="1" t="s">
        <v>190</v>
      </c>
      <c r="AC63" t="s">
        <v>172</v>
      </c>
      <c r="AD63">
        <v>1</v>
      </c>
      <c r="AE63">
        <v>-1</v>
      </c>
      <c r="AM63">
        <v>3</v>
      </c>
      <c r="AS63">
        <v>3</v>
      </c>
    </row>
    <row r="64" spans="1:53" x14ac:dyDescent="0.2">
      <c r="A64" s="17" t="s">
        <v>34</v>
      </c>
      <c r="B64" s="56" t="s">
        <v>33</v>
      </c>
      <c r="C64" s="3" t="s">
        <v>38</v>
      </c>
      <c r="D64" s="4">
        <f t="shared" si="23"/>
        <v>340</v>
      </c>
      <c r="E64" s="50" t="str">
        <f t="shared" si="24"/>
        <v>慷慨</v>
      </c>
      <c r="F64" s="4" t="str">
        <f t="shared" si="25"/>
        <v>狡诈</v>
      </c>
      <c r="G64" s="4" t="str">
        <f t="shared" si="26"/>
        <v/>
      </c>
      <c r="H64" s="4" t="str">
        <f t="shared" si="27"/>
        <v/>
      </c>
      <c r="I64" s="43" t="str">
        <f t="shared" si="28"/>
        <v>谋略</v>
      </c>
      <c r="J64" s="19">
        <f t="shared" si="29"/>
        <v>100</v>
      </c>
      <c r="K64" s="5" t="str">
        <f t="shared" si="30"/>
        <v/>
      </c>
      <c r="L64" s="20" t="str">
        <f t="shared" si="31"/>
        <v/>
      </c>
      <c r="M64" s="23" t="str">
        <f t="shared" si="32"/>
        <v/>
      </c>
      <c r="N64" s="9" t="str">
        <f t="shared" si="33"/>
        <v/>
      </c>
      <c r="O64" s="24">
        <f t="shared" si="34"/>
        <v>90</v>
      </c>
      <c r="P64" s="27" t="str">
        <f t="shared" si="35"/>
        <v/>
      </c>
      <c r="Q64" s="11">
        <f t="shared" si="36"/>
        <v>90</v>
      </c>
      <c r="R64" s="28" t="str">
        <f t="shared" si="37"/>
        <v/>
      </c>
      <c r="S64" s="52" t="str">
        <f t="shared" si="38"/>
        <v/>
      </c>
      <c r="T64" s="7" t="str">
        <f t="shared" si="39"/>
        <v/>
      </c>
      <c r="U64" s="31">
        <f t="shared" si="40"/>
        <v>60</v>
      </c>
      <c r="V64" s="54" t="str">
        <f t="shared" si="41"/>
        <v/>
      </c>
      <c r="W64" s="13"/>
      <c r="X64" s="44" t="str">
        <f t="shared" si="42"/>
        <v/>
      </c>
      <c r="Y64" s="45" t="str">
        <f t="shared" si="43"/>
        <v/>
      </c>
      <c r="Z64" s="41" t="str">
        <f t="shared" si="44"/>
        <v/>
      </c>
      <c r="AA64" s="55" t="str">
        <f t="shared" si="45"/>
        <v/>
      </c>
      <c r="AB64" s="1" t="s">
        <v>190</v>
      </c>
      <c r="AC64" t="s">
        <v>177</v>
      </c>
      <c r="AD64">
        <v>1</v>
      </c>
      <c r="AE64">
        <v>-1</v>
      </c>
      <c r="AH64">
        <v>1</v>
      </c>
      <c r="AM64">
        <v>3</v>
      </c>
      <c r="AW64">
        <v>3</v>
      </c>
    </row>
    <row r="65" spans="1:52" x14ac:dyDescent="0.2">
      <c r="A65" s="17" t="s">
        <v>42</v>
      </c>
      <c r="B65" s="56" t="s">
        <v>33</v>
      </c>
      <c r="C65" s="3" t="s">
        <v>38</v>
      </c>
      <c r="D65" s="4">
        <f t="shared" si="23"/>
        <v>355</v>
      </c>
      <c r="E65" s="50" t="str">
        <f t="shared" si="24"/>
        <v>吝啬</v>
      </c>
      <c r="F65" s="4" t="str">
        <f t="shared" si="25"/>
        <v>诚实</v>
      </c>
      <c r="G65" s="4" t="str">
        <f t="shared" si="26"/>
        <v>大胆</v>
      </c>
      <c r="H65" s="4" t="str">
        <f t="shared" si="27"/>
        <v>仁慈</v>
      </c>
      <c r="I65" s="43" t="str">
        <f t="shared" si="28"/>
        <v/>
      </c>
      <c r="J65" s="19" t="str">
        <f t="shared" si="29"/>
        <v/>
      </c>
      <c r="K65" s="5">
        <f t="shared" si="30"/>
        <v>90</v>
      </c>
      <c r="L65" s="20" t="str">
        <f t="shared" si="31"/>
        <v/>
      </c>
      <c r="M65" s="23">
        <f t="shared" si="32"/>
        <v>135</v>
      </c>
      <c r="N65" s="9" t="str">
        <f t="shared" si="33"/>
        <v/>
      </c>
      <c r="O65" s="24" t="str">
        <f t="shared" si="34"/>
        <v/>
      </c>
      <c r="P65" s="27" t="str">
        <f t="shared" si="35"/>
        <v/>
      </c>
      <c r="Q65" s="11">
        <f t="shared" si="36"/>
        <v>70</v>
      </c>
      <c r="R65" s="28" t="str">
        <f t="shared" si="37"/>
        <v/>
      </c>
      <c r="S65" s="52" t="str">
        <f t="shared" si="38"/>
        <v/>
      </c>
      <c r="T65" s="7" t="str">
        <f t="shared" si="39"/>
        <v/>
      </c>
      <c r="U65" s="31">
        <f t="shared" si="40"/>
        <v>60</v>
      </c>
      <c r="V65" s="54" t="str">
        <f t="shared" si="41"/>
        <v/>
      </c>
      <c r="W65" s="13"/>
      <c r="X65" s="44" t="str">
        <f t="shared" si="42"/>
        <v/>
      </c>
      <c r="Y65" s="45" t="str">
        <f t="shared" si="43"/>
        <v/>
      </c>
      <c r="Z65" s="41" t="str">
        <f t="shared" si="44"/>
        <v/>
      </c>
      <c r="AA65" s="55" t="str">
        <f t="shared" si="45"/>
        <v/>
      </c>
      <c r="AB65" s="1" t="s">
        <v>190</v>
      </c>
      <c r="AC65" t="s">
        <v>175</v>
      </c>
      <c r="AD65">
        <v>-1</v>
      </c>
      <c r="AE65">
        <v>1</v>
      </c>
      <c r="AF65">
        <v>1</v>
      </c>
      <c r="AG65">
        <v>1</v>
      </c>
      <c r="AN65">
        <v>3</v>
      </c>
      <c r="AW65">
        <v>3</v>
      </c>
    </row>
    <row r="66" spans="1:52" x14ac:dyDescent="0.2">
      <c r="A66" s="17" t="s">
        <v>82</v>
      </c>
      <c r="B66" s="56" t="s">
        <v>33</v>
      </c>
      <c r="C66" s="3" t="s">
        <v>39</v>
      </c>
      <c r="D66" s="4">
        <f t="shared" si="23"/>
        <v>330</v>
      </c>
      <c r="E66" s="50" t="str">
        <f t="shared" si="24"/>
        <v/>
      </c>
      <c r="F66" s="4" t="str">
        <f t="shared" si="25"/>
        <v>狡诈</v>
      </c>
      <c r="G66" s="4" t="str">
        <f t="shared" si="26"/>
        <v/>
      </c>
      <c r="H66" s="4" t="str">
        <f t="shared" si="27"/>
        <v/>
      </c>
      <c r="I66" s="43" t="str">
        <f t="shared" si="28"/>
        <v>谋略</v>
      </c>
      <c r="J66" s="19">
        <f t="shared" si="29"/>
        <v>70</v>
      </c>
      <c r="K66" s="5" t="str">
        <f t="shared" si="30"/>
        <v/>
      </c>
      <c r="L66" s="20" t="str">
        <f t="shared" si="31"/>
        <v/>
      </c>
      <c r="M66" s="23" t="str">
        <f t="shared" si="32"/>
        <v/>
      </c>
      <c r="N66" s="9" t="str">
        <f t="shared" si="33"/>
        <v/>
      </c>
      <c r="O66" s="24">
        <f t="shared" si="34"/>
        <v>70</v>
      </c>
      <c r="P66" s="27" t="str">
        <f t="shared" si="35"/>
        <v/>
      </c>
      <c r="Q66" s="11">
        <f t="shared" si="36"/>
        <v>70</v>
      </c>
      <c r="R66" s="28" t="str">
        <f t="shared" si="37"/>
        <v/>
      </c>
      <c r="S66" s="52">
        <f t="shared" si="38"/>
        <v>40</v>
      </c>
      <c r="T66" s="7" t="str">
        <f t="shared" si="39"/>
        <v/>
      </c>
      <c r="U66" s="31" t="str">
        <f t="shared" si="40"/>
        <v/>
      </c>
      <c r="V66" s="54" t="str">
        <f t="shared" si="41"/>
        <v/>
      </c>
      <c r="W66" s="13"/>
      <c r="X66" s="44" t="str">
        <f t="shared" si="42"/>
        <v/>
      </c>
      <c r="Y66" s="45" t="str">
        <f t="shared" si="43"/>
        <v/>
      </c>
      <c r="Z66" s="41">
        <f t="shared" si="44"/>
        <v>80</v>
      </c>
      <c r="AA66" s="55" t="str">
        <f t="shared" si="45"/>
        <v/>
      </c>
      <c r="AB66" s="1" t="s">
        <v>190</v>
      </c>
      <c r="AC66" t="s">
        <v>138</v>
      </c>
      <c r="AE66">
        <v>-1</v>
      </c>
      <c r="AH66">
        <v>1</v>
      </c>
      <c r="AM66">
        <v>2</v>
      </c>
      <c r="AR66">
        <v>2</v>
      </c>
      <c r="AZ66">
        <v>4</v>
      </c>
    </row>
    <row r="67" spans="1:52" x14ac:dyDescent="0.2">
      <c r="H67" s="4"/>
      <c r="J67" s="19"/>
      <c r="K67" s="5"/>
      <c r="L67" s="20"/>
      <c r="M67" s="23"/>
      <c r="N67" s="9"/>
      <c r="O67" s="24"/>
      <c r="P67" s="27"/>
      <c r="Q67" s="11"/>
      <c r="R67" s="28"/>
      <c r="S67" s="52"/>
      <c r="T67" s="7"/>
      <c r="U67" s="31"/>
      <c r="V67" s="54"/>
      <c r="W67" s="13"/>
      <c r="X67" s="44"/>
      <c r="Y67" s="45"/>
      <c r="Z67" s="41"/>
      <c r="AA67" s="55"/>
    </row>
    <row r="68" spans="1:52" x14ac:dyDescent="0.2">
      <c r="H68" s="4"/>
      <c r="J68" s="19"/>
      <c r="K68" s="5"/>
      <c r="L68" s="20"/>
      <c r="M68" s="23"/>
      <c r="N68" s="9"/>
      <c r="O68" s="24"/>
      <c r="P68" s="27"/>
      <c r="Q68" s="11"/>
      <c r="R68" s="28"/>
      <c r="S68" s="52"/>
      <c r="T68" s="7"/>
      <c r="U68" s="31"/>
      <c r="V68" s="54"/>
      <c r="W68" s="13"/>
      <c r="X68" s="44"/>
      <c r="Y68" s="45"/>
      <c r="Z68" s="41"/>
      <c r="AA68" s="55"/>
    </row>
    <row r="69" spans="1:52" x14ac:dyDescent="0.2">
      <c r="H69" s="4"/>
      <c r="J69" s="19"/>
      <c r="K69" s="5"/>
      <c r="L69" s="20"/>
      <c r="M69" s="23"/>
      <c r="N69" s="9"/>
      <c r="O69" s="24"/>
      <c r="P69" s="27"/>
      <c r="Q69" s="11"/>
      <c r="R69" s="28"/>
      <c r="S69" s="52"/>
      <c r="T69" s="7"/>
      <c r="U69" s="31"/>
      <c r="V69" s="54"/>
      <c r="W69" s="13"/>
      <c r="X69" s="44"/>
      <c r="Y69" s="45"/>
      <c r="Z69" s="41"/>
      <c r="AA69" s="55"/>
    </row>
    <row r="70" spans="1:52" x14ac:dyDescent="0.2">
      <c r="H70" s="4"/>
      <c r="J70" s="19"/>
      <c r="K70" s="5"/>
      <c r="L70" s="20"/>
      <c r="M70" s="23"/>
      <c r="N70" s="9"/>
      <c r="O70" s="24"/>
      <c r="P70" s="27"/>
      <c r="Q70" s="11"/>
      <c r="R70" s="28"/>
      <c r="S70" s="52"/>
      <c r="T70" s="7"/>
      <c r="U70" s="31"/>
      <c r="V70" s="54"/>
      <c r="W70" s="13"/>
      <c r="X70" s="44"/>
      <c r="Y70" s="45"/>
      <c r="Z70" s="41"/>
      <c r="AA70" s="55"/>
    </row>
    <row r="71" spans="1:52" x14ac:dyDescent="0.2">
      <c r="H71" s="4"/>
      <c r="J71" s="19"/>
      <c r="K71" s="5"/>
      <c r="L71" s="20"/>
      <c r="M71" s="23"/>
      <c r="N71" s="9"/>
      <c r="O71" s="24"/>
      <c r="P71" s="27"/>
      <c r="Q71" s="11"/>
      <c r="R71" s="28"/>
      <c r="S71" s="52"/>
      <c r="T71" s="7"/>
      <c r="U71" s="31"/>
      <c r="V71" s="54"/>
      <c r="W71" s="13"/>
      <c r="X71" s="44"/>
      <c r="Y71" s="45"/>
      <c r="Z71" s="41"/>
      <c r="AA71" s="55"/>
    </row>
    <row r="72" spans="1:52" x14ac:dyDescent="0.2">
      <c r="H72" s="4"/>
      <c r="J72" s="19"/>
      <c r="K72" s="5"/>
      <c r="L72" s="20"/>
      <c r="M72" s="23"/>
      <c r="N72" s="9"/>
      <c r="O72" s="24"/>
      <c r="P72" s="27"/>
      <c r="Q72" s="11"/>
      <c r="R72" s="28"/>
      <c r="S72" s="52"/>
      <c r="T72" s="7"/>
      <c r="U72" s="31"/>
      <c r="V72" s="54"/>
      <c r="W72" s="13"/>
      <c r="X72" s="44"/>
      <c r="Y72" s="45"/>
      <c r="Z72" s="41"/>
      <c r="AA72" s="55"/>
    </row>
    <row r="73" spans="1:52" x14ac:dyDescent="0.2">
      <c r="J73" s="19"/>
      <c r="K73" s="5"/>
      <c r="L73" s="20"/>
      <c r="M73" s="23"/>
      <c r="N73" s="9"/>
      <c r="O73" s="24"/>
      <c r="P73" s="27"/>
      <c r="Q73" s="11"/>
      <c r="R73" s="28"/>
      <c r="S73" s="52"/>
      <c r="T73" s="7"/>
      <c r="U73" s="31"/>
      <c r="V73" s="54"/>
      <c r="W73" s="13"/>
      <c r="X73" s="44"/>
      <c r="Y73" s="45"/>
      <c r="Z73" s="41"/>
      <c r="AA73" s="55"/>
    </row>
    <row r="74" spans="1:52" x14ac:dyDescent="0.2">
      <c r="J74" s="19"/>
      <c r="K74" s="5"/>
      <c r="L74" s="20"/>
      <c r="M74" s="23"/>
      <c r="N74" s="9"/>
      <c r="O74" s="24"/>
      <c r="P74" s="27"/>
      <c r="Q74" s="11"/>
      <c r="R74" s="28"/>
      <c r="S74" s="52"/>
      <c r="T74" s="7"/>
      <c r="U74" s="31"/>
      <c r="V74" s="54"/>
      <c r="W74" s="13"/>
      <c r="X74" s="44"/>
      <c r="Y74" s="45"/>
      <c r="Z74" s="41"/>
      <c r="AA74" s="55"/>
    </row>
    <row r="75" spans="1:52" x14ac:dyDescent="0.2">
      <c r="J75" s="19"/>
      <c r="K75" s="5"/>
      <c r="L75" s="20"/>
      <c r="M75" s="23"/>
      <c r="N75" s="9"/>
      <c r="O75" s="24"/>
      <c r="P75" s="27"/>
      <c r="Q75" s="11"/>
      <c r="R75" s="28"/>
      <c r="S75" s="52"/>
      <c r="T75" s="7"/>
      <c r="U75" s="31"/>
      <c r="V75" s="54"/>
      <c r="W75" s="13"/>
      <c r="X75" s="44"/>
      <c r="Y75" s="45"/>
      <c r="Z75" s="41"/>
      <c r="AA75" s="55"/>
    </row>
    <row r="76" spans="1:52" x14ac:dyDescent="0.2">
      <c r="J76" s="19"/>
      <c r="K76" s="5"/>
      <c r="L76" s="20"/>
      <c r="M76" s="23"/>
      <c r="N76" s="9"/>
      <c r="O76" s="24"/>
      <c r="P76" s="27"/>
      <c r="Q76" s="11"/>
      <c r="R76" s="28"/>
      <c r="S76" s="52"/>
      <c r="T76" s="7"/>
      <c r="U76" s="31"/>
      <c r="V76" s="54"/>
      <c r="W76" s="13"/>
      <c r="X76" s="44"/>
      <c r="Y76" s="45"/>
      <c r="Z76" s="41"/>
      <c r="AA76" s="55"/>
    </row>
    <row r="77" spans="1:52" x14ac:dyDescent="0.2">
      <c r="J77" s="19"/>
      <c r="K77" s="5"/>
      <c r="L77" s="20"/>
      <c r="M77" s="23"/>
      <c r="N77" s="9"/>
      <c r="O77" s="24"/>
      <c r="P77" s="27"/>
      <c r="Q77" s="11"/>
      <c r="R77" s="28"/>
      <c r="S77" s="52"/>
      <c r="T77" s="7"/>
      <c r="U77" s="31"/>
      <c r="V77" s="54"/>
      <c r="W77" s="13"/>
      <c r="X77" s="44"/>
      <c r="Y77" s="45"/>
      <c r="Z77" s="41"/>
      <c r="AA77" s="55"/>
    </row>
    <row r="78" spans="1:52" x14ac:dyDescent="0.2">
      <c r="J78" s="19"/>
      <c r="K78" s="5"/>
      <c r="L78" s="20"/>
      <c r="M78" s="23"/>
      <c r="N78" s="9"/>
      <c r="O78" s="24"/>
      <c r="P78" s="27"/>
      <c r="Q78" s="11"/>
      <c r="R78" s="28"/>
      <c r="S78" s="52"/>
      <c r="T78" s="7"/>
      <c r="U78" s="31"/>
      <c r="V78" s="54"/>
      <c r="W78" s="13"/>
      <c r="X78" s="44"/>
      <c r="Y78" s="45"/>
      <c r="Z78" s="41"/>
      <c r="AA78" s="55"/>
    </row>
    <row r="79" spans="1:52" x14ac:dyDescent="0.2">
      <c r="J79" s="19"/>
      <c r="K79" s="5"/>
      <c r="L79" s="20"/>
      <c r="M79" s="23"/>
      <c r="N79" s="9"/>
      <c r="O79" s="24"/>
      <c r="P79" s="27"/>
      <c r="Q79" s="11"/>
      <c r="R79" s="28"/>
      <c r="S79" s="52"/>
      <c r="T79" s="7"/>
      <c r="U79" s="31"/>
      <c r="V79" s="54"/>
      <c r="W79" s="13"/>
      <c r="X79" s="44"/>
      <c r="Y79" s="45"/>
      <c r="Z79" s="41"/>
      <c r="AA79" s="55"/>
    </row>
    <row r="80" spans="1:52" x14ac:dyDescent="0.2">
      <c r="J80" s="19"/>
      <c r="K80" s="5"/>
      <c r="L80" s="20"/>
      <c r="M80" s="23"/>
      <c r="N80" s="9"/>
      <c r="O80" s="24"/>
      <c r="P80" s="27"/>
      <c r="Q80" s="11"/>
      <c r="R80" s="28"/>
      <c r="S80" s="52"/>
      <c r="T80" s="7"/>
      <c r="U80" s="31"/>
      <c r="V80" s="54"/>
      <c r="W80" s="13"/>
      <c r="X80" s="44"/>
      <c r="Y80" s="45"/>
      <c r="Z80" s="41"/>
      <c r="AA80" s="55"/>
    </row>
  </sheetData>
  <autoFilter ref="A2:BB66" xr:uid="{B53E07A8-7445-4319-8681-1509CF471702}">
    <sortState xmlns:xlrd2="http://schemas.microsoft.com/office/spreadsheetml/2017/richdata2" ref="A3:BB66">
      <sortCondition ref="A2:A66"/>
    </sortState>
  </autoFilter>
  <sortState xmlns:xlrd2="http://schemas.microsoft.com/office/spreadsheetml/2017/richdata2" ref="A3:AB66">
    <sortCondition ref="C3:C66"/>
    <sortCondition ref="B3:B66"/>
  </sortState>
  <mergeCells count="8">
    <mergeCell ref="A1:D1"/>
    <mergeCell ref="E1:I1"/>
    <mergeCell ref="Y1:AA1"/>
    <mergeCell ref="V1:X1"/>
    <mergeCell ref="S1:U1"/>
    <mergeCell ref="P1:R1"/>
    <mergeCell ref="M1:O1"/>
    <mergeCell ref="J1:L1"/>
  </mergeCells>
  <phoneticPr fontId="1" type="noConversion"/>
  <conditionalFormatting sqref="E1:E1048576">
    <cfRule type="containsText" dxfId="46" priority="51" operator="containsText" text="吝啬">
      <formula>NOT(ISERROR(SEARCH("吝啬",E1)))</formula>
    </cfRule>
    <cfRule type="containsText" dxfId="45" priority="52" operator="containsText" text="慷慨">
      <formula>NOT(ISERROR(SEARCH("慷慨",E1)))</formula>
    </cfRule>
  </conditionalFormatting>
  <conditionalFormatting sqref="F2:F1048576">
    <cfRule type="containsText" dxfId="44" priority="49" operator="containsText" text="狡诈">
      <formula>NOT(ISERROR(SEARCH("狡诈",F2)))</formula>
    </cfRule>
    <cfRule type="containsText" dxfId="43" priority="50" operator="containsText" text="诚实">
      <formula>NOT(ISERROR(SEARCH("诚实",F2)))</formula>
    </cfRule>
  </conditionalFormatting>
  <conditionalFormatting sqref="G2:G1048576">
    <cfRule type="containsText" dxfId="42" priority="47" operator="containsText" text="谨慎">
      <formula>NOT(ISERROR(SEARCH("谨慎",G2)))</formula>
    </cfRule>
    <cfRule type="containsText" dxfId="41" priority="48" operator="containsText" text="大胆">
      <formula>NOT(ISERROR(SEARCH("大胆",G2)))</formula>
    </cfRule>
  </conditionalFormatting>
  <conditionalFormatting sqref="H2:H1048576">
    <cfRule type="containsText" dxfId="40" priority="45" operator="containsText" text="残忍">
      <formula>NOT(ISERROR(SEARCH("残忍",H2)))</formula>
    </cfRule>
    <cfRule type="containsText" dxfId="39" priority="46" operator="containsText" text="仁慈">
      <formula>NOT(ISERROR(SEARCH("仁慈",H2)))</formula>
    </cfRule>
  </conditionalFormatting>
  <conditionalFormatting sqref="I3:I1048576">
    <cfRule type="containsText" dxfId="38" priority="43" operator="containsText" text="冲动">
      <formula>NOT(ISERROR(SEARCH("冲动",I3)))</formula>
    </cfRule>
    <cfRule type="containsText" dxfId="37" priority="44" operator="containsText" text="谋略">
      <formula>NOT(ISERROR(SEARCH("谋略",I3)))</formula>
    </cfRule>
  </conditionalFormatting>
  <conditionalFormatting sqref="J1:J1048576">
    <cfRule type="top10" dxfId="36" priority="41" bottom="1" rank="5"/>
    <cfRule type="top10" dxfId="35" priority="42" rank="5"/>
  </conditionalFormatting>
  <conditionalFormatting sqref="K1:K1048576">
    <cfRule type="top10" dxfId="34" priority="39" bottom="1" rank="5"/>
    <cfRule type="top10" dxfId="33" priority="40" rank="5"/>
  </conditionalFormatting>
  <conditionalFormatting sqref="L1:L1048576">
    <cfRule type="top10" dxfId="32" priority="37" bottom="1" rank="5"/>
    <cfRule type="top10" dxfId="31" priority="38" rank="5"/>
  </conditionalFormatting>
  <conditionalFormatting sqref="M1:M1048576">
    <cfRule type="top10" dxfId="30" priority="36" rank="5"/>
  </conditionalFormatting>
  <conditionalFormatting sqref="N1:N1048576">
    <cfRule type="top10" dxfId="29" priority="34" rank="5"/>
  </conditionalFormatting>
  <conditionalFormatting sqref="O1:O1048576">
    <cfRule type="top10" dxfId="28" priority="32" rank="5"/>
  </conditionalFormatting>
  <conditionalFormatting sqref="P1:P1048576">
    <cfRule type="top10" dxfId="27" priority="30" rank="5"/>
  </conditionalFormatting>
  <conditionalFormatting sqref="Q1:Q1048576">
    <cfRule type="top10" dxfId="26" priority="28" rank="5"/>
  </conditionalFormatting>
  <conditionalFormatting sqref="R1:R1048576">
    <cfRule type="aboveAverage" dxfId="25" priority="26" equalAverage="1"/>
  </conditionalFormatting>
  <conditionalFormatting sqref="S1:S1048576">
    <cfRule type="cellIs" dxfId="24" priority="21" operator="between">
      <formula>60</formula>
      <formula>99</formula>
    </cfRule>
    <cfRule type="aboveAverage" dxfId="23" priority="24" aboveAverage="0"/>
    <cfRule type="aboveAverage" dxfId="22" priority="25"/>
  </conditionalFormatting>
  <conditionalFormatting sqref="T1:T1048576">
    <cfRule type="cellIs" dxfId="21" priority="20" operator="between">
      <formula>60</formula>
      <formula>99</formula>
    </cfRule>
    <cfRule type="aboveAverage" dxfId="20" priority="22" aboveAverage="0"/>
    <cfRule type="aboveAverage" dxfId="19" priority="23"/>
  </conditionalFormatting>
  <conditionalFormatting sqref="U1:U1048576">
    <cfRule type="cellIs" dxfId="18" priority="17" operator="between">
      <formula>60</formula>
      <formula>99</formula>
    </cfRule>
    <cfRule type="aboveAverage" dxfId="17" priority="18" aboveAverage="0"/>
    <cfRule type="aboveAverage" dxfId="16" priority="19"/>
  </conditionalFormatting>
  <conditionalFormatting sqref="V1:V1048576">
    <cfRule type="aboveAverage" dxfId="15" priority="16"/>
  </conditionalFormatting>
  <conditionalFormatting sqref="X1:X1048576">
    <cfRule type="cellIs" dxfId="14" priority="13" operator="between">
      <formula>60</formula>
      <formula>79</formula>
    </cfRule>
    <cfRule type="aboveAverage" dxfId="13" priority="14" aboveAverage="0"/>
    <cfRule type="aboveAverage" dxfId="12" priority="15"/>
  </conditionalFormatting>
  <conditionalFormatting sqref="Y1:Y1048576">
    <cfRule type="aboveAverage" dxfId="11" priority="10" aboveAverage="0"/>
    <cfRule type="aboveAverage" dxfId="10" priority="11"/>
    <cfRule type="cellIs" dxfId="9" priority="12" operator="between">
      <formula>60</formula>
      <formula>79</formula>
    </cfRule>
  </conditionalFormatting>
  <conditionalFormatting sqref="Z1:Z1048576">
    <cfRule type="cellIs" dxfId="8" priority="7" operator="between">
      <formula>60</formula>
      <formula>79</formula>
    </cfRule>
    <cfRule type="aboveAverage" dxfId="7" priority="8" aboveAverage="0"/>
    <cfRule type="aboveAverage" dxfId="6" priority="9"/>
  </conditionalFormatting>
  <conditionalFormatting sqref="AA1:AA1048576">
    <cfRule type="cellIs" dxfId="5" priority="4" operator="between">
      <formula>60</formula>
      <formula>79</formula>
    </cfRule>
    <cfRule type="aboveAverage" dxfId="4" priority="5" aboveAverage="0"/>
    <cfRule type="aboveAverage" dxfId="3" priority="6"/>
  </conditionalFormatting>
  <conditionalFormatting sqref="D1:D1048576">
    <cfRule type="top10" dxfId="2" priority="2" bottom="1" rank="10"/>
    <cfRule type="top10" dxfId="1" priority="3" rank="10"/>
  </conditionalFormatting>
  <conditionalFormatting sqref="AB1:AB1048576">
    <cfRule type="containsText" dxfId="0" priority="1" operator="containsText" text="e1.0.10">
      <formula>NOT(ISERROR(SEARCH("e1.0.10",AB1)))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KingRight</dc:creator>
  <cp:lastModifiedBy>王正旭</cp:lastModifiedBy>
  <dcterms:created xsi:type="dcterms:W3CDTF">2015-06-05T18:19:34Z</dcterms:created>
  <dcterms:modified xsi:type="dcterms:W3CDTF">2020-04-13T17:02:56Z</dcterms:modified>
</cp:coreProperties>
</file>