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7BD0AEB7-5D31-416B-893A-52D08A77A1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O16" i="1"/>
  <c r="Q16" i="1"/>
  <c r="U16" i="1"/>
  <c r="K17" i="1"/>
  <c r="M17" i="1"/>
  <c r="Q17" i="1"/>
  <c r="S17" i="1"/>
  <c r="U17" i="1"/>
  <c r="J3" i="1"/>
  <c r="O3" i="1"/>
  <c r="Q3" i="1"/>
  <c r="S3" i="1"/>
  <c r="Z3" i="1"/>
  <c r="J5" i="1"/>
  <c r="N5" i="1"/>
  <c r="T5" i="1"/>
  <c r="J55" i="1"/>
  <c r="K55" i="1"/>
  <c r="L55" i="1"/>
  <c r="P55" i="1"/>
  <c r="Q55" i="1"/>
  <c r="T55" i="1"/>
  <c r="J6" i="1"/>
  <c r="K6" i="1"/>
  <c r="L6" i="1"/>
  <c r="P6" i="1"/>
  <c r="Q6" i="1"/>
  <c r="T6" i="1"/>
  <c r="J7" i="1"/>
  <c r="O7" i="1"/>
  <c r="Q7" i="1"/>
  <c r="U7" i="1"/>
  <c r="K8" i="1"/>
  <c r="M8" i="1"/>
  <c r="Q8" i="1"/>
  <c r="S8" i="1"/>
  <c r="J9" i="1"/>
  <c r="L9" i="1"/>
  <c r="O9" i="1"/>
  <c r="P9" i="1"/>
  <c r="S9" i="1"/>
  <c r="K10" i="1"/>
  <c r="M10" i="1"/>
  <c r="Q10" i="1"/>
  <c r="S10" i="1"/>
  <c r="J11" i="1"/>
  <c r="K11" i="1"/>
  <c r="L11" i="1"/>
  <c r="Q11" i="1"/>
  <c r="J13" i="1"/>
  <c r="O13" i="1"/>
  <c r="Q13" i="1"/>
  <c r="U13" i="1"/>
  <c r="K15" i="1"/>
  <c r="M15" i="1"/>
  <c r="Q15" i="1"/>
  <c r="S15" i="1"/>
  <c r="J18" i="1"/>
  <c r="O18" i="1"/>
  <c r="Q18" i="1"/>
  <c r="S18" i="1"/>
  <c r="U18" i="1"/>
  <c r="J19" i="1"/>
  <c r="K19" i="1"/>
  <c r="L19" i="1"/>
  <c r="Q19" i="1"/>
  <c r="J25" i="1"/>
  <c r="L25" i="1"/>
  <c r="O25" i="1"/>
  <c r="P25" i="1"/>
  <c r="T25" i="1"/>
  <c r="J20" i="1"/>
  <c r="M20" i="1"/>
  <c r="P20" i="1"/>
  <c r="S20" i="1"/>
  <c r="T20" i="1"/>
  <c r="J21" i="1"/>
  <c r="N21" i="1"/>
  <c r="AA21" i="1"/>
  <c r="J22" i="1"/>
  <c r="K22" i="1"/>
  <c r="L22" i="1"/>
  <c r="Q22" i="1"/>
  <c r="J4" i="1"/>
  <c r="O4" i="1"/>
  <c r="Q4" i="1"/>
  <c r="V4" i="1"/>
  <c r="X4" i="1"/>
  <c r="Y4" i="1"/>
  <c r="Z4" i="1"/>
  <c r="K26" i="1"/>
  <c r="M26" i="1"/>
  <c r="Q26" i="1"/>
  <c r="S26" i="1"/>
  <c r="J27" i="1"/>
  <c r="M27" i="1"/>
  <c r="P27" i="1"/>
  <c r="J28" i="1"/>
  <c r="L28" i="1"/>
  <c r="O28" i="1"/>
  <c r="P28" i="1"/>
  <c r="T28" i="1"/>
  <c r="J29" i="1"/>
  <c r="K29" i="1"/>
  <c r="L29" i="1"/>
  <c r="Q29" i="1"/>
  <c r="J30" i="1"/>
  <c r="L30" i="1"/>
  <c r="U30" i="1"/>
  <c r="J33" i="1"/>
  <c r="N33" i="1"/>
  <c r="S33" i="1"/>
  <c r="J12" i="1"/>
  <c r="M12" i="1"/>
  <c r="P12" i="1"/>
  <c r="T12" i="1"/>
  <c r="J34" i="1"/>
  <c r="L34" i="1"/>
  <c r="O34" i="1"/>
  <c r="P34" i="1"/>
  <c r="S34" i="1"/>
  <c r="T34" i="1"/>
  <c r="J32" i="1"/>
  <c r="L32" i="1"/>
  <c r="S32" i="1"/>
  <c r="J31" i="1"/>
  <c r="L31" i="1"/>
  <c r="J63" i="1"/>
  <c r="K63" i="1"/>
  <c r="L63" i="1"/>
  <c r="Q63" i="1"/>
  <c r="J36" i="1"/>
  <c r="O36" i="1"/>
  <c r="Q36" i="1"/>
  <c r="J35" i="1"/>
  <c r="N35" i="1"/>
  <c r="U35" i="1"/>
  <c r="J37" i="1"/>
  <c r="L37" i="1"/>
  <c r="O37" i="1"/>
  <c r="P37" i="1"/>
  <c r="J38" i="1"/>
  <c r="K38" i="1"/>
  <c r="L38" i="1"/>
  <c r="Q38" i="1"/>
  <c r="T38" i="1"/>
  <c r="J39" i="1"/>
  <c r="K39" i="1"/>
  <c r="L39" i="1"/>
  <c r="Q39" i="1"/>
  <c r="K40" i="1"/>
  <c r="M40" i="1"/>
  <c r="Q40" i="1"/>
  <c r="S40" i="1"/>
  <c r="J41" i="1"/>
  <c r="O41" i="1"/>
  <c r="Q41" i="1"/>
  <c r="U41" i="1"/>
  <c r="J42" i="1"/>
  <c r="N42" i="1"/>
  <c r="AA42" i="1"/>
  <c r="J43" i="1"/>
  <c r="O43" i="1"/>
  <c r="Q43" i="1"/>
  <c r="U43" i="1"/>
  <c r="J44" i="1"/>
  <c r="N44" i="1"/>
  <c r="S44" i="1"/>
  <c r="K45" i="1"/>
  <c r="M45" i="1"/>
  <c r="Q45" i="1"/>
  <c r="S45" i="1"/>
  <c r="U45" i="1"/>
  <c r="J14" i="1"/>
  <c r="K14" i="1"/>
  <c r="L14" i="1"/>
  <c r="Q14" i="1"/>
  <c r="T14" i="1"/>
  <c r="J47" i="1"/>
  <c r="O47" i="1"/>
  <c r="Q47" i="1"/>
  <c r="T47" i="1"/>
  <c r="J48" i="1"/>
  <c r="K48" i="1"/>
  <c r="L48" i="1"/>
  <c r="Q48" i="1"/>
  <c r="R48" i="1"/>
  <c r="J49" i="1"/>
  <c r="L49" i="1"/>
  <c r="T49" i="1"/>
  <c r="J50" i="1"/>
  <c r="O50" i="1"/>
  <c r="Q50" i="1"/>
  <c r="U50" i="1"/>
  <c r="J51" i="1"/>
  <c r="O51" i="1"/>
  <c r="Q51" i="1"/>
  <c r="Z51" i="1"/>
  <c r="J52" i="1"/>
  <c r="O52" i="1"/>
  <c r="Q52" i="1"/>
  <c r="U52" i="1"/>
  <c r="J53" i="1"/>
  <c r="M53" i="1"/>
  <c r="P53" i="1"/>
  <c r="J54" i="1"/>
  <c r="N54" i="1"/>
  <c r="X54" i="1"/>
  <c r="Y54" i="1"/>
  <c r="J56" i="1"/>
  <c r="K56" i="1"/>
  <c r="L56" i="1"/>
  <c r="Q56" i="1"/>
  <c r="T56" i="1"/>
  <c r="J57" i="1"/>
  <c r="L57" i="1"/>
  <c r="O57" i="1"/>
  <c r="P57" i="1"/>
  <c r="AA57" i="1"/>
  <c r="J59" i="1"/>
  <c r="O59" i="1"/>
  <c r="Q59" i="1"/>
  <c r="Z59" i="1"/>
  <c r="J58" i="1"/>
  <c r="O58" i="1"/>
  <c r="Q58" i="1"/>
  <c r="AA58" i="1"/>
  <c r="J60" i="1"/>
  <c r="K60" i="1"/>
  <c r="L60" i="1"/>
  <c r="Q60" i="1"/>
  <c r="T60" i="1"/>
  <c r="K23" i="1"/>
  <c r="M23" i="1"/>
  <c r="Q23" i="1"/>
  <c r="U23" i="1"/>
  <c r="X23" i="1"/>
  <c r="Y23" i="1"/>
  <c r="J61" i="1"/>
  <c r="L61" i="1"/>
  <c r="T61" i="1"/>
  <c r="J62" i="1"/>
  <c r="K62" i="1"/>
  <c r="L62" i="1"/>
  <c r="P62" i="1"/>
  <c r="Q62" i="1"/>
  <c r="T62" i="1"/>
  <c r="J64" i="1"/>
  <c r="O64" i="1"/>
  <c r="Q64" i="1"/>
  <c r="S64" i="1"/>
  <c r="J65" i="1"/>
  <c r="O65" i="1"/>
  <c r="Q65" i="1"/>
  <c r="U65" i="1"/>
  <c r="K46" i="1"/>
  <c r="M46" i="1"/>
  <c r="Q46" i="1"/>
  <c r="U46" i="1"/>
  <c r="J66" i="1"/>
  <c r="O66" i="1"/>
  <c r="Q66" i="1"/>
  <c r="S66" i="1"/>
  <c r="Z66" i="1"/>
  <c r="J24" i="1"/>
  <c r="L24" i="1"/>
  <c r="I53" i="1" l="1"/>
  <c r="I20" i="1"/>
  <c r="I35" i="1"/>
  <c r="I16" i="1"/>
  <c r="I5" i="1"/>
  <c r="I8" i="1"/>
  <c r="I10" i="1"/>
  <c r="I45" i="1"/>
  <c r="I9" i="1"/>
  <c r="I40" i="1"/>
  <c r="I41" i="1"/>
  <c r="I43" i="1"/>
  <c r="I18" i="1"/>
  <c r="I36" i="1"/>
  <c r="I47" i="1"/>
  <c r="I50" i="1"/>
  <c r="I24" i="1"/>
  <c r="I32" i="1"/>
  <c r="I61" i="1"/>
  <c r="I31" i="1"/>
  <c r="I62" i="1"/>
  <c r="I6" i="1"/>
  <c r="I55" i="1"/>
  <c r="I48" i="1"/>
  <c r="I29" i="1"/>
  <c r="I39" i="1"/>
  <c r="I19" i="1"/>
  <c r="I14" i="1"/>
  <c r="I63" i="1"/>
  <c r="I11" i="1"/>
  <c r="I66" i="1"/>
  <c r="I58" i="1"/>
  <c r="I51" i="1"/>
  <c r="I42" i="1"/>
  <c r="I3" i="1"/>
  <c r="I4" i="1"/>
  <c r="I57" i="1"/>
  <c r="I59" i="1"/>
  <c r="I13" i="1"/>
  <c r="I15" i="1"/>
  <c r="I56" i="1"/>
  <c r="I60" i="1"/>
  <c r="I64" i="1"/>
  <c r="I46" i="1"/>
  <c r="I65" i="1"/>
  <c r="I54" i="1"/>
  <c r="I21" i="1"/>
  <c r="I37" i="1"/>
  <c r="I27" i="1"/>
  <c r="I38" i="1"/>
  <c r="I52" i="1"/>
  <c r="I34" i="1"/>
  <c r="I49" i="1"/>
  <c r="I23" i="1"/>
  <c r="I44" i="1"/>
  <c r="I33" i="1"/>
  <c r="I25" i="1"/>
  <c r="I28" i="1"/>
  <c r="I30" i="1"/>
  <c r="I26" i="1"/>
  <c r="I7" i="1"/>
  <c r="I17" i="1"/>
  <c r="I22" i="1"/>
  <c r="I12" i="1"/>
  <c r="H12" i="1"/>
  <c r="H53" i="1"/>
  <c r="H20" i="1"/>
  <c r="H35" i="1"/>
  <c r="H16" i="1"/>
  <c r="H5" i="1"/>
  <c r="H8" i="1"/>
  <c r="H10" i="1"/>
  <c r="H45" i="1"/>
  <c r="H9" i="1"/>
  <c r="H40" i="1"/>
  <c r="H41" i="1"/>
  <c r="H43" i="1"/>
  <c r="H18" i="1"/>
  <c r="H36" i="1"/>
  <c r="H47" i="1"/>
  <c r="H50" i="1"/>
  <c r="H24" i="1"/>
  <c r="H32" i="1"/>
  <c r="H61" i="1"/>
  <c r="H31" i="1"/>
  <c r="H62" i="1"/>
  <c r="H6" i="1"/>
  <c r="H55" i="1"/>
  <c r="H48" i="1"/>
  <c r="H29" i="1"/>
  <c r="H39" i="1"/>
  <c r="H19" i="1"/>
  <c r="H14" i="1"/>
  <c r="H63" i="1"/>
  <c r="H66" i="1"/>
  <c r="H58" i="1"/>
  <c r="H51" i="1"/>
  <c r="H42" i="1"/>
  <c r="H3" i="1"/>
  <c r="H4" i="1"/>
  <c r="H57" i="1"/>
  <c r="H59" i="1"/>
  <c r="H13" i="1"/>
  <c r="H15" i="1"/>
  <c r="H56" i="1"/>
  <c r="H60" i="1"/>
  <c r="H64" i="1"/>
  <c r="H46" i="1"/>
  <c r="H65" i="1"/>
  <c r="H54" i="1"/>
  <c r="H21" i="1"/>
  <c r="H37" i="1"/>
  <c r="H27" i="1"/>
  <c r="H38" i="1"/>
  <c r="H52" i="1"/>
  <c r="H34" i="1"/>
  <c r="H49" i="1"/>
  <c r="H23" i="1"/>
  <c r="H44" i="1"/>
  <c r="H33" i="1"/>
  <c r="H25" i="1"/>
  <c r="H28" i="1"/>
  <c r="H30" i="1"/>
  <c r="H26" i="1"/>
  <c r="H7" i="1"/>
  <c r="H17" i="1"/>
  <c r="H22" i="1"/>
  <c r="H11" i="1"/>
  <c r="G53" i="1"/>
  <c r="G20" i="1"/>
  <c r="G35" i="1"/>
  <c r="G16" i="1"/>
  <c r="G5" i="1"/>
  <c r="G8" i="1"/>
  <c r="G10" i="1"/>
  <c r="G45" i="1"/>
  <c r="G9" i="1"/>
  <c r="G40" i="1"/>
  <c r="G41" i="1"/>
  <c r="G43" i="1"/>
  <c r="G18" i="1"/>
  <c r="G36" i="1"/>
  <c r="G47" i="1"/>
  <c r="G50" i="1"/>
  <c r="G24" i="1"/>
  <c r="G32" i="1"/>
  <c r="G61" i="1"/>
  <c r="G31" i="1"/>
  <c r="G62" i="1"/>
  <c r="G6" i="1"/>
  <c r="G55" i="1"/>
  <c r="G48" i="1"/>
  <c r="G29" i="1"/>
  <c r="G39" i="1"/>
  <c r="G19" i="1"/>
  <c r="G14" i="1"/>
  <c r="G63" i="1"/>
  <c r="G11" i="1"/>
  <c r="G66" i="1"/>
  <c r="G58" i="1"/>
  <c r="G51" i="1"/>
  <c r="G42" i="1"/>
  <c r="G3" i="1"/>
  <c r="G4" i="1"/>
  <c r="G57" i="1"/>
  <c r="G59" i="1"/>
  <c r="G13" i="1"/>
  <c r="G15" i="1"/>
  <c r="G56" i="1"/>
  <c r="G60" i="1"/>
  <c r="G64" i="1"/>
  <c r="G46" i="1"/>
  <c r="G65" i="1"/>
  <c r="G54" i="1"/>
  <c r="G21" i="1"/>
  <c r="G37" i="1"/>
  <c r="G27" i="1"/>
  <c r="G38" i="1"/>
  <c r="G52" i="1"/>
  <c r="G34" i="1"/>
  <c r="G49" i="1"/>
  <c r="G23" i="1"/>
  <c r="G44" i="1"/>
  <c r="G33" i="1"/>
  <c r="G25" i="1"/>
  <c r="G28" i="1"/>
  <c r="G30" i="1"/>
  <c r="G26" i="1"/>
  <c r="G7" i="1"/>
  <c r="G17" i="1"/>
  <c r="G22" i="1"/>
  <c r="G12" i="1"/>
  <c r="F53" i="1"/>
  <c r="F20" i="1"/>
  <c r="F35" i="1"/>
  <c r="F16" i="1"/>
  <c r="F5" i="1"/>
  <c r="F8" i="1"/>
  <c r="F10" i="1"/>
  <c r="F45" i="1"/>
  <c r="F9" i="1"/>
  <c r="F40" i="1"/>
  <c r="F41" i="1"/>
  <c r="F43" i="1"/>
  <c r="F18" i="1"/>
  <c r="F36" i="1"/>
  <c r="F47" i="1"/>
  <c r="F50" i="1"/>
  <c r="F24" i="1"/>
  <c r="F32" i="1"/>
  <c r="F61" i="1"/>
  <c r="F31" i="1"/>
  <c r="F62" i="1"/>
  <c r="F6" i="1"/>
  <c r="F55" i="1"/>
  <c r="F48" i="1"/>
  <c r="F29" i="1"/>
  <c r="F39" i="1"/>
  <c r="F19" i="1"/>
  <c r="F14" i="1"/>
  <c r="F63" i="1"/>
  <c r="F11" i="1"/>
  <c r="F66" i="1"/>
  <c r="F58" i="1"/>
  <c r="F51" i="1"/>
  <c r="F42" i="1"/>
  <c r="F3" i="1"/>
  <c r="F4" i="1"/>
  <c r="F57" i="1"/>
  <c r="F59" i="1"/>
  <c r="F13" i="1"/>
  <c r="F15" i="1"/>
  <c r="F56" i="1"/>
  <c r="F60" i="1"/>
  <c r="F64" i="1"/>
  <c r="F46" i="1"/>
  <c r="F65" i="1"/>
  <c r="F54" i="1"/>
  <c r="F21" i="1"/>
  <c r="F37" i="1"/>
  <c r="F27" i="1"/>
  <c r="F38" i="1"/>
  <c r="F52" i="1"/>
  <c r="F34" i="1"/>
  <c r="F49" i="1"/>
  <c r="F23" i="1"/>
  <c r="F44" i="1"/>
  <c r="F33" i="1"/>
  <c r="F25" i="1"/>
  <c r="F28" i="1"/>
  <c r="F30" i="1"/>
  <c r="F26" i="1"/>
  <c r="F7" i="1"/>
  <c r="F17" i="1"/>
  <c r="F22" i="1"/>
  <c r="F12" i="1"/>
  <c r="E12" i="1"/>
  <c r="E53" i="1"/>
  <c r="E20" i="1"/>
  <c r="E35" i="1"/>
  <c r="E16" i="1"/>
  <c r="E5" i="1"/>
  <c r="E8" i="1"/>
  <c r="E10" i="1"/>
  <c r="E45" i="1"/>
  <c r="E9" i="1"/>
  <c r="E40" i="1"/>
  <c r="E41" i="1"/>
  <c r="E43" i="1"/>
  <c r="E18" i="1"/>
  <c r="E36" i="1"/>
  <c r="E47" i="1"/>
  <c r="E50" i="1"/>
  <c r="E24" i="1"/>
  <c r="E32" i="1"/>
  <c r="E61" i="1"/>
  <c r="E31" i="1"/>
  <c r="E62" i="1"/>
  <c r="E6" i="1"/>
  <c r="E55" i="1"/>
  <c r="E48" i="1"/>
  <c r="E29" i="1"/>
  <c r="E39" i="1"/>
  <c r="E19" i="1"/>
  <c r="E14" i="1"/>
  <c r="E63" i="1"/>
  <c r="E11" i="1"/>
  <c r="E66" i="1"/>
  <c r="E58" i="1"/>
  <c r="E51" i="1"/>
  <c r="E42" i="1"/>
  <c r="E3" i="1"/>
  <c r="E4" i="1"/>
  <c r="E57" i="1"/>
  <c r="E59" i="1"/>
  <c r="E13" i="1"/>
  <c r="E15" i="1"/>
  <c r="E56" i="1"/>
  <c r="E60" i="1"/>
  <c r="E64" i="1"/>
  <c r="E46" i="1"/>
  <c r="E65" i="1"/>
  <c r="E54" i="1"/>
  <c r="E21" i="1"/>
  <c r="E37" i="1"/>
  <c r="E27" i="1"/>
  <c r="E38" i="1"/>
  <c r="E52" i="1"/>
  <c r="E34" i="1"/>
  <c r="E49" i="1"/>
  <c r="E23" i="1"/>
  <c r="E44" i="1"/>
  <c r="E33" i="1"/>
  <c r="E25" i="1"/>
  <c r="E28" i="1"/>
  <c r="E30" i="1"/>
  <c r="E26" i="1"/>
  <c r="E7" i="1"/>
  <c r="E17" i="1"/>
  <c r="E22" i="1"/>
  <c r="D6" i="1" l="1"/>
  <c r="D48" i="1"/>
  <c r="D55" i="1"/>
  <c r="D17" i="1"/>
  <c r="D7" i="1"/>
  <c r="D57" i="1"/>
  <c r="D46" i="1"/>
  <c r="D4" i="1"/>
  <c r="D14" i="1"/>
  <c r="D31" i="1"/>
  <c r="D43" i="1"/>
  <c r="D16" i="1"/>
  <c r="D34" i="1"/>
  <c r="D30" i="1"/>
  <c r="D60" i="1"/>
  <c r="D39" i="1"/>
  <c r="D32" i="1"/>
  <c r="D40" i="1"/>
  <c r="D27" i="1"/>
  <c r="D51" i="1"/>
  <c r="D29" i="1"/>
  <c r="D9" i="1"/>
  <c r="D47" i="1"/>
  <c r="D28" i="1"/>
  <c r="D52" i="1"/>
  <c r="D19" i="1"/>
  <c r="D61" i="1"/>
  <c r="D41" i="1"/>
  <c r="D35" i="1"/>
  <c r="D56" i="1"/>
  <c r="D24" i="1"/>
  <c r="D53" i="1"/>
  <c r="D25" i="1"/>
  <c r="D33" i="1"/>
  <c r="D37" i="1"/>
  <c r="D15" i="1"/>
  <c r="D58" i="1"/>
  <c r="D50" i="1"/>
  <c r="D45" i="1"/>
  <c r="D12" i="1"/>
  <c r="D38" i="1"/>
  <c r="D20" i="1"/>
  <c r="D64" i="1"/>
  <c r="D44" i="1"/>
  <c r="D21" i="1"/>
  <c r="D13" i="1"/>
  <c r="D66" i="1"/>
  <c r="D10" i="1"/>
  <c r="D42" i="1"/>
  <c r="D23" i="1"/>
  <c r="D54" i="1"/>
  <c r="D59" i="1"/>
  <c r="D11" i="1"/>
  <c r="D36" i="1"/>
  <c r="D8" i="1"/>
  <c r="D22" i="1"/>
  <c r="D26" i="1"/>
  <c r="D65" i="1"/>
  <c r="D63" i="1"/>
  <c r="D62" i="1"/>
  <c r="D18" i="1"/>
  <c r="D5" i="1"/>
  <c r="D3" i="1"/>
  <c r="D49" i="1"/>
</calcChain>
</file>

<file path=xl/sharedStrings.xml><?xml version="1.0" encoding="utf-8"?>
<sst xmlns="http://schemas.openxmlformats.org/spreadsheetml/2006/main" count="384" uniqueCount="193">
  <si>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</si>
  <si>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</si>
  <si>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</si>
  <si>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</si>
  <si>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</si>
  <si>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</si>
  <si>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</si>
  <si>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</si>
  <si>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</si>
  <si>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</si>
  <si>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</si>
  <si>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</si>
  <si>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</si>
  <si>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</si>
  <si>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</si>
  <si>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</si>
  <si>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</si>
  <si>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</si>
  <si>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</si>
  <si>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</si>
  <si>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</si>
  <si>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</si>
  <si>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</si>
  <si>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</si>
  <si>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</si>
  <si>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</si>
  <si>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</si>
  <si>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</si>
  <si>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</si>
  <si>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</si>
  <si>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</si>
  <si>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</si>
  <si>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</si>
  <si>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</si>
  <si>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</si>
  <si>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</si>
  <si>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</si>
  <si>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</si>
  <si>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</si>
  <si>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</si>
  <si>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</si>
  <si>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</si>
  <si>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</si>
  <si>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</si>
  <si>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</si>
  <si>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</si>
  <si>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</si>
  <si>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</si>
  <si>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</si>
  <si>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</si>
  <si>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称号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</si>
  <si>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</si>
  <si>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</si>
  <si>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</si>
  <si>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</si>
  <si>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</si>
  <si>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</si>
  <si>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</si>
  <si>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</si>
  <si>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</si>
  <si>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</si>
  <si>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</si>
  <si>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</si>
  <si>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</si>
  <si>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</si>
  <si>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</si>
  <si>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</si>
  <si>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</si>
  <si>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</si>
  <si>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</si>
  <si>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</si>
  <si>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</si>
  <si>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</si>
  <si>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</si>
  <si>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</si>
  <si>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</si>
  <si>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</si>
  <si>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</si>
  <si>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</si>
  <si>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</si>
  <si>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</si>
  <si>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</si>
  <si>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</si>
  <si>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</si>
  <si>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</si>
  <si>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</si>
  <si>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</si>
  <si>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</si>
  <si>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</si>
  <si>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</si>
  <si>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</si>
  <si>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</si>
  <si>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</si>
  <si>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</si>
  <si>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</si>
  <si>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</si>
  <si>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</si>
  <si>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</si>
  <si>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</si>
  <si>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</si>
  <si>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a10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</si>
  <si>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</si>
  <si>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</si>
  <si>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</si>
  <si>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</si>
  <si>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</si>
  <si>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</si>
  <si>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</si>
  <si>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</si>
  <si>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</si>
  <si>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</si>
  <si>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</si>
  <si>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</si>
  <si>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</si>
  <si>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</si>
  <si>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</si>
  <si>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</si>
  <si>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</si>
  <si>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</si>
  <si>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</si>
  <si>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</si>
  <si>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</si>
  <si>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</si>
  <si>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</si>
  <si>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</si>
  <si>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</si>
  <si>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</si>
  <si>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</si>
  <si>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</si>
  <si>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</si>
  <si>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</si>
  <si>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</si>
  <si>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</si>
  <si>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</si>
  <si>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</si>
  <si>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</si>
  <si>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</si>
  <si>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</si>
  <si>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</si>
  <si>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</si>
  <si>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</si>
  <si>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</si>
  <si>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</si>
  <si>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</si>
  <si>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</si>
  <si>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</si>
  <si>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</si>
  <si>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</si>
  <si>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</si>
  <si>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</si>
  <si>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</si>
  <si>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</si>
  <si>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</si>
  <si>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</si>
  <si>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</si>
  <si>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</si>
  <si>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</si>
  <si>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</si>
  <si>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</si>
  <si>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</si>
  <si>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</si>
  <si>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</si>
  <si>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HuscarlFS</t>
    <phoneticPr fontId="1" type="noConversion"/>
  </si>
  <si>
    <t>KnightFS</t>
    <phoneticPr fontId="1" type="noConversion"/>
  </si>
  <si>
    <t>HopliteFS</t>
    <phoneticPr fontId="1" type="noConversion"/>
  </si>
  <si>
    <t>PeltasFS</t>
    <phoneticPr fontId="1" type="noConversion"/>
  </si>
  <si>
    <t>ArcherFS</t>
    <phoneticPr fontId="1" type="noConversion"/>
  </si>
  <si>
    <t>CrossS</t>
    <phoneticPr fontId="1" type="noConversion"/>
  </si>
  <si>
    <t>HorseArcherFS</t>
    <phoneticPr fontId="1" type="noConversion"/>
  </si>
  <si>
    <t>Cavalryfs</t>
    <phoneticPr fontId="1" type="noConversion"/>
  </si>
  <si>
    <t>WoodsSS</t>
    <phoneticPr fontId="1" type="noConversion"/>
  </si>
  <si>
    <t>HillSS</t>
    <phoneticPr fontId="1" type="noConversion"/>
  </si>
  <si>
    <t>DesertSS</t>
    <phoneticPr fontId="1" type="noConversion"/>
  </si>
  <si>
    <t>SerCom</t>
    <phoneticPr fontId="1" type="noConversion"/>
  </si>
  <si>
    <t>Com</t>
    <phoneticPr fontId="1" type="noConversion"/>
  </si>
  <si>
    <t>RogueS</t>
    <phoneticPr fontId="1" type="noConversion"/>
  </si>
  <si>
    <t>公牛</t>
    <phoneticPr fontId="1" type="noConversion"/>
  </si>
  <si>
    <t>黑道</t>
    <phoneticPr fontId="1" type="noConversion"/>
  </si>
  <si>
    <t>游方侠</t>
    <phoneticPr fontId="1" type="noConversion"/>
  </si>
  <si>
    <t>受诅咒者</t>
    <phoneticPr fontId="1" type="noConversion"/>
  </si>
  <si>
    <t>长匕</t>
    <phoneticPr fontId="1" type="noConversion"/>
  </si>
  <si>
    <t>金发</t>
    <phoneticPr fontId="1" type="noConversion"/>
  </si>
  <si>
    <t>乞丐</t>
    <phoneticPr fontId="1" type="noConversion"/>
  </si>
  <si>
    <t>黑道喉舌</t>
    <phoneticPr fontId="1" type="noConversion"/>
  </si>
  <si>
    <t>勇者</t>
    <phoneticPr fontId="1" type="noConversion"/>
  </si>
  <si>
    <t>金血</t>
    <phoneticPr fontId="1" type="noConversion"/>
  </si>
  <si>
    <t>求知客</t>
    <phoneticPr fontId="1" type="noConversion"/>
  </si>
  <si>
    <t>放逐者</t>
    <phoneticPr fontId="1" type="noConversion"/>
  </si>
  <si>
    <t>捷影</t>
    <phoneticPr fontId="1" type="noConversion"/>
  </si>
  <si>
    <t>小聒噪</t>
    <phoneticPr fontId="1" type="noConversion"/>
  </si>
  <si>
    <t>百草药僧</t>
    <phoneticPr fontId="1" type="noConversion"/>
  </si>
  <si>
    <t>熟练度总和</t>
    <phoneticPr fontId="1" type="noConversion"/>
  </si>
  <si>
    <t>e1.3.0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</si>
</sst>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5E7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ck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ck">
        <color auto="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5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</cellXfs>
  <cellStyles count="1">
    <cellStyle name="常规" xfId="0" builtinId="0"/>
  </cellStyles>
  <dxfs count="17">
    <dxf>
      <fill>
        <patternFill>
          <bgColor rgb="FFC0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0"/>
  <sheetViews>
    <sheetView tabSelected="1" zoomScaleNormal="100" workbookViewId="0">
      <pane xSplit="29" ySplit="2" topLeftCell="BC3" activePane="bottomRight" state="frozen"/>
      <selection pane="topRight" activeCell="AC1" sqref="AC1"/>
      <selection pane="bottomLeft" activeCell="A3" sqref="A3"/>
      <selection pane="bottomRight" activeCell="O13" sqref="O13"/>
    </sheetView>
  </sheetViews>
  <sheetFormatPr defaultRowHeight="16.5" x14ac:dyDescent="0.25"/>
  <cols>
    <col min="1" max="1" width="9.75" style="25" customWidth="1"/>
    <col min="2" max="2" width="4.125" style="26" customWidth="1"/>
    <col min="3" max="3" width="8.625" style="27" customWidth="1"/>
    <col min="4" max="4" width="12.625" style="17" customWidth="1"/>
    <col min="5" max="5" width="4.625" style="28" customWidth="1"/>
    <col min="6" max="8" width="4.625" style="26" customWidth="1"/>
    <col min="9" max="9" width="4.625" style="29" customWidth="1"/>
    <col min="10" max="10" width="10.625" style="30" customWidth="1"/>
    <col min="11" max="11" width="10.625" style="31" customWidth="1"/>
    <col min="12" max="12" width="10.625" style="32" customWidth="1"/>
    <col min="13" max="13" width="10.625" style="30" customWidth="1"/>
    <col min="14" max="14" width="10.625" style="31" customWidth="1"/>
    <col min="15" max="15" width="10.625" style="32" customWidth="1"/>
    <col min="16" max="16" width="10.625" style="30" customWidth="1"/>
    <col min="17" max="17" width="10.625" style="31" customWidth="1"/>
    <col min="18" max="18" width="7.125" style="32" customWidth="1"/>
    <col min="19" max="19" width="10.625" style="30" customWidth="1"/>
    <col min="20" max="20" width="10.625" style="31" customWidth="1"/>
    <col min="21" max="21" width="10.625" style="32" customWidth="1"/>
    <col min="22" max="22" width="7.125" style="30" customWidth="1"/>
    <col min="23" max="23" width="7.125" style="31" customWidth="1"/>
    <col min="24" max="24" width="7.125" style="32" customWidth="1"/>
    <col min="25" max="25" width="7.125" style="30" customWidth="1"/>
    <col min="26" max="26" width="7" style="31" customWidth="1"/>
    <col min="27" max="27" width="7.125" style="32" customWidth="1"/>
    <col min="28" max="28" width="9.25" style="22" customWidth="1"/>
    <col min="29" max="29" width="5.25" style="23" hidden="1" customWidth="1"/>
    <col min="30" max="30" width="3.75" style="24" hidden="1" customWidth="1"/>
    <col min="31" max="31" width="4.25" style="24" hidden="1" customWidth="1"/>
    <col min="32" max="32" width="3.125" style="24" hidden="1" customWidth="1"/>
    <col min="33" max="34" width="3.375" style="24" hidden="1" customWidth="1"/>
    <col min="35" max="35" width="3.75" style="24" hidden="1" customWidth="1"/>
    <col min="36" max="36" width="7.375" style="24" hidden="1" customWidth="1"/>
    <col min="37" max="37" width="7.125" style="24" hidden="1" customWidth="1"/>
    <col min="38" max="38" width="8.75" style="24" hidden="1" customWidth="1"/>
    <col min="39" max="39" width="6.625" style="24" hidden="1" customWidth="1"/>
    <col min="40" max="40" width="8.5" style="24" hidden="1" customWidth="1"/>
    <col min="41" max="41" width="5.875" style="24" hidden="1" customWidth="1"/>
    <col min="42" max="42" width="7" style="24" hidden="1" customWidth="1"/>
    <col min="43" max="43" width="7.375" style="24" hidden="1" customWidth="1"/>
    <col min="44" max="44" width="6.125" style="24" hidden="1" customWidth="1"/>
    <col min="45" max="45" width="4.75" style="24" hidden="1" customWidth="1"/>
    <col min="46" max="46" width="5.25" style="24" hidden="1" customWidth="1"/>
    <col min="47" max="47" width="5.5" style="24" hidden="1" customWidth="1"/>
    <col min="48" max="48" width="7.625" style="24" hidden="1" customWidth="1"/>
    <col min="49" max="49" width="6.125" style="24" hidden="1" customWidth="1"/>
    <col min="50" max="50" width="6.875" style="24" hidden="1" customWidth="1"/>
    <col min="51" max="51" width="8.375" style="24" hidden="1" customWidth="1"/>
    <col min="52" max="52" width="7.625" style="24" hidden="1" customWidth="1"/>
    <col min="53" max="53" width="8.625" style="24" hidden="1" customWidth="1"/>
    <col min="54" max="54" width="7.75" style="24" hidden="1" customWidth="1"/>
    <col min="55" max="55" width="9" style="23" customWidth="1"/>
    <col min="56" max="16384" width="9" style="23"/>
  </cols>
  <sheetData>
    <row r="1" spans="1:54" s="4" customFormat="1" ht="18.75" customHeight="1" thickTop="1" x14ac:dyDescent="0.3">
      <c r="A1" s="33" t="s">
        <v>86</v>
      </c>
      <c r="B1" s="34"/>
      <c r="C1" s="34"/>
      <c r="D1" s="35"/>
      <c r="E1" s="33" t="s">
        <v>24</v>
      </c>
      <c r="F1" s="34"/>
      <c r="G1" s="34"/>
      <c r="H1" s="34"/>
      <c r="I1" s="35"/>
      <c r="J1" s="36" t="s">
        <v>0</v>
      </c>
      <c r="K1" s="37"/>
      <c r="L1" s="38"/>
      <c r="M1" s="36" t="s">
        <v>1</v>
      </c>
      <c r="N1" s="37"/>
      <c r="O1" s="38"/>
      <c r="P1" s="36" t="s">
        <v>2</v>
      </c>
      <c r="Q1" s="37"/>
      <c r="R1" s="38"/>
      <c r="S1" s="36" t="s">
        <v>3</v>
      </c>
      <c r="T1" s="37"/>
      <c r="U1" s="38"/>
      <c r="V1" s="36" t="s">
        <v>4</v>
      </c>
      <c r="W1" s="37"/>
      <c r="X1" s="38"/>
      <c r="Y1" s="36" t="s">
        <v>5</v>
      </c>
      <c r="Z1" s="37"/>
      <c r="AA1" s="38"/>
      <c r="AB1" s="1" t="s">
        <v>23</v>
      </c>
      <c r="AC1" s="2"/>
      <c r="AD1" s="3"/>
      <c r="AE1" s="3"/>
      <c r="AF1" s="3"/>
      <c r="AG1" s="3"/>
      <c r="AH1" s="3"/>
      <c r="AI1" s="3" t="s">
        <v>84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s="12" customFormat="1" ht="18" x14ac:dyDescent="0.25">
      <c r="A2" s="5" t="s">
        <v>50</v>
      </c>
      <c r="B2" s="6" t="s">
        <v>30</v>
      </c>
      <c r="C2" s="6" t="s">
        <v>34</v>
      </c>
      <c r="D2" s="7" t="s">
        <v>191</v>
      </c>
      <c r="E2" s="5" t="s">
        <v>25</v>
      </c>
      <c r="F2" s="6" t="s">
        <v>26</v>
      </c>
      <c r="G2" s="6" t="s">
        <v>27</v>
      </c>
      <c r="H2" s="6" t="s">
        <v>28</v>
      </c>
      <c r="I2" s="8" t="s">
        <v>161</v>
      </c>
      <c r="J2" s="9" t="s">
        <v>6</v>
      </c>
      <c r="K2" s="10" t="s">
        <v>7</v>
      </c>
      <c r="L2" s="7" t="s">
        <v>8</v>
      </c>
      <c r="M2" s="9" t="s">
        <v>9</v>
      </c>
      <c r="N2" s="10" t="s">
        <v>10</v>
      </c>
      <c r="O2" s="7" t="s">
        <v>11</v>
      </c>
      <c r="P2" s="9" t="s">
        <v>12</v>
      </c>
      <c r="Q2" s="10" t="s">
        <v>13</v>
      </c>
      <c r="R2" s="7" t="s">
        <v>14</v>
      </c>
      <c r="S2" s="9" t="s">
        <v>47</v>
      </c>
      <c r="T2" s="10" t="s">
        <v>15</v>
      </c>
      <c r="U2" s="7" t="s">
        <v>16</v>
      </c>
      <c r="V2" s="9" t="s">
        <v>17</v>
      </c>
      <c r="W2" s="10" t="s">
        <v>18</v>
      </c>
      <c r="X2" s="7" t="s">
        <v>19</v>
      </c>
      <c r="Y2" s="9" t="s">
        <v>20</v>
      </c>
      <c r="Z2" s="10" t="s">
        <v>21</v>
      </c>
      <c r="AA2" s="7" t="s">
        <v>22</v>
      </c>
      <c r="AB2" s="11" t="s">
        <v>81</v>
      </c>
      <c r="AC2" s="12" t="s">
        <v>83</v>
      </c>
      <c r="AD2" s="13" t="s">
        <v>88</v>
      </c>
      <c r="AE2" s="13" t="s">
        <v>91</v>
      </c>
      <c r="AF2" s="13" t="s">
        <v>89</v>
      </c>
      <c r="AG2" s="13" t="s">
        <v>90</v>
      </c>
      <c r="AH2" s="13" t="s">
        <v>92</v>
      </c>
      <c r="AI2" s="13" t="s">
        <v>85</v>
      </c>
      <c r="AJ2" s="13" t="s">
        <v>162</v>
      </c>
      <c r="AK2" s="13" t="s">
        <v>163</v>
      </c>
      <c r="AL2" s="13" t="s">
        <v>164</v>
      </c>
      <c r="AM2" s="13" t="s">
        <v>165</v>
      </c>
      <c r="AN2" s="13" t="s">
        <v>166</v>
      </c>
      <c r="AO2" s="13" t="s">
        <v>167</v>
      </c>
      <c r="AP2" s="13" t="s">
        <v>168</v>
      </c>
      <c r="AQ2" s="13" t="s">
        <v>169</v>
      </c>
      <c r="AR2" s="13" t="s">
        <v>170</v>
      </c>
      <c r="AS2" s="13" t="s">
        <v>171</v>
      </c>
      <c r="AT2" s="13" t="s">
        <v>172</v>
      </c>
      <c r="AU2" s="13" t="s">
        <v>174</v>
      </c>
      <c r="AV2" s="13" t="s">
        <v>173</v>
      </c>
      <c r="AW2" s="13" t="s">
        <v>175</v>
      </c>
      <c r="AX2" s="13" t="s">
        <v>96</v>
      </c>
      <c r="AY2" s="13" t="s">
        <v>97</v>
      </c>
      <c r="AZ2" s="13" t="s">
        <v>94</v>
      </c>
      <c r="BA2" s="13" t="s">
        <v>87</v>
      </c>
      <c r="BB2" s="13" t="s">
        <v>98</v>
      </c>
    </row>
    <row r="3" spans="1:54" x14ac:dyDescent="0.25">
      <c r="A3" s="14" t="s">
        <v>33</v>
      </c>
      <c r="B3" s="15" t="s">
        <v>32</v>
      </c>
      <c r="C3" s="16" t="s">
        <v>35</v>
      </c>
      <c r="D3" s="17">
        <f>SUM(J3:AA3)</f>
        <v>290</v>
      </c>
      <c r="E3" s="18" t="str">
        <f>IF(AD3=1,"慷慨",IF(AD3=-1,"吝啬",""))</f>
        <v/>
      </c>
      <c r="F3" s="15" t="str">
        <f>IF(AE3=1,"诚实",IF(AE3=-1,"狡诈",""))</f>
        <v/>
      </c>
      <c r="G3" s="15" t="str">
        <f>IF(AF3=1,"大胆",IF(AF3=-1,"谨慎",""))</f>
        <v/>
      </c>
      <c r="H3" s="15" t="str">
        <f>IF(AG3=1,"仁慈",IF(AG3=-1,"残忍",""))</f>
        <v>仁慈</v>
      </c>
      <c r="I3" s="19" t="str">
        <f>IF(AH3=1,"谋略",IF(AH3=-1,"冲动",""))</f>
        <v>谋略</v>
      </c>
      <c r="J3" s="20">
        <f>IF(AI3&gt;0,AI3*30,IF(AJ3&gt;0,AJ3*30,IF(AK3&gt;0,AK3*30+10,IF(AL3&gt;0,AL3*30+10,IF(AM3&gt;0,AM3*30+10,IF(AN3&gt;0,"",IF(AO3&gt;0,AO3*30,IF(AP3&gt;0,AP3*30,IF(AQ3&gt;0,AQ3*30,"")))))))))</f>
        <v>70</v>
      </c>
      <c r="K3" s="21"/>
      <c r="L3" s="17"/>
      <c r="M3" s="20"/>
      <c r="N3" s="21"/>
      <c r="O3" s="17">
        <f>IF(AI3&gt;0,AI3*20,IF(AJ3&gt;0,"",IF(AK3&gt;0,"",IF(AL3&gt;0,"",IF(AM3&gt;0,AM3*20+30,IF(AN3&gt;0,"",IF(AO3&gt;0,"",IF(AP3&gt;0,"",IF(AQ3&gt;0,AQ3*20+30,"")))))))))</f>
        <v>70</v>
      </c>
      <c r="P3" s="20"/>
      <c r="Q3" s="21">
        <f>IF(AI3&gt;0,AI3*20,IF(AJ3&gt;0,AJ3*20+10,IF(AK3&gt;0,AK3*20+10,IF(AL3&gt;0,"",IF(AM3&gt;0,AM3*20+30,IF(AN3&gt;0,AN3*20+10,IF(AO3&gt;0,"",IF(AP3&gt;0,"",IF(AQ3&gt;0,"","")))))))))</f>
        <v>70</v>
      </c>
      <c r="R3" s="17"/>
      <c r="S3" s="20">
        <f>IF(AR3&gt;0,AR3*20,IF(AS3&gt;0,AS3*20,IF(AT3&gt;0,AT3*20,"")))</f>
        <v>20</v>
      </c>
      <c r="T3" s="21"/>
      <c r="U3" s="17"/>
      <c r="V3" s="20"/>
      <c r="W3" s="21"/>
      <c r="X3" s="17"/>
      <c r="Y3" s="20"/>
      <c r="Z3" s="21">
        <f>IF(AZ3&gt;0,AZ3*20,"")</f>
        <v>60</v>
      </c>
      <c r="AA3" s="17"/>
      <c r="AB3" s="22" t="s">
        <v>192</v>
      </c>
      <c r="AC3" s="23" t="s">
        <v>141</v>
      </c>
      <c r="AG3" s="24">
        <v>1</v>
      </c>
      <c r="AH3" s="24">
        <v>1</v>
      </c>
      <c r="AM3" s="24">
        <v>2</v>
      </c>
      <c r="AR3" s="24">
        <v>1</v>
      </c>
      <c r="AZ3" s="24">
        <v>3</v>
      </c>
    </row>
    <row r="4" spans="1:54" x14ac:dyDescent="0.25">
      <c r="A4" s="14" t="s">
        <v>190</v>
      </c>
      <c r="B4" s="15" t="s">
        <v>31</v>
      </c>
      <c r="C4" s="16" t="s">
        <v>38</v>
      </c>
      <c r="D4" s="17">
        <f>SUM(J4:AA4)</f>
        <v>430</v>
      </c>
      <c r="E4" s="18" t="str">
        <f>IF(AD4=1,"慷慨",IF(AD4=-1,"吝啬",""))</f>
        <v>吝啬</v>
      </c>
      <c r="F4" s="15" t="str">
        <f>IF(AE4=1,"诚实",IF(AE4=-1,"狡诈",""))</f>
        <v/>
      </c>
      <c r="G4" s="15" t="str">
        <f>IF(AF4=1,"大胆",IF(AF4=-1,"谨慎",""))</f>
        <v/>
      </c>
      <c r="H4" s="15" t="str">
        <f>IF(AG4=1,"仁慈",IF(AG4=-1,"残忍",""))</f>
        <v>仁慈</v>
      </c>
      <c r="I4" s="19" t="str">
        <f>IF(AH4=1,"谋略",IF(AH4=-1,"冲动",""))</f>
        <v/>
      </c>
      <c r="J4" s="20">
        <f>IF(AI4&gt;0,AI4*30,IF(AJ4&gt;0,AJ4*30,IF(AK4&gt;0,AK4*30+10,IF(AL4&gt;0,AL4*30+10,IF(AM4&gt;0,AM4*30+10,IF(AN4&gt;0,"",IF(AO4&gt;0,AO4*30,IF(AP4&gt;0,AP4*30,IF(AQ4&gt;0,AQ4*30,"")))))))))</f>
        <v>70</v>
      </c>
      <c r="K4" s="21"/>
      <c r="L4" s="17"/>
      <c r="M4" s="20"/>
      <c r="N4" s="21"/>
      <c r="O4" s="17">
        <f>IF(AI4&gt;0,AI4*20,IF(AJ4&gt;0,"",IF(AK4&gt;0,"",IF(AL4&gt;0,"",IF(AM4&gt;0,AM4*20+30,IF(AN4&gt;0,"",IF(AO4&gt;0,"",IF(AP4&gt;0,"",IF(AQ4&gt;0,AQ4*20+30,"")))))))))</f>
        <v>70</v>
      </c>
      <c r="P4" s="20"/>
      <c r="Q4" s="21">
        <f>IF(AI4&gt;0,AI4*20,IF(AJ4&gt;0,AJ4*20+10,IF(AK4&gt;0,AK4*20+10,IF(AL4&gt;0,"",IF(AM4&gt;0,AM4*20+30,IF(AN4&gt;0,AN4*20+10,IF(AO4&gt;0,"",IF(AP4&gt;0,"",IF(AQ4&gt;0,"","")))))))))</f>
        <v>70</v>
      </c>
      <c r="R4" s="17"/>
      <c r="S4" s="20"/>
      <c r="T4" s="21"/>
      <c r="U4" s="17"/>
      <c r="V4" s="20">
        <f>IF(AX4&gt;0,AX4*20,"")</f>
        <v>80</v>
      </c>
      <c r="W4" s="21"/>
      <c r="X4" s="17">
        <f>IF(AY4&gt;0,AY4*20,"")</f>
        <v>40</v>
      </c>
      <c r="Y4" s="20">
        <f>IF(AY4&gt;0,AY4*20,"")</f>
        <v>40</v>
      </c>
      <c r="Z4" s="21">
        <f>IF(AZ4&gt;0,AZ4*20,"")</f>
        <v>60</v>
      </c>
      <c r="AA4" s="17"/>
      <c r="AB4" s="22" t="s">
        <v>192</v>
      </c>
      <c r="AC4" s="23" t="s">
        <v>132</v>
      </c>
      <c r="AD4" s="24">
        <v>-1</v>
      </c>
      <c r="AG4" s="24">
        <v>1</v>
      </c>
      <c r="AM4" s="24">
        <v>2</v>
      </c>
      <c r="AX4" s="24">
        <v>4</v>
      </c>
      <c r="AY4" s="24">
        <v>2</v>
      </c>
      <c r="AZ4" s="24">
        <v>3</v>
      </c>
    </row>
    <row r="5" spans="1:54" x14ac:dyDescent="0.25">
      <c r="A5" s="14" t="s">
        <v>71</v>
      </c>
      <c r="B5" s="15" t="s">
        <v>31</v>
      </c>
      <c r="C5" s="16" t="s">
        <v>38</v>
      </c>
      <c r="D5" s="17">
        <f>SUM(J5:AA5)</f>
        <v>290</v>
      </c>
      <c r="E5" s="18" t="str">
        <f>IF(AD5=1,"慷慨",IF(AD5=-1,"吝啬",""))</f>
        <v/>
      </c>
      <c r="F5" s="15" t="str">
        <f>IF(AE5=1,"诚实",IF(AE5=-1,"狡诈",""))</f>
        <v>诚实</v>
      </c>
      <c r="G5" s="15" t="str">
        <f>IF(AF5=1,"大胆",IF(AF5=-1,"谨慎",""))</f>
        <v/>
      </c>
      <c r="H5" s="15" t="str">
        <f>IF(AG5=1,"仁慈",IF(AG5=-1,"残忍",""))</f>
        <v>仁慈</v>
      </c>
      <c r="I5" s="19" t="str">
        <f>IF(AH5=1,"谋略",IF(AH5=-1,"冲动",""))</f>
        <v/>
      </c>
      <c r="J5" s="20">
        <f>IF(AI5&gt;0,AI5*30,IF(AJ5&gt;0,AJ5*30,IF(AK5&gt;0,AK5*30+10,IF(AL5&gt;0,AL5*30+10,IF(AM5&gt;0,AM5*30+10,IF(AN5&gt;0,"",IF(AO5&gt;0,AO5*30,IF(AP5&gt;0,AP5*30,IF(AQ5&gt;0,AQ5*30,"")))))))))</f>
        <v>120</v>
      </c>
      <c r="K5" s="21"/>
      <c r="L5" s="17"/>
      <c r="M5" s="20"/>
      <c r="N5" s="21">
        <f>IF(AI5&gt;0,AI5*20,IF(AJ5&gt;0,"",IF(AK5&gt;0,"",IF(AL5&gt;0,"",IF(AM5&gt;0,"",IF(AN5&gt;0,"",IF(AO5&gt;0,AO5*20+60,IF(AP5&gt;0,"",IF(AQ5&gt;0,"","")))))))))</f>
        <v>140</v>
      </c>
      <c r="O5" s="17"/>
      <c r="P5" s="20"/>
      <c r="Q5" s="21"/>
      <c r="R5" s="17"/>
      <c r="S5" s="20"/>
      <c r="T5" s="21">
        <f>IF(AU5&gt;0,AU5*20,IF(AV5&gt;0,AV5*10,""))</f>
        <v>30</v>
      </c>
      <c r="U5" s="17"/>
      <c r="V5" s="20"/>
      <c r="W5" s="21"/>
      <c r="X5" s="17"/>
      <c r="Y5" s="20"/>
      <c r="Z5" s="21"/>
      <c r="AA5" s="17"/>
      <c r="AB5" s="22" t="s">
        <v>192</v>
      </c>
      <c r="AC5" s="23" t="s">
        <v>134</v>
      </c>
      <c r="AE5" s="24">
        <v>1</v>
      </c>
      <c r="AG5" s="24">
        <v>1</v>
      </c>
      <c r="AO5" s="24">
        <v>4</v>
      </c>
      <c r="AV5" s="24">
        <v>3</v>
      </c>
    </row>
    <row r="6" spans="1:54" x14ac:dyDescent="0.25">
      <c r="A6" s="14" t="s">
        <v>53</v>
      </c>
      <c r="B6" s="15" t="s">
        <v>31</v>
      </c>
      <c r="C6" s="16" t="s">
        <v>49</v>
      </c>
      <c r="D6" s="17">
        <f>SUM(J6:AA6)</f>
        <v>670</v>
      </c>
      <c r="E6" s="18" t="str">
        <f>IF(AD6=1,"慷慨",IF(AD6=-1,"吝啬",""))</f>
        <v>慷慨</v>
      </c>
      <c r="F6" s="15" t="str">
        <f>IF(AE6=1,"诚实",IF(AE6=-1,"狡诈",""))</f>
        <v/>
      </c>
      <c r="G6" s="15" t="str">
        <f>IF(AF6=1,"大胆",IF(AF6=-1,"谨慎",""))</f>
        <v>大胆</v>
      </c>
      <c r="H6" s="15" t="str">
        <f>IF(AG6=1,"仁慈",IF(AG6=-1,"残忍",""))</f>
        <v>仁慈</v>
      </c>
      <c r="I6" s="19" t="str">
        <f>IF(AH6=1,"谋略",IF(AH6=-1,"冲动",""))</f>
        <v/>
      </c>
      <c r="J6" s="20">
        <f>IF(AI6&gt;0,AI6*30,IF(AJ6&gt;0,AJ6*30,IF(AK6&gt;0,AK6*30+10,IF(AL6&gt;0,AL6*30+10,IF(AM6&gt;0,AM6*30+10,IF(AN6&gt;0,"",IF(AO6&gt;0,AO6*30,IF(AP6&gt;0,AP6*30,IF(AQ6&gt;0,AQ6*30,"")))))))))</f>
        <v>130</v>
      </c>
      <c r="K6" s="21">
        <f>IF(AI6&gt;0,AI6*30,IF(AJ6&gt;0,AJ6*30+50,IF(AK6&gt;0,AK6*30,IF(AL6&gt;0,"",IF(AM6&gt;0,"",IF(AN6&gt;0,AN6*30,IF(AO6&gt;0,"",IF(AP6&gt;0,"",IF(AQ6&gt;0,"","")))))))))</f>
        <v>120</v>
      </c>
      <c r="L6" s="17">
        <f>IF(AI6&gt;0,AI6*30,IF(AJ6&gt;0,AJ6*30+20,IF(AK6&gt;0,AK6*30+20,IF(AL6&gt;0,AL6*30+20,IF(AM6&gt;0,"",IF(AN6&gt;0,"",IF(AO6&gt;0,"",IF(AP6&gt;0,"",IF(AQ6&gt;0,AQ6*30+10,"")))))))))</f>
        <v>140</v>
      </c>
      <c r="M6" s="20"/>
      <c r="N6" s="21"/>
      <c r="O6" s="17"/>
      <c r="P6" s="20">
        <f>IF(AI6&gt;0,AI6*20,IF(AJ6&gt;0,"",IF(AK6&gt;0,AK6*20+50,IF(AL6&gt;0,"",IF(AM6&gt;0,"",IF(AN6&gt;0,"",IF(AO6&gt;0,"",IF(AP6&gt;0,AP6*20+40,IF(AQ6&gt;0,AQ6*20+50,"")))))))))</f>
        <v>130</v>
      </c>
      <c r="Q6" s="21">
        <f>IF(AI6&gt;0,AI6*20,IF(AJ6&gt;0,AJ6*20+10,IF(AK6&gt;0,AK6*20+10,IF(AL6&gt;0,"",IF(AM6&gt;0,AM6*20+30,IF(AN6&gt;0,AN6*20+10,IF(AO6&gt;0,"",IF(AP6&gt;0,"",IF(AQ6&gt;0,"","")))))))))</f>
        <v>90</v>
      </c>
      <c r="R6" s="17"/>
      <c r="S6" s="20"/>
      <c r="T6" s="21">
        <f>IF(AU6&gt;0,AU6*20,IF(AV6&gt;0,AV6*10,""))</f>
        <v>60</v>
      </c>
      <c r="U6" s="17"/>
      <c r="V6" s="20"/>
      <c r="W6" s="21"/>
      <c r="X6" s="17"/>
      <c r="Y6" s="20"/>
      <c r="Z6" s="21"/>
      <c r="AA6" s="17"/>
      <c r="AB6" s="22" t="s">
        <v>192</v>
      </c>
      <c r="AC6" s="23" t="s">
        <v>123</v>
      </c>
      <c r="AD6" s="24">
        <v>1</v>
      </c>
      <c r="AF6" s="24">
        <v>1</v>
      </c>
      <c r="AG6" s="24">
        <v>1</v>
      </c>
      <c r="AK6" s="24">
        <v>4</v>
      </c>
      <c r="AU6" s="24">
        <v>3</v>
      </c>
    </row>
    <row r="7" spans="1:54" x14ac:dyDescent="0.25">
      <c r="A7" s="14" t="s">
        <v>67</v>
      </c>
      <c r="B7" s="15" t="s">
        <v>32</v>
      </c>
      <c r="C7" s="16" t="s">
        <v>40</v>
      </c>
      <c r="D7" s="17">
        <f>SUM(J7:AA7)</f>
        <v>380</v>
      </c>
      <c r="E7" s="18" t="str">
        <f>IF(AD7=1,"慷慨",IF(AD7=-1,"吝啬",""))</f>
        <v>慷慨</v>
      </c>
      <c r="F7" s="15" t="str">
        <f>IF(AE7=1,"诚实",IF(AE7=-1,"狡诈",""))</f>
        <v/>
      </c>
      <c r="G7" s="15" t="str">
        <f>IF(AF7=1,"大胆",IF(AF7=-1,"谨慎",""))</f>
        <v>大胆</v>
      </c>
      <c r="H7" s="15" t="str">
        <f>IF(AG7=1,"仁慈",IF(AG7=-1,"残忍",""))</f>
        <v/>
      </c>
      <c r="I7" s="19" t="str">
        <f>IF(AH7=1,"谋略",IF(AH7=-1,"冲动",""))</f>
        <v/>
      </c>
      <c r="J7" s="20">
        <f>IF(AI7&gt;0,AI7*30,IF(AJ7&gt;0,AJ7*30,IF(AK7&gt;0,AK7*30+10,IF(AL7&gt;0,AL7*30+10,IF(AM7&gt;0,AM7*30+10,IF(AN7&gt;0,"",IF(AO7&gt;0,AO7*30,IF(AP7&gt;0,AP7*30,IF(AQ7&gt;0,AQ7*30,"")))))))))</f>
        <v>100</v>
      </c>
      <c r="K7" s="21"/>
      <c r="L7" s="17"/>
      <c r="M7" s="20"/>
      <c r="N7" s="21"/>
      <c r="O7" s="17">
        <f>IF(AI7&gt;0,AI7*20,IF(AJ7&gt;0,"",IF(AK7&gt;0,"",IF(AL7&gt;0,"",IF(AM7&gt;0,AM7*20+30,IF(AN7&gt;0,"",IF(AO7&gt;0,"",IF(AP7&gt;0,"",IF(AQ7&gt;0,AQ7*20+30,"")))))))))</f>
        <v>90</v>
      </c>
      <c r="P7" s="20"/>
      <c r="Q7" s="21">
        <f>IF(AI7&gt;0,AI7*20,IF(AJ7&gt;0,AJ7*20+10,IF(AK7&gt;0,AK7*20+10,IF(AL7&gt;0,"",IF(AM7&gt;0,AM7*20+30,IF(AN7&gt;0,AN7*20+10,IF(AO7&gt;0,"",IF(AP7&gt;0,"",IF(AQ7&gt;0,"","")))))))))</f>
        <v>90</v>
      </c>
      <c r="R7" s="17"/>
      <c r="S7" s="20"/>
      <c r="T7" s="21"/>
      <c r="U7" s="17">
        <f>IF(AW7&gt;0,AW7*20,"")</f>
        <v>100</v>
      </c>
      <c r="V7" s="20"/>
      <c r="W7" s="21"/>
      <c r="X7" s="17"/>
      <c r="Y7" s="20"/>
      <c r="Z7" s="21"/>
      <c r="AA7" s="17"/>
      <c r="AB7" s="22" t="s">
        <v>192</v>
      </c>
      <c r="AC7" s="23" t="s">
        <v>110</v>
      </c>
      <c r="AD7" s="24">
        <v>1</v>
      </c>
      <c r="AF7" s="24">
        <v>1</v>
      </c>
      <c r="AM7" s="24">
        <v>3</v>
      </c>
      <c r="AW7" s="24">
        <v>5</v>
      </c>
    </row>
    <row r="8" spans="1:54" x14ac:dyDescent="0.25">
      <c r="A8" s="14" t="s">
        <v>56</v>
      </c>
      <c r="B8" s="15" t="s">
        <v>31</v>
      </c>
      <c r="C8" s="16" t="s">
        <v>35</v>
      </c>
      <c r="D8" s="17">
        <f>SUM(J8:AA8)</f>
        <v>375</v>
      </c>
      <c r="E8" s="18" t="str">
        <f>IF(AD8=1,"慷慨",IF(AD8=-1,"吝啬",""))</f>
        <v>慷慨</v>
      </c>
      <c r="F8" s="15" t="str">
        <f>IF(AE8=1,"诚实",IF(AE8=-1,"狡诈",""))</f>
        <v/>
      </c>
      <c r="G8" s="15" t="str">
        <f>IF(AF8=1,"大胆",IF(AF8=-1,"谨慎",""))</f>
        <v>大胆</v>
      </c>
      <c r="H8" s="15" t="str">
        <f>IF(AG8=1,"仁慈",IF(AG8=-1,"残忍",""))</f>
        <v>仁慈</v>
      </c>
      <c r="I8" s="19" t="str">
        <f>IF(AH8=1,"谋略",IF(AH8=-1,"冲动",""))</f>
        <v>冲动</v>
      </c>
      <c r="J8" s="20"/>
      <c r="K8" s="21">
        <f>IF(AI8&gt;0,AI8*30,IF(AJ8&gt;0,AJ8*30+50,IF(AK8&gt;0,AK8*30,IF(AL8&gt;0,"",IF(AM8&gt;0,"",IF(AN8&gt;0,AN8*30,IF(AO8&gt;0,"",IF(AP8&gt;0,"",IF(AQ8&gt;0,"","")))))))))</f>
        <v>90</v>
      </c>
      <c r="L8" s="17"/>
      <c r="M8" s="20">
        <f>IF(AI8&gt;0,AI8*25,IF(AJ8&gt;0,"",IF(AK8&gt;0,"",IF(AL8&gt;0,"",IF(AM8&gt;0,"",IF(AN8&gt;0,AN8*25+60,IF(AO8&gt;0,"",IF(AP8&gt;0,AP8*25+30,IF(AQ8&gt;0,"","")))))))))</f>
        <v>135</v>
      </c>
      <c r="N8" s="21"/>
      <c r="O8" s="17"/>
      <c r="P8" s="20"/>
      <c r="Q8" s="21">
        <f>IF(AI8&gt;0,AI8*20,IF(AJ8&gt;0,AJ8*20+10,IF(AK8&gt;0,AK8*20+10,IF(AL8&gt;0,"",IF(AM8&gt;0,AM8*20+30,IF(AN8&gt;0,AN8*20+10,IF(AO8&gt;0,"",IF(AP8&gt;0,"",IF(AQ8&gt;0,"","")))))))))</f>
        <v>70</v>
      </c>
      <c r="R8" s="17"/>
      <c r="S8" s="20">
        <f>IF(AR8&gt;0,AR8*20,IF(AS8&gt;0,AS8*20,IF(AT8&gt;0,AT8*20,"")))</f>
        <v>80</v>
      </c>
      <c r="T8" s="21"/>
      <c r="U8" s="17"/>
      <c r="V8" s="20"/>
      <c r="W8" s="21"/>
      <c r="X8" s="17"/>
      <c r="Y8" s="20"/>
      <c r="Z8" s="21"/>
      <c r="AA8" s="17"/>
      <c r="AB8" s="22" t="s">
        <v>192</v>
      </c>
      <c r="AC8" s="23" t="s">
        <v>147</v>
      </c>
      <c r="AD8" s="24">
        <v>1</v>
      </c>
      <c r="AF8" s="24">
        <v>1</v>
      </c>
      <c r="AG8" s="24">
        <v>1</v>
      </c>
      <c r="AH8" s="24">
        <v>-1</v>
      </c>
      <c r="AN8" s="24">
        <v>3</v>
      </c>
      <c r="AS8" s="24">
        <v>4</v>
      </c>
    </row>
    <row r="9" spans="1:54" x14ac:dyDescent="0.25">
      <c r="A9" s="14" t="s">
        <v>55</v>
      </c>
      <c r="B9" s="15" t="s">
        <v>31</v>
      </c>
      <c r="C9" s="16" t="s">
        <v>36</v>
      </c>
      <c r="D9" s="17">
        <f>SUM(J9:AA9)</f>
        <v>590</v>
      </c>
      <c r="E9" s="18" t="str">
        <f>IF(AD9=1,"慷慨",IF(AD9=-1,"吝啬",""))</f>
        <v>慷慨</v>
      </c>
      <c r="F9" s="15" t="str">
        <f>IF(AE9=1,"诚实",IF(AE9=-1,"狡诈",""))</f>
        <v>狡诈</v>
      </c>
      <c r="G9" s="15" t="str">
        <f>IF(AF9=1,"大胆",IF(AF9=-1,"谨慎",""))</f>
        <v/>
      </c>
      <c r="H9" s="15" t="str">
        <f>IF(AG9=1,"仁慈",IF(AG9=-1,"残忍",""))</f>
        <v/>
      </c>
      <c r="I9" s="19" t="str">
        <f>IF(AH9=1,"谋略",IF(AH9=-1,"冲动",""))</f>
        <v/>
      </c>
      <c r="J9" s="20">
        <f>IF(AI9&gt;0,AI9*30,IF(AJ9&gt;0,AJ9*30,IF(AK9&gt;0,AK9*30+10,IF(AL9&gt;0,AL9*30+10,IF(AM9&gt;0,AM9*30+10,IF(AN9&gt;0,"",IF(AO9&gt;0,AO9*30,IF(AP9&gt;0,AP9*30,IF(AQ9&gt;0,AQ9*30,"")))))))))</f>
        <v>120</v>
      </c>
      <c r="K9" s="21"/>
      <c r="L9" s="17">
        <f>IF(AI9&gt;0,AI9*30,IF(AJ9&gt;0,AJ9*30+20,IF(AK9&gt;0,AK9*30+20,IF(AL9&gt;0,AL9*30+20,IF(AM9&gt;0,"",IF(AN9&gt;0,"",IF(AO9&gt;0,"",IF(AP9&gt;0,"",IF(AQ9&gt;0,AQ9*30+10,"")))))))))</f>
        <v>130</v>
      </c>
      <c r="M9" s="20"/>
      <c r="N9" s="21"/>
      <c r="O9" s="17">
        <f>IF(AI9&gt;0,AI9*20,IF(AJ9&gt;0,"",IF(AK9&gt;0,"",IF(AL9&gt;0,"",IF(AM9&gt;0,AM9*20+30,IF(AN9&gt;0,"",IF(AO9&gt;0,"",IF(AP9&gt;0,"",IF(AQ9&gt;0,AQ9*20+30,"")))))))))</f>
        <v>110</v>
      </c>
      <c r="P9" s="20">
        <f>IF(AI9&gt;0,AI9*20,IF(AJ9&gt;0,"",IF(AK9&gt;0,AK9*20+50,IF(AL9&gt;0,"",IF(AM9&gt;0,"",IF(AN9&gt;0,"",IF(AO9&gt;0,"",IF(AP9&gt;0,AP9*20+40,IF(AQ9&gt;0,AQ9*20+50,"")))))))))</f>
        <v>130</v>
      </c>
      <c r="Q9" s="21"/>
      <c r="R9" s="17"/>
      <c r="S9" s="20">
        <f>IF(AR9&gt;0,AR9*20,IF(AS9&gt;0,AS9*20,IF(AT9&gt;0,AT9*20,"")))</f>
        <v>100</v>
      </c>
      <c r="T9" s="21"/>
      <c r="U9" s="17"/>
      <c r="V9" s="20"/>
      <c r="W9" s="21"/>
      <c r="X9" s="17"/>
      <c r="Y9" s="20"/>
      <c r="Z9" s="21"/>
      <c r="AA9" s="17"/>
      <c r="AB9" s="22" t="s">
        <v>192</v>
      </c>
      <c r="AC9" s="23" t="s">
        <v>115</v>
      </c>
      <c r="AD9" s="24">
        <v>1</v>
      </c>
      <c r="AE9" s="24">
        <v>-1</v>
      </c>
      <c r="AQ9" s="24">
        <v>4</v>
      </c>
      <c r="AS9" s="24">
        <v>5</v>
      </c>
    </row>
    <row r="10" spans="1:54" x14ac:dyDescent="0.25">
      <c r="A10" s="14" t="s">
        <v>52</v>
      </c>
      <c r="B10" s="15" t="s">
        <v>31</v>
      </c>
      <c r="C10" s="16" t="s">
        <v>36</v>
      </c>
      <c r="D10" s="17">
        <f>SUM(J10:AA10)</f>
        <v>355</v>
      </c>
      <c r="E10" s="18" t="str">
        <f>IF(AD10=1,"慷慨",IF(AD10=-1,"吝啬",""))</f>
        <v>慷慨</v>
      </c>
      <c r="F10" s="15" t="str">
        <f>IF(AE10=1,"诚实",IF(AE10=-1,"狡诈",""))</f>
        <v/>
      </c>
      <c r="G10" s="15" t="str">
        <f>IF(AF10=1,"大胆",IF(AF10=-1,"谨慎",""))</f>
        <v>大胆</v>
      </c>
      <c r="H10" s="15" t="str">
        <f>IF(AG10=1,"仁慈",IF(AG10=-1,"残忍",""))</f>
        <v>残忍</v>
      </c>
      <c r="I10" s="19" t="str">
        <f>IF(AH10=1,"谋略",IF(AH10=-1,"冲动",""))</f>
        <v/>
      </c>
      <c r="J10" s="20"/>
      <c r="K10" s="21">
        <f>IF(AI10&gt;0,AI10*30,IF(AJ10&gt;0,AJ10*30+50,IF(AK10&gt;0,AK10*30,IF(AL10&gt;0,"",IF(AM10&gt;0,"",IF(AN10&gt;0,AN10*30,IF(AO10&gt;0,"",IF(AP10&gt;0,"",IF(AQ10&gt;0,"","")))))))))</f>
        <v>90</v>
      </c>
      <c r="L10" s="17"/>
      <c r="M10" s="20">
        <f>IF(AI10&gt;0,AI10*25,IF(AJ10&gt;0,"",IF(AK10&gt;0,"",IF(AL10&gt;0,"",IF(AM10&gt;0,"",IF(AN10&gt;0,AN10*25+60,IF(AO10&gt;0,"",IF(AP10&gt;0,AP10*25+30,IF(AQ10&gt;0,"","")))))))))</f>
        <v>135</v>
      </c>
      <c r="N10" s="21"/>
      <c r="O10" s="17"/>
      <c r="P10" s="20"/>
      <c r="Q10" s="21">
        <f>IF(AI10&gt;0,AI10*20,IF(AJ10&gt;0,AJ10*20+10,IF(AK10&gt;0,AK10*20+10,IF(AL10&gt;0,"",IF(AM10&gt;0,AM10*20+30,IF(AN10&gt;0,AN10*20+10,IF(AO10&gt;0,"",IF(AP10&gt;0,"",IF(AQ10&gt;0,"","")))))))))</f>
        <v>70</v>
      </c>
      <c r="R10" s="17"/>
      <c r="S10" s="20">
        <f>IF(AR10&gt;0,AR10*20,IF(AS10&gt;0,AS10*20,IF(AT10&gt;0,AT10*20,"")))</f>
        <v>60</v>
      </c>
      <c r="T10" s="21"/>
      <c r="U10" s="17"/>
      <c r="V10" s="20"/>
      <c r="W10" s="21"/>
      <c r="X10" s="17"/>
      <c r="Y10" s="20"/>
      <c r="Z10" s="21"/>
      <c r="AA10" s="17"/>
      <c r="AB10" s="22" t="s">
        <v>192</v>
      </c>
      <c r="AC10" s="23" t="s">
        <v>120</v>
      </c>
      <c r="AD10" s="24">
        <v>1</v>
      </c>
      <c r="AF10" s="24">
        <v>1</v>
      </c>
      <c r="AG10" s="24">
        <v>-1</v>
      </c>
      <c r="AN10" s="24">
        <v>3</v>
      </c>
      <c r="AS10" s="24">
        <v>3</v>
      </c>
    </row>
    <row r="11" spans="1:54" x14ac:dyDescent="0.25">
      <c r="A11" s="14" t="s">
        <v>69</v>
      </c>
      <c r="B11" s="15" t="s">
        <v>32</v>
      </c>
      <c r="C11" s="16" t="s">
        <v>35</v>
      </c>
      <c r="D11" s="17">
        <f>SUM(J11:AA11)</f>
        <v>520</v>
      </c>
      <c r="E11" s="18" t="str">
        <f>IF(AD11=1,"慷慨",IF(AD11=-1,"吝啬",""))</f>
        <v/>
      </c>
      <c r="F11" s="15" t="str">
        <f>IF(AE11=1,"诚实",IF(AE11=-1,"狡诈",""))</f>
        <v>诚实</v>
      </c>
      <c r="G11" s="15" t="str">
        <f>IF(AF11=1,"大胆",IF(AF11=-1,"谨慎",""))</f>
        <v>大胆</v>
      </c>
      <c r="H11" s="15" t="str">
        <f>IF(AG11=1,"仁慈",IF(AG11=-1,"残忍",""))</f>
        <v>残忍</v>
      </c>
      <c r="I11" s="19" t="str">
        <f>IF(AH11=1,"谋略",IF(AH11=-1,"冲动",""))</f>
        <v/>
      </c>
      <c r="J11" s="20">
        <f>IF(AI11&gt;0,AI11*30,IF(AJ11&gt;0,AJ11*30,IF(AK11&gt;0,AK11*30+10,IF(AL11&gt;0,AL11*30+10,IF(AM11&gt;0,AM11*30+10,IF(AN11&gt;0,"",IF(AO11&gt;0,AO11*30,IF(AP11&gt;0,AP11*30,IF(AQ11&gt;0,AQ11*30,"")))))))))</f>
        <v>120</v>
      </c>
      <c r="K11" s="21">
        <f>IF(AI11&gt;0,AI11*30,IF(AJ11&gt;0,AJ11*30+50,IF(AK11&gt;0,AK11*30,IF(AL11&gt;0,"",IF(AM11&gt;0,"",IF(AN11&gt;0,AN11*30,IF(AO11&gt;0,"",IF(AP11&gt;0,"",IF(AQ11&gt;0,"","")))))))))</f>
        <v>170</v>
      </c>
      <c r="L11" s="17">
        <f>IF(AI11&gt;0,AI11*30,IF(AJ11&gt;0,AJ11*30+20,IF(AK11&gt;0,AK11*30+20,IF(AL11&gt;0,AL11*30+20,IF(AM11&gt;0,"",IF(AN11&gt;0,"",IF(AO11&gt;0,"",IF(AP11&gt;0,"",IF(AQ11&gt;0,AQ11*30+10,"")))))))))</f>
        <v>140</v>
      </c>
      <c r="M11" s="20"/>
      <c r="N11" s="21"/>
      <c r="O11" s="17"/>
      <c r="P11" s="20"/>
      <c r="Q11" s="21">
        <f>IF(AI11&gt;0,AI11*20,IF(AJ11&gt;0,AJ11*20+10,IF(AK11&gt;0,AK11*20+10,IF(AL11&gt;0,"",IF(AM11&gt;0,AM11*20+30,IF(AN11&gt;0,AN11*20+10,IF(AO11&gt;0,"",IF(AP11&gt;0,"",IF(AQ11&gt;0,"","")))))))))</f>
        <v>90</v>
      </c>
      <c r="R11" s="17"/>
      <c r="S11" s="20"/>
      <c r="T11" s="21"/>
      <c r="U11" s="17"/>
      <c r="V11" s="20"/>
      <c r="W11" s="21"/>
      <c r="X11" s="17"/>
      <c r="Y11" s="20"/>
      <c r="Z11" s="21"/>
      <c r="AA11" s="17"/>
      <c r="AB11" s="22" t="s">
        <v>192</v>
      </c>
      <c r="AC11" s="23" t="s">
        <v>149</v>
      </c>
      <c r="AE11" s="24">
        <v>1</v>
      </c>
      <c r="AF11" s="24">
        <v>1</v>
      </c>
      <c r="AG11" s="24">
        <v>-1</v>
      </c>
      <c r="AJ11" s="24">
        <v>4</v>
      </c>
    </row>
    <row r="12" spans="1:54" x14ac:dyDescent="0.25">
      <c r="A12" s="20" t="s">
        <v>187</v>
      </c>
      <c r="B12" s="15" t="s">
        <v>31</v>
      </c>
      <c r="C12" s="16" t="s">
        <v>37</v>
      </c>
      <c r="D12" s="17">
        <f>SUM(J12:AA12)</f>
        <v>355</v>
      </c>
      <c r="E12" s="18" t="str">
        <f>IF(AD12=1,"慷慨",IF(AD12=-1,"吝啬",""))</f>
        <v>慷慨</v>
      </c>
      <c r="F12" s="15" t="str">
        <f>IF(AE12=1,"诚实",IF(AE12=-1,"狡诈",""))</f>
        <v>狡诈</v>
      </c>
      <c r="G12" s="15" t="str">
        <f>IF(AF12=1,"大胆",IF(AF12=-1,"谨慎",""))</f>
        <v/>
      </c>
      <c r="H12" s="15" t="str">
        <f>IF(AG12=1,"仁慈",IF(AG12=-1,"残忍",""))</f>
        <v/>
      </c>
      <c r="I12" s="19" t="str">
        <f>IF(AH12=1,"谋略",IF(AH12=-1,"冲动",""))</f>
        <v/>
      </c>
      <c r="J12" s="20">
        <f>IF(AI12&gt;0,AI12*30,IF(AJ12&gt;0,AJ12*30,IF(AK12&gt;0,AK12*30+10,IF(AL12&gt;0,AL12*30+10,IF(AM12&gt;0,AM12*30+10,IF(AN12&gt;0,"",IF(AO12&gt;0,AO12*30,IF(AP12&gt;0,AP12*30,IF(AQ12&gt;0,AQ12*30,"")))))))))</f>
        <v>90</v>
      </c>
      <c r="K12" s="21"/>
      <c r="L12" s="17"/>
      <c r="M12" s="20">
        <f>IF(AI12&gt;0,AI12*25,IF(AJ12&gt;0,"",IF(AK12&gt;0,"",IF(AL12&gt;0,"",IF(AM12&gt;0,"",IF(AN12&gt;0,AN12*25+60,IF(AO12&gt;0,"",IF(AP12&gt;0,AP12*25+30,IF(AQ12&gt;0,"","")))))))))</f>
        <v>105</v>
      </c>
      <c r="N12" s="21"/>
      <c r="O12" s="17"/>
      <c r="P12" s="20">
        <f>IF(AI12&gt;0,AI12*20,IF(AJ12&gt;0,"",IF(AK12&gt;0,AK12*20+50,IF(AL12&gt;0,"",IF(AM12&gt;0,"",IF(AN12&gt;0,"",IF(AO12&gt;0,"",IF(AP12&gt;0,AP12*20+40,IF(AQ12&gt;0,AQ12*20+50,"")))))))))</f>
        <v>100</v>
      </c>
      <c r="Q12" s="21"/>
      <c r="R12" s="17"/>
      <c r="S12" s="20"/>
      <c r="T12" s="21">
        <f>IF(AU12&gt;0,AU12*20,IF(AV12&gt;0,AV12*10,""))</f>
        <v>60</v>
      </c>
      <c r="U12" s="17"/>
      <c r="V12" s="20"/>
      <c r="W12" s="21"/>
      <c r="X12" s="17"/>
      <c r="Y12" s="20"/>
      <c r="Z12" s="21"/>
      <c r="AA12" s="17"/>
      <c r="AB12" s="22" t="s">
        <v>192</v>
      </c>
      <c r="AC12" s="23" t="s">
        <v>153</v>
      </c>
      <c r="AD12" s="24">
        <v>1</v>
      </c>
      <c r="AE12" s="24">
        <v>-1</v>
      </c>
      <c r="AP12" s="24">
        <v>3</v>
      </c>
      <c r="AU12" s="24">
        <v>3</v>
      </c>
    </row>
    <row r="13" spans="1:54" x14ac:dyDescent="0.25">
      <c r="A13" s="14" t="s">
        <v>60</v>
      </c>
      <c r="B13" s="15" t="s">
        <v>31</v>
      </c>
      <c r="C13" s="16" t="s">
        <v>37</v>
      </c>
      <c r="D13" s="17">
        <f>SUM(J13:AA13)</f>
        <v>340</v>
      </c>
      <c r="E13" s="18" t="str">
        <f>IF(AD13=1,"慷慨",IF(AD13=-1,"吝啬",""))</f>
        <v/>
      </c>
      <c r="F13" s="15" t="str">
        <f>IF(AE13=1,"诚实",IF(AE13=-1,"狡诈",""))</f>
        <v>狡诈</v>
      </c>
      <c r="G13" s="15" t="str">
        <f>IF(AF13=1,"大胆",IF(AF13=-1,"谨慎",""))</f>
        <v/>
      </c>
      <c r="H13" s="15" t="str">
        <f>IF(AG13=1,"仁慈",IF(AG13=-1,"残忍",""))</f>
        <v/>
      </c>
      <c r="I13" s="19" t="str">
        <f>IF(AH13=1,"谋略",IF(AH13=-1,"冲动",""))</f>
        <v>谋略</v>
      </c>
      <c r="J13" s="20">
        <f>IF(AI13&gt;0,AI13*30,IF(AJ13&gt;0,AJ13*30,IF(AK13&gt;0,AK13*30+10,IF(AL13&gt;0,AL13*30+10,IF(AM13&gt;0,AM13*30+10,IF(AN13&gt;0,"",IF(AO13&gt;0,AO13*30,IF(AP13&gt;0,AP13*30,IF(AQ13&gt;0,AQ13*30,"")))))))))</f>
        <v>100</v>
      </c>
      <c r="K13" s="21"/>
      <c r="L13" s="17"/>
      <c r="M13" s="20"/>
      <c r="N13" s="21"/>
      <c r="O13" s="17">
        <f>IF(AI13&gt;0,AI13*20,IF(AJ13&gt;0,"",IF(AK13&gt;0,"",IF(AL13&gt;0,"",IF(AM13&gt;0,AM13*20+30,IF(AN13&gt;0,"",IF(AO13&gt;0,"",IF(AP13&gt;0,"",IF(AQ13&gt;0,AQ13*20+30,"")))))))))</f>
        <v>90</v>
      </c>
      <c r="P13" s="20"/>
      <c r="Q13" s="21">
        <f>IF(AI13&gt;0,AI13*20,IF(AJ13&gt;0,AJ13*20+10,IF(AK13&gt;0,AK13*20+10,IF(AL13&gt;0,"",IF(AM13&gt;0,AM13*20+30,IF(AN13&gt;0,AN13*20+10,IF(AO13&gt;0,"",IF(AP13&gt;0,"",IF(AQ13&gt;0,"","")))))))))</f>
        <v>90</v>
      </c>
      <c r="R13" s="17"/>
      <c r="S13" s="20"/>
      <c r="T13" s="21"/>
      <c r="U13" s="17">
        <f>IF(AW13&gt;0,AW13*20,"")</f>
        <v>60</v>
      </c>
      <c r="V13" s="20"/>
      <c r="W13" s="21"/>
      <c r="X13" s="17"/>
      <c r="Y13" s="20"/>
      <c r="Z13" s="21"/>
      <c r="AA13" s="17"/>
      <c r="AB13" s="22" t="s">
        <v>192</v>
      </c>
      <c r="AC13" s="23" t="s">
        <v>154</v>
      </c>
      <c r="AE13" s="24">
        <v>-1</v>
      </c>
      <c r="AH13" s="24">
        <v>1</v>
      </c>
      <c r="AM13" s="24">
        <v>3</v>
      </c>
      <c r="AW13" s="24">
        <v>3</v>
      </c>
    </row>
    <row r="14" spans="1:54" x14ac:dyDescent="0.25">
      <c r="A14" s="14" t="s">
        <v>176</v>
      </c>
      <c r="B14" s="15" t="s">
        <v>31</v>
      </c>
      <c r="C14" s="16" t="s">
        <v>49</v>
      </c>
      <c r="D14" s="17">
        <f>SUM(J14:AA14)</f>
        <v>560</v>
      </c>
      <c r="E14" s="18" t="str">
        <f>IF(AD14=1,"慷慨",IF(AD14=-1,"吝啬",""))</f>
        <v/>
      </c>
      <c r="F14" s="15" t="str">
        <f>IF(AE14=1,"诚实",IF(AE14=-1,"狡诈",""))</f>
        <v>狡诈</v>
      </c>
      <c r="G14" s="15" t="str">
        <f>IF(AF14=1,"大胆",IF(AF14=-1,"谨慎",""))</f>
        <v>大胆</v>
      </c>
      <c r="H14" s="15" t="str">
        <f>IF(AG14=1,"仁慈",IF(AG14=-1,"残忍",""))</f>
        <v/>
      </c>
      <c r="I14" s="19" t="str">
        <f>IF(AH14=1,"谋略",IF(AH14=-1,"冲动",""))</f>
        <v>冲动</v>
      </c>
      <c r="J14" s="20">
        <f>IF(AI14&gt;0,AI14*30,IF(AJ14&gt;0,AJ14*30,IF(AK14&gt;0,AK14*30+10,IF(AL14&gt;0,AL14*30+10,IF(AM14&gt;0,AM14*30+10,IF(AN14&gt;0,"",IF(AO14&gt;0,AO14*30,IF(AP14&gt;0,AP14*30,IF(AQ14&gt;0,AQ14*30,"")))))))))</f>
        <v>120</v>
      </c>
      <c r="K14" s="21">
        <f>IF(AI14&gt;0,AI14*30,IF(AJ14&gt;0,AJ14*30+50,IF(AK14&gt;0,AK14*30,IF(AL14&gt;0,"",IF(AM14&gt;0,"",IF(AN14&gt;0,AN14*30,IF(AO14&gt;0,"",IF(AP14&gt;0,"",IF(AQ14&gt;0,"","")))))))))</f>
        <v>170</v>
      </c>
      <c r="L14" s="17">
        <f>IF(AI14&gt;0,AI14*30,IF(AJ14&gt;0,AJ14*30+20,IF(AK14&gt;0,AK14*30+20,IF(AL14&gt;0,AL14*30+20,IF(AM14&gt;0,"",IF(AN14&gt;0,"",IF(AO14&gt;0,"",IF(AP14&gt;0,"",IF(AQ14&gt;0,AQ14*30+10,"")))))))))</f>
        <v>140</v>
      </c>
      <c r="M14" s="20"/>
      <c r="N14" s="21"/>
      <c r="O14" s="17"/>
      <c r="P14" s="20"/>
      <c r="Q14" s="21">
        <f>IF(AI14&gt;0,AI14*20,IF(AJ14&gt;0,AJ14*20+10,IF(AK14&gt;0,AK14*20+10,IF(AL14&gt;0,"",IF(AM14&gt;0,AM14*20+30,IF(AN14&gt;0,AN14*20+10,IF(AO14&gt;0,"",IF(AP14&gt;0,"",IF(AQ14&gt;0,"","")))))))))</f>
        <v>90</v>
      </c>
      <c r="R14" s="17"/>
      <c r="S14" s="20"/>
      <c r="T14" s="21">
        <f>IF(AU14&gt;0,AU14*20,IF(AV14&gt;0,AV14*10,""))</f>
        <v>40</v>
      </c>
      <c r="U14" s="17"/>
      <c r="V14" s="20"/>
      <c r="W14" s="21"/>
      <c r="X14" s="17"/>
      <c r="Y14" s="20"/>
      <c r="Z14" s="21"/>
      <c r="AA14" s="17"/>
      <c r="AB14" s="22" t="s">
        <v>192</v>
      </c>
      <c r="AC14" s="23" t="s">
        <v>122</v>
      </c>
      <c r="AE14" s="24">
        <v>-1</v>
      </c>
      <c r="AF14" s="24">
        <v>1</v>
      </c>
      <c r="AH14" s="24">
        <v>-1</v>
      </c>
      <c r="AJ14" s="24">
        <v>4</v>
      </c>
      <c r="AU14" s="24">
        <v>2</v>
      </c>
    </row>
    <row r="15" spans="1:54" x14ac:dyDescent="0.25">
      <c r="A15" s="14" t="s">
        <v>46</v>
      </c>
      <c r="B15" s="15" t="s">
        <v>32</v>
      </c>
      <c r="C15" s="16" t="s">
        <v>37</v>
      </c>
      <c r="D15" s="17">
        <f>SUM(J15:AA15)</f>
        <v>355</v>
      </c>
      <c r="E15" s="18" t="str">
        <f>IF(AD15=1,"慷慨",IF(AD15=-1,"吝啬",""))</f>
        <v/>
      </c>
      <c r="F15" s="15" t="str">
        <f>IF(AE15=1,"诚实",IF(AE15=-1,"狡诈",""))</f>
        <v>诚实</v>
      </c>
      <c r="G15" s="15" t="str">
        <f>IF(AF15=1,"大胆",IF(AF15=-1,"谨慎",""))</f>
        <v>大胆</v>
      </c>
      <c r="H15" s="15" t="str">
        <f>IF(AG15=1,"仁慈",IF(AG15=-1,"残忍",""))</f>
        <v>残忍</v>
      </c>
      <c r="I15" s="19" t="str">
        <f>IF(AH15=1,"谋略",IF(AH15=-1,"冲动",""))</f>
        <v/>
      </c>
      <c r="J15" s="20"/>
      <c r="K15" s="21">
        <f>IF(AI15&gt;0,AI15*30,IF(AJ15&gt;0,AJ15*30+50,IF(AK15&gt;0,AK15*30,IF(AL15&gt;0,"",IF(AM15&gt;0,"",IF(AN15&gt;0,AN15*30,IF(AO15&gt;0,"",IF(AP15&gt;0,"",IF(AQ15&gt;0,"","")))))))))</f>
        <v>90</v>
      </c>
      <c r="L15" s="17"/>
      <c r="M15" s="20">
        <f>IF(AI15&gt;0,AI15*25,IF(AJ15&gt;0,"",IF(AK15&gt;0,"",IF(AL15&gt;0,"",IF(AM15&gt;0,"",IF(AN15&gt;0,AN15*25+60,IF(AO15&gt;0,"",IF(AP15&gt;0,AP15*25+30,IF(AQ15&gt;0,"","")))))))))</f>
        <v>135</v>
      </c>
      <c r="N15" s="21"/>
      <c r="O15" s="17"/>
      <c r="P15" s="20"/>
      <c r="Q15" s="21">
        <f>IF(AI15&gt;0,AI15*20,IF(AJ15&gt;0,AJ15*20+10,IF(AK15&gt;0,AK15*20+10,IF(AL15&gt;0,"",IF(AM15&gt;0,AM15*20+30,IF(AN15&gt;0,AN15*20+10,IF(AO15&gt;0,"",IF(AP15&gt;0,"",IF(AQ15&gt;0,"","")))))))))</f>
        <v>70</v>
      </c>
      <c r="R15" s="17"/>
      <c r="S15" s="20">
        <f>IF(AR15&gt;0,AR15*20,IF(AS15&gt;0,AS15*20,IF(AT15&gt;0,AT15*20,"")))</f>
        <v>60</v>
      </c>
      <c r="T15" s="21"/>
      <c r="U15" s="17"/>
      <c r="V15" s="20"/>
      <c r="W15" s="21"/>
      <c r="X15" s="17"/>
      <c r="Y15" s="20"/>
      <c r="Z15" s="21"/>
      <c r="AA15" s="17"/>
      <c r="AB15" s="22" t="s">
        <v>192</v>
      </c>
      <c r="AC15" s="23" t="s">
        <v>157</v>
      </c>
      <c r="AE15" s="24">
        <v>1</v>
      </c>
      <c r="AF15" s="24">
        <v>1</v>
      </c>
      <c r="AG15" s="24">
        <v>-1</v>
      </c>
      <c r="AN15" s="24">
        <v>3</v>
      </c>
      <c r="AS15" s="24">
        <v>3</v>
      </c>
    </row>
    <row r="16" spans="1:54" x14ac:dyDescent="0.25">
      <c r="A16" s="14" t="s">
        <v>177</v>
      </c>
      <c r="B16" s="15" t="s">
        <v>32</v>
      </c>
      <c r="C16" s="16" t="s">
        <v>49</v>
      </c>
      <c r="D16" s="17">
        <f>SUM(J16:AA16)</f>
        <v>320</v>
      </c>
      <c r="E16" s="18" t="str">
        <f>IF(AD16=1,"慷慨",IF(AD16=-1,"吝啬",""))</f>
        <v>慷慨</v>
      </c>
      <c r="F16" s="15" t="str">
        <f>IF(AE16=1,"诚实",IF(AE16=-1,"狡诈",""))</f>
        <v/>
      </c>
      <c r="G16" s="15" t="str">
        <f>IF(AF16=1,"大胆",IF(AF16=-1,"谨慎",""))</f>
        <v>大胆</v>
      </c>
      <c r="H16" s="15" t="str">
        <f>IF(AG16=1,"仁慈",IF(AG16=-1,"残忍",""))</f>
        <v/>
      </c>
      <c r="I16" s="19" t="str">
        <f>IF(AH16=1,"谋略",IF(AH16=-1,"冲动",""))</f>
        <v/>
      </c>
      <c r="J16" s="20">
        <f>IF(AI16&gt;0,AI16*30,IF(AJ16&gt;0,AJ16*30,IF(AK16&gt;0,AK16*30+10,IF(AL16&gt;0,AL16*30+10,IF(AM16&gt;0,AM16*30+10,IF(AN16&gt;0,"",IF(AO16&gt;0,AO16*30,IF(AP16&gt;0,AP16*30,IF(AQ16&gt;0,AQ16*30,"")))))))))</f>
        <v>100</v>
      </c>
      <c r="K16" s="21"/>
      <c r="L16" s="17"/>
      <c r="M16" s="20"/>
      <c r="N16" s="21"/>
      <c r="O16" s="17">
        <f>IF(AI16&gt;0,AI16*20,IF(AJ16&gt;0,"",IF(AK16&gt;0,"",IF(AL16&gt;0,"",IF(AM16&gt;0,AM16*20+30,IF(AN16&gt;0,"",IF(AO16&gt;0,"",IF(AP16&gt;0,"",IF(AQ16&gt;0,AQ16*20+30,"")))))))))</f>
        <v>90</v>
      </c>
      <c r="P16" s="20"/>
      <c r="Q16" s="21">
        <f>IF(AI16&gt;0,AI16*20,IF(AJ16&gt;0,AJ16*20+10,IF(AK16&gt;0,AK16*20+10,IF(AL16&gt;0,"",IF(AM16&gt;0,AM16*20+30,IF(AN16&gt;0,AN16*20+10,IF(AO16&gt;0,"",IF(AP16&gt;0,"",IF(AQ16&gt;0,"","")))))))))</f>
        <v>90</v>
      </c>
      <c r="R16" s="17"/>
      <c r="S16" s="20"/>
      <c r="T16" s="21"/>
      <c r="U16" s="17">
        <f>IF(AW16&gt;0,AW16*20,"")</f>
        <v>40</v>
      </c>
      <c r="V16" s="20"/>
      <c r="W16" s="21"/>
      <c r="X16" s="17"/>
      <c r="Y16" s="20"/>
      <c r="Z16" s="21"/>
      <c r="AA16" s="17"/>
      <c r="AB16" s="22" t="s">
        <v>192</v>
      </c>
      <c r="AC16" s="23" t="s">
        <v>130</v>
      </c>
      <c r="AD16" s="24">
        <v>1</v>
      </c>
      <c r="AF16" s="24">
        <v>1</v>
      </c>
      <c r="AM16" s="24">
        <v>3</v>
      </c>
      <c r="AW16" s="24">
        <v>2</v>
      </c>
    </row>
    <row r="17" spans="1:53" x14ac:dyDescent="0.25">
      <c r="A17" s="14" t="s">
        <v>177</v>
      </c>
      <c r="B17" s="15" t="s">
        <v>32</v>
      </c>
      <c r="C17" s="16" t="s">
        <v>38</v>
      </c>
      <c r="D17" s="17">
        <f>SUM(J17:AA17)</f>
        <v>570</v>
      </c>
      <c r="E17" s="18" t="str">
        <f>IF(AD17=1,"慷慨",IF(AD17=-1,"吝啬",""))</f>
        <v>慷慨</v>
      </c>
      <c r="F17" s="15" t="str">
        <f>IF(AE17=1,"诚实",IF(AE17=-1,"狡诈",""))</f>
        <v/>
      </c>
      <c r="G17" s="15" t="str">
        <f>IF(AF17=1,"大胆",IF(AF17=-1,"谨慎",""))</f>
        <v>大胆</v>
      </c>
      <c r="H17" s="15" t="str">
        <f>IF(AG17=1,"仁慈",IF(AG17=-1,"残忍",""))</f>
        <v>残忍</v>
      </c>
      <c r="I17" s="19" t="str">
        <f>IF(AH17=1,"谋略",IF(AH17=-1,"冲动",""))</f>
        <v/>
      </c>
      <c r="J17" s="20"/>
      <c r="K17" s="21">
        <f>IF(AI17&gt;0,AI17*30,IF(AJ17&gt;0,AJ17*30+50,IF(AK17&gt;0,AK17*30,IF(AL17&gt;0,"",IF(AM17&gt;0,"",IF(AN17&gt;0,AN17*30,IF(AO17&gt;0,"",IF(AP17&gt;0,"",IF(AQ17&gt;0,"","")))))))))</f>
        <v>120</v>
      </c>
      <c r="L17" s="17"/>
      <c r="M17" s="20">
        <f>IF(AI17&gt;0,AI17*25,IF(AJ17&gt;0,"",IF(AK17&gt;0,"",IF(AL17&gt;0,"",IF(AM17&gt;0,"",IF(AN17&gt;0,AN17*25+60,IF(AO17&gt;0,"",IF(AP17&gt;0,AP17*25+30,IF(AQ17&gt;0,"","")))))))))</f>
        <v>160</v>
      </c>
      <c r="N17" s="21"/>
      <c r="O17" s="17"/>
      <c r="P17" s="20"/>
      <c r="Q17" s="21">
        <f>IF(AI17&gt;0,AI17*20,IF(AJ17&gt;0,AJ17*20+10,IF(AK17&gt;0,AK17*20+10,IF(AL17&gt;0,"",IF(AM17&gt;0,AM17*20+30,IF(AN17&gt;0,AN17*20+10,IF(AO17&gt;0,"",IF(AP17&gt;0,"",IF(AQ17&gt;0,"","")))))))))</f>
        <v>90</v>
      </c>
      <c r="R17" s="17"/>
      <c r="S17" s="20">
        <f>IF(AR17&gt;0,AR17*20,IF(AS17&gt;0,AS17*20,IF(AT17&gt;0,AT17*20,"")))</f>
        <v>80</v>
      </c>
      <c r="T17" s="21"/>
      <c r="U17" s="17">
        <f>IF(AW17&gt;0,AW17*20,"")</f>
        <v>120</v>
      </c>
      <c r="V17" s="20"/>
      <c r="W17" s="21"/>
      <c r="X17" s="17"/>
      <c r="Y17" s="20"/>
      <c r="Z17" s="21"/>
      <c r="AA17" s="17"/>
      <c r="AB17" s="22" t="s">
        <v>192</v>
      </c>
      <c r="AC17" s="23" t="s">
        <v>140</v>
      </c>
      <c r="AD17" s="24">
        <v>1</v>
      </c>
      <c r="AF17" s="24">
        <v>1</v>
      </c>
      <c r="AG17" s="24">
        <v>-1</v>
      </c>
      <c r="AN17" s="24">
        <v>4</v>
      </c>
      <c r="AR17" s="24">
        <v>4</v>
      </c>
      <c r="AW17" s="24">
        <v>6</v>
      </c>
    </row>
    <row r="18" spans="1:53" x14ac:dyDescent="0.25">
      <c r="A18" s="14" t="s">
        <v>183</v>
      </c>
      <c r="B18" s="15" t="s">
        <v>31</v>
      </c>
      <c r="C18" s="16" t="s">
        <v>36</v>
      </c>
      <c r="D18" s="17">
        <f>SUM(J18:AA18)</f>
        <v>380</v>
      </c>
      <c r="E18" s="18" t="str">
        <f>IF(AD18=1,"慷慨",IF(AD18=-1,"吝啬",""))</f>
        <v>吝啬</v>
      </c>
      <c r="F18" s="15" t="str">
        <f>IF(AE18=1,"诚实",IF(AE18=-1,"狡诈",""))</f>
        <v>狡诈</v>
      </c>
      <c r="G18" s="15" t="str">
        <f>IF(AF18=1,"大胆",IF(AF18=-1,"谨慎",""))</f>
        <v/>
      </c>
      <c r="H18" s="15" t="str">
        <f>IF(AG18=1,"仁慈",IF(AG18=-1,"残忍",""))</f>
        <v>残忍</v>
      </c>
      <c r="I18" s="19" t="str">
        <f>IF(AH18=1,"谋略",IF(AH18=-1,"冲动",""))</f>
        <v/>
      </c>
      <c r="J18" s="20">
        <f>IF(AI18&gt;0,AI18*30,IF(AJ18&gt;0,AJ18*30,IF(AK18&gt;0,AK18*30+10,IF(AL18&gt;0,AL18*30+10,IF(AM18&gt;0,AM18*30+10,IF(AN18&gt;0,"",IF(AO18&gt;0,AO18*30,IF(AP18&gt;0,AP18*30,IF(AQ18&gt;0,AQ18*30,"")))))))))</f>
        <v>100</v>
      </c>
      <c r="K18" s="21"/>
      <c r="L18" s="17"/>
      <c r="M18" s="20"/>
      <c r="N18" s="21"/>
      <c r="O18" s="17">
        <f>IF(AI18&gt;0,AI18*20,IF(AJ18&gt;0,"",IF(AK18&gt;0,"",IF(AL18&gt;0,"",IF(AM18&gt;0,AM18*20+30,IF(AN18&gt;0,"",IF(AO18&gt;0,"",IF(AP18&gt;0,"",IF(AQ18&gt;0,AQ18*20+30,"")))))))))</f>
        <v>90</v>
      </c>
      <c r="P18" s="20"/>
      <c r="Q18" s="21">
        <f>IF(AI18&gt;0,AI18*20,IF(AJ18&gt;0,AJ18*20+10,IF(AK18&gt;0,AK18*20+10,IF(AL18&gt;0,"",IF(AM18&gt;0,AM18*20+30,IF(AN18&gt;0,AN18*20+10,IF(AO18&gt;0,"",IF(AP18&gt;0,"",IF(AQ18&gt;0,"","")))))))))</f>
        <v>90</v>
      </c>
      <c r="R18" s="17"/>
      <c r="S18" s="20">
        <f>IF(AR18&gt;0,AR18*20,IF(AS18&gt;0,AS18*20,IF(AT18&gt;0,AT18*20,"")))</f>
        <v>60</v>
      </c>
      <c r="T18" s="21"/>
      <c r="U18" s="17">
        <f>IF(AW18&gt;0,AW18*20,"")</f>
        <v>40</v>
      </c>
      <c r="V18" s="20"/>
      <c r="W18" s="21"/>
      <c r="X18" s="17"/>
      <c r="Y18" s="20"/>
      <c r="Z18" s="21"/>
      <c r="AA18" s="17"/>
      <c r="AB18" s="22" t="s">
        <v>192</v>
      </c>
      <c r="AC18" s="23" t="s">
        <v>117</v>
      </c>
      <c r="AD18" s="24">
        <v>-1</v>
      </c>
      <c r="AE18" s="24">
        <v>-1</v>
      </c>
      <c r="AG18" s="24">
        <v>-1</v>
      </c>
      <c r="AM18" s="24">
        <v>3</v>
      </c>
      <c r="AS18" s="24">
        <v>3</v>
      </c>
      <c r="AW18" s="24">
        <v>2</v>
      </c>
    </row>
    <row r="19" spans="1:53" x14ac:dyDescent="0.25">
      <c r="A19" s="14" t="s">
        <v>77</v>
      </c>
      <c r="B19" s="15" t="s">
        <v>31</v>
      </c>
      <c r="C19" s="16" t="s">
        <v>36</v>
      </c>
      <c r="D19" s="17">
        <f>SUM(J19:AA19)</f>
        <v>520</v>
      </c>
      <c r="E19" s="18" t="str">
        <f>IF(AD19=1,"慷慨",IF(AD19=-1,"吝啬",""))</f>
        <v/>
      </c>
      <c r="F19" s="15" t="str">
        <f>IF(AE19=1,"诚实",IF(AE19=-1,"狡诈",""))</f>
        <v>狡诈</v>
      </c>
      <c r="G19" s="15" t="str">
        <f>IF(AF19=1,"大胆",IF(AF19=-1,"谨慎",""))</f>
        <v>大胆</v>
      </c>
      <c r="H19" s="15" t="str">
        <f>IF(AG19=1,"仁慈",IF(AG19=-1,"残忍",""))</f>
        <v/>
      </c>
      <c r="I19" s="19" t="str">
        <f>IF(AH19=1,"谋略",IF(AH19=-1,"冲动",""))</f>
        <v>冲动</v>
      </c>
      <c r="J19" s="20">
        <f>IF(AI19&gt;0,AI19*30,IF(AJ19&gt;0,AJ19*30,IF(AK19&gt;0,AK19*30+10,IF(AL19&gt;0,AL19*30+10,IF(AM19&gt;0,AM19*30+10,IF(AN19&gt;0,"",IF(AO19&gt;0,AO19*30,IF(AP19&gt;0,AP19*30,IF(AQ19&gt;0,AQ19*30,"")))))))))</f>
        <v>120</v>
      </c>
      <c r="K19" s="21">
        <f>IF(AI19&gt;0,AI19*30,IF(AJ19&gt;0,AJ19*30+50,IF(AK19&gt;0,AK19*30,IF(AL19&gt;0,"",IF(AM19&gt;0,"",IF(AN19&gt;0,AN19*30,IF(AO19&gt;0,"",IF(AP19&gt;0,"",IF(AQ19&gt;0,"","")))))))))</f>
        <v>170</v>
      </c>
      <c r="L19" s="17">
        <f>IF(AI19&gt;0,AI19*30,IF(AJ19&gt;0,AJ19*30+20,IF(AK19&gt;0,AK19*30+20,IF(AL19&gt;0,AL19*30+20,IF(AM19&gt;0,"",IF(AN19&gt;0,"",IF(AO19&gt;0,"",IF(AP19&gt;0,"",IF(AQ19&gt;0,AQ19*30+10,"")))))))))</f>
        <v>140</v>
      </c>
      <c r="M19" s="20"/>
      <c r="N19" s="21"/>
      <c r="O19" s="17"/>
      <c r="P19" s="20"/>
      <c r="Q19" s="21">
        <f>IF(AI19&gt;0,AI19*20,IF(AJ19&gt;0,AJ19*20+10,IF(AK19&gt;0,AK19*20+10,IF(AL19&gt;0,"",IF(AM19&gt;0,AM19*20+30,IF(AN19&gt;0,AN19*20+10,IF(AO19&gt;0,"",IF(AP19&gt;0,"",IF(AQ19&gt;0,"","")))))))))</f>
        <v>90</v>
      </c>
      <c r="R19" s="17"/>
      <c r="S19" s="20"/>
      <c r="T19" s="21"/>
      <c r="U19" s="17"/>
      <c r="V19" s="20"/>
      <c r="W19" s="21"/>
      <c r="X19" s="17"/>
      <c r="Y19" s="20"/>
      <c r="Z19" s="21"/>
      <c r="AA19" s="17"/>
      <c r="AB19" s="22" t="s">
        <v>192</v>
      </c>
      <c r="AC19" s="23" t="s">
        <v>112</v>
      </c>
      <c r="AE19" s="24">
        <v>-1</v>
      </c>
      <c r="AF19" s="24">
        <v>1</v>
      </c>
      <c r="AH19" s="24">
        <v>-1</v>
      </c>
      <c r="AJ19" s="24">
        <v>4</v>
      </c>
    </row>
    <row r="20" spans="1:53" x14ac:dyDescent="0.25">
      <c r="A20" s="14" t="s">
        <v>78</v>
      </c>
      <c r="B20" s="15" t="s">
        <v>31</v>
      </c>
      <c r="C20" s="16" t="s">
        <v>37</v>
      </c>
      <c r="D20" s="17">
        <f>SUM(J20:AA20)</f>
        <v>375</v>
      </c>
      <c r="E20" s="18" t="str">
        <f>IF(AD20=1,"慷慨",IF(AD20=-1,"吝啬",""))</f>
        <v>吝啬</v>
      </c>
      <c r="F20" s="15" t="str">
        <f>IF(AE20=1,"诚实",IF(AE20=-1,"狡诈",""))</f>
        <v>诚实</v>
      </c>
      <c r="G20" s="15" t="str">
        <f>IF(AF20=1,"大胆",IF(AF20=-1,"谨慎",""))</f>
        <v/>
      </c>
      <c r="H20" s="15" t="str">
        <f>IF(AG20=1,"仁慈",IF(AG20=-1,"残忍",""))</f>
        <v/>
      </c>
      <c r="I20" s="19" t="str">
        <f>IF(AH20=1,"谋略",IF(AH20=-1,"冲动",""))</f>
        <v/>
      </c>
      <c r="J20" s="20">
        <f>IF(AI20&gt;0,AI20*30,IF(AJ20&gt;0,AJ20*30,IF(AK20&gt;0,AK20*30+10,IF(AL20&gt;0,AL20*30+10,IF(AM20&gt;0,AM20*30+10,IF(AN20&gt;0,"",IF(AO20&gt;0,AO20*30,IF(AP20&gt;0,AP20*30,IF(AQ20&gt;0,AQ20*30,"")))))))))</f>
        <v>90</v>
      </c>
      <c r="K20" s="21"/>
      <c r="L20" s="17"/>
      <c r="M20" s="20">
        <f>IF(AI20&gt;0,AI20*25,IF(AJ20&gt;0,"",IF(AK20&gt;0,"",IF(AL20&gt;0,"",IF(AM20&gt;0,"",IF(AN20&gt;0,AN20*25+60,IF(AO20&gt;0,"",IF(AP20&gt;0,AP20*25+30,IF(AQ20&gt;0,"","")))))))))</f>
        <v>105</v>
      </c>
      <c r="N20" s="21"/>
      <c r="O20" s="17"/>
      <c r="P20" s="20">
        <f>IF(AI20&gt;0,AI20*20,IF(AJ20&gt;0,"",IF(AK20&gt;0,AK20*20+50,IF(AL20&gt;0,"",IF(AM20&gt;0,"",IF(AN20&gt;0,"",IF(AO20&gt;0,"",IF(AP20&gt;0,AP20*20+40,IF(AQ20&gt;0,AQ20*20+50,"")))))))))</f>
        <v>100</v>
      </c>
      <c r="Q20" s="21"/>
      <c r="R20" s="17"/>
      <c r="S20" s="20">
        <f>IF(AR20&gt;0,AR20*20,IF(AS20&gt;0,AS20*20,IF(AT20&gt;0,AT20*20,"")))</f>
        <v>40</v>
      </c>
      <c r="T20" s="21">
        <f>IF(AU20&gt;0,AU20*20,IF(AV20&gt;0,AV20*10,""))</f>
        <v>40</v>
      </c>
      <c r="U20" s="17"/>
      <c r="V20" s="20"/>
      <c r="W20" s="21"/>
      <c r="X20" s="17"/>
      <c r="Y20" s="20"/>
      <c r="Z20" s="21"/>
      <c r="AA20" s="17"/>
      <c r="AB20" s="22" t="s">
        <v>192</v>
      </c>
      <c r="AC20" s="23" t="s">
        <v>155</v>
      </c>
      <c r="AD20" s="24">
        <v>-1</v>
      </c>
      <c r="AE20" s="24">
        <v>1</v>
      </c>
      <c r="AP20" s="24">
        <v>3</v>
      </c>
      <c r="AS20" s="24">
        <v>2</v>
      </c>
      <c r="AU20" s="24">
        <v>2</v>
      </c>
    </row>
    <row r="21" spans="1:53" x14ac:dyDescent="0.25">
      <c r="A21" s="14" t="s">
        <v>51</v>
      </c>
      <c r="B21" s="15" t="s">
        <v>31</v>
      </c>
      <c r="C21" s="16" t="s">
        <v>40</v>
      </c>
      <c r="D21" s="17">
        <f>SUM(J21:AA21)</f>
        <v>290</v>
      </c>
      <c r="E21" s="18" t="str">
        <f>IF(AD21=1,"慷慨",IF(AD21=-1,"吝啬",""))</f>
        <v/>
      </c>
      <c r="F21" s="15" t="str">
        <f>IF(AE21=1,"诚实",IF(AE21=-1,"狡诈",""))</f>
        <v>诚实</v>
      </c>
      <c r="G21" s="15" t="str">
        <f>IF(AF21=1,"大胆",IF(AF21=-1,"谨慎",""))</f>
        <v>大胆</v>
      </c>
      <c r="H21" s="15" t="str">
        <f>IF(AG21=1,"仁慈",IF(AG21=-1,"残忍",""))</f>
        <v/>
      </c>
      <c r="I21" s="19" t="str">
        <f>IF(AH21=1,"谋略",IF(AH21=-1,"冲动",""))</f>
        <v>冲动</v>
      </c>
      <c r="J21" s="20">
        <f>IF(AI21&gt;0,AI21*30,IF(AJ21&gt;0,AJ21*30,IF(AK21&gt;0,AK21*30+10,IF(AL21&gt;0,AL21*30+10,IF(AM21&gt;0,AM21*30+10,IF(AN21&gt;0,"",IF(AO21&gt;0,AO21*30,IF(AP21&gt;0,AP21*30,IF(AQ21&gt;0,AQ21*30,"")))))))))</f>
        <v>90</v>
      </c>
      <c r="K21" s="21"/>
      <c r="L21" s="17"/>
      <c r="M21" s="20"/>
      <c r="N21" s="21">
        <f>IF(AI21&gt;0,AI21*20,IF(AJ21&gt;0,"",IF(AK21&gt;0,"",IF(AL21&gt;0,"",IF(AM21&gt;0,"",IF(AN21&gt;0,"",IF(AO21&gt;0,AO21*20+60,IF(AP21&gt;0,"",IF(AQ21&gt;0,"","")))))))))</f>
        <v>120</v>
      </c>
      <c r="O21" s="17"/>
      <c r="P21" s="20"/>
      <c r="Q21" s="21"/>
      <c r="R21" s="17"/>
      <c r="S21" s="20"/>
      <c r="T21" s="21"/>
      <c r="U21" s="17"/>
      <c r="V21" s="20"/>
      <c r="W21" s="21"/>
      <c r="X21" s="17"/>
      <c r="Y21" s="20"/>
      <c r="Z21" s="21"/>
      <c r="AA21" s="17">
        <f>IF(BA21&gt;0,BA21*20,"")</f>
        <v>80</v>
      </c>
      <c r="AB21" s="22" t="s">
        <v>192</v>
      </c>
      <c r="AC21" s="23" t="s">
        <v>100</v>
      </c>
      <c r="AE21" s="24">
        <v>1</v>
      </c>
      <c r="AF21" s="24">
        <v>1</v>
      </c>
      <c r="AH21" s="24">
        <v>-1</v>
      </c>
      <c r="AO21" s="24">
        <v>3</v>
      </c>
      <c r="BA21" s="24">
        <v>4</v>
      </c>
    </row>
    <row r="22" spans="1:53" x14ac:dyDescent="0.25">
      <c r="A22" s="14" t="s">
        <v>43</v>
      </c>
      <c r="B22" s="15" t="s">
        <v>31</v>
      </c>
      <c r="C22" s="16" t="s">
        <v>40</v>
      </c>
      <c r="D22" s="17">
        <f>SUM(J22:AA22)</f>
        <v>630</v>
      </c>
      <c r="E22" s="18" t="str">
        <f>IF(AD22=1,"慷慨",IF(AD22=-1,"吝啬",""))</f>
        <v/>
      </c>
      <c r="F22" s="15" t="str">
        <f>IF(AE22=1,"诚实",IF(AE22=-1,"狡诈",""))</f>
        <v>诚实</v>
      </c>
      <c r="G22" s="15" t="str">
        <f>IF(AF22=1,"大胆",IF(AF22=-1,"谨慎",""))</f>
        <v>大胆</v>
      </c>
      <c r="H22" s="15" t="str">
        <f>IF(AG22=1,"仁慈",IF(AG22=-1,"残忍",""))</f>
        <v>残忍</v>
      </c>
      <c r="I22" s="19" t="str">
        <f>IF(AH22=1,"谋略",IF(AH22=-1,"冲动",""))</f>
        <v/>
      </c>
      <c r="J22" s="20">
        <f>IF(AI22&gt;0,AI22*30,IF(AJ22&gt;0,AJ22*30,IF(AK22&gt;0,AK22*30+10,IF(AL22&gt;0,AL22*30+10,IF(AM22&gt;0,AM22*30+10,IF(AN22&gt;0,"",IF(AO22&gt;0,AO22*30,IF(AP22&gt;0,AP22*30,IF(AQ22&gt;0,AQ22*30,"")))))))))</f>
        <v>150</v>
      </c>
      <c r="K22" s="21">
        <f>IF(AI22&gt;0,AI22*30,IF(AJ22&gt;0,AJ22*30+50,IF(AK22&gt;0,AK22*30,IF(AL22&gt;0,"",IF(AM22&gt;0,"",IF(AN22&gt;0,AN22*30,IF(AO22&gt;0,"",IF(AP22&gt;0,"",IF(AQ22&gt;0,"","")))))))))</f>
        <v>200</v>
      </c>
      <c r="L22" s="17">
        <f>IF(AI22&gt;0,AI22*30,IF(AJ22&gt;0,AJ22*30+20,IF(AK22&gt;0,AK22*30+20,IF(AL22&gt;0,AL22*30+20,IF(AM22&gt;0,"",IF(AN22&gt;0,"",IF(AO22&gt;0,"",IF(AP22&gt;0,"",IF(AQ22&gt;0,AQ22*30+10,"")))))))))</f>
        <v>170</v>
      </c>
      <c r="M22" s="20"/>
      <c r="N22" s="21"/>
      <c r="O22" s="17"/>
      <c r="P22" s="20"/>
      <c r="Q22" s="21">
        <f>IF(AI22&gt;0,AI22*20,IF(AJ22&gt;0,AJ22*20+10,IF(AK22&gt;0,AK22*20+10,IF(AL22&gt;0,"",IF(AM22&gt;0,AM22*20+30,IF(AN22&gt;0,AN22*20+10,IF(AO22&gt;0,"",IF(AP22&gt;0,"",IF(AQ22&gt;0,"","")))))))))</f>
        <v>110</v>
      </c>
      <c r="R22" s="17"/>
      <c r="S22" s="20"/>
      <c r="T22" s="21"/>
      <c r="U22" s="17"/>
      <c r="V22" s="20"/>
      <c r="W22" s="21"/>
      <c r="X22" s="17"/>
      <c r="Y22" s="20"/>
      <c r="Z22" s="21"/>
      <c r="AA22" s="17"/>
      <c r="AB22" s="22" t="s">
        <v>192</v>
      </c>
      <c r="AC22" s="23" t="s">
        <v>104</v>
      </c>
      <c r="AE22" s="24">
        <v>1</v>
      </c>
      <c r="AF22" s="24">
        <v>1</v>
      </c>
      <c r="AG22" s="24">
        <v>-1</v>
      </c>
      <c r="AJ22" s="24">
        <v>5</v>
      </c>
    </row>
    <row r="23" spans="1:53" x14ac:dyDescent="0.25">
      <c r="A23" s="14" t="s">
        <v>188</v>
      </c>
      <c r="B23" s="15" t="s">
        <v>32</v>
      </c>
      <c r="C23" s="16" t="s">
        <v>37</v>
      </c>
      <c r="D23" s="17">
        <f>SUM(J23:AA23)</f>
        <v>555</v>
      </c>
      <c r="E23" s="18" t="str">
        <f>IF(AD23=1,"慷慨",IF(AD23=-1,"吝啬",""))</f>
        <v>慷慨</v>
      </c>
      <c r="F23" s="15" t="str">
        <f>IF(AE23=1,"诚实",IF(AE23=-1,"狡诈",""))</f>
        <v/>
      </c>
      <c r="G23" s="15" t="str">
        <f>IF(AF23=1,"大胆",IF(AF23=-1,"谨慎",""))</f>
        <v>大胆</v>
      </c>
      <c r="H23" s="15" t="str">
        <f>IF(AG23=1,"仁慈",IF(AG23=-1,"残忍",""))</f>
        <v>仁慈</v>
      </c>
      <c r="I23" s="19" t="str">
        <f>IF(AH23=1,"谋略",IF(AH23=-1,"冲动",""))</f>
        <v/>
      </c>
      <c r="J23" s="20"/>
      <c r="K23" s="21">
        <f>IF(AI23&gt;0,AI23*30,IF(AJ23&gt;0,AJ23*30+50,IF(AK23&gt;0,AK23*30,IF(AL23&gt;0,"",IF(AM23&gt;0,"",IF(AN23&gt;0,AN23*30,IF(AO23&gt;0,"",IF(AP23&gt;0,"",IF(AQ23&gt;0,"","")))))))))</f>
        <v>90</v>
      </c>
      <c r="L23" s="17"/>
      <c r="M23" s="20">
        <f>IF(AI23&gt;0,AI23*25,IF(AJ23&gt;0,"",IF(AK23&gt;0,"",IF(AL23&gt;0,"",IF(AM23&gt;0,"",IF(AN23&gt;0,AN23*25+60,IF(AO23&gt;0,"",IF(AP23&gt;0,AP23*25+30,IF(AQ23&gt;0,"","")))))))))</f>
        <v>135</v>
      </c>
      <c r="N23" s="21"/>
      <c r="O23" s="17"/>
      <c r="P23" s="20"/>
      <c r="Q23" s="21">
        <f>IF(AI23&gt;0,AI23*20,IF(AJ23&gt;0,AJ23*20+10,IF(AK23&gt;0,AK23*20+10,IF(AL23&gt;0,"",IF(AM23&gt;0,AM23*20+30,IF(AN23&gt;0,AN23*20+10,IF(AO23&gt;0,"",IF(AP23&gt;0,"",IF(AQ23&gt;0,"","")))))))))</f>
        <v>70</v>
      </c>
      <c r="R23" s="17"/>
      <c r="S23" s="20"/>
      <c r="T23" s="21"/>
      <c r="U23" s="17">
        <f>IF(AW23&gt;0,AW23*20,"")</f>
        <v>100</v>
      </c>
      <c r="V23" s="20"/>
      <c r="W23" s="21"/>
      <c r="X23" s="17">
        <f>IF(AY23&gt;0,AY23*20,"")</f>
        <v>80</v>
      </c>
      <c r="Y23" s="20">
        <f>IF(AY23&gt;0,AY23*20,"")</f>
        <v>80</v>
      </c>
      <c r="Z23" s="21"/>
      <c r="AA23" s="17"/>
      <c r="AB23" s="22" t="s">
        <v>192</v>
      </c>
      <c r="AC23" s="23" t="s">
        <v>158</v>
      </c>
      <c r="AD23" s="24">
        <v>1</v>
      </c>
      <c r="AF23" s="24">
        <v>1</v>
      </c>
      <c r="AG23" s="24">
        <v>1</v>
      </c>
      <c r="AN23" s="24">
        <v>3</v>
      </c>
      <c r="AW23" s="24">
        <v>5</v>
      </c>
      <c r="AY23" s="24">
        <v>4</v>
      </c>
    </row>
    <row r="24" spans="1:53" x14ac:dyDescent="0.25">
      <c r="A24" s="14" t="s">
        <v>181</v>
      </c>
      <c r="B24" s="15" t="s">
        <v>31</v>
      </c>
      <c r="C24" s="16" t="s">
        <v>36</v>
      </c>
      <c r="D24" s="17">
        <f>SUM(J24:AA24)</f>
        <v>270</v>
      </c>
      <c r="E24" s="18" t="str">
        <f>IF(AD24=1,"慷慨",IF(AD24=-1,"吝啬",""))</f>
        <v>慷慨</v>
      </c>
      <c r="F24" s="15" t="str">
        <f>IF(AE24=1,"诚实",IF(AE24=-1,"狡诈",""))</f>
        <v/>
      </c>
      <c r="G24" s="15" t="str">
        <f>IF(AF24=1,"大胆",IF(AF24=-1,"谨慎",""))</f>
        <v>大胆</v>
      </c>
      <c r="H24" s="15" t="str">
        <f>IF(AG24=1,"仁慈",IF(AG24=-1,"残忍",""))</f>
        <v/>
      </c>
      <c r="I24" s="19" t="str">
        <f>IF(AH24=1,"谋略",IF(AH24=-1,"冲动",""))</f>
        <v/>
      </c>
      <c r="J24" s="20">
        <f>IF(AI24&gt;0,AI24*30,IF(AJ24&gt;0,AJ24*30,IF(AK24&gt;0,AK24*30+10,IF(AL24&gt;0,AL24*30+10,IF(AM24&gt;0,AM24*30+10,IF(AN24&gt;0,"",IF(AO24&gt;0,AO24*30,IF(AP24&gt;0,AP24*30,IF(AQ24&gt;0,AQ24*30,"")))))))))</f>
        <v>130</v>
      </c>
      <c r="K24" s="21"/>
      <c r="L24" s="17">
        <f>IF(AI24&gt;0,AI24*30,IF(AJ24&gt;0,AJ24*30+20,IF(AK24&gt;0,AK24*30+20,IF(AL24&gt;0,AL24*30+20,IF(AM24&gt;0,"",IF(AN24&gt;0,"",IF(AO24&gt;0,"",IF(AP24&gt;0,"",IF(AQ24&gt;0,AQ24*30+10,"")))))))))</f>
        <v>140</v>
      </c>
      <c r="M24" s="20"/>
      <c r="N24" s="21"/>
      <c r="O24" s="17"/>
      <c r="P24" s="20"/>
      <c r="Q24" s="21"/>
      <c r="R24" s="17"/>
      <c r="S24" s="20"/>
      <c r="T24" s="21"/>
      <c r="U24" s="17"/>
      <c r="V24" s="20"/>
      <c r="W24" s="21"/>
      <c r="X24" s="17"/>
      <c r="Y24" s="20"/>
      <c r="Z24" s="21"/>
      <c r="AA24" s="17"/>
      <c r="AB24" s="22" t="s">
        <v>192</v>
      </c>
      <c r="AC24" s="23" t="s">
        <v>113</v>
      </c>
      <c r="AD24" s="24">
        <v>1</v>
      </c>
      <c r="AF24" s="24">
        <v>1</v>
      </c>
      <c r="AL24" s="24">
        <v>4</v>
      </c>
    </row>
    <row r="25" spans="1:53" x14ac:dyDescent="0.25">
      <c r="A25" s="14" t="s">
        <v>185</v>
      </c>
      <c r="B25" s="15" t="s">
        <v>31</v>
      </c>
      <c r="C25" s="16" t="s">
        <v>40</v>
      </c>
      <c r="D25" s="17">
        <f>SUM(J25:AA25)</f>
        <v>790</v>
      </c>
      <c r="E25" s="18" t="str">
        <f>IF(AD25=1,"慷慨",IF(AD25=-1,"吝啬",""))</f>
        <v>吝啬</v>
      </c>
      <c r="F25" s="15" t="str">
        <f>IF(AE25=1,"诚实",IF(AE25=-1,"狡诈",""))</f>
        <v/>
      </c>
      <c r="G25" s="15" t="str">
        <f>IF(AF25=1,"大胆",IF(AF25=-1,"谨慎",""))</f>
        <v/>
      </c>
      <c r="H25" s="15" t="str">
        <f>IF(AG25=1,"仁慈",IF(AG25=-1,"残忍",""))</f>
        <v/>
      </c>
      <c r="I25" s="19" t="str">
        <f>IF(AH25=1,"谋略",IF(AH25=-1,"冲动",""))</f>
        <v>冲动</v>
      </c>
      <c r="J25" s="20">
        <f>IF(AI25&gt;0,AI25*30,IF(AJ25&gt;0,AJ25*30,IF(AK25&gt;0,AK25*30+10,IF(AL25&gt;0,AL25*30+10,IF(AM25&gt;0,AM25*30+10,IF(AN25&gt;0,"",IF(AO25&gt;0,AO25*30,IF(AP25&gt;0,AP25*30,IF(AQ25&gt;0,AQ25*30,"")))))))))</f>
        <v>180</v>
      </c>
      <c r="K25" s="21"/>
      <c r="L25" s="17">
        <f>IF(AI25&gt;0,AI25*30,IF(AJ25&gt;0,AJ25*30+20,IF(AK25&gt;0,AK25*30+20,IF(AL25&gt;0,AL25*30+20,IF(AM25&gt;0,"",IF(AN25&gt;0,"",IF(AO25&gt;0,"",IF(AP25&gt;0,"",IF(AQ25&gt;0,AQ25*30+10,"")))))))))</f>
        <v>190</v>
      </c>
      <c r="M25" s="20"/>
      <c r="N25" s="21"/>
      <c r="O25" s="17">
        <f>IF(AI25&gt;0,AI25*20,IF(AJ25&gt;0,"",IF(AK25&gt;0,"",IF(AL25&gt;0,"",IF(AM25&gt;0,AM25*20+30,IF(AN25&gt;0,"",IF(AO25&gt;0,"",IF(AP25&gt;0,"",IF(AQ25&gt;0,AQ25*20+30,"")))))))))</f>
        <v>150</v>
      </c>
      <c r="P25" s="20">
        <f>IF(AI25&gt;0,AI25*20,IF(AJ25&gt;0,"",IF(AK25&gt;0,AK25*20+50,IF(AL25&gt;0,"",IF(AM25&gt;0,"",IF(AN25&gt;0,"",IF(AO25&gt;0,"",IF(AP25&gt;0,AP25*20+40,IF(AQ25&gt;0,AQ25*20+50,"")))))))))</f>
        <v>170</v>
      </c>
      <c r="Q25" s="21"/>
      <c r="R25" s="17"/>
      <c r="S25" s="20"/>
      <c r="T25" s="21">
        <f>IF(AU25&gt;0,AU25*20,IF(AV25&gt;0,AV25*10,""))</f>
        <v>100</v>
      </c>
      <c r="U25" s="17"/>
      <c r="V25" s="20"/>
      <c r="W25" s="21"/>
      <c r="X25" s="17"/>
      <c r="Y25" s="20"/>
      <c r="Z25" s="21"/>
      <c r="AA25" s="17"/>
      <c r="AB25" s="22" t="s">
        <v>192</v>
      </c>
      <c r="AC25" s="23" t="s">
        <v>102</v>
      </c>
      <c r="AD25" s="24">
        <v>-1</v>
      </c>
      <c r="AH25" s="24">
        <v>-1</v>
      </c>
      <c r="AQ25" s="24">
        <v>6</v>
      </c>
      <c r="AU25" s="24">
        <v>5</v>
      </c>
    </row>
    <row r="26" spans="1:53" x14ac:dyDescent="0.25">
      <c r="A26" s="14" t="s">
        <v>72</v>
      </c>
      <c r="B26" s="15" t="s">
        <v>31</v>
      </c>
      <c r="C26" s="16" t="s">
        <v>40</v>
      </c>
      <c r="D26" s="17">
        <f>SUM(J26:AA26)</f>
        <v>585</v>
      </c>
      <c r="E26" s="18" t="str">
        <f>IF(AD26=1,"慷慨",IF(AD26=-1,"吝啬",""))</f>
        <v>吝啬</v>
      </c>
      <c r="F26" s="15" t="str">
        <f>IF(AE26=1,"诚实",IF(AE26=-1,"狡诈",""))</f>
        <v>狡诈</v>
      </c>
      <c r="G26" s="15" t="str">
        <f>IF(AF26=1,"大胆",IF(AF26=-1,"谨慎",""))</f>
        <v/>
      </c>
      <c r="H26" s="15" t="str">
        <f>IF(AG26=1,"仁慈",IF(AG26=-1,"残忍",""))</f>
        <v/>
      </c>
      <c r="I26" s="19" t="str">
        <f>IF(AH26=1,"谋略",IF(AH26=-1,"冲动",""))</f>
        <v/>
      </c>
      <c r="J26" s="20"/>
      <c r="K26" s="21">
        <f>IF(AI26&gt;0,AI26*30,IF(AJ26&gt;0,AJ26*30+50,IF(AK26&gt;0,AK26*30,IF(AL26&gt;0,"",IF(AM26&gt;0,"",IF(AN26&gt;0,AN26*30,IF(AO26&gt;0,"",IF(AP26&gt;0,"",IF(AQ26&gt;0,"","")))))))))</f>
        <v>150</v>
      </c>
      <c r="L26" s="17"/>
      <c r="M26" s="20">
        <f>IF(AI26&gt;0,AI26*25,IF(AJ26&gt;0,"",IF(AK26&gt;0,"",IF(AL26&gt;0,"",IF(AM26&gt;0,"",IF(AN26&gt;0,AN26*25+60,IF(AO26&gt;0,"",IF(AP26&gt;0,AP26*25+30,IF(AQ26&gt;0,"","")))))))))</f>
        <v>185</v>
      </c>
      <c r="N26" s="21"/>
      <c r="O26" s="17"/>
      <c r="P26" s="20"/>
      <c r="Q26" s="21">
        <f>IF(AI26&gt;0,AI26*20,IF(AJ26&gt;0,AJ26*20+10,IF(AK26&gt;0,AK26*20+10,IF(AL26&gt;0,"",IF(AM26&gt;0,AM26*20+30,IF(AN26&gt;0,AN26*20+10,IF(AO26&gt;0,"",IF(AP26&gt;0,"",IF(AQ26&gt;0,"","")))))))))</f>
        <v>110</v>
      </c>
      <c r="R26" s="17"/>
      <c r="S26" s="20">
        <f>IF(AR26&gt;0,AR26*20,IF(AS26&gt;0,AS26*20,IF(AT26&gt;0,AT26*20,"")))</f>
        <v>140</v>
      </c>
      <c r="T26" s="21"/>
      <c r="U26" s="17"/>
      <c r="V26" s="20"/>
      <c r="W26" s="21"/>
      <c r="X26" s="17"/>
      <c r="Y26" s="20"/>
      <c r="Z26" s="21"/>
      <c r="AA26" s="17"/>
      <c r="AB26" s="22" t="s">
        <v>192</v>
      </c>
      <c r="AC26" s="23" t="s">
        <v>107</v>
      </c>
      <c r="AD26" s="24">
        <v>-1</v>
      </c>
      <c r="AE26" s="24">
        <v>-1</v>
      </c>
      <c r="AN26" s="24">
        <v>5</v>
      </c>
      <c r="AT26" s="24">
        <v>7</v>
      </c>
    </row>
    <row r="27" spans="1:53" x14ac:dyDescent="0.25">
      <c r="A27" s="14" t="s">
        <v>61</v>
      </c>
      <c r="B27" s="15" t="s">
        <v>31</v>
      </c>
      <c r="C27" s="16" t="s">
        <v>37</v>
      </c>
      <c r="D27" s="17">
        <f>SUM(J27:AA27)</f>
        <v>370</v>
      </c>
      <c r="E27" s="18" t="str">
        <f>IF(AD27=1,"慷慨",IF(AD27=-1,"吝啬",""))</f>
        <v/>
      </c>
      <c r="F27" s="15" t="str">
        <f>IF(AE27=1,"诚实",IF(AE27=-1,"狡诈",""))</f>
        <v>狡诈</v>
      </c>
      <c r="G27" s="15" t="str">
        <f>IF(AF27=1,"大胆",IF(AF27=-1,"谨慎",""))</f>
        <v>大胆</v>
      </c>
      <c r="H27" s="15" t="str">
        <f>IF(AG27=1,"仁慈",IF(AG27=-1,"残忍",""))</f>
        <v/>
      </c>
      <c r="I27" s="19" t="str">
        <f>IF(AH27=1,"谋略",IF(AH27=-1,"冲动",""))</f>
        <v>冲动</v>
      </c>
      <c r="J27" s="20">
        <f>IF(AI27&gt;0,AI27*30,IF(AJ27&gt;0,AJ27*30,IF(AK27&gt;0,AK27*30+10,IF(AL27&gt;0,AL27*30+10,IF(AM27&gt;0,AM27*30+10,IF(AN27&gt;0,"",IF(AO27&gt;0,AO27*30,IF(AP27&gt;0,AP27*30,IF(AQ27&gt;0,AQ27*30,"")))))))))</f>
        <v>120</v>
      </c>
      <c r="K27" s="21"/>
      <c r="L27" s="17"/>
      <c r="M27" s="20">
        <f>IF(AI27&gt;0,AI27*25,IF(AJ27&gt;0,"",IF(AK27&gt;0,"",IF(AL27&gt;0,"",IF(AM27&gt;0,"",IF(AN27&gt;0,AN27*25+60,IF(AO27&gt;0,"",IF(AP27&gt;0,AP27*25+30,IF(AQ27&gt;0,"","")))))))))</f>
        <v>130</v>
      </c>
      <c r="N27" s="21"/>
      <c r="O27" s="17"/>
      <c r="P27" s="20">
        <f>IF(AI27&gt;0,AI27*20,IF(AJ27&gt;0,"",IF(AK27&gt;0,AK27*20+50,IF(AL27&gt;0,"",IF(AM27&gt;0,"",IF(AN27&gt;0,"",IF(AO27&gt;0,"",IF(AP27&gt;0,AP27*20+40,IF(AQ27&gt;0,AQ27*20+50,"")))))))))</f>
        <v>120</v>
      </c>
      <c r="Q27" s="21"/>
      <c r="R27" s="17"/>
      <c r="S27" s="20"/>
      <c r="T27" s="21"/>
      <c r="U27" s="17"/>
      <c r="V27" s="20"/>
      <c r="W27" s="21"/>
      <c r="X27" s="17"/>
      <c r="Y27" s="20"/>
      <c r="Z27" s="21"/>
      <c r="AA27" s="17"/>
      <c r="AB27" s="22" t="s">
        <v>192</v>
      </c>
      <c r="AC27" s="23" t="s">
        <v>159</v>
      </c>
      <c r="AE27" s="24">
        <v>-1</v>
      </c>
      <c r="AF27" s="24">
        <v>1</v>
      </c>
      <c r="AH27" s="24">
        <v>-1</v>
      </c>
      <c r="AP27" s="24">
        <v>4</v>
      </c>
    </row>
    <row r="28" spans="1:53" x14ac:dyDescent="0.25">
      <c r="A28" s="14" t="s">
        <v>68</v>
      </c>
      <c r="B28" s="15" t="s">
        <v>31</v>
      </c>
      <c r="C28" s="16" t="s">
        <v>40</v>
      </c>
      <c r="D28" s="17">
        <f>SUM(J28:AA28)</f>
        <v>590</v>
      </c>
      <c r="E28" s="18" t="str">
        <f>IF(AD28=1,"慷慨",IF(AD28=-1,"吝啬",""))</f>
        <v>慷慨</v>
      </c>
      <c r="F28" s="15" t="str">
        <f>IF(AE28=1,"诚实",IF(AE28=-1,"狡诈",""))</f>
        <v/>
      </c>
      <c r="G28" s="15" t="str">
        <f>IF(AF28=1,"大胆",IF(AF28=-1,"谨慎",""))</f>
        <v>大胆</v>
      </c>
      <c r="H28" s="15" t="str">
        <f>IF(AG28=1,"仁慈",IF(AG28=-1,"残忍",""))</f>
        <v/>
      </c>
      <c r="I28" s="19" t="str">
        <f>IF(AH28=1,"谋略",IF(AH28=-1,"冲动",""))</f>
        <v/>
      </c>
      <c r="J28" s="20">
        <f>IF(AI28&gt;0,AI28*30,IF(AJ28&gt;0,AJ28*30,IF(AK28&gt;0,AK28*30+10,IF(AL28&gt;0,AL28*30+10,IF(AM28&gt;0,AM28*30+10,IF(AN28&gt;0,"",IF(AO28&gt;0,AO28*30,IF(AP28&gt;0,AP28*30,IF(AQ28&gt;0,AQ28*30,"")))))))))</f>
        <v>120</v>
      </c>
      <c r="K28" s="21"/>
      <c r="L28" s="17">
        <f>IF(AI28&gt;0,AI28*30,IF(AJ28&gt;0,AJ28*30+20,IF(AK28&gt;0,AK28*30+20,IF(AL28&gt;0,AL28*30+20,IF(AM28&gt;0,"",IF(AN28&gt;0,"",IF(AO28&gt;0,"",IF(AP28&gt;0,"",IF(AQ28&gt;0,AQ28*30+10,"")))))))))</f>
        <v>130</v>
      </c>
      <c r="M28" s="20"/>
      <c r="N28" s="21"/>
      <c r="O28" s="17">
        <f>IF(AI28&gt;0,AI28*20,IF(AJ28&gt;0,"",IF(AK28&gt;0,"",IF(AL28&gt;0,"",IF(AM28&gt;0,AM28*20+30,IF(AN28&gt;0,"",IF(AO28&gt;0,"",IF(AP28&gt;0,"",IF(AQ28&gt;0,AQ28*20+30,"")))))))))</f>
        <v>110</v>
      </c>
      <c r="P28" s="20">
        <f>IF(AI28&gt;0,AI28*20,IF(AJ28&gt;0,"",IF(AK28&gt;0,AK28*20+50,IF(AL28&gt;0,"",IF(AM28&gt;0,"",IF(AN28&gt;0,"",IF(AO28&gt;0,"",IF(AP28&gt;0,AP28*20+40,IF(AQ28&gt;0,AQ28*20+50,"")))))))))</f>
        <v>130</v>
      </c>
      <c r="Q28" s="21"/>
      <c r="R28" s="17"/>
      <c r="S28" s="20"/>
      <c r="T28" s="21">
        <f>IF(AU28&gt;0,AU28*20,IF(AV28&gt;0,AV28*10,""))</f>
        <v>100</v>
      </c>
      <c r="U28" s="17"/>
      <c r="V28" s="20"/>
      <c r="W28" s="21"/>
      <c r="X28" s="17"/>
      <c r="Y28" s="20"/>
      <c r="Z28" s="21"/>
      <c r="AA28" s="17"/>
      <c r="AB28" s="22" t="s">
        <v>192</v>
      </c>
      <c r="AC28" s="23" t="s">
        <v>103</v>
      </c>
      <c r="AD28" s="24">
        <v>1</v>
      </c>
      <c r="AF28" s="24">
        <v>1</v>
      </c>
      <c r="AQ28" s="24">
        <v>4</v>
      </c>
      <c r="AU28" s="24">
        <v>5</v>
      </c>
    </row>
    <row r="29" spans="1:53" x14ac:dyDescent="0.25">
      <c r="A29" s="14" t="s">
        <v>79</v>
      </c>
      <c r="B29" s="15" t="s">
        <v>31</v>
      </c>
      <c r="C29" s="16" t="s">
        <v>35</v>
      </c>
      <c r="D29" s="17">
        <f>SUM(J29:AA29)</f>
        <v>520</v>
      </c>
      <c r="E29" s="18" t="str">
        <f>IF(AD29=1,"慷慨",IF(AD29=-1,"吝啬",""))</f>
        <v/>
      </c>
      <c r="F29" s="15" t="str">
        <f>IF(AE29=1,"诚实",IF(AE29=-1,"狡诈",""))</f>
        <v/>
      </c>
      <c r="G29" s="15" t="str">
        <f>IF(AF29=1,"大胆",IF(AF29=-1,"谨慎",""))</f>
        <v>大胆</v>
      </c>
      <c r="H29" s="15" t="str">
        <f>IF(AG29=1,"仁慈",IF(AG29=-1,"残忍",""))</f>
        <v>残忍</v>
      </c>
      <c r="I29" s="19" t="str">
        <f>IF(AH29=1,"谋略",IF(AH29=-1,"冲动",""))</f>
        <v>冲动</v>
      </c>
      <c r="J29" s="20">
        <f>IF(AI29&gt;0,AI29*30,IF(AJ29&gt;0,AJ29*30,IF(AK29&gt;0,AK29*30+10,IF(AL29&gt;0,AL29*30+10,IF(AM29&gt;0,AM29*30+10,IF(AN29&gt;0,"",IF(AO29&gt;0,AO29*30,IF(AP29&gt;0,AP29*30,IF(AQ29&gt;0,AQ29*30,"")))))))))</f>
        <v>120</v>
      </c>
      <c r="K29" s="21">
        <f>IF(AI29&gt;0,AI29*30,IF(AJ29&gt;0,AJ29*30+50,IF(AK29&gt;0,AK29*30,IF(AL29&gt;0,"",IF(AM29&gt;0,"",IF(AN29&gt;0,AN29*30,IF(AO29&gt;0,"",IF(AP29&gt;0,"",IF(AQ29&gt;0,"","")))))))))</f>
        <v>170</v>
      </c>
      <c r="L29" s="17">
        <f>IF(AI29&gt;0,AI29*30,IF(AJ29&gt;0,AJ29*30+20,IF(AK29&gt;0,AK29*30+20,IF(AL29&gt;0,AL29*30+20,IF(AM29&gt;0,"",IF(AN29&gt;0,"",IF(AO29&gt;0,"",IF(AP29&gt;0,"",IF(AQ29&gt;0,AQ29*30+10,"")))))))))</f>
        <v>140</v>
      </c>
      <c r="M29" s="20"/>
      <c r="N29" s="21"/>
      <c r="O29" s="17"/>
      <c r="P29" s="20"/>
      <c r="Q29" s="21">
        <f>IF(AI29&gt;0,AI29*20,IF(AJ29&gt;0,AJ29*20+10,IF(AK29&gt;0,AK29*20+10,IF(AL29&gt;0,"",IF(AM29&gt;0,AM29*20+30,IF(AN29&gt;0,AN29*20+10,IF(AO29&gt;0,"",IF(AP29&gt;0,"",IF(AQ29&gt;0,"","")))))))))</f>
        <v>90</v>
      </c>
      <c r="R29" s="17"/>
      <c r="S29" s="20"/>
      <c r="T29" s="21"/>
      <c r="U29" s="17"/>
      <c r="V29" s="20"/>
      <c r="W29" s="21"/>
      <c r="X29" s="17"/>
      <c r="Y29" s="20"/>
      <c r="Z29" s="21"/>
      <c r="AA29" s="17"/>
      <c r="AB29" s="22" t="s">
        <v>192</v>
      </c>
      <c r="AC29" s="23" t="s">
        <v>142</v>
      </c>
      <c r="AF29" s="24">
        <v>1</v>
      </c>
      <c r="AG29" s="24">
        <v>-1</v>
      </c>
      <c r="AH29" s="24">
        <v>-1</v>
      </c>
      <c r="AJ29" s="24">
        <v>4</v>
      </c>
    </row>
    <row r="30" spans="1:53" x14ac:dyDescent="0.25">
      <c r="A30" s="14" t="s">
        <v>44</v>
      </c>
      <c r="B30" s="15" t="s">
        <v>31</v>
      </c>
      <c r="C30" s="16" t="s">
        <v>40</v>
      </c>
      <c r="D30" s="17">
        <f>SUM(J30:AA30)</f>
        <v>430</v>
      </c>
      <c r="E30" s="18" t="str">
        <f>IF(AD30=1,"慷慨",IF(AD30=-1,"吝啬",""))</f>
        <v>吝啬</v>
      </c>
      <c r="F30" s="15" t="str">
        <f>IF(AE30=1,"诚实",IF(AE30=-1,"狡诈",""))</f>
        <v>狡诈</v>
      </c>
      <c r="G30" s="15" t="str">
        <f>IF(AF30=1,"大胆",IF(AF30=-1,"谨慎",""))</f>
        <v/>
      </c>
      <c r="H30" s="15" t="str">
        <f>IF(AG30=1,"仁慈",IF(AG30=-1,"残忍",""))</f>
        <v>残忍</v>
      </c>
      <c r="I30" s="19" t="str">
        <f>IF(AH30=1,"谋略",IF(AH30=-1,"冲动",""))</f>
        <v/>
      </c>
      <c r="J30" s="20">
        <f>IF(AI30&gt;0,AI30*30,IF(AJ30&gt;0,AJ30*30,IF(AK30&gt;0,AK30*30+10,IF(AL30&gt;0,AL30*30+10,IF(AM30&gt;0,AM30*30+10,IF(AN30&gt;0,"",IF(AO30&gt;0,AO30*30,IF(AP30&gt;0,AP30*30,IF(AQ30&gt;0,AQ30*30,"")))))))))</f>
        <v>160</v>
      </c>
      <c r="K30" s="21"/>
      <c r="L30" s="17">
        <f>IF(AI30&gt;0,AI30*30,IF(AJ30&gt;0,AJ30*30+20,IF(AK30&gt;0,AK30*30+20,IF(AL30&gt;0,AL30*30+20,IF(AM30&gt;0,"",IF(AN30&gt;0,"",IF(AO30&gt;0,"",IF(AP30&gt;0,"",IF(AQ30&gt;0,AQ30*30+10,"")))))))))</f>
        <v>170</v>
      </c>
      <c r="M30" s="20"/>
      <c r="N30" s="21"/>
      <c r="O30" s="17"/>
      <c r="P30" s="20"/>
      <c r="Q30" s="21"/>
      <c r="R30" s="17"/>
      <c r="S30" s="20"/>
      <c r="T30" s="21"/>
      <c r="U30" s="17">
        <f>IF(AW30&gt;0,AW30*20,"")</f>
        <v>100</v>
      </c>
      <c r="V30" s="20"/>
      <c r="W30" s="21"/>
      <c r="X30" s="17"/>
      <c r="Y30" s="20"/>
      <c r="Z30" s="21"/>
      <c r="AA30" s="17"/>
      <c r="AB30" s="22" t="s">
        <v>192</v>
      </c>
      <c r="AC30" s="23" t="s">
        <v>106</v>
      </c>
      <c r="AD30" s="24">
        <v>-1</v>
      </c>
      <c r="AE30" s="24">
        <v>-1</v>
      </c>
      <c r="AG30" s="24">
        <v>-1</v>
      </c>
      <c r="AL30" s="24">
        <v>5</v>
      </c>
      <c r="AW30" s="24">
        <v>5</v>
      </c>
    </row>
    <row r="31" spans="1:53" x14ac:dyDescent="0.25">
      <c r="A31" s="14" t="s">
        <v>42</v>
      </c>
      <c r="B31" s="15" t="s">
        <v>32</v>
      </c>
      <c r="C31" s="16" t="s">
        <v>49</v>
      </c>
      <c r="D31" s="17">
        <f>SUM(J31:AA31)</f>
        <v>210</v>
      </c>
      <c r="E31" s="18" t="str">
        <f>IF(AD31=1,"慷慨",IF(AD31=-1,"吝啬",""))</f>
        <v/>
      </c>
      <c r="F31" s="15" t="str">
        <f>IF(AE31=1,"诚实",IF(AE31=-1,"狡诈",""))</f>
        <v/>
      </c>
      <c r="G31" s="15" t="str">
        <f>IF(AF31=1,"大胆",IF(AF31=-1,"谨慎",""))</f>
        <v>大胆</v>
      </c>
      <c r="H31" s="15" t="str">
        <f>IF(AG31=1,"仁慈",IF(AG31=-1,"残忍",""))</f>
        <v/>
      </c>
      <c r="I31" s="19" t="str">
        <f>IF(AH31=1,"谋略",IF(AH31=-1,"冲动",""))</f>
        <v>谋略</v>
      </c>
      <c r="J31" s="20">
        <f>IF(AI31&gt;0,AI31*30,IF(AJ31&gt;0,AJ31*30,IF(AK31&gt;0,AK31*30+10,IF(AL31&gt;0,AL31*30+10,IF(AM31&gt;0,AM31*30+10,IF(AN31&gt;0,"",IF(AO31&gt;0,AO31*30,IF(AP31&gt;0,AP31*30,IF(AQ31&gt;0,AQ31*30,"")))))))))</f>
        <v>100</v>
      </c>
      <c r="K31" s="21"/>
      <c r="L31" s="17">
        <f>IF(AI31&gt;0,AI31*30,IF(AJ31&gt;0,AJ31*30+20,IF(AK31&gt;0,AK31*30+20,IF(AL31&gt;0,AL31*30+20,IF(AM31&gt;0,"",IF(AN31&gt;0,"",IF(AO31&gt;0,"",IF(AP31&gt;0,"",IF(AQ31&gt;0,AQ31*30+10,"")))))))))</f>
        <v>110</v>
      </c>
      <c r="M31" s="20"/>
      <c r="N31" s="21"/>
      <c r="O31" s="17"/>
      <c r="P31" s="20"/>
      <c r="Q31" s="21"/>
      <c r="R31" s="17"/>
      <c r="S31" s="20"/>
      <c r="T31" s="21"/>
      <c r="U31" s="17"/>
      <c r="V31" s="20"/>
      <c r="W31" s="21"/>
      <c r="X31" s="17"/>
      <c r="Y31" s="20"/>
      <c r="Z31" s="21"/>
      <c r="AA31" s="17"/>
      <c r="AB31" s="22" t="s">
        <v>192</v>
      </c>
      <c r="AC31" s="23" t="s">
        <v>128</v>
      </c>
      <c r="AF31" s="24">
        <v>1</v>
      </c>
      <c r="AH31" s="24">
        <v>1</v>
      </c>
      <c r="AL31" s="24">
        <v>3</v>
      </c>
    </row>
    <row r="32" spans="1:53" x14ac:dyDescent="0.25">
      <c r="A32" s="14" t="s">
        <v>42</v>
      </c>
      <c r="B32" s="15" t="s">
        <v>32</v>
      </c>
      <c r="C32" s="16" t="s">
        <v>36</v>
      </c>
      <c r="D32" s="17">
        <f>SUM(J32:AA32)</f>
        <v>270</v>
      </c>
      <c r="E32" s="18" t="str">
        <f>IF(AD32=1,"慷慨",IF(AD32=-1,"吝啬",""))</f>
        <v/>
      </c>
      <c r="F32" s="15" t="str">
        <f>IF(AE32=1,"诚实",IF(AE32=-1,"狡诈",""))</f>
        <v/>
      </c>
      <c r="G32" s="15" t="str">
        <f>IF(AF32=1,"大胆",IF(AF32=-1,"谨慎",""))</f>
        <v>大胆</v>
      </c>
      <c r="H32" s="15" t="str">
        <f>IF(AG32=1,"仁慈",IF(AG32=-1,"残忍",""))</f>
        <v/>
      </c>
      <c r="I32" s="19" t="str">
        <f>IF(AH32=1,"谋略",IF(AH32=-1,"冲动",""))</f>
        <v>谋略</v>
      </c>
      <c r="J32" s="20">
        <f>IF(AI32&gt;0,AI32*30,IF(AJ32&gt;0,AJ32*30,IF(AK32&gt;0,AK32*30+10,IF(AL32&gt;0,AL32*30+10,IF(AM32&gt;0,AM32*30+10,IF(AN32&gt;0,"",IF(AO32&gt;0,AO32*30,IF(AP32&gt;0,AP32*30,IF(AQ32&gt;0,AQ32*30,"")))))))))</f>
        <v>100</v>
      </c>
      <c r="K32" s="21"/>
      <c r="L32" s="17">
        <f>IF(AI32&gt;0,AI32*30,IF(AJ32&gt;0,AJ32*30+20,IF(AK32&gt;0,AK32*30+20,IF(AL32&gt;0,AL32*30+20,IF(AM32&gt;0,"",IF(AN32&gt;0,"",IF(AO32&gt;0,"",IF(AP32&gt;0,"",IF(AQ32&gt;0,AQ32*30+10,"")))))))))</f>
        <v>110</v>
      </c>
      <c r="M32" s="20"/>
      <c r="N32" s="21"/>
      <c r="O32" s="17"/>
      <c r="P32" s="20"/>
      <c r="Q32" s="21"/>
      <c r="R32" s="17"/>
      <c r="S32" s="20">
        <f>IF(AR32&gt;0,AR32*20,IF(AS32&gt;0,AS32*20,IF(AT32&gt;0,AT32*20,"")))</f>
        <v>60</v>
      </c>
      <c r="T32" s="21"/>
      <c r="U32" s="17"/>
      <c r="V32" s="20"/>
      <c r="W32" s="21"/>
      <c r="X32" s="17"/>
      <c r="Y32" s="20"/>
      <c r="Z32" s="21"/>
      <c r="AA32" s="17"/>
      <c r="AB32" s="22" t="s">
        <v>192</v>
      </c>
      <c r="AC32" s="23" t="s">
        <v>118</v>
      </c>
      <c r="AF32" s="24">
        <v>1</v>
      </c>
      <c r="AH32" s="24">
        <v>1</v>
      </c>
      <c r="AL32" s="24">
        <v>3</v>
      </c>
      <c r="AS32" s="24">
        <v>3</v>
      </c>
    </row>
    <row r="33" spans="1:54" x14ac:dyDescent="0.25">
      <c r="A33" s="14" t="s">
        <v>42</v>
      </c>
      <c r="B33" s="15" t="s">
        <v>32</v>
      </c>
      <c r="C33" s="16" t="s">
        <v>38</v>
      </c>
      <c r="D33" s="17">
        <f>SUM(J33:AA33)</f>
        <v>360</v>
      </c>
      <c r="E33" s="18" t="str">
        <f>IF(AD33=1,"慷慨",IF(AD33=-1,"吝啬",""))</f>
        <v/>
      </c>
      <c r="F33" s="15" t="str">
        <f>IF(AE33=1,"诚实",IF(AE33=-1,"狡诈",""))</f>
        <v/>
      </c>
      <c r="G33" s="15" t="str">
        <f>IF(AF33=1,"大胆",IF(AF33=-1,"谨慎",""))</f>
        <v>大胆</v>
      </c>
      <c r="H33" s="15" t="str">
        <f>IF(AG33=1,"仁慈",IF(AG33=-1,"残忍",""))</f>
        <v/>
      </c>
      <c r="I33" s="19" t="str">
        <f>IF(AH33=1,"谋略",IF(AH33=-1,"冲动",""))</f>
        <v>谋略</v>
      </c>
      <c r="J33" s="20">
        <f>IF(AI33&gt;0,AI33*30,IF(AJ33&gt;0,AJ33*30,IF(AK33&gt;0,AK33*30+10,IF(AL33&gt;0,AL33*30+10,IF(AM33&gt;0,AM33*30+10,IF(AN33&gt;0,"",IF(AO33&gt;0,AO33*30,IF(AP33&gt;0,AP33*30,IF(AQ33&gt;0,AQ33*30,"")))))))))</f>
        <v>120</v>
      </c>
      <c r="K33" s="21"/>
      <c r="L33" s="17"/>
      <c r="M33" s="20"/>
      <c r="N33" s="21">
        <f>IF(AI33&gt;0,AI33*20,IF(AJ33&gt;0,"",IF(AK33&gt;0,"",IF(AL33&gt;0,"",IF(AM33&gt;0,"",IF(AN33&gt;0,"",IF(AO33&gt;0,AO33*20+60,IF(AP33&gt;0,"",IF(AQ33&gt;0,"","")))))))))</f>
        <v>140</v>
      </c>
      <c r="O33" s="17"/>
      <c r="P33" s="20"/>
      <c r="Q33" s="21"/>
      <c r="R33" s="17"/>
      <c r="S33" s="20">
        <f>IF(AR33&gt;0,AR33*20,IF(AS33&gt;0,AS33*20,IF(AT33&gt;0,AT33*20,"")))</f>
        <v>100</v>
      </c>
      <c r="T33" s="21"/>
      <c r="U33" s="17"/>
      <c r="V33" s="20"/>
      <c r="W33" s="21"/>
      <c r="X33" s="17"/>
      <c r="Y33" s="20"/>
      <c r="Z33" s="21"/>
      <c r="AA33" s="17"/>
      <c r="AB33" s="22" t="s">
        <v>192</v>
      </c>
      <c r="AC33" s="23" t="s">
        <v>138</v>
      </c>
      <c r="AF33" s="24">
        <v>1</v>
      </c>
      <c r="AH33" s="24">
        <v>1</v>
      </c>
      <c r="AO33" s="24">
        <v>4</v>
      </c>
      <c r="AR33" s="24">
        <v>5</v>
      </c>
    </row>
    <row r="34" spans="1:54" x14ac:dyDescent="0.25">
      <c r="A34" s="14" t="s">
        <v>42</v>
      </c>
      <c r="B34" s="15" t="s">
        <v>32</v>
      </c>
      <c r="C34" s="16" t="s">
        <v>40</v>
      </c>
      <c r="D34" s="17">
        <f>SUM(J34:AA34)</f>
        <v>670</v>
      </c>
      <c r="E34" s="18" t="str">
        <f>IF(AD34=1,"慷慨",IF(AD34=-1,"吝啬",""))</f>
        <v/>
      </c>
      <c r="F34" s="15" t="str">
        <f>IF(AE34=1,"诚实",IF(AE34=-1,"狡诈",""))</f>
        <v/>
      </c>
      <c r="G34" s="15" t="str">
        <f>IF(AF34=1,"大胆",IF(AF34=-1,"谨慎",""))</f>
        <v>大胆</v>
      </c>
      <c r="H34" s="15" t="str">
        <f>IF(AG34=1,"仁慈",IF(AG34=-1,"残忍",""))</f>
        <v/>
      </c>
      <c r="I34" s="19" t="str">
        <f>IF(AH34=1,"谋略",IF(AH34=-1,"冲动",""))</f>
        <v>谋略</v>
      </c>
      <c r="J34" s="20">
        <f>IF(AI34&gt;0,AI34*30,IF(AJ34&gt;0,AJ34*30,IF(AK34&gt;0,AK34*30+10,IF(AL34&gt;0,AL34*30+10,IF(AM34&gt;0,AM34*30+10,IF(AN34&gt;0,"",IF(AO34&gt;0,AO34*30,IF(AP34&gt;0,AP34*30,IF(AQ34&gt;0,AQ34*30,"")))))))))</f>
        <v>120</v>
      </c>
      <c r="K34" s="21"/>
      <c r="L34" s="17">
        <f>IF(AI34&gt;0,AI34*30,IF(AJ34&gt;0,AJ34*30+20,IF(AK34&gt;0,AK34*30+20,IF(AL34&gt;0,AL34*30+20,IF(AM34&gt;0,"",IF(AN34&gt;0,"",IF(AO34&gt;0,"",IF(AP34&gt;0,"",IF(AQ34&gt;0,AQ34*30+10,"")))))))))</f>
        <v>130</v>
      </c>
      <c r="M34" s="20"/>
      <c r="N34" s="21"/>
      <c r="O34" s="17">
        <f>IF(AI34&gt;0,AI34*20,IF(AJ34&gt;0,"",IF(AK34&gt;0,"",IF(AL34&gt;0,"",IF(AM34&gt;0,AM34*20+30,IF(AN34&gt;0,"",IF(AO34&gt;0,"",IF(AP34&gt;0,"",IF(AQ34&gt;0,AQ34*20+30,"")))))))))</f>
        <v>110</v>
      </c>
      <c r="P34" s="20">
        <f>IF(AI34&gt;0,AI34*20,IF(AJ34&gt;0,"",IF(AK34&gt;0,AK34*20+50,IF(AL34&gt;0,"",IF(AM34&gt;0,"",IF(AN34&gt;0,"",IF(AO34&gt;0,"",IF(AP34&gt;0,AP34*20+40,IF(AQ34&gt;0,AQ34*20+50,"")))))))))</f>
        <v>130</v>
      </c>
      <c r="Q34" s="21"/>
      <c r="R34" s="17"/>
      <c r="S34" s="20">
        <f>IF(AR34&gt;0,AR34*20,IF(AS34&gt;0,AS34*20,IF(AT34&gt;0,AT34*20,"")))</f>
        <v>80</v>
      </c>
      <c r="T34" s="21">
        <f>IF(AU34&gt;0,AU34*20,IF(AV34&gt;0,AV34*10,""))</f>
        <v>100</v>
      </c>
      <c r="U34" s="17"/>
      <c r="V34" s="20"/>
      <c r="W34" s="21"/>
      <c r="X34" s="17"/>
      <c r="Y34" s="20"/>
      <c r="Z34" s="21"/>
      <c r="AA34" s="17"/>
      <c r="AB34" s="22" t="s">
        <v>192</v>
      </c>
      <c r="AC34" s="23" t="s">
        <v>108</v>
      </c>
      <c r="AF34" s="24">
        <v>1</v>
      </c>
      <c r="AH34" s="24">
        <v>1</v>
      </c>
      <c r="AQ34" s="24">
        <v>4</v>
      </c>
      <c r="AT34" s="24">
        <v>4</v>
      </c>
      <c r="AU34" s="24">
        <v>5</v>
      </c>
    </row>
    <row r="35" spans="1:54" x14ac:dyDescent="0.25">
      <c r="A35" s="14" t="s">
        <v>82</v>
      </c>
      <c r="B35" s="15" t="s">
        <v>32</v>
      </c>
      <c r="C35" s="16" t="s">
        <v>49</v>
      </c>
      <c r="D35" s="17">
        <f>SUM(J35:AA35)</f>
        <v>250</v>
      </c>
      <c r="E35" s="18" t="str">
        <f>IF(AD35=1,"慷慨",IF(AD35=-1,"吝啬",""))</f>
        <v/>
      </c>
      <c r="F35" s="15" t="str">
        <f>IF(AE35=1,"诚实",IF(AE35=-1,"狡诈",""))</f>
        <v>诚实</v>
      </c>
      <c r="G35" s="15" t="str">
        <f>IF(AF35=1,"大胆",IF(AF35=-1,"谨慎",""))</f>
        <v/>
      </c>
      <c r="H35" s="15" t="str">
        <f>IF(AG35=1,"仁慈",IF(AG35=-1,"残忍",""))</f>
        <v>残忍</v>
      </c>
      <c r="I35" s="19" t="str">
        <f>IF(AH35=1,"谋略",IF(AH35=-1,"冲动",""))</f>
        <v/>
      </c>
      <c r="J35" s="20">
        <f>IF(AI35&gt;0,AI35*30,IF(AJ35&gt;0,AJ35*30,IF(AK35&gt;0,AK35*30+10,IF(AL35&gt;0,AL35*30+10,IF(AM35&gt;0,AM35*30+10,IF(AN35&gt;0,"",IF(AO35&gt;0,AO35*30,IF(AP35&gt;0,AP35*30,IF(AQ35&gt;0,AQ35*30,"")))))))))</f>
        <v>90</v>
      </c>
      <c r="K35" s="21"/>
      <c r="L35" s="17"/>
      <c r="M35" s="20"/>
      <c r="N35" s="21">
        <f>IF(AI35&gt;0,AI35*20,IF(AJ35&gt;0,"",IF(AK35&gt;0,"",IF(AL35&gt;0,"",IF(AM35&gt;0,"",IF(AN35&gt;0,"",IF(AO35&gt;0,AO35*20+60,IF(AP35&gt;0,"",IF(AQ35&gt;0,"","")))))))))</f>
        <v>120</v>
      </c>
      <c r="O35" s="17"/>
      <c r="P35" s="20"/>
      <c r="Q35" s="21"/>
      <c r="R35" s="17"/>
      <c r="S35" s="20"/>
      <c r="T35" s="21"/>
      <c r="U35" s="17">
        <f>IF(AW35&gt;0,AW35*20,"")</f>
        <v>40</v>
      </c>
      <c r="V35" s="20"/>
      <c r="W35" s="21"/>
      <c r="X35" s="17"/>
      <c r="Y35" s="20"/>
      <c r="Z35" s="21"/>
      <c r="AA35" s="17"/>
      <c r="AB35" s="22" t="s">
        <v>192</v>
      </c>
      <c r="AC35" s="23" t="s">
        <v>129</v>
      </c>
      <c r="AE35" s="24">
        <v>1</v>
      </c>
      <c r="AG35" s="24">
        <v>-1</v>
      </c>
      <c r="AO35" s="24">
        <v>3</v>
      </c>
      <c r="AW35" s="24">
        <v>2</v>
      </c>
    </row>
    <row r="36" spans="1:54" x14ac:dyDescent="0.25">
      <c r="A36" s="14" t="s">
        <v>82</v>
      </c>
      <c r="B36" s="15" t="s">
        <v>32</v>
      </c>
      <c r="C36" s="16" t="s">
        <v>36</v>
      </c>
      <c r="D36" s="17">
        <f>SUM(J36:AA36)</f>
        <v>350</v>
      </c>
      <c r="E36" s="18" t="str">
        <f>IF(AD36=1,"慷慨",IF(AD36=-1,"吝啬",""))</f>
        <v/>
      </c>
      <c r="F36" s="15" t="str">
        <f>IF(AE36=1,"诚实",IF(AE36=-1,"狡诈",""))</f>
        <v>诚实</v>
      </c>
      <c r="G36" s="15" t="str">
        <f>IF(AF36=1,"大胆",IF(AF36=-1,"谨慎",""))</f>
        <v>大胆</v>
      </c>
      <c r="H36" s="15" t="str">
        <f>IF(AG36=1,"仁慈",IF(AG36=-1,"残忍",""))</f>
        <v>仁慈</v>
      </c>
      <c r="I36" s="19" t="str">
        <f>IF(AH36=1,"谋略",IF(AH36=-1,"冲动",""))</f>
        <v/>
      </c>
      <c r="J36" s="20">
        <f>IF(AI36&gt;0,AI36*30,IF(AJ36&gt;0,AJ36*30,IF(AK36&gt;0,AK36*30+10,IF(AL36&gt;0,AL36*30+10,IF(AM36&gt;0,AM36*30+10,IF(AN36&gt;0,"",IF(AO36&gt;0,AO36*30,IF(AP36&gt;0,AP36*30,IF(AQ36&gt;0,AQ36*30,"")))))))))</f>
        <v>130</v>
      </c>
      <c r="K36" s="21"/>
      <c r="L36" s="17"/>
      <c r="M36" s="20"/>
      <c r="N36" s="21"/>
      <c r="O36" s="17">
        <f>IF(AI36&gt;0,AI36*20,IF(AJ36&gt;0,"",IF(AK36&gt;0,"",IF(AL36&gt;0,"",IF(AM36&gt;0,AM36*20+30,IF(AN36&gt;0,"",IF(AO36&gt;0,"",IF(AP36&gt;0,"",IF(AQ36&gt;0,AQ36*20+30,"")))))))))</f>
        <v>110</v>
      </c>
      <c r="P36" s="20"/>
      <c r="Q36" s="21">
        <f>IF(AI36&gt;0,AI36*20,IF(AJ36&gt;0,AJ36*20+10,IF(AK36&gt;0,AK36*20+10,IF(AL36&gt;0,"",IF(AM36&gt;0,AM36*20+30,IF(AN36&gt;0,AN36*20+10,IF(AO36&gt;0,"",IF(AP36&gt;0,"",IF(AQ36&gt;0,"","")))))))))</f>
        <v>110</v>
      </c>
      <c r="R36" s="17"/>
      <c r="S36" s="20"/>
      <c r="T36" s="21"/>
      <c r="U36" s="17"/>
      <c r="V36" s="20"/>
      <c r="W36" s="21"/>
      <c r="X36" s="17"/>
      <c r="Y36" s="20"/>
      <c r="Z36" s="21"/>
      <c r="AA36" s="17"/>
      <c r="AB36" s="22" t="s">
        <v>192</v>
      </c>
      <c r="AC36" s="23" t="s">
        <v>119</v>
      </c>
      <c r="AE36" s="24">
        <v>1</v>
      </c>
      <c r="AF36" s="24">
        <v>1</v>
      </c>
      <c r="AG36" s="24">
        <v>1</v>
      </c>
      <c r="AM36" s="24">
        <v>4</v>
      </c>
    </row>
    <row r="37" spans="1:54" x14ac:dyDescent="0.25">
      <c r="A37" s="14" t="s">
        <v>82</v>
      </c>
      <c r="B37" s="15" t="s">
        <v>32</v>
      </c>
      <c r="C37" s="16" t="s">
        <v>38</v>
      </c>
      <c r="D37" s="17">
        <f>SUM(J37:AA37)</f>
        <v>490</v>
      </c>
      <c r="E37" s="18" t="str">
        <f>IF(AD37=1,"慷慨",IF(AD37=-1,"吝啬",""))</f>
        <v/>
      </c>
      <c r="F37" s="15" t="str">
        <f>IF(AE37=1,"诚实",IF(AE37=-1,"狡诈",""))</f>
        <v>诚实</v>
      </c>
      <c r="G37" s="15" t="str">
        <f>IF(AF37=1,"大胆",IF(AF37=-1,"谨慎",""))</f>
        <v/>
      </c>
      <c r="H37" s="15" t="str">
        <f>IF(AG37=1,"仁慈",IF(AG37=-1,"残忍",""))</f>
        <v/>
      </c>
      <c r="I37" s="19" t="str">
        <f>IF(AH37=1,"谋略",IF(AH37=-1,"冲动",""))</f>
        <v/>
      </c>
      <c r="J37" s="20">
        <f>IF(AI37&gt;0,AI37*30,IF(AJ37&gt;0,AJ37*30,IF(AK37&gt;0,AK37*30+10,IF(AL37&gt;0,AL37*30+10,IF(AM37&gt;0,AM37*30+10,IF(AN37&gt;0,"",IF(AO37&gt;0,AO37*30,IF(AP37&gt;0,AP37*30,IF(AQ37&gt;0,AQ37*30,"")))))))))</f>
        <v>120</v>
      </c>
      <c r="K37" s="21"/>
      <c r="L37" s="17">
        <f>IF(AI37&gt;0,AI37*30,IF(AJ37&gt;0,AJ37*30+20,IF(AK37&gt;0,AK37*30+20,IF(AL37&gt;0,AL37*30+20,IF(AM37&gt;0,"",IF(AN37&gt;0,"",IF(AO37&gt;0,"",IF(AP37&gt;0,"",IF(AQ37&gt;0,AQ37*30+10,"")))))))))</f>
        <v>130</v>
      </c>
      <c r="M37" s="20"/>
      <c r="N37" s="21"/>
      <c r="O37" s="17">
        <f>IF(AI37&gt;0,AI37*20,IF(AJ37&gt;0,"",IF(AK37&gt;0,"",IF(AL37&gt;0,"",IF(AM37&gt;0,AM37*20+30,IF(AN37&gt;0,"",IF(AO37&gt;0,"",IF(AP37&gt;0,"",IF(AQ37&gt;0,AQ37*20+30,"")))))))))</f>
        <v>110</v>
      </c>
      <c r="P37" s="20">
        <f>IF(AI37&gt;0,AI37*20,IF(AJ37&gt;0,"",IF(AK37&gt;0,AK37*20+50,IF(AL37&gt;0,"",IF(AM37&gt;0,"",IF(AN37&gt;0,"",IF(AO37&gt;0,"",IF(AP37&gt;0,AP37*20+40,IF(AQ37&gt;0,AQ37*20+50,"")))))))))</f>
        <v>130</v>
      </c>
      <c r="Q37" s="21"/>
      <c r="R37" s="17"/>
      <c r="S37" s="20"/>
      <c r="T37" s="21"/>
      <c r="U37" s="17"/>
      <c r="V37" s="20"/>
      <c r="W37" s="21"/>
      <c r="X37" s="17"/>
      <c r="Y37" s="20"/>
      <c r="Z37" s="21"/>
      <c r="AA37" s="17"/>
      <c r="AB37" s="22" t="s">
        <v>192</v>
      </c>
      <c r="AC37" s="23" t="s">
        <v>95</v>
      </c>
      <c r="AE37" s="24">
        <v>1</v>
      </c>
      <c r="AQ37" s="24">
        <v>4</v>
      </c>
    </row>
    <row r="38" spans="1:54" x14ac:dyDescent="0.25">
      <c r="A38" s="14" t="s">
        <v>29</v>
      </c>
      <c r="B38" s="15" t="s">
        <v>32</v>
      </c>
      <c r="C38" s="16" t="s">
        <v>37</v>
      </c>
      <c r="D38" s="17">
        <f>SUM(J38:AA38)</f>
        <v>650</v>
      </c>
      <c r="E38" s="18" t="str">
        <f>IF(AD38=1,"慷慨",IF(AD38=-1,"吝啬",""))</f>
        <v/>
      </c>
      <c r="F38" s="15" t="str">
        <f>IF(AE38=1,"诚实",IF(AE38=-1,"狡诈",""))</f>
        <v/>
      </c>
      <c r="G38" s="15" t="str">
        <f>IF(AF38=1,"大胆",IF(AF38=-1,"谨慎",""))</f>
        <v>大胆</v>
      </c>
      <c r="H38" s="15" t="str">
        <f>IF(AG38=1,"仁慈",IF(AG38=-1,"残忍",""))</f>
        <v/>
      </c>
      <c r="I38" s="19" t="str">
        <f>IF(AH38=1,"谋略",IF(AH38=-1,"冲动",""))</f>
        <v>谋略</v>
      </c>
      <c r="J38" s="20">
        <f>IF(AI38&gt;0,AI38*30,IF(AJ38&gt;0,AJ38*30,IF(AK38&gt;0,AK38*30+10,IF(AL38&gt;0,AL38*30+10,IF(AM38&gt;0,AM38*30+10,IF(AN38&gt;0,"",IF(AO38&gt;0,AO38*30,IF(AP38&gt;0,AP38*30,IF(AQ38&gt;0,AQ38*30,"")))))))))</f>
        <v>150</v>
      </c>
      <c r="K38" s="21">
        <f>IF(AI38&gt;0,AI38*30,IF(AJ38&gt;0,AJ38*30+50,IF(AK38&gt;0,AK38*30,IF(AL38&gt;0,"",IF(AM38&gt;0,"",IF(AN38&gt;0,AN38*30,IF(AO38&gt;0,"",IF(AP38&gt;0,"",IF(AQ38&gt;0,"","")))))))))</f>
        <v>200</v>
      </c>
      <c r="L38" s="17">
        <f>IF(AI38&gt;0,AI38*30,IF(AJ38&gt;0,AJ38*30+20,IF(AK38&gt;0,AK38*30+20,IF(AL38&gt;0,AL38*30+20,IF(AM38&gt;0,"",IF(AN38&gt;0,"",IF(AO38&gt;0,"",IF(AP38&gt;0,"",IF(AQ38&gt;0,AQ38*30+10,"")))))))))</f>
        <v>170</v>
      </c>
      <c r="M38" s="20"/>
      <c r="N38" s="21"/>
      <c r="O38" s="17"/>
      <c r="P38" s="20"/>
      <c r="Q38" s="21">
        <f>IF(AI38&gt;0,AI38*20,IF(AJ38&gt;0,AJ38*20+10,IF(AK38&gt;0,AK38*20+10,IF(AL38&gt;0,"",IF(AM38&gt;0,AM38*20+30,IF(AN38&gt;0,AN38*20+10,IF(AO38&gt;0,"",IF(AP38&gt;0,"",IF(AQ38&gt;0,"","")))))))))</f>
        <v>110</v>
      </c>
      <c r="R38" s="17"/>
      <c r="S38" s="20"/>
      <c r="T38" s="21">
        <f>IF(AU38&gt;0,AU38*20,IF(AV38&gt;0,AV38*10,""))</f>
        <v>20</v>
      </c>
      <c r="U38" s="17"/>
      <c r="V38" s="20"/>
      <c r="W38" s="21"/>
      <c r="X38" s="17"/>
      <c r="Y38" s="20"/>
      <c r="Z38" s="21"/>
      <c r="AA38" s="17"/>
      <c r="AB38" s="22" t="s">
        <v>192</v>
      </c>
      <c r="AC38" s="23" t="s">
        <v>156</v>
      </c>
      <c r="AF38" s="24">
        <v>1</v>
      </c>
      <c r="AH38" s="24">
        <v>1</v>
      </c>
      <c r="AJ38" s="24">
        <v>5</v>
      </c>
      <c r="AV38" s="24">
        <v>2</v>
      </c>
    </row>
    <row r="39" spans="1:54" x14ac:dyDescent="0.25">
      <c r="A39" s="14" t="s">
        <v>75</v>
      </c>
      <c r="B39" s="15" t="s">
        <v>31</v>
      </c>
      <c r="C39" s="16" t="s">
        <v>38</v>
      </c>
      <c r="D39" s="17">
        <f>SUM(J39:AA39)</f>
        <v>410</v>
      </c>
      <c r="E39" s="18" t="str">
        <f>IF(AD39=1,"慷慨",IF(AD39=-1,"吝啬",""))</f>
        <v>慷慨</v>
      </c>
      <c r="F39" s="15" t="str">
        <f>IF(AE39=1,"诚实",IF(AE39=-1,"狡诈",""))</f>
        <v>诚实</v>
      </c>
      <c r="G39" s="15" t="str">
        <f>IF(AF39=1,"大胆",IF(AF39=-1,"谨慎",""))</f>
        <v/>
      </c>
      <c r="H39" s="15" t="str">
        <f>IF(AG39=1,"仁慈",IF(AG39=-1,"残忍",""))</f>
        <v/>
      </c>
      <c r="I39" s="19" t="str">
        <f>IF(AH39=1,"谋略",IF(AH39=-1,"冲动",""))</f>
        <v/>
      </c>
      <c r="J39" s="20">
        <f>IF(AI39&gt;0,AI39*30,IF(AJ39&gt;0,AJ39*30,IF(AK39&gt;0,AK39*30+10,IF(AL39&gt;0,AL39*30+10,IF(AM39&gt;0,AM39*30+10,IF(AN39&gt;0,"",IF(AO39&gt;0,AO39*30,IF(AP39&gt;0,AP39*30,IF(AQ39&gt;0,AQ39*30,"")))))))))</f>
        <v>90</v>
      </c>
      <c r="K39" s="21">
        <f>IF(AI39&gt;0,AI39*30,IF(AJ39&gt;0,AJ39*30+50,IF(AK39&gt;0,AK39*30,IF(AL39&gt;0,"",IF(AM39&gt;0,"",IF(AN39&gt;0,AN39*30,IF(AO39&gt;0,"",IF(AP39&gt;0,"",IF(AQ39&gt;0,"","")))))))))</f>
        <v>140</v>
      </c>
      <c r="L39" s="17">
        <f>IF(AI39&gt;0,AI39*30,IF(AJ39&gt;0,AJ39*30+20,IF(AK39&gt;0,AK39*30+20,IF(AL39&gt;0,AL39*30+20,IF(AM39&gt;0,"",IF(AN39&gt;0,"",IF(AO39&gt;0,"",IF(AP39&gt;0,"",IF(AQ39&gt;0,AQ39*30+10,"")))))))))</f>
        <v>110</v>
      </c>
      <c r="M39" s="20"/>
      <c r="N39" s="21"/>
      <c r="O39" s="17"/>
      <c r="P39" s="20"/>
      <c r="Q39" s="21">
        <f>IF(AI39&gt;0,AI39*20,IF(AJ39&gt;0,AJ39*20+10,IF(AK39&gt;0,AK39*20+10,IF(AL39&gt;0,"",IF(AM39&gt;0,AM39*20+30,IF(AN39&gt;0,AN39*20+10,IF(AO39&gt;0,"",IF(AP39&gt;0,"",IF(AQ39&gt;0,"","")))))))))</f>
        <v>70</v>
      </c>
      <c r="R39" s="17"/>
      <c r="S39" s="20"/>
      <c r="T39" s="21"/>
      <c r="U39" s="17"/>
      <c r="V39" s="20"/>
      <c r="W39" s="21"/>
      <c r="X39" s="17"/>
      <c r="Y39" s="20"/>
      <c r="Z39" s="21"/>
      <c r="AA39" s="17"/>
      <c r="AB39" s="22" t="s">
        <v>192</v>
      </c>
      <c r="AC39" s="23" t="s">
        <v>136</v>
      </c>
      <c r="AD39" s="24">
        <v>1</v>
      </c>
      <c r="AE39" s="24">
        <v>1</v>
      </c>
      <c r="AJ39" s="24">
        <v>3</v>
      </c>
    </row>
    <row r="40" spans="1:54" x14ac:dyDescent="0.25">
      <c r="A40" s="14" t="s">
        <v>182</v>
      </c>
      <c r="B40" s="15" t="s">
        <v>31</v>
      </c>
      <c r="C40" s="16" t="s">
        <v>36</v>
      </c>
      <c r="D40" s="17">
        <f>SUM(J40:AA40)</f>
        <v>355</v>
      </c>
      <c r="E40" s="18" t="str">
        <f>IF(AD40=1,"慷慨",IF(AD40=-1,"吝啬",""))</f>
        <v/>
      </c>
      <c r="F40" s="15" t="str">
        <f>IF(AE40=1,"诚实",IF(AE40=-1,"狡诈",""))</f>
        <v>诚实</v>
      </c>
      <c r="G40" s="15" t="str">
        <f>IF(AF40=1,"大胆",IF(AF40=-1,"谨慎",""))</f>
        <v/>
      </c>
      <c r="H40" s="15" t="str">
        <f>IF(AG40=1,"仁慈",IF(AG40=-1,"残忍",""))</f>
        <v>仁慈</v>
      </c>
      <c r="I40" s="19" t="str">
        <f>IF(AH40=1,"谋略",IF(AH40=-1,"冲动",""))</f>
        <v>冲动</v>
      </c>
      <c r="J40" s="20"/>
      <c r="K40" s="21">
        <f>IF(AI40&gt;0,AI40*30,IF(AJ40&gt;0,AJ40*30+50,IF(AK40&gt;0,AK40*30,IF(AL40&gt;0,"",IF(AM40&gt;0,"",IF(AN40&gt;0,AN40*30,IF(AO40&gt;0,"",IF(AP40&gt;0,"",IF(AQ40&gt;0,"","")))))))))</f>
        <v>90</v>
      </c>
      <c r="L40" s="17"/>
      <c r="M40" s="20">
        <f>IF(AI40&gt;0,AI40*25,IF(AJ40&gt;0,"",IF(AK40&gt;0,"",IF(AL40&gt;0,"",IF(AM40&gt;0,"",IF(AN40&gt;0,AN40*25+60,IF(AO40&gt;0,"",IF(AP40&gt;0,AP40*25+30,IF(AQ40&gt;0,"","")))))))))</f>
        <v>135</v>
      </c>
      <c r="N40" s="21"/>
      <c r="O40" s="17"/>
      <c r="P40" s="20"/>
      <c r="Q40" s="21">
        <f>IF(AI40&gt;0,AI40*20,IF(AJ40&gt;0,AJ40*20+10,IF(AK40&gt;0,AK40*20+10,IF(AL40&gt;0,"",IF(AM40&gt;0,AM40*20+30,IF(AN40&gt;0,AN40*20+10,IF(AO40&gt;0,"",IF(AP40&gt;0,"",IF(AQ40&gt;0,"","")))))))))</f>
        <v>70</v>
      </c>
      <c r="R40" s="17"/>
      <c r="S40" s="20">
        <f>IF(AR40&gt;0,AR40*20,IF(AS40&gt;0,AS40*20,IF(AT40&gt;0,AT40*20,"")))</f>
        <v>60</v>
      </c>
      <c r="T40" s="21"/>
      <c r="U40" s="17"/>
      <c r="V40" s="20"/>
      <c r="W40" s="21"/>
      <c r="X40" s="17"/>
      <c r="Y40" s="20"/>
      <c r="Z40" s="21"/>
      <c r="AA40" s="17"/>
      <c r="AB40" s="22" t="s">
        <v>192</v>
      </c>
      <c r="AC40" s="23" t="s">
        <v>116</v>
      </c>
      <c r="AE40" s="24">
        <v>1</v>
      </c>
      <c r="AG40" s="24">
        <v>1</v>
      </c>
      <c r="AH40" s="24">
        <v>-1</v>
      </c>
      <c r="AN40" s="24">
        <v>3</v>
      </c>
      <c r="AR40" s="24">
        <v>3</v>
      </c>
    </row>
    <row r="41" spans="1:54" x14ac:dyDescent="0.25">
      <c r="A41" s="14" t="s">
        <v>58</v>
      </c>
      <c r="B41" s="15" t="s">
        <v>31</v>
      </c>
      <c r="C41" s="16" t="s">
        <v>49</v>
      </c>
      <c r="D41" s="17">
        <f>SUM(J41:AA41)</f>
        <v>340</v>
      </c>
      <c r="E41" s="18" t="str">
        <f>IF(AD41=1,"慷慨",IF(AD41=-1,"吝啬",""))</f>
        <v>慷慨</v>
      </c>
      <c r="F41" s="15" t="str">
        <f>IF(AE41=1,"诚实",IF(AE41=-1,"狡诈",""))</f>
        <v>狡诈</v>
      </c>
      <c r="G41" s="15" t="str">
        <f>IF(AF41=1,"大胆",IF(AF41=-1,"谨慎",""))</f>
        <v/>
      </c>
      <c r="H41" s="15" t="str">
        <f>IF(AG41=1,"仁慈",IF(AG41=-1,"残忍",""))</f>
        <v>仁慈</v>
      </c>
      <c r="I41" s="19" t="str">
        <f>IF(AH41=1,"谋略",IF(AH41=-1,"冲动",""))</f>
        <v/>
      </c>
      <c r="J41" s="20">
        <f>IF(AI41&gt;0,AI41*30,IF(AJ41&gt;0,AJ41*30,IF(AK41&gt;0,AK41*30+10,IF(AL41&gt;0,AL41*30+10,IF(AM41&gt;0,AM41*30+10,IF(AN41&gt;0,"",IF(AO41&gt;0,AO41*30,IF(AP41&gt;0,AP41*30,IF(AQ41&gt;0,AQ41*30,"")))))))))</f>
        <v>100</v>
      </c>
      <c r="K41" s="21"/>
      <c r="L41" s="17"/>
      <c r="M41" s="20"/>
      <c r="N41" s="21"/>
      <c r="O41" s="17">
        <f>IF(AI41&gt;0,AI41*20,IF(AJ41&gt;0,"",IF(AK41&gt;0,"",IF(AL41&gt;0,"",IF(AM41&gt;0,AM41*20+30,IF(AN41&gt;0,"",IF(AO41&gt;0,"",IF(AP41&gt;0,"",IF(AQ41&gt;0,AQ41*20+30,"")))))))))</f>
        <v>90</v>
      </c>
      <c r="P41" s="20"/>
      <c r="Q41" s="21">
        <f>IF(AI41&gt;0,AI41*20,IF(AJ41&gt;0,AJ41*20+10,IF(AK41&gt;0,AK41*20+10,IF(AL41&gt;0,"",IF(AM41&gt;0,AM41*20+30,IF(AN41&gt;0,AN41*20+10,IF(AO41&gt;0,"",IF(AP41&gt;0,"",IF(AQ41&gt;0,"","")))))))))</f>
        <v>90</v>
      </c>
      <c r="R41" s="17"/>
      <c r="S41" s="20"/>
      <c r="T41" s="21"/>
      <c r="U41" s="17">
        <f>IF(AW41&gt;0,AW41*20,"")</f>
        <v>60</v>
      </c>
      <c r="V41" s="20"/>
      <c r="W41" s="21"/>
      <c r="X41" s="17"/>
      <c r="Y41" s="20"/>
      <c r="Z41" s="21"/>
      <c r="AA41" s="17"/>
      <c r="AB41" s="22" t="s">
        <v>192</v>
      </c>
      <c r="AC41" s="23" t="s">
        <v>125</v>
      </c>
      <c r="AD41" s="24">
        <v>1</v>
      </c>
      <c r="AE41" s="24">
        <v>-1</v>
      </c>
      <c r="AG41" s="24">
        <v>1</v>
      </c>
      <c r="AM41" s="24">
        <v>3</v>
      </c>
      <c r="AW41" s="24">
        <v>3</v>
      </c>
    </row>
    <row r="42" spans="1:54" x14ac:dyDescent="0.25">
      <c r="A42" s="14" t="s">
        <v>186</v>
      </c>
      <c r="B42" s="15" t="s">
        <v>31</v>
      </c>
      <c r="C42" s="16" t="s">
        <v>37</v>
      </c>
      <c r="D42" s="17">
        <f>SUM(J42:AA42)</f>
        <v>240</v>
      </c>
      <c r="E42" s="18" t="str">
        <f>IF(AD42=1,"慷慨",IF(AD42=-1,"吝啬",""))</f>
        <v>吝啬</v>
      </c>
      <c r="F42" s="15" t="str">
        <f>IF(AE42=1,"诚实",IF(AE42=-1,"狡诈",""))</f>
        <v/>
      </c>
      <c r="G42" s="15" t="str">
        <f>IF(AF42=1,"大胆",IF(AF42=-1,"谨慎",""))</f>
        <v/>
      </c>
      <c r="H42" s="15" t="str">
        <f>IF(AG42=1,"仁慈",IF(AG42=-1,"残忍",""))</f>
        <v>仁慈</v>
      </c>
      <c r="I42" s="19" t="str">
        <f>IF(AH42=1,"谋略",IF(AH42=-1,"冲动",""))</f>
        <v/>
      </c>
      <c r="J42" s="20">
        <f>IF(AI42&gt;0,AI42*30,IF(AJ42&gt;0,AJ42*30,IF(AK42&gt;0,AK42*30+10,IF(AL42&gt;0,AL42*30+10,IF(AM42&gt;0,AM42*30+10,IF(AN42&gt;0,"",IF(AO42&gt;0,AO42*30,IF(AP42&gt;0,AP42*30,IF(AQ42&gt;0,AQ42*30,"")))))))))</f>
        <v>60</v>
      </c>
      <c r="K42" s="21"/>
      <c r="L42" s="17"/>
      <c r="M42" s="20"/>
      <c r="N42" s="21">
        <f>IF(AI42&gt;0,AI42*20,IF(AJ42&gt;0,"",IF(AK42&gt;0,"",IF(AL42&gt;0,"",IF(AM42&gt;0,"",IF(AN42&gt;0,"",IF(AO42&gt;0,AO42*20+60,IF(AP42&gt;0,"",IF(AQ42&gt;0,"","")))))))))</f>
        <v>100</v>
      </c>
      <c r="O42" s="17"/>
      <c r="P42" s="20"/>
      <c r="Q42" s="21"/>
      <c r="R42" s="17"/>
      <c r="S42" s="20"/>
      <c r="T42" s="21"/>
      <c r="U42" s="17"/>
      <c r="V42" s="20"/>
      <c r="W42" s="21"/>
      <c r="X42" s="17"/>
      <c r="Y42" s="20"/>
      <c r="Z42" s="21"/>
      <c r="AA42" s="17">
        <f>IF(BA42&gt;0,BA42*20,"")</f>
        <v>80</v>
      </c>
      <c r="AB42" s="22" t="s">
        <v>192</v>
      </c>
      <c r="AC42" s="23" t="s">
        <v>160</v>
      </c>
      <c r="AD42" s="24">
        <v>-1</v>
      </c>
      <c r="AG42" s="24">
        <v>1</v>
      </c>
      <c r="AO42" s="24">
        <v>2</v>
      </c>
      <c r="BA42" s="24">
        <v>4</v>
      </c>
    </row>
    <row r="43" spans="1:54" x14ac:dyDescent="0.25">
      <c r="A43" s="14" t="s">
        <v>64</v>
      </c>
      <c r="B43" s="15" t="s">
        <v>31</v>
      </c>
      <c r="C43" s="16" t="s">
        <v>38</v>
      </c>
      <c r="D43" s="17">
        <f>SUM(J43:AA43)</f>
        <v>410</v>
      </c>
      <c r="E43" s="18" t="str">
        <f>IF(AD43=1,"慷慨",IF(AD43=-1,"吝啬",""))</f>
        <v>吝啬</v>
      </c>
      <c r="F43" s="15" t="str">
        <f>IF(AE43=1,"诚实",IF(AE43=-1,"狡诈",""))</f>
        <v>狡诈</v>
      </c>
      <c r="G43" s="15" t="str">
        <f>IF(AF43=1,"大胆",IF(AF43=-1,"谨慎",""))</f>
        <v/>
      </c>
      <c r="H43" s="15" t="str">
        <f>IF(AG43=1,"仁慈",IF(AG43=-1,"残忍",""))</f>
        <v>残忍</v>
      </c>
      <c r="I43" s="19" t="str">
        <f>IF(AH43=1,"谋略",IF(AH43=-1,"冲动",""))</f>
        <v/>
      </c>
      <c r="J43" s="20">
        <f>IF(AI43&gt;0,AI43*30,IF(AJ43&gt;0,AJ43*30,IF(AK43&gt;0,AK43*30+10,IF(AL43&gt;0,AL43*30+10,IF(AM43&gt;0,AM43*30+10,IF(AN43&gt;0,"",IF(AO43&gt;0,AO43*30,IF(AP43&gt;0,AP43*30,IF(AQ43&gt;0,AQ43*30,"")))))))))</f>
        <v>130</v>
      </c>
      <c r="K43" s="21"/>
      <c r="L43" s="17"/>
      <c r="M43" s="20"/>
      <c r="N43" s="21"/>
      <c r="O43" s="17">
        <f>IF(AI43&gt;0,AI43*20,IF(AJ43&gt;0,"",IF(AK43&gt;0,"",IF(AL43&gt;0,"",IF(AM43&gt;0,AM43*20+30,IF(AN43&gt;0,"",IF(AO43&gt;0,"",IF(AP43&gt;0,"",IF(AQ43&gt;0,AQ43*20+30,"")))))))))</f>
        <v>110</v>
      </c>
      <c r="P43" s="20"/>
      <c r="Q43" s="21">
        <f>IF(AI43&gt;0,AI43*20,IF(AJ43&gt;0,AJ43*20+10,IF(AK43&gt;0,AK43*20+10,IF(AL43&gt;0,"",IF(AM43&gt;0,AM43*20+30,IF(AN43&gt;0,AN43*20+10,IF(AO43&gt;0,"",IF(AP43&gt;0,"",IF(AQ43&gt;0,"","")))))))))</f>
        <v>110</v>
      </c>
      <c r="R43" s="17"/>
      <c r="S43" s="20"/>
      <c r="T43" s="21"/>
      <c r="U43" s="17">
        <f>IF(AW43&gt;0,AW43*20,"")</f>
        <v>60</v>
      </c>
      <c r="V43" s="20"/>
      <c r="W43" s="21"/>
      <c r="X43" s="17"/>
      <c r="Y43" s="20"/>
      <c r="Z43" s="21"/>
      <c r="AA43" s="17"/>
      <c r="AB43" s="22" t="s">
        <v>192</v>
      </c>
      <c r="AC43" s="23" t="s">
        <v>135</v>
      </c>
      <c r="AD43" s="24">
        <v>-1</v>
      </c>
      <c r="AE43" s="24">
        <v>-1</v>
      </c>
      <c r="AG43" s="24">
        <v>-1</v>
      </c>
      <c r="AM43" s="24">
        <v>4</v>
      </c>
      <c r="AW43" s="24">
        <v>3</v>
      </c>
    </row>
    <row r="44" spans="1:54" x14ac:dyDescent="0.25">
      <c r="A44" s="14" t="s">
        <v>73</v>
      </c>
      <c r="B44" s="15" t="s">
        <v>31</v>
      </c>
      <c r="C44" s="16" t="s">
        <v>38</v>
      </c>
      <c r="D44" s="17">
        <f>SUM(J44:AA44)</f>
        <v>330</v>
      </c>
      <c r="E44" s="18" t="str">
        <f>IF(AD44=1,"慷慨",IF(AD44=-1,"吝啬",""))</f>
        <v/>
      </c>
      <c r="F44" s="15" t="str">
        <f>IF(AE44=1,"诚实",IF(AE44=-1,"狡诈",""))</f>
        <v/>
      </c>
      <c r="G44" s="15" t="str">
        <f>IF(AF44=1,"大胆",IF(AF44=-1,"谨慎",""))</f>
        <v>谨慎</v>
      </c>
      <c r="H44" s="15" t="str">
        <f>IF(AG44=1,"仁慈",IF(AG44=-1,"残忍",""))</f>
        <v>仁慈</v>
      </c>
      <c r="I44" s="19" t="str">
        <f>IF(AH44=1,"谋略",IF(AH44=-1,"冲动",""))</f>
        <v/>
      </c>
      <c r="J44" s="20">
        <f>IF(AI44&gt;0,AI44*30,IF(AJ44&gt;0,AJ44*30,IF(AK44&gt;0,AK44*30+10,IF(AL44&gt;0,AL44*30+10,IF(AM44&gt;0,AM44*30+10,IF(AN44&gt;0,"",IF(AO44&gt;0,AO44*30,IF(AP44&gt;0,AP44*30,IF(AQ44&gt;0,AQ44*30,"")))))))))</f>
        <v>90</v>
      </c>
      <c r="K44" s="21"/>
      <c r="L44" s="17"/>
      <c r="M44" s="20"/>
      <c r="N44" s="21">
        <f>IF(AI44&gt;0,AI44*20,IF(AJ44&gt;0,"",IF(AK44&gt;0,"",IF(AL44&gt;0,"",IF(AM44&gt;0,"",IF(AN44&gt;0,"",IF(AO44&gt;0,AO44*20+60,IF(AP44&gt;0,"",IF(AQ44&gt;0,"","")))))))))</f>
        <v>120</v>
      </c>
      <c r="O44" s="17"/>
      <c r="P44" s="20"/>
      <c r="Q44" s="21"/>
      <c r="R44" s="17"/>
      <c r="S44" s="20">
        <f>IF(AR44&gt;0,AR44*20,IF(AS44&gt;0,AS44*20,IF(AT44&gt;0,AT44*20,"")))</f>
        <v>120</v>
      </c>
      <c r="T44" s="21"/>
      <c r="U44" s="17"/>
      <c r="V44" s="20"/>
      <c r="W44" s="21"/>
      <c r="X44" s="17"/>
      <c r="Y44" s="20"/>
      <c r="Z44" s="21"/>
      <c r="AA44" s="17"/>
      <c r="AB44" s="22" t="s">
        <v>192</v>
      </c>
      <c r="AC44" s="23" t="s">
        <v>137</v>
      </c>
      <c r="AF44" s="24">
        <v>-1</v>
      </c>
      <c r="AG44" s="24">
        <v>1</v>
      </c>
      <c r="AO44" s="24">
        <v>3</v>
      </c>
      <c r="AS44" s="24">
        <v>6</v>
      </c>
    </row>
    <row r="45" spans="1:54" x14ac:dyDescent="0.25">
      <c r="A45" s="14" t="s">
        <v>73</v>
      </c>
      <c r="B45" s="15" t="s">
        <v>31</v>
      </c>
      <c r="C45" s="16" t="s">
        <v>49</v>
      </c>
      <c r="D45" s="17">
        <f>SUM(J45:AA45)</f>
        <v>355</v>
      </c>
      <c r="E45" s="18" t="str">
        <f>IF(AD45=1,"慷慨",IF(AD45=-1,"吝啬",""))</f>
        <v>吝啬</v>
      </c>
      <c r="F45" s="15" t="str">
        <f>IF(AE45=1,"诚实",IF(AE45=-1,"狡诈",""))</f>
        <v>诚实</v>
      </c>
      <c r="G45" s="15" t="str">
        <f>IF(AF45=1,"大胆",IF(AF45=-1,"谨慎",""))</f>
        <v>大胆</v>
      </c>
      <c r="H45" s="15" t="str">
        <f>IF(AG45=1,"仁慈",IF(AG45=-1,"残忍",""))</f>
        <v/>
      </c>
      <c r="I45" s="19" t="str">
        <f>IF(AH45=1,"谋略",IF(AH45=-1,"冲动",""))</f>
        <v/>
      </c>
      <c r="J45" s="20"/>
      <c r="K45" s="21">
        <f>IF(AI45&gt;0,AI45*30,IF(AJ45&gt;0,AJ45*30+50,IF(AK45&gt;0,AK45*30,IF(AL45&gt;0,"",IF(AM45&gt;0,"",IF(AN45&gt;0,AN45*30,IF(AO45&gt;0,"",IF(AP45&gt;0,"",IF(AQ45&gt;0,"","")))))))))</f>
        <v>90</v>
      </c>
      <c r="L45" s="17"/>
      <c r="M45" s="20">
        <f>IF(AI45&gt;0,AI45*25,IF(AJ45&gt;0,"",IF(AK45&gt;0,"",IF(AL45&gt;0,"",IF(AM45&gt;0,"",IF(AN45&gt;0,AN45*25+60,IF(AO45&gt;0,"",IF(AP45&gt;0,AP45*25+30,IF(AQ45&gt;0,"","")))))))))</f>
        <v>135</v>
      </c>
      <c r="N45" s="21"/>
      <c r="O45" s="17"/>
      <c r="P45" s="20"/>
      <c r="Q45" s="21">
        <f>IF(AI45&gt;0,AI45*20,IF(AJ45&gt;0,AJ45*20+10,IF(AK45&gt;0,AK45*20+10,IF(AL45&gt;0,"",IF(AM45&gt;0,AM45*20+30,IF(AN45&gt;0,AN45*20+10,IF(AO45&gt;0,"",IF(AP45&gt;0,"",IF(AQ45&gt;0,"","")))))))))</f>
        <v>70</v>
      </c>
      <c r="R45" s="17"/>
      <c r="S45" s="20">
        <f>IF(AR45&gt;0,AR45*20,IF(AS45&gt;0,AS45*20,IF(AT45&gt;0,AT45*20,"")))</f>
        <v>40</v>
      </c>
      <c r="T45" s="21"/>
      <c r="U45" s="17">
        <f>IF(AW45&gt;0,AW45*20,"")</f>
        <v>20</v>
      </c>
      <c r="V45" s="20"/>
      <c r="W45" s="21"/>
      <c r="X45" s="17"/>
      <c r="Y45" s="20"/>
      <c r="Z45" s="21"/>
      <c r="AA45" s="17"/>
      <c r="AB45" s="22" t="s">
        <v>192</v>
      </c>
      <c r="AC45" s="23" t="s">
        <v>127</v>
      </c>
      <c r="AD45" s="24">
        <v>-1</v>
      </c>
      <c r="AE45" s="24">
        <v>1</v>
      </c>
      <c r="AF45" s="24">
        <v>1</v>
      </c>
      <c r="AN45" s="24">
        <v>3</v>
      </c>
      <c r="AR45" s="24">
        <v>2</v>
      </c>
      <c r="AW45" s="24">
        <v>1</v>
      </c>
    </row>
    <row r="46" spans="1:54" x14ac:dyDescent="0.25">
      <c r="A46" s="14" t="s">
        <v>179</v>
      </c>
      <c r="B46" s="15" t="s">
        <v>32</v>
      </c>
      <c r="C46" s="16" t="s">
        <v>35</v>
      </c>
      <c r="D46" s="17">
        <f>SUM(J46:AA46)</f>
        <v>355</v>
      </c>
      <c r="E46" s="18" t="str">
        <f>IF(AD46=1,"慷慨",IF(AD46=-1,"吝啬",""))</f>
        <v>吝啬</v>
      </c>
      <c r="F46" s="15" t="str">
        <f>IF(AE46=1,"诚实",IF(AE46=-1,"狡诈",""))</f>
        <v>诚实</v>
      </c>
      <c r="G46" s="15" t="str">
        <f>IF(AF46=1,"大胆",IF(AF46=-1,"谨慎",""))</f>
        <v>大胆</v>
      </c>
      <c r="H46" s="15" t="str">
        <f>IF(AG46=1,"仁慈",IF(AG46=-1,"残忍",""))</f>
        <v>仁慈</v>
      </c>
      <c r="I46" s="19" t="str">
        <f>IF(AH46=1,"谋略",IF(AH46=-1,"冲动",""))</f>
        <v/>
      </c>
      <c r="J46" s="20"/>
      <c r="K46" s="21">
        <f>IF(AI46&gt;0,AI46*30,IF(AJ46&gt;0,AJ46*30+50,IF(AK46&gt;0,AK46*30,IF(AL46&gt;0,"",IF(AM46&gt;0,"",IF(AN46&gt;0,AN46*30,IF(AO46&gt;0,"",IF(AP46&gt;0,"",IF(AQ46&gt;0,"","")))))))))</f>
        <v>90</v>
      </c>
      <c r="L46" s="17"/>
      <c r="M46" s="20">
        <f>IF(AI46&gt;0,AI46*25,IF(AJ46&gt;0,"",IF(AK46&gt;0,"",IF(AL46&gt;0,"",IF(AM46&gt;0,"",IF(AN46&gt;0,AN46*25+60,IF(AO46&gt;0,"",IF(AP46&gt;0,AP46*25+30,IF(AQ46&gt;0,"","")))))))))</f>
        <v>135</v>
      </c>
      <c r="N46" s="21"/>
      <c r="O46" s="17"/>
      <c r="P46" s="20"/>
      <c r="Q46" s="21">
        <f>IF(AI46&gt;0,AI46*20,IF(AJ46&gt;0,AJ46*20+10,IF(AK46&gt;0,AK46*20+10,IF(AL46&gt;0,"",IF(AM46&gt;0,AM46*20+30,IF(AN46&gt;0,AN46*20+10,IF(AO46&gt;0,"",IF(AP46&gt;0,"",IF(AQ46&gt;0,"","")))))))))</f>
        <v>70</v>
      </c>
      <c r="R46" s="17"/>
      <c r="S46" s="20"/>
      <c r="T46" s="21"/>
      <c r="U46" s="17">
        <f>IF(AW46&gt;0,AW46*20,"")</f>
        <v>60</v>
      </c>
      <c r="V46" s="20"/>
      <c r="W46" s="21"/>
      <c r="X46" s="17"/>
      <c r="Y46" s="20"/>
      <c r="Z46" s="21"/>
      <c r="AA46" s="17"/>
      <c r="AB46" s="22" t="s">
        <v>192</v>
      </c>
      <c r="AC46" s="23" t="s">
        <v>148</v>
      </c>
      <c r="AD46" s="24">
        <v>-1</v>
      </c>
      <c r="AE46" s="24">
        <v>1</v>
      </c>
      <c r="AF46" s="24">
        <v>1</v>
      </c>
      <c r="AG46" s="24">
        <v>1</v>
      </c>
      <c r="AN46" s="24">
        <v>3</v>
      </c>
      <c r="AW46" s="24">
        <v>3</v>
      </c>
    </row>
    <row r="47" spans="1:54" x14ac:dyDescent="0.25">
      <c r="A47" s="14" t="s">
        <v>41</v>
      </c>
      <c r="B47" s="15" t="s">
        <v>31</v>
      </c>
      <c r="C47" s="16" t="s">
        <v>36</v>
      </c>
      <c r="D47" s="17">
        <f>SUM(J47:AA47)</f>
        <v>450</v>
      </c>
      <c r="E47" s="18" t="str">
        <f>IF(AD47=1,"慷慨",IF(AD47=-1,"吝啬",""))</f>
        <v/>
      </c>
      <c r="F47" s="15" t="str">
        <f>IF(AE47=1,"诚实",IF(AE47=-1,"狡诈",""))</f>
        <v>诚实</v>
      </c>
      <c r="G47" s="15" t="str">
        <f>IF(AF47=1,"大胆",IF(AF47=-1,"谨慎",""))</f>
        <v>大胆</v>
      </c>
      <c r="H47" s="15" t="str">
        <f>IF(AG47=1,"仁慈",IF(AG47=-1,"残忍",""))</f>
        <v>残忍</v>
      </c>
      <c r="I47" s="19" t="str">
        <f>IF(AH47=1,"谋略",IF(AH47=-1,"冲动",""))</f>
        <v/>
      </c>
      <c r="J47" s="20">
        <f>IF(AI47&gt;0,AI47*30,IF(AJ47&gt;0,AJ47*30,IF(AK47&gt;0,AK47*30+10,IF(AL47&gt;0,AL47*30+10,IF(AM47&gt;0,AM47*30+10,IF(AN47&gt;0,"",IF(AO47&gt;0,AO47*30,IF(AP47&gt;0,AP47*30,IF(AQ47&gt;0,AQ47*30,"")))))))))</f>
        <v>160</v>
      </c>
      <c r="K47" s="21"/>
      <c r="L47" s="17"/>
      <c r="M47" s="20"/>
      <c r="N47" s="21"/>
      <c r="O47" s="17">
        <f>IF(AI47&gt;0,AI47*20,IF(AJ47&gt;0,"",IF(AK47&gt;0,"",IF(AL47&gt;0,"",IF(AM47&gt;0,AM47*20+30,IF(AN47&gt;0,"",IF(AO47&gt;0,"",IF(AP47&gt;0,"",IF(AQ47&gt;0,AQ47*20+30,"")))))))))</f>
        <v>130</v>
      </c>
      <c r="P47" s="20"/>
      <c r="Q47" s="21">
        <f>IF(AI47&gt;0,AI47*20,IF(AJ47&gt;0,AJ47*20+10,IF(AK47&gt;0,AK47*20+10,IF(AL47&gt;0,"",IF(AM47&gt;0,AM47*20+30,IF(AN47&gt;0,AN47*20+10,IF(AO47&gt;0,"",IF(AP47&gt;0,"",IF(AQ47&gt;0,"","")))))))))</f>
        <v>130</v>
      </c>
      <c r="R47" s="17"/>
      <c r="S47" s="20"/>
      <c r="T47" s="21">
        <f>IF(AU47&gt;0,AU47*20,IF(AV47&gt;0,AV47*10,""))</f>
        <v>30</v>
      </c>
      <c r="U47" s="17"/>
      <c r="V47" s="20"/>
      <c r="W47" s="21"/>
      <c r="X47" s="17"/>
      <c r="Y47" s="20"/>
      <c r="Z47" s="21"/>
      <c r="AA47" s="17"/>
      <c r="AB47" s="22" t="s">
        <v>192</v>
      </c>
      <c r="AC47" s="23" t="s">
        <v>114</v>
      </c>
      <c r="AE47" s="24">
        <v>1</v>
      </c>
      <c r="AF47" s="24">
        <v>1</v>
      </c>
      <c r="AG47" s="24">
        <v>-1</v>
      </c>
      <c r="AM47" s="24">
        <v>5</v>
      </c>
      <c r="AV47" s="24">
        <v>3</v>
      </c>
    </row>
    <row r="48" spans="1:54" x14ac:dyDescent="0.25">
      <c r="A48" s="14" t="s">
        <v>80</v>
      </c>
      <c r="B48" s="15" t="s">
        <v>31</v>
      </c>
      <c r="C48" s="16" t="s">
        <v>38</v>
      </c>
      <c r="D48" s="17">
        <f>SUM(J48:AA48)</f>
        <v>470</v>
      </c>
      <c r="E48" s="18" t="str">
        <f>IF(AD48=1,"慷慨",IF(AD48=-1,"吝啬",""))</f>
        <v>慷慨</v>
      </c>
      <c r="F48" s="15" t="str">
        <f>IF(AE48=1,"诚实",IF(AE48=-1,"狡诈",""))</f>
        <v/>
      </c>
      <c r="G48" s="15" t="str">
        <f>IF(AF48=1,"大胆",IF(AF48=-1,"谨慎",""))</f>
        <v/>
      </c>
      <c r="H48" s="15" t="str">
        <f>IF(AG48=1,"仁慈",IF(AG48=-1,"残忍",""))</f>
        <v>仁慈</v>
      </c>
      <c r="I48" s="19" t="str">
        <f>IF(AH48=1,"谋略",IF(AH48=-1,"冲动",""))</f>
        <v>冲动</v>
      </c>
      <c r="J48" s="20">
        <f>IF(AI48&gt;0,AI48*30,IF(AJ48&gt;0,AJ48*30,IF(AK48&gt;0,AK48*30+10,IF(AL48&gt;0,AL48*30+10,IF(AM48&gt;0,AM48*30+10,IF(AN48&gt;0,"",IF(AO48&gt;0,AO48*30,IF(AP48&gt;0,AP48*30,IF(AQ48&gt;0,AQ48*30,"")))))))))</f>
        <v>90</v>
      </c>
      <c r="K48" s="21">
        <f>IF(AI48&gt;0,AI48*30,IF(AJ48&gt;0,AJ48*30+50,IF(AK48&gt;0,AK48*30,IF(AL48&gt;0,"",IF(AM48&gt;0,"",IF(AN48&gt;0,AN48*30,IF(AO48&gt;0,"",IF(AP48&gt;0,"",IF(AQ48&gt;0,"","")))))))))</f>
        <v>140</v>
      </c>
      <c r="L48" s="17">
        <f>IF(AI48&gt;0,AI48*30,IF(AJ48&gt;0,AJ48*30+20,IF(AK48&gt;0,AK48*30+20,IF(AL48&gt;0,AL48*30+20,IF(AM48&gt;0,"",IF(AN48&gt;0,"",IF(AO48&gt;0,"",IF(AP48&gt;0,"",IF(AQ48&gt;0,AQ48*30+10,"")))))))))</f>
        <v>110</v>
      </c>
      <c r="M48" s="20"/>
      <c r="N48" s="21"/>
      <c r="O48" s="17"/>
      <c r="P48" s="20"/>
      <c r="Q48" s="21">
        <f>IF(AI48&gt;0,AI48*20,IF(AJ48&gt;0,AJ48*20+10,IF(AK48&gt;0,AK48*20+10,IF(AL48&gt;0,"",IF(AM48&gt;0,AM48*20+30,IF(AN48&gt;0,AN48*20+10,IF(AO48&gt;0,"",IF(AP48&gt;0,"",IF(AQ48&gt;0,"","")))))))))</f>
        <v>70</v>
      </c>
      <c r="R48" s="17">
        <f>IF(BB48&gt;0,BB48*20,"")</f>
        <v>60</v>
      </c>
      <c r="S48" s="20"/>
      <c r="T48" s="21"/>
      <c r="U48" s="17"/>
      <c r="V48" s="20"/>
      <c r="W48" s="21"/>
      <c r="X48" s="17"/>
      <c r="Y48" s="20"/>
      <c r="Z48" s="21"/>
      <c r="AA48" s="17"/>
      <c r="AB48" s="22" t="s">
        <v>192</v>
      </c>
      <c r="AC48" s="23" t="s">
        <v>139</v>
      </c>
      <c r="AD48" s="24">
        <v>1</v>
      </c>
      <c r="AG48" s="24">
        <v>1</v>
      </c>
      <c r="AH48" s="24">
        <v>-1</v>
      </c>
      <c r="AJ48" s="24">
        <v>3</v>
      </c>
      <c r="BB48" s="24">
        <v>3</v>
      </c>
    </row>
    <row r="49" spans="1:53" x14ac:dyDescent="0.25">
      <c r="A49" s="14" t="s">
        <v>76</v>
      </c>
      <c r="B49" s="15" t="s">
        <v>31</v>
      </c>
      <c r="C49" s="16" t="s">
        <v>37</v>
      </c>
      <c r="D49" s="17">
        <f>SUM(J49:AA49)</f>
        <v>360</v>
      </c>
      <c r="E49" s="18" t="str">
        <f>IF(AD49=1,"慷慨",IF(AD49=-1,"吝啬",""))</f>
        <v/>
      </c>
      <c r="F49" s="15" t="str">
        <f>IF(AE49=1,"诚实",IF(AE49=-1,"狡诈",""))</f>
        <v>诚实</v>
      </c>
      <c r="G49" s="15" t="str">
        <f>IF(AF49=1,"大胆",IF(AF49=-1,"谨慎",""))</f>
        <v>大胆</v>
      </c>
      <c r="H49" s="15" t="str">
        <f>IF(AG49=1,"仁慈",IF(AG49=-1,"残忍",""))</f>
        <v>残忍</v>
      </c>
      <c r="I49" s="19" t="str">
        <f>IF(AH49=1,"谋略",IF(AH49=-1,"冲动",""))</f>
        <v/>
      </c>
      <c r="J49" s="20">
        <f>IF(AI49&gt;0,AI49*30,IF(AJ49&gt;0,AJ49*30,IF(AK49&gt;0,AK49*30+10,IF(AL49&gt;0,AL49*30+10,IF(AM49&gt;0,AM49*30+10,IF(AN49&gt;0,"",IF(AO49&gt;0,AO49*30,IF(AP49&gt;0,AP49*30,IF(AQ49&gt;0,AQ49*30,"")))))))))</f>
        <v>160</v>
      </c>
      <c r="K49" s="21"/>
      <c r="L49" s="17">
        <f>IF(AI49&gt;0,AI49*30,IF(AJ49&gt;0,AJ49*30+20,IF(AK49&gt;0,AK49*30+20,IF(AL49&gt;0,AL49*30+20,IF(AM49&gt;0,"",IF(AN49&gt;0,"",IF(AO49&gt;0,"",IF(AP49&gt;0,"",IF(AQ49&gt;0,AQ49*30+10,"")))))))))</f>
        <v>170</v>
      </c>
      <c r="M49" s="20"/>
      <c r="N49" s="21"/>
      <c r="O49" s="17"/>
      <c r="P49" s="20"/>
      <c r="Q49" s="21"/>
      <c r="R49" s="17"/>
      <c r="S49" s="20"/>
      <c r="T49" s="21">
        <f>IF(AU49&gt;0,AU49*20,IF(AV49&gt;0,AV49*10,""))</f>
        <v>30</v>
      </c>
      <c r="U49" s="17"/>
      <c r="V49" s="20"/>
      <c r="W49" s="21"/>
      <c r="X49" s="17"/>
      <c r="Y49" s="20"/>
      <c r="Z49" s="21"/>
      <c r="AA49" s="17"/>
      <c r="AB49" s="22" t="s">
        <v>192</v>
      </c>
      <c r="AC49" s="23" t="s">
        <v>152</v>
      </c>
      <c r="AE49" s="24">
        <v>1</v>
      </c>
      <c r="AF49" s="24">
        <v>1</v>
      </c>
      <c r="AG49" s="24">
        <v>-1</v>
      </c>
      <c r="AL49" s="24">
        <v>5</v>
      </c>
      <c r="AV49" s="24">
        <v>3</v>
      </c>
    </row>
    <row r="50" spans="1:53" x14ac:dyDescent="0.25">
      <c r="A50" s="14" t="s">
        <v>66</v>
      </c>
      <c r="B50" s="15" t="s">
        <v>31</v>
      </c>
      <c r="C50" s="16" t="s">
        <v>49</v>
      </c>
      <c r="D50" s="17">
        <f>SUM(J50:AA50)</f>
        <v>410</v>
      </c>
      <c r="E50" s="18" t="str">
        <f>IF(AD50=1,"慷慨",IF(AD50=-1,"吝啬",""))</f>
        <v>吝啬</v>
      </c>
      <c r="F50" s="15" t="str">
        <f>IF(AE50=1,"诚实",IF(AE50=-1,"狡诈",""))</f>
        <v>狡诈</v>
      </c>
      <c r="G50" s="15" t="str">
        <f>IF(AF50=1,"大胆",IF(AF50=-1,"谨慎",""))</f>
        <v/>
      </c>
      <c r="H50" s="15" t="str">
        <f>IF(AG50=1,"仁慈",IF(AG50=-1,"残忍",""))</f>
        <v>残忍</v>
      </c>
      <c r="I50" s="19" t="str">
        <f>IF(AH50=1,"谋略",IF(AH50=-1,"冲动",""))</f>
        <v/>
      </c>
      <c r="J50" s="20">
        <f>IF(AI50&gt;0,AI50*30,IF(AJ50&gt;0,AJ50*30,IF(AK50&gt;0,AK50*30+10,IF(AL50&gt;0,AL50*30+10,IF(AM50&gt;0,AM50*30+10,IF(AN50&gt;0,"",IF(AO50&gt;0,AO50*30,IF(AP50&gt;0,AP50*30,IF(AQ50&gt;0,AQ50*30,"")))))))))</f>
        <v>130</v>
      </c>
      <c r="K50" s="21"/>
      <c r="L50" s="17"/>
      <c r="M50" s="20"/>
      <c r="N50" s="21"/>
      <c r="O50" s="17">
        <f>IF(AI50&gt;0,AI50*20,IF(AJ50&gt;0,"",IF(AK50&gt;0,"",IF(AL50&gt;0,"",IF(AM50&gt;0,AM50*20+30,IF(AN50&gt;0,"",IF(AO50&gt;0,"",IF(AP50&gt;0,"",IF(AQ50&gt;0,AQ50*20+30,"")))))))))</f>
        <v>110</v>
      </c>
      <c r="P50" s="20"/>
      <c r="Q50" s="21">
        <f>IF(AI50&gt;0,AI50*20,IF(AJ50&gt;0,AJ50*20+10,IF(AK50&gt;0,AK50*20+10,IF(AL50&gt;0,"",IF(AM50&gt;0,AM50*20+30,IF(AN50&gt;0,AN50*20+10,IF(AO50&gt;0,"",IF(AP50&gt;0,"",IF(AQ50&gt;0,"","")))))))))</f>
        <v>110</v>
      </c>
      <c r="R50" s="17"/>
      <c r="S50" s="20"/>
      <c r="T50" s="21"/>
      <c r="U50" s="17">
        <f>IF(AW50&gt;0,AW50*20,"")</f>
        <v>60</v>
      </c>
      <c r="V50" s="20"/>
      <c r="W50" s="21"/>
      <c r="X50" s="17"/>
      <c r="Y50" s="20"/>
      <c r="Z50" s="21"/>
      <c r="AA50" s="17"/>
      <c r="AB50" s="22" t="s">
        <v>192</v>
      </c>
      <c r="AC50" s="23" t="s">
        <v>126</v>
      </c>
      <c r="AD50" s="24">
        <v>-1</v>
      </c>
      <c r="AE50" s="24">
        <v>-1</v>
      </c>
      <c r="AG50" s="24">
        <v>-1</v>
      </c>
      <c r="AM50" s="24">
        <v>4</v>
      </c>
      <c r="AW50" s="24">
        <v>3</v>
      </c>
    </row>
    <row r="51" spans="1:53" x14ac:dyDescent="0.25">
      <c r="A51" s="14" t="s">
        <v>74</v>
      </c>
      <c r="B51" s="15" t="s">
        <v>31</v>
      </c>
      <c r="C51" s="16" t="s">
        <v>49</v>
      </c>
      <c r="D51" s="17">
        <f>SUM(J51:AA51)</f>
        <v>290</v>
      </c>
      <c r="E51" s="18" t="str">
        <f>IF(AD51=1,"慷慨",IF(AD51=-1,"吝啬",""))</f>
        <v>慷慨</v>
      </c>
      <c r="F51" s="15" t="str">
        <f>IF(AE51=1,"诚实",IF(AE51=-1,"狡诈",""))</f>
        <v>诚实</v>
      </c>
      <c r="G51" s="15" t="str">
        <f>IF(AF51=1,"大胆",IF(AF51=-1,"谨慎",""))</f>
        <v/>
      </c>
      <c r="H51" s="15" t="str">
        <f>IF(AG51=1,"仁慈",IF(AG51=-1,"残忍",""))</f>
        <v>仁慈</v>
      </c>
      <c r="I51" s="19" t="str">
        <f>IF(AH51=1,"谋略",IF(AH51=-1,"冲动",""))</f>
        <v>谋略</v>
      </c>
      <c r="J51" s="20">
        <f>IF(AI51&gt;0,AI51*30,IF(AJ51&gt;0,AJ51*30,IF(AK51&gt;0,AK51*30+10,IF(AL51&gt;0,AL51*30+10,IF(AM51&gt;0,AM51*30+10,IF(AN51&gt;0,"",IF(AO51&gt;0,AO51*30,IF(AP51&gt;0,AP51*30,IF(AQ51&gt;0,AQ51*30,"")))))))))</f>
        <v>70</v>
      </c>
      <c r="K51" s="21"/>
      <c r="L51" s="17"/>
      <c r="M51" s="20"/>
      <c r="N51" s="21"/>
      <c r="O51" s="17">
        <f>IF(AI51&gt;0,AI51*20,IF(AJ51&gt;0,"",IF(AK51&gt;0,"",IF(AL51&gt;0,"",IF(AM51&gt;0,AM51*20+30,IF(AN51&gt;0,"",IF(AO51&gt;0,"",IF(AP51&gt;0,"",IF(AQ51&gt;0,AQ51*20+30,"")))))))))</f>
        <v>70</v>
      </c>
      <c r="P51" s="20"/>
      <c r="Q51" s="21">
        <f>IF(AI51&gt;0,AI51*20,IF(AJ51&gt;0,AJ51*20+10,IF(AK51&gt;0,AK51*20+10,IF(AL51&gt;0,"",IF(AM51&gt;0,AM51*20+30,IF(AN51&gt;0,AN51*20+10,IF(AO51&gt;0,"",IF(AP51&gt;0,"",IF(AQ51&gt;0,"","")))))))))</f>
        <v>70</v>
      </c>
      <c r="R51" s="17"/>
      <c r="S51" s="20"/>
      <c r="T51" s="21"/>
      <c r="U51" s="17"/>
      <c r="V51" s="20"/>
      <c r="W51" s="21"/>
      <c r="X51" s="17"/>
      <c r="Y51" s="20"/>
      <c r="Z51" s="21">
        <f>IF(AZ51&gt;0,AZ51*20,"")</f>
        <v>80</v>
      </c>
      <c r="AA51" s="17"/>
      <c r="AB51" s="22" t="s">
        <v>192</v>
      </c>
      <c r="AC51" s="23" t="s">
        <v>93</v>
      </c>
      <c r="AD51" s="24">
        <v>1</v>
      </c>
      <c r="AE51" s="24">
        <v>1</v>
      </c>
      <c r="AG51" s="24">
        <v>1</v>
      </c>
      <c r="AH51" s="24">
        <v>1</v>
      </c>
      <c r="AM51" s="24">
        <v>2</v>
      </c>
      <c r="AZ51" s="24">
        <v>4</v>
      </c>
    </row>
    <row r="52" spans="1:53" x14ac:dyDescent="0.25">
      <c r="A52" s="14" t="s">
        <v>39</v>
      </c>
      <c r="B52" s="15" t="s">
        <v>31</v>
      </c>
      <c r="C52" s="16" t="s">
        <v>40</v>
      </c>
      <c r="D52" s="17">
        <f>SUM(J52:AA52)</f>
        <v>490</v>
      </c>
      <c r="E52" s="18" t="str">
        <f>IF(AD52=1,"慷慨",IF(AD52=-1,"吝啬",""))</f>
        <v>慷慨</v>
      </c>
      <c r="F52" s="15" t="str">
        <f>IF(AE52=1,"诚实",IF(AE52=-1,"狡诈",""))</f>
        <v>狡诈</v>
      </c>
      <c r="G52" s="15" t="str">
        <f>IF(AF52=1,"大胆",IF(AF52=-1,"谨慎",""))</f>
        <v/>
      </c>
      <c r="H52" s="15" t="str">
        <f>IF(AG52=1,"仁慈",IF(AG52=-1,"残忍",""))</f>
        <v>仁慈</v>
      </c>
      <c r="I52" s="19" t="str">
        <f>IF(AH52=1,"谋略",IF(AH52=-1,"冲动",""))</f>
        <v/>
      </c>
      <c r="J52" s="20">
        <f>IF(AI52&gt;0,AI52*30,IF(AJ52&gt;0,AJ52*30,IF(AK52&gt;0,AK52*30+10,IF(AL52&gt;0,AL52*30+10,IF(AM52&gt;0,AM52*30+10,IF(AN52&gt;0,"",IF(AO52&gt;0,AO52*30,IF(AP52&gt;0,AP52*30,IF(AQ52&gt;0,AQ52*30,"")))))))))</f>
        <v>130</v>
      </c>
      <c r="K52" s="21"/>
      <c r="L52" s="17"/>
      <c r="M52" s="20"/>
      <c r="N52" s="21"/>
      <c r="O52" s="17">
        <f>IF(AI52&gt;0,AI52*20,IF(AJ52&gt;0,"",IF(AK52&gt;0,"",IF(AL52&gt;0,"",IF(AM52&gt;0,AM52*20+30,IF(AN52&gt;0,"",IF(AO52&gt;0,"",IF(AP52&gt;0,"",IF(AQ52&gt;0,AQ52*20+30,"")))))))))</f>
        <v>110</v>
      </c>
      <c r="P52" s="20"/>
      <c r="Q52" s="21">
        <f>IF(AI52&gt;0,AI52*20,IF(AJ52&gt;0,AJ52*20+10,IF(AK52&gt;0,AK52*20+10,IF(AL52&gt;0,"",IF(AM52&gt;0,AM52*20+30,IF(AN52&gt;0,AN52*20+10,IF(AO52&gt;0,"",IF(AP52&gt;0,"",IF(AQ52&gt;0,"","")))))))))</f>
        <v>110</v>
      </c>
      <c r="R52" s="17"/>
      <c r="S52" s="20"/>
      <c r="T52" s="21"/>
      <c r="U52" s="17">
        <f>IF(AW52&gt;0,AW52*20,"")</f>
        <v>140</v>
      </c>
      <c r="V52" s="20"/>
      <c r="W52" s="21"/>
      <c r="X52" s="17"/>
      <c r="Y52" s="20"/>
      <c r="Z52" s="21"/>
      <c r="AA52" s="17"/>
      <c r="AB52" s="22" t="s">
        <v>192</v>
      </c>
      <c r="AC52" s="23" t="s">
        <v>105</v>
      </c>
      <c r="AD52" s="24">
        <v>1</v>
      </c>
      <c r="AE52" s="24">
        <v>-1</v>
      </c>
      <c r="AG52" s="24">
        <v>1</v>
      </c>
      <c r="AM52" s="24">
        <v>4</v>
      </c>
      <c r="AW52" s="24">
        <v>7</v>
      </c>
    </row>
    <row r="53" spans="1:53" x14ac:dyDescent="0.25">
      <c r="A53" s="14" t="s">
        <v>62</v>
      </c>
      <c r="B53" s="15" t="s">
        <v>31</v>
      </c>
      <c r="C53" s="16" t="s">
        <v>37</v>
      </c>
      <c r="D53" s="17">
        <f>SUM(J53:AA53)</f>
        <v>295</v>
      </c>
      <c r="E53" s="18" t="str">
        <f>IF(AD53=1,"慷慨",IF(AD53=-1,"吝啬",""))</f>
        <v>慷慨</v>
      </c>
      <c r="F53" s="15" t="str">
        <f>IF(AE53=1,"诚实",IF(AE53=-1,"狡诈",""))</f>
        <v/>
      </c>
      <c r="G53" s="15" t="str">
        <f>IF(AF53=1,"大胆",IF(AF53=-1,"谨慎",""))</f>
        <v>大胆</v>
      </c>
      <c r="H53" s="15" t="str">
        <f>IF(AG53=1,"仁慈",IF(AG53=-1,"残忍",""))</f>
        <v>仁慈</v>
      </c>
      <c r="I53" s="19" t="str">
        <f>IF(AH53=1,"谋略",IF(AH53=-1,"冲动",""))</f>
        <v>谋略</v>
      </c>
      <c r="J53" s="20">
        <f>IF(AI53&gt;0,AI53*30,IF(AJ53&gt;0,AJ53*30,IF(AK53&gt;0,AK53*30+10,IF(AL53&gt;0,AL53*30+10,IF(AM53&gt;0,AM53*30+10,IF(AN53&gt;0,"",IF(AO53&gt;0,AO53*30,IF(AP53&gt;0,AP53*30,IF(AQ53&gt;0,AQ53*30,"")))))))))</f>
        <v>90</v>
      </c>
      <c r="K53" s="21"/>
      <c r="L53" s="17"/>
      <c r="M53" s="20">
        <f>IF(AI53&gt;0,AI53*25,IF(AJ53&gt;0,"",IF(AK53&gt;0,"",IF(AL53&gt;0,"",IF(AM53&gt;0,"",IF(AN53&gt;0,AN53*25+60,IF(AO53&gt;0,"",IF(AP53&gt;0,AP53*25+30,IF(AQ53&gt;0,"","")))))))))</f>
        <v>105</v>
      </c>
      <c r="N53" s="21"/>
      <c r="O53" s="17"/>
      <c r="P53" s="20">
        <f>IF(AI53&gt;0,AI53*20,IF(AJ53&gt;0,"",IF(AK53&gt;0,AK53*20+50,IF(AL53&gt;0,"",IF(AM53&gt;0,"",IF(AN53&gt;0,"",IF(AO53&gt;0,"",IF(AP53&gt;0,AP53*20+40,IF(AQ53&gt;0,AQ53*20+50,"")))))))))</f>
        <v>100</v>
      </c>
      <c r="Q53" s="21"/>
      <c r="R53" s="17"/>
      <c r="S53" s="20"/>
      <c r="T53" s="21"/>
      <c r="U53" s="17"/>
      <c r="V53" s="20"/>
      <c r="W53" s="21"/>
      <c r="X53" s="17"/>
      <c r="Y53" s="20"/>
      <c r="Z53" s="21"/>
      <c r="AA53" s="17"/>
      <c r="AB53" s="22" t="s">
        <v>192</v>
      </c>
      <c r="AC53" s="23" t="s">
        <v>151</v>
      </c>
      <c r="AD53" s="24">
        <v>1</v>
      </c>
      <c r="AF53" s="24">
        <v>1</v>
      </c>
      <c r="AG53" s="24">
        <v>1</v>
      </c>
      <c r="AH53" s="24">
        <v>1</v>
      </c>
      <c r="AP53" s="24">
        <v>3</v>
      </c>
    </row>
    <row r="54" spans="1:53" x14ac:dyDescent="0.25">
      <c r="A54" s="14" t="s">
        <v>59</v>
      </c>
      <c r="B54" s="15" t="s">
        <v>32</v>
      </c>
      <c r="C54" s="16" t="s">
        <v>40</v>
      </c>
      <c r="D54" s="17">
        <f>SUM(J54:AA54)</f>
        <v>460</v>
      </c>
      <c r="E54" s="18" t="str">
        <f>IF(AD54=1,"慷慨",IF(AD54=-1,"吝啬",""))</f>
        <v/>
      </c>
      <c r="F54" s="15" t="str">
        <f>IF(AE54=1,"诚实",IF(AE54=-1,"狡诈",""))</f>
        <v>诚实</v>
      </c>
      <c r="G54" s="15" t="str">
        <f>IF(AF54=1,"大胆",IF(AF54=-1,"谨慎",""))</f>
        <v/>
      </c>
      <c r="H54" s="15" t="str">
        <f>IF(AG54=1,"仁慈",IF(AG54=-1,"残忍",""))</f>
        <v>仁慈</v>
      </c>
      <c r="I54" s="19" t="str">
        <f>IF(AH54=1,"谋略",IF(AH54=-1,"冲动",""))</f>
        <v/>
      </c>
      <c r="J54" s="20">
        <f>IF(AI54&gt;0,AI54*30,IF(AJ54&gt;0,AJ54*30,IF(AK54&gt;0,AK54*30+10,IF(AL54&gt;0,AL54*30+10,IF(AM54&gt;0,AM54*30+10,IF(AN54&gt;0,"",IF(AO54&gt;0,AO54*30,IF(AP54&gt;0,AP54*30,IF(AQ54&gt;0,AQ54*30,"")))))))))</f>
        <v>120</v>
      </c>
      <c r="K54" s="21"/>
      <c r="L54" s="17"/>
      <c r="M54" s="20"/>
      <c r="N54" s="21">
        <f>IF(AI54&gt;0,AI54*20,IF(AJ54&gt;0,"",IF(AK54&gt;0,"",IF(AL54&gt;0,"",IF(AM54&gt;0,"",IF(AN54&gt;0,"",IF(AO54&gt;0,AO54*20+60,IF(AP54&gt;0,"",IF(AQ54&gt;0,"","")))))))))</f>
        <v>140</v>
      </c>
      <c r="O54" s="17"/>
      <c r="P54" s="20"/>
      <c r="Q54" s="21"/>
      <c r="R54" s="17"/>
      <c r="S54" s="20"/>
      <c r="T54" s="21"/>
      <c r="U54" s="17"/>
      <c r="V54" s="20"/>
      <c r="W54" s="21"/>
      <c r="X54" s="17">
        <f>IF(AY54&gt;0,AY54*20,"")</f>
        <v>100</v>
      </c>
      <c r="Y54" s="20">
        <f>IF(AY54&gt;0,AY54*20,"")</f>
        <v>100</v>
      </c>
      <c r="Z54" s="21"/>
      <c r="AA54" s="17"/>
      <c r="AB54" s="22" t="s">
        <v>192</v>
      </c>
      <c r="AC54" s="23" t="s">
        <v>109</v>
      </c>
      <c r="AE54" s="24">
        <v>1</v>
      </c>
      <c r="AG54" s="24">
        <v>1</v>
      </c>
      <c r="AO54" s="24">
        <v>4</v>
      </c>
      <c r="AY54" s="24">
        <v>5</v>
      </c>
    </row>
    <row r="55" spans="1:53" x14ac:dyDescent="0.25">
      <c r="A55" s="14" t="s">
        <v>189</v>
      </c>
      <c r="B55" s="15" t="s">
        <v>31</v>
      </c>
      <c r="C55" s="16" t="s">
        <v>38</v>
      </c>
      <c r="D55" s="17">
        <f>SUM(J55:AA55)</f>
        <v>650</v>
      </c>
      <c r="E55" s="18" t="str">
        <f>IF(AD55=1,"慷慨",IF(AD55=-1,"吝啬",""))</f>
        <v>吝啬</v>
      </c>
      <c r="F55" s="15" t="str">
        <f>IF(AE55=1,"诚实",IF(AE55=-1,"狡诈",""))</f>
        <v/>
      </c>
      <c r="G55" s="15" t="str">
        <f>IF(AF55=1,"大胆",IF(AF55=-1,"谨慎",""))</f>
        <v>大胆</v>
      </c>
      <c r="H55" s="15" t="str">
        <f>IF(AG55=1,"仁慈",IF(AG55=-1,"残忍",""))</f>
        <v/>
      </c>
      <c r="I55" s="19" t="str">
        <f>IF(AH55=1,"谋略",IF(AH55=-1,"冲动",""))</f>
        <v>冲动</v>
      </c>
      <c r="J55" s="20">
        <f>IF(AI55&gt;0,AI55*30,IF(AJ55&gt;0,AJ55*30,IF(AK55&gt;0,AK55*30+10,IF(AL55&gt;0,AL55*30+10,IF(AM55&gt;0,AM55*30+10,IF(AN55&gt;0,"",IF(AO55&gt;0,AO55*30,IF(AP55&gt;0,AP55*30,IF(AQ55&gt;0,AQ55*30,"")))))))))</f>
        <v>130</v>
      </c>
      <c r="K55" s="21">
        <f>IF(AI55&gt;0,AI55*30,IF(AJ55&gt;0,AJ55*30+50,IF(AK55&gt;0,AK55*30,IF(AL55&gt;0,"",IF(AM55&gt;0,"",IF(AN55&gt;0,AN55*30,IF(AO55&gt;0,"",IF(AP55&gt;0,"",IF(AQ55&gt;0,"","")))))))))</f>
        <v>120</v>
      </c>
      <c r="L55" s="17">
        <f>IF(AI55&gt;0,AI55*30,IF(AJ55&gt;0,AJ55*30+20,IF(AK55&gt;0,AK55*30+20,IF(AL55&gt;0,AL55*30+20,IF(AM55&gt;0,"",IF(AN55&gt;0,"",IF(AO55&gt;0,"",IF(AP55&gt;0,"",IF(AQ55&gt;0,AQ55*30+10,"")))))))))</f>
        <v>140</v>
      </c>
      <c r="M55" s="20"/>
      <c r="N55" s="21"/>
      <c r="O55" s="17"/>
      <c r="P55" s="20">
        <f>IF(AI55&gt;0,AI55*20,IF(AJ55&gt;0,"",IF(AK55&gt;0,AK55*20+50,IF(AL55&gt;0,"",IF(AM55&gt;0,"",IF(AN55&gt;0,"",IF(AO55&gt;0,"",IF(AP55&gt;0,AP55*20+40,IF(AQ55&gt;0,AQ55*20+50,"")))))))))</f>
        <v>130</v>
      </c>
      <c r="Q55" s="21">
        <f>IF(AI55&gt;0,AI55*20,IF(AJ55&gt;0,AJ55*20+10,IF(AK55&gt;0,AK55*20+10,IF(AL55&gt;0,"",IF(AM55&gt;0,AM55*20+30,IF(AN55&gt;0,AN55*20+10,IF(AO55&gt;0,"",IF(AP55&gt;0,"",IF(AQ55&gt;0,"","")))))))))</f>
        <v>90</v>
      </c>
      <c r="R55" s="17"/>
      <c r="S55" s="20"/>
      <c r="T55" s="21">
        <f>IF(AU55&gt;0,AU55*20,IF(AV55&gt;0,AV55*10,""))</f>
        <v>40</v>
      </c>
      <c r="U55" s="17"/>
      <c r="V55" s="20"/>
      <c r="W55" s="21"/>
      <c r="X55" s="17"/>
      <c r="Y55" s="20"/>
      <c r="Z55" s="21"/>
      <c r="AA55" s="17"/>
      <c r="AB55" s="22" t="s">
        <v>192</v>
      </c>
      <c r="AC55" s="23" t="s">
        <v>131</v>
      </c>
      <c r="AD55" s="24">
        <v>-1</v>
      </c>
      <c r="AF55" s="24">
        <v>1</v>
      </c>
      <c r="AH55" s="24">
        <v>-1</v>
      </c>
      <c r="AK55" s="24">
        <v>4</v>
      </c>
      <c r="AU55" s="24">
        <v>2</v>
      </c>
    </row>
    <row r="56" spans="1:53" x14ac:dyDescent="0.25">
      <c r="A56" s="14" t="s">
        <v>65</v>
      </c>
      <c r="B56" s="15" t="s">
        <v>31</v>
      </c>
      <c r="C56" s="16" t="s">
        <v>35</v>
      </c>
      <c r="D56" s="17">
        <f>SUM(J56:AA56)</f>
        <v>470</v>
      </c>
      <c r="E56" s="18" t="str">
        <f>IF(AD56=1,"慷慨",IF(AD56=-1,"吝啬",""))</f>
        <v>慷慨</v>
      </c>
      <c r="F56" s="15" t="str">
        <f>IF(AE56=1,"诚实",IF(AE56=-1,"狡诈",""))</f>
        <v/>
      </c>
      <c r="G56" s="15" t="str">
        <f>IF(AF56=1,"大胆",IF(AF56=-1,"谨慎",""))</f>
        <v>大胆</v>
      </c>
      <c r="H56" s="15" t="str">
        <f>IF(AG56=1,"仁慈",IF(AG56=-1,"残忍",""))</f>
        <v/>
      </c>
      <c r="I56" s="19" t="str">
        <f>IF(AH56=1,"谋略",IF(AH56=-1,"冲动",""))</f>
        <v/>
      </c>
      <c r="J56" s="20">
        <f>IF(AI56&gt;0,AI56*30,IF(AJ56&gt;0,AJ56*30,IF(AK56&gt;0,AK56*30+10,IF(AL56&gt;0,AL56*30+10,IF(AM56&gt;0,AM56*30+10,IF(AN56&gt;0,"",IF(AO56&gt;0,AO56*30,IF(AP56&gt;0,AP56*30,IF(AQ56&gt;0,AQ56*30,"")))))))))</f>
        <v>90</v>
      </c>
      <c r="K56" s="21">
        <f>IF(AI56&gt;0,AI56*30,IF(AJ56&gt;0,AJ56*30+50,IF(AK56&gt;0,AK56*30,IF(AL56&gt;0,"",IF(AM56&gt;0,"",IF(AN56&gt;0,AN56*30,IF(AO56&gt;0,"",IF(AP56&gt;0,"",IF(AQ56&gt;0,"","")))))))))</f>
        <v>140</v>
      </c>
      <c r="L56" s="17">
        <f>IF(AI56&gt;0,AI56*30,IF(AJ56&gt;0,AJ56*30+20,IF(AK56&gt;0,AK56*30+20,IF(AL56&gt;0,AL56*30+20,IF(AM56&gt;0,"",IF(AN56&gt;0,"",IF(AO56&gt;0,"",IF(AP56&gt;0,"",IF(AQ56&gt;0,AQ56*30+10,"")))))))))</f>
        <v>110</v>
      </c>
      <c r="M56" s="20"/>
      <c r="N56" s="21"/>
      <c r="O56" s="17"/>
      <c r="P56" s="20"/>
      <c r="Q56" s="21">
        <f>IF(AI56&gt;0,AI56*20,IF(AJ56&gt;0,AJ56*20+10,IF(AK56&gt;0,AK56*20+10,IF(AL56&gt;0,"",IF(AM56&gt;0,AM56*20+30,IF(AN56&gt;0,AN56*20+10,IF(AO56&gt;0,"",IF(AP56&gt;0,"",IF(AQ56&gt;0,"","")))))))))</f>
        <v>70</v>
      </c>
      <c r="R56" s="17"/>
      <c r="S56" s="20"/>
      <c r="T56" s="21">
        <f>IF(AU56&gt;0,AU56*20,IF(AV56&gt;0,AV56*10,""))</f>
        <v>60</v>
      </c>
      <c r="U56" s="17"/>
      <c r="V56" s="20"/>
      <c r="W56" s="21"/>
      <c r="X56" s="17"/>
      <c r="Y56" s="20"/>
      <c r="Z56" s="21"/>
      <c r="AA56" s="17"/>
      <c r="AB56" s="22" t="s">
        <v>192</v>
      </c>
      <c r="AC56" s="23" t="s">
        <v>143</v>
      </c>
      <c r="AD56" s="24">
        <v>1</v>
      </c>
      <c r="AF56" s="24">
        <v>1</v>
      </c>
      <c r="AJ56" s="24">
        <v>3</v>
      </c>
      <c r="AU56" s="24">
        <v>3</v>
      </c>
    </row>
    <row r="57" spans="1:53" x14ac:dyDescent="0.25">
      <c r="A57" s="14" t="s">
        <v>54</v>
      </c>
      <c r="B57" s="15" t="s">
        <v>32</v>
      </c>
      <c r="C57" s="16" t="s">
        <v>38</v>
      </c>
      <c r="D57" s="17">
        <f>SUM(J57:AA57)</f>
        <v>370</v>
      </c>
      <c r="E57" s="18" t="str">
        <f>IF(AD57=1,"慷慨",IF(AD57=-1,"吝啬",""))</f>
        <v>慷慨</v>
      </c>
      <c r="F57" s="15" t="str">
        <f>IF(AE57=1,"诚实",IF(AE57=-1,"狡诈",""))</f>
        <v/>
      </c>
      <c r="G57" s="15" t="str">
        <f>IF(AF57=1,"大胆",IF(AF57=-1,"谨慎",""))</f>
        <v/>
      </c>
      <c r="H57" s="15" t="str">
        <f>IF(AG57=1,"仁慈",IF(AG57=-1,"残忍",""))</f>
        <v>残忍</v>
      </c>
      <c r="I57" s="19" t="str">
        <f>IF(AH57=1,"谋略",IF(AH57=-1,"冲动",""))</f>
        <v>谋略</v>
      </c>
      <c r="J57" s="20">
        <f>IF(AI57&gt;0,AI57*30,IF(AJ57&gt;0,AJ57*30,IF(AK57&gt;0,AK57*30+10,IF(AL57&gt;0,AL57*30+10,IF(AM57&gt;0,AM57*30+10,IF(AN57&gt;0,"",IF(AO57&gt;0,AO57*30,IF(AP57&gt;0,AP57*30,IF(AQ57&gt;0,AQ57*30,"")))))))))</f>
        <v>60</v>
      </c>
      <c r="K57" s="21"/>
      <c r="L57" s="17">
        <f>IF(AI57&gt;0,AI57*30,IF(AJ57&gt;0,AJ57*30+20,IF(AK57&gt;0,AK57*30+20,IF(AL57&gt;0,AL57*30+20,IF(AM57&gt;0,"",IF(AN57&gt;0,"",IF(AO57&gt;0,"",IF(AP57&gt;0,"",IF(AQ57&gt;0,AQ57*30+10,"")))))))))</f>
        <v>70</v>
      </c>
      <c r="M57" s="20"/>
      <c r="N57" s="21"/>
      <c r="O57" s="17">
        <f>IF(AI57&gt;0,AI57*20,IF(AJ57&gt;0,"",IF(AK57&gt;0,"",IF(AL57&gt;0,"",IF(AM57&gt;0,AM57*20+30,IF(AN57&gt;0,"",IF(AO57&gt;0,"",IF(AP57&gt;0,"",IF(AQ57&gt;0,AQ57*20+30,"")))))))))</f>
        <v>70</v>
      </c>
      <c r="P57" s="20">
        <f>IF(AI57&gt;0,AI57*20,IF(AJ57&gt;0,"",IF(AK57&gt;0,AK57*20+50,IF(AL57&gt;0,"",IF(AM57&gt;0,"",IF(AN57&gt;0,"",IF(AO57&gt;0,"",IF(AP57&gt;0,AP57*20+40,IF(AQ57&gt;0,AQ57*20+50,"")))))))))</f>
        <v>90</v>
      </c>
      <c r="Q57" s="21"/>
      <c r="R57" s="17"/>
      <c r="S57" s="20"/>
      <c r="T57" s="21"/>
      <c r="U57" s="17"/>
      <c r="V57" s="20"/>
      <c r="W57" s="21"/>
      <c r="X57" s="17"/>
      <c r="Y57" s="20"/>
      <c r="Z57" s="21"/>
      <c r="AA57" s="17">
        <f>IF(BA57&gt;0,BA57*20,"")</f>
        <v>80</v>
      </c>
      <c r="AB57" s="22" t="s">
        <v>192</v>
      </c>
      <c r="AC57" s="23" t="s">
        <v>99</v>
      </c>
      <c r="AD57" s="24">
        <v>1</v>
      </c>
      <c r="AG57" s="24">
        <v>-1</v>
      </c>
      <c r="AH57" s="24">
        <v>1</v>
      </c>
      <c r="AQ57" s="24">
        <v>2</v>
      </c>
      <c r="BA57" s="24">
        <v>4</v>
      </c>
    </row>
    <row r="58" spans="1:53" x14ac:dyDescent="0.25">
      <c r="A58" s="14" t="s">
        <v>48</v>
      </c>
      <c r="B58" s="15" t="s">
        <v>31</v>
      </c>
      <c r="C58" s="16" t="s">
        <v>49</v>
      </c>
      <c r="D58" s="17">
        <f>SUM(J58:AA58)</f>
        <v>270</v>
      </c>
      <c r="E58" s="18" t="str">
        <f>IF(AD58=1,"慷慨",IF(AD58=-1,"吝啬",""))</f>
        <v>吝啬</v>
      </c>
      <c r="F58" s="15" t="str">
        <f>IF(AE58=1,"诚实",IF(AE58=-1,"狡诈",""))</f>
        <v/>
      </c>
      <c r="G58" s="15" t="str">
        <f>IF(AF58=1,"大胆",IF(AF58=-1,"谨慎",""))</f>
        <v/>
      </c>
      <c r="H58" s="15" t="str">
        <f>IF(AG58=1,"仁慈",IF(AG58=-1,"残忍",""))</f>
        <v>仁慈</v>
      </c>
      <c r="I58" s="19" t="str">
        <f>IF(AH58=1,"谋略",IF(AH58=-1,"冲动",""))</f>
        <v/>
      </c>
      <c r="J58" s="20">
        <f>IF(AI58&gt;0,AI58*30,IF(AJ58&gt;0,AJ58*30,IF(AK58&gt;0,AK58*30+10,IF(AL58&gt;0,AL58*30+10,IF(AM58&gt;0,AM58*30+10,IF(AN58&gt;0,"",IF(AO58&gt;0,AO58*30,IF(AP58&gt;0,AP58*30,IF(AQ58&gt;0,AQ58*30,"")))))))))</f>
        <v>70</v>
      </c>
      <c r="K58" s="21"/>
      <c r="L58" s="17"/>
      <c r="M58" s="20"/>
      <c r="N58" s="21"/>
      <c r="O58" s="17">
        <f>IF(AI58&gt;0,AI58*20,IF(AJ58&gt;0,"",IF(AK58&gt;0,"",IF(AL58&gt;0,"",IF(AM58&gt;0,AM58*20+30,IF(AN58&gt;0,"",IF(AO58&gt;0,"",IF(AP58&gt;0,"",IF(AQ58&gt;0,AQ58*20+30,"")))))))))</f>
        <v>70</v>
      </c>
      <c r="P58" s="20"/>
      <c r="Q58" s="21">
        <f>IF(AI58&gt;0,AI58*20,IF(AJ58&gt;0,AJ58*20+10,IF(AK58&gt;0,AK58*20+10,IF(AL58&gt;0,"",IF(AM58&gt;0,AM58*20+30,IF(AN58&gt;0,AN58*20+10,IF(AO58&gt;0,"",IF(AP58&gt;0,"",IF(AQ58&gt;0,"","")))))))))</f>
        <v>70</v>
      </c>
      <c r="R58" s="17"/>
      <c r="S58" s="20"/>
      <c r="T58" s="21"/>
      <c r="U58" s="17"/>
      <c r="V58" s="20"/>
      <c r="W58" s="21"/>
      <c r="X58" s="17"/>
      <c r="Y58" s="20"/>
      <c r="Z58" s="21"/>
      <c r="AA58" s="17">
        <f>IF(BA58&gt;0,BA58*20,"")</f>
        <v>60</v>
      </c>
      <c r="AB58" s="22" t="s">
        <v>192</v>
      </c>
      <c r="AC58" s="23" t="s">
        <v>121</v>
      </c>
      <c r="AD58" s="24">
        <v>-1</v>
      </c>
      <c r="AG58" s="24">
        <v>1</v>
      </c>
      <c r="AM58" s="24">
        <v>2</v>
      </c>
      <c r="BA58" s="24">
        <v>3</v>
      </c>
    </row>
    <row r="59" spans="1:53" x14ac:dyDescent="0.25">
      <c r="A59" s="14" t="s">
        <v>48</v>
      </c>
      <c r="B59" s="15" t="s">
        <v>31</v>
      </c>
      <c r="C59" s="16" t="s">
        <v>40</v>
      </c>
      <c r="D59" s="17">
        <f>SUM(J59:AA59)</f>
        <v>400</v>
      </c>
      <c r="E59" s="18" t="str">
        <f>IF(AD59=1,"慷慨",IF(AD59=-1,"吝啬",""))</f>
        <v>吝啬</v>
      </c>
      <c r="F59" s="15" t="str">
        <f>IF(AE59=1,"诚实",IF(AE59=-1,"狡诈",""))</f>
        <v/>
      </c>
      <c r="G59" s="15" t="str">
        <f>IF(AF59=1,"大胆",IF(AF59=-1,"谨慎",""))</f>
        <v/>
      </c>
      <c r="H59" s="15" t="str">
        <f>IF(AG59=1,"仁慈",IF(AG59=-1,"残忍",""))</f>
        <v>仁慈</v>
      </c>
      <c r="I59" s="19" t="str">
        <f>IF(AH59=1,"谋略",IF(AH59=-1,"冲动",""))</f>
        <v/>
      </c>
      <c r="J59" s="20">
        <f>IF(AI59&gt;0,AI59*30,IF(AJ59&gt;0,AJ59*30,IF(AK59&gt;0,AK59*30+10,IF(AL59&gt;0,AL59*30+10,IF(AM59&gt;0,AM59*30+10,IF(AN59&gt;0,"",IF(AO59&gt;0,AO59*30,IF(AP59&gt;0,AP59*30,IF(AQ59&gt;0,AQ59*30,"")))))))))</f>
        <v>100</v>
      </c>
      <c r="K59" s="21"/>
      <c r="L59" s="17"/>
      <c r="M59" s="20"/>
      <c r="N59" s="21"/>
      <c r="O59" s="17">
        <f>IF(AI59&gt;0,AI59*20,IF(AJ59&gt;0,"",IF(AK59&gt;0,"",IF(AL59&gt;0,"",IF(AM59&gt;0,AM59*20+30,IF(AN59&gt;0,"",IF(AO59&gt;0,"",IF(AP59&gt;0,"",IF(AQ59&gt;0,AQ59*20+30,"")))))))))</f>
        <v>90</v>
      </c>
      <c r="P59" s="20"/>
      <c r="Q59" s="21">
        <f>IF(AI59&gt;0,AI59*20,IF(AJ59&gt;0,AJ59*20+10,IF(AK59&gt;0,AK59*20+10,IF(AL59&gt;0,"",IF(AM59&gt;0,AM59*20+30,IF(AN59&gt;0,AN59*20+10,IF(AO59&gt;0,"",IF(AP59&gt;0,"",IF(AQ59&gt;0,"","")))))))))</f>
        <v>90</v>
      </c>
      <c r="R59" s="17"/>
      <c r="S59" s="20"/>
      <c r="T59" s="21"/>
      <c r="U59" s="17"/>
      <c r="V59" s="20"/>
      <c r="W59" s="21"/>
      <c r="X59" s="17"/>
      <c r="Y59" s="20"/>
      <c r="Z59" s="21">
        <f>IF(AZ59&gt;0,AZ59*20,"")</f>
        <v>120</v>
      </c>
      <c r="AA59" s="17"/>
      <c r="AB59" s="22" t="s">
        <v>192</v>
      </c>
      <c r="AC59" s="23" t="s">
        <v>101</v>
      </c>
      <c r="AD59" s="24">
        <v>-1</v>
      </c>
      <c r="AG59" s="24">
        <v>1</v>
      </c>
      <c r="AM59" s="24">
        <v>3</v>
      </c>
      <c r="AZ59" s="24">
        <v>6</v>
      </c>
    </row>
    <row r="60" spans="1:53" x14ac:dyDescent="0.25">
      <c r="A60" s="14" t="s">
        <v>45</v>
      </c>
      <c r="B60" s="15" t="s">
        <v>31</v>
      </c>
      <c r="C60" s="16" t="s">
        <v>35</v>
      </c>
      <c r="D60" s="17">
        <f>SUM(J60:AA60)</f>
        <v>660</v>
      </c>
      <c r="E60" s="18" t="str">
        <f>IF(AD60=1,"慷慨",IF(AD60=-1,"吝啬",""))</f>
        <v/>
      </c>
      <c r="F60" s="15" t="str">
        <f>IF(AE60=1,"诚实",IF(AE60=-1,"狡诈",""))</f>
        <v>诚实</v>
      </c>
      <c r="G60" s="15" t="str">
        <f>IF(AF60=1,"大胆",IF(AF60=-1,"谨慎",""))</f>
        <v/>
      </c>
      <c r="H60" s="15" t="str">
        <f>IF(AG60=1,"仁慈",IF(AG60=-1,"残忍",""))</f>
        <v/>
      </c>
      <c r="I60" s="19" t="str">
        <f>IF(AH60=1,"谋略",IF(AH60=-1,"冲动",""))</f>
        <v>谋略</v>
      </c>
      <c r="J60" s="20">
        <f>IF(AI60&gt;0,AI60*30,IF(AJ60&gt;0,AJ60*30,IF(AK60&gt;0,AK60*30+10,IF(AL60&gt;0,AL60*30+10,IF(AM60&gt;0,AM60*30+10,IF(AN60&gt;0,"",IF(AO60&gt;0,AO60*30,IF(AP60&gt;0,AP60*30,IF(AQ60&gt;0,AQ60*30,"")))))))))</f>
        <v>150</v>
      </c>
      <c r="K60" s="21">
        <f>IF(AI60&gt;0,AI60*30,IF(AJ60&gt;0,AJ60*30+50,IF(AK60&gt;0,AK60*30,IF(AL60&gt;0,"",IF(AM60&gt;0,"",IF(AN60&gt;0,AN60*30,IF(AO60&gt;0,"",IF(AP60&gt;0,"",IF(AQ60&gt;0,"","")))))))))</f>
        <v>200</v>
      </c>
      <c r="L60" s="17">
        <f>IF(AI60&gt;0,AI60*30,IF(AJ60&gt;0,AJ60*30+20,IF(AK60&gt;0,AK60*30+20,IF(AL60&gt;0,AL60*30+20,IF(AM60&gt;0,"",IF(AN60&gt;0,"",IF(AO60&gt;0,"",IF(AP60&gt;0,"",IF(AQ60&gt;0,AQ60*30+10,"")))))))))</f>
        <v>170</v>
      </c>
      <c r="M60" s="20"/>
      <c r="N60" s="21"/>
      <c r="O60" s="17"/>
      <c r="P60" s="20"/>
      <c r="Q60" s="21">
        <f>IF(AI60&gt;0,AI60*20,IF(AJ60&gt;0,AJ60*20+10,IF(AK60&gt;0,AK60*20+10,IF(AL60&gt;0,"",IF(AM60&gt;0,AM60*20+30,IF(AN60&gt;0,AN60*20+10,IF(AO60&gt;0,"",IF(AP60&gt;0,"",IF(AQ60&gt;0,"","")))))))))</f>
        <v>110</v>
      </c>
      <c r="R60" s="17"/>
      <c r="S60" s="20"/>
      <c r="T60" s="21">
        <f>IF(AU60&gt;0,AU60*20,IF(AV60&gt;0,AV60*10,""))</f>
        <v>30</v>
      </c>
      <c r="U60" s="17"/>
      <c r="V60" s="20"/>
      <c r="W60" s="21"/>
      <c r="X60" s="17"/>
      <c r="Y60" s="20"/>
      <c r="Z60" s="21"/>
      <c r="AA60" s="17"/>
      <c r="AB60" s="22" t="s">
        <v>192</v>
      </c>
      <c r="AC60" s="23" t="s">
        <v>144</v>
      </c>
      <c r="AE60" s="24">
        <v>1</v>
      </c>
      <c r="AH60" s="24">
        <v>1</v>
      </c>
      <c r="AJ60" s="24">
        <v>5</v>
      </c>
      <c r="AV60" s="24">
        <v>3</v>
      </c>
    </row>
    <row r="61" spans="1:53" x14ac:dyDescent="0.25">
      <c r="A61" s="14" t="s">
        <v>63</v>
      </c>
      <c r="B61" s="15" t="s">
        <v>31</v>
      </c>
      <c r="C61" s="16" t="s">
        <v>49</v>
      </c>
      <c r="D61" s="17">
        <f>SUM(J61:AA61)</f>
        <v>360</v>
      </c>
      <c r="E61" s="18" t="str">
        <f>IF(AD61=1,"慷慨",IF(AD61=-1,"吝啬",""))</f>
        <v/>
      </c>
      <c r="F61" s="15" t="str">
        <f>IF(AE61=1,"诚实",IF(AE61=-1,"狡诈",""))</f>
        <v>诚实</v>
      </c>
      <c r="G61" s="15" t="str">
        <f>IF(AF61=1,"大胆",IF(AF61=-1,"谨慎",""))</f>
        <v>大胆</v>
      </c>
      <c r="H61" s="15" t="str">
        <f>IF(AG61=1,"仁慈",IF(AG61=-1,"残忍",""))</f>
        <v>残忍</v>
      </c>
      <c r="I61" s="19" t="str">
        <f>IF(AH61=1,"谋略",IF(AH61=-1,"冲动",""))</f>
        <v/>
      </c>
      <c r="J61" s="20">
        <f>IF(AI61&gt;0,AI61*30,IF(AJ61&gt;0,AJ61*30,IF(AK61&gt;0,AK61*30+10,IF(AL61&gt;0,AL61*30+10,IF(AM61&gt;0,AM61*30+10,IF(AN61&gt;0,"",IF(AO61&gt;0,AO61*30,IF(AP61&gt;0,AP61*30,IF(AQ61&gt;0,AQ61*30,"")))))))))</f>
        <v>160</v>
      </c>
      <c r="K61" s="21"/>
      <c r="L61" s="17">
        <f>IF(AI61&gt;0,AI61*30,IF(AJ61&gt;0,AJ61*30+20,IF(AK61&gt;0,AK61*30+20,IF(AL61&gt;0,AL61*30+20,IF(AM61&gt;0,"",IF(AN61&gt;0,"",IF(AO61&gt;0,"",IF(AP61&gt;0,"",IF(AQ61&gt;0,AQ61*30+10,"")))))))))</f>
        <v>170</v>
      </c>
      <c r="M61" s="20"/>
      <c r="N61" s="21"/>
      <c r="O61" s="17"/>
      <c r="P61" s="20"/>
      <c r="Q61" s="21"/>
      <c r="R61" s="17"/>
      <c r="S61" s="20"/>
      <c r="T61" s="21">
        <f>IF(AU61&gt;0,AU61*20,IF(AV61&gt;0,AV61*10,""))</f>
        <v>30</v>
      </c>
      <c r="U61" s="17"/>
      <c r="V61" s="20"/>
      <c r="W61" s="21"/>
      <c r="X61" s="17"/>
      <c r="Y61" s="20"/>
      <c r="Z61" s="21"/>
      <c r="AA61" s="17"/>
      <c r="AB61" s="22" t="s">
        <v>192</v>
      </c>
      <c r="AC61" s="23" t="s">
        <v>124</v>
      </c>
      <c r="AE61" s="24">
        <v>1</v>
      </c>
      <c r="AF61" s="24">
        <v>1</v>
      </c>
      <c r="AG61" s="24">
        <v>-1</v>
      </c>
      <c r="AL61" s="24">
        <v>5</v>
      </c>
      <c r="AV61" s="24">
        <v>3</v>
      </c>
    </row>
    <row r="62" spans="1:53" x14ac:dyDescent="0.25">
      <c r="A62" s="14" t="s">
        <v>184</v>
      </c>
      <c r="B62" s="15" t="s">
        <v>31</v>
      </c>
      <c r="C62" s="16" t="s">
        <v>38</v>
      </c>
      <c r="D62" s="17">
        <f>SUM(J62:AA62)</f>
        <v>540</v>
      </c>
      <c r="E62" s="18" t="str">
        <f>IF(AD62=1,"慷慨",IF(AD62=-1,"吝啬",""))</f>
        <v/>
      </c>
      <c r="F62" s="15" t="str">
        <f>IF(AE62=1,"诚实",IF(AE62=-1,"狡诈",""))</f>
        <v>诚实</v>
      </c>
      <c r="G62" s="15" t="str">
        <f>IF(AF62=1,"大胆",IF(AF62=-1,"谨慎",""))</f>
        <v>大胆</v>
      </c>
      <c r="H62" s="15" t="str">
        <f>IF(AG62=1,"仁慈",IF(AG62=-1,"残忍",""))</f>
        <v/>
      </c>
      <c r="I62" s="19" t="str">
        <f>IF(AH62=1,"谋略",IF(AH62=-1,"冲动",""))</f>
        <v/>
      </c>
      <c r="J62" s="20">
        <f>IF(AI62&gt;0,AI62*30,IF(AJ62&gt;0,AJ62*30,IF(AK62&gt;0,AK62*30+10,IF(AL62&gt;0,AL62*30+10,IF(AM62&gt;0,AM62*30+10,IF(AN62&gt;0,"",IF(AO62&gt;0,AO62*30,IF(AP62&gt;0,AP62*30,IF(AQ62&gt;0,AQ62*30,"")))))))))</f>
        <v>100</v>
      </c>
      <c r="K62" s="21">
        <f>IF(AI62&gt;0,AI62*30,IF(AJ62&gt;0,AJ62*30+50,IF(AK62&gt;0,AK62*30,IF(AL62&gt;0,"",IF(AM62&gt;0,"",IF(AN62&gt;0,AN62*30,IF(AO62&gt;0,"",IF(AP62&gt;0,"",IF(AQ62&gt;0,"","")))))))))</f>
        <v>90</v>
      </c>
      <c r="L62" s="17">
        <f>IF(AI62&gt;0,AI62*30,IF(AJ62&gt;0,AJ62*30+20,IF(AK62&gt;0,AK62*30+20,IF(AL62&gt;0,AL62*30+20,IF(AM62&gt;0,"",IF(AN62&gt;0,"",IF(AO62&gt;0,"",IF(AP62&gt;0,"",IF(AQ62&gt;0,AQ62*30+10,"")))))))))</f>
        <v>110</v>
      </c>
      <c r="M62" s="20"/>
      <c r="N62" s="21"/>
      <c r="O62" s="17"/>
      <c r="P62" s="20">
        <f>IF(AI62&gt;0,AI62*20,IF(AJ62&gt;0,"",IF(AK62&gt;0,AK62*20+50,IF(AL62&gt;0,"",IF(AM62&gt;0,"",IF(AN62&gt;0,"",IF(AO62&gt;0,"",IF(AP62&gt;0,AP62*20+40,IF(AQ62&gt;0,AQ62*20+50,"")))))))))</f>
        <v>110</v>
      </c>
      <c r="Q62" s="21">
        <f>IF(AI62&gt;0,AI62*20,IF(AJ62&gt;0,AJ62*20+10,IF(AK62&gt;0,AK62*20+10,IF(AL62&gt;0,"",IF(AM62&gt;0,AM62*20+30,IF(AN62&gt;0,AN62*20+10,IF(AO62&gt;0,"",IF(AP62&gt;0,"",IF(AQ62&gt;0,"","")))))))))</f>
        <v>70</v>
      </c>
      <c r="R62" s="17"/>
      <c r="S62" s="20"/>
      <c r="T62" s="21">
        <f>IF(AU62&gt;0,AU62*20,IF(AV62&gt;0,AV62*10,""))</f>
        <v>60</v>
      </c>
      <c r="U62" s="17"/>
      <c r="V62" s="20"/>
      <c r="W62" s="21"/>
      <c r="X62" s="17"/>
      <c r="Y62" s="20"/>
      <c r="Z62" s="21"/>
      <c r="AA62" s="17"/>
      <c r="AB62" s="22" t="s">
        <v>192</v>
      </c>
      <c r="AC62" s="23" t="s">
        <v>133</v>
      </c>
      <c r="AE62" s="24">
        <v>1</v>
      </c>
      <c r="AF62" s="24">
        <v>1</v>
      </c>
      <c r="AK62" s="24">
        <v>3</v>
      </c>
      <c r="AU62" s="24">
        <v>3</v>
      </c>
    </row>
    <row r="63" spans="1:53" x14ac:dyDescent="0.25">
      <c r="A63" s="14" t="s">
        <v>178</v>
      </c>
      <c r="B63" s="15" t="s">
        <v>31</v>
      </c>
      <c r="C63" s="16" t="s">
        <v>35</v>
      </c>
      <c r="D63" s="17">
        <f>SUM(J63:AA63)</f>
        <v>630</v>
      </c>
      <c r="E63" s="18" t="str">
        <f>IF(AD63=1,"慷慨",IF(AD63=-1,"吝啬",""))</f>
        <v>慷慨</v>
      </c>
      <c r="F63" s="15" t="str">
        <f>IF(AE63=1,"诚实",IF(AE63=-1,"狡诈",""))</f>
        <v/>
      </c>
      <c r="G63" s="15" t="str">
        <f>IF(AF63=1,"大胆",IF(AF63=-1,"谨慎",""))</f>
        <v>大胆</v>
      </c>
      <c r="H63" s="15" t="str">
        <f>IF(AG63=1,"仁慈",IF(AG63=-1,"残忍",""))</f>
        <v>残忍</v>
      </c>
      <c r="I63" s="19" t="str">
        <f>IF(AH63=1,"谋略",IF(AH63=-1,"冲动",""))</f>
        <v>冲动</v>
      </c>
      <c r="J63" s="20">
        <f>IF(AI63&gt;0,AI63*30,IF(AJ63&gt;0,AJ63*30,IF(AK63&gt;0,AK63*30+10,IF(AL63&gt;0,AL63*30+10,IF(AM63&gt;0,AM63*30+10,IF(AN63&gt;0,"",IF(AO63&gt;0,AO63*30,IF(AP63&gt;0,AP63*30,IF(AQ63&gt;0,AQ63*30,"")))))))))</f>
        <v>150</v>
      </c>
      <c r="K63" s="21">
        <f>IF(AI63&gt;0,AI63*30,IF(AJ63&gt;0,AJ63*30+50,IF(AK63&gt;0,AK63*30,IF(AL63&gt;0,"",IF(AM63&gt;0,"",IF(AN63&gt;0,AN63*30,IF(AO63&gt;0,"",IF(AP63&gt;0,"",IF(AQ63&gt;0,"","")))))))))</f>
        <v>200</v>
      </c>
      <c r="L63" s="17">
        <f>IF(AI63&gt;0,AI63*30,IF(AJ63&gt;0,AJ63*30+20,IF(AK63&gt;0,AK63*30+20,IF(AL63&gt;0,AL63*30+20,IF(AM63&gt;0,"",IF(AN63&gt;0,"",IF(AO63&gt;0,"",IF(AP63&gt;0,"",IF(AQ63&gt;0,AQ63*30+10,"")))))))))</f>
        <v>170</v>
      </c>
      <c r="M63" s="20"/>
      <c r="N63" s="21"/>
      <c r="O63" s="17"/>
      <c r="P63" s="20"/>
      <c r="Q63" s="21">
        <f>IF(AI63&gt;0,AI63*20,IF(AJ63&gt;0,AJ63*20+10,IF(AK63&gt;0,AK63*20+10,IF(AL63&gt;0,"",IF(AM63&gt;0,AM63*20+30,IF(AN63&gt;0,AN63*20+10,IF(AO63&gt;0,"",IF(AP63&gt;0,"",IF(AQ63&gt;0,"","")))))))))</f>
        <v>110</v>
      </c>
      <c r="R63" s="17"/>
      <c r="S63" s="20"/>
      <c r="T63" s="21"/>
      <c r="U63" s="17"/>
      <c r="V63" s="20"/>
      <c r="W63" s="21"/>
      <c r="X63" s="17"/>
      <c r="Y63" s="20"/>
      <c r="Z63" s="21"/>
      <c r="AA63" s="17"/>
      <c r="AB63" s="22" t="s">
        <v>192</v>
      </c>
      <c r="AC63" s="23" t="s">
        <v>146</v>
      </c>
      <c r="AD63" s="24">
        <v>1</v>
      </c>
      <c r="AF63" s="24">
        <v>1</v>
      </c>
      <c r="AG63" s="24">
        <v>-1</v>
      </c>
      <c r="AH63" s="24">
        <v>-1</v>
      </c>
      <c r="AJ63" s="24">
        <v>5</v>
      </c>
    </row>
    <row r="64" spans="1:53" x14ac:dyDescent="0.25">
      <c r="A64" s="14" t="s">
        <v>57</v>
      </c>
      <c r="B64" s="15" t="s">
        <v>31</v>
      </c>
      <c r="C64" s="16" t="s">
        <v>35</v>
      </c>
      <c r="D64" s="17">
        <f>SUM(J64:AA64)</f>
        <v>340</v>
      </c>
      <c r="E64" s="18" t="str">
        <f>IF(AD64=1,"慷慨",IF(AD64=-1,"吝啬",""))</f>
        <v>慷慨</v>
      </c>
      <c r="F64" s="15" t="str">
        <f>IF(AE64=1,"诚实",IF(AE64=-1,"狡诈",""))</f>
        <v>狡诈</v>
      </c>
      <c r="G64" s="15" t="str">
        <f>IF(AF64=1,"大胆",IF(AF64=-1,"谨慎",""))</f>
        <v/>
      </c>
      <c r="H64" s="15" t="str">
        <f>IF(AG64=1,"仁慈",IF(AG64=-1,"残忍",""))</f>
        <v/>
      </c>
      <c r="I64" s="19" t="str">
        <f>IF(AH64=1,"谋略",IF(AH64=-1,"冲动",""))</f>
        <v/>
      </c>
      <c r="J64" s="20">
        <f>IF(AI64&gt;0,AI64*30,IF(AJ64&gt;0,AJ64*30,IF(AK64&gt;0,AK64*30+10,IF(AL64&gt;0,AL64*30+10,IF(AM64&gt;0,AM64*30+10,IF(AN64&gt;0,"",IF(AO64&gt;0,AO64*30,IF(AP64&gt;0,AP64*30,IF(AQ64&gt;0,AQ64*30,"")))))))))</f>
        <v>100</v>
      </c>
      <c r="K64" s="21"/>
      <c r="L64" s="17"/>
      <c r="M64" s="20"/>
      <c r="N64" s="21"/>
      <c r="O64" s="17">
        <f>IF(AI64&gt;0,AI64*20,IF(AJ64&gt;0,"",IF(AK64&gt;0,"",IF(AL64&gt;0,"",IF(AM64&gt;0,AM64*20+30,IF(AN64&gt;0,"",IF(AO64&gt;0,"",IF(AP64&gt;0,"",IF(AQ64&gt;0,AQ64*20+30,"")))))))))</f>
        <v>90</v>
      </c>
      <c r="P64" s="20"/>
      <c r="Q64" s="21">
        <f>IF(AI64&gt;0,AI64*20,IF(AJ64&gt;0,AJ64*20+10,IF(AK64&gt;0,AK64*20+10,IF(AL64&gt;0,"",IF(AM64&gt;0,AM64*20+30,IF(AN64&gt;0,AN64*20+10,IF(AO64&gt;0,"",IF(AP64&gt;0,"",IF(AQ64&gt;0,"","")))))))))</f>
        <v>90</v>
      </c>
      <c r="R64" s="17"/>
      <c r="S64" s="20">
        <f>IF(AR64&gt;0,AR64*20,IF(AS64&gt;0,AS64*20,IF(AT64&gt;0,AT64*20,"")))</f>
        <v>60</v>
      </c>
      <c r="T64" s="21"/>
      <c r="U64" s="17"/>
      <c r="V64" s="20"/>
      <c r="W64" s="21"/>
      <c r="X64" s="17"/>
      <c r="Y64" s="20"/>
      <c r="Z64" s="21"/>
      <c r="AA64" s="17"/>
      <c r="AB64" s="22" t="s">
        <v>192</v>
      </c>
      <c r="AC64" s="23" t="s">
        <v>145</v>
      </c>
      <c r="AD64" s="24">
        <v>1</v>
      </c>
      <c r="AE64" s="24">
        <v>-1</v>
      </c>
      <c r="AM64" s="24">
        <v>3</v>
      </c>
      <c r="AS64" s="24">
        <v>3</v>
      </c>
    </row>
    <row r="65" spans="1:52" x14ac:dyDescent="0.25">
      <c r="A65" s="14" t="s">
        <v>180</v>
      </c>
      <c r="B65" s="15" t="s">
        <v>32</v>
      </c>
      <c r="C65" s="16" t="s">
        <v>35</v>
      </c>
      <c r="D65" s="17">
        <f>SUM(J65:AA65)</f>
        <v>340</v>
      </c>
      <c r="E65" s="18" t="str">
        <f>IF(AD65=1,"慷慨",IF(AD65=-1,"吝啬",""))</f>
        <v>慷慨</v>
      </c>
      <c r="F65" s="15" t="str">
        <f>IF(AE65=1,"诚实",IF(AE65=-1,"狡诈",""))</f>
        <v>狡诈</v>
      </c>
      <c r="G65" s="15" t="str">
        <f>IF(AF65=1,"大胆",IF(AF65=-1,"谨慎",""))</f>
        <v/>
      </c>
      <c r="H65" s="15" t="str">
        <f>IF(AG65=1,"仁慈",IF(AG65=-1,"残忍",""))</f>
        <v/>
      </c>
      <c r="I65" s="19" t="str">
        <f>IF(AH65=1,"谋略",IF(AH65=-1,"冲动",""))</f>
        <v>谋略</v>
      </c>
      <c r="J65" s="20">
        <f>IF(AI65&gt;0,AI65*30,IF(AJ65&gt;0,AJ65*30,IF(AK65&gt;0,AK65*30+10,IF(AL65&gt;0,AL65*30+10,IF(AM65&gt;0,AM65*30+10,IF(AN65&gt;0,"",IF(AO65&gt;0,AO65*30,IF(AP65&gt;0,AP65*30,IF(AQ65&gt;0,AQ65*30,"")))))))))</f>
        <v>100</v>
      </c>
      <c r="K65" s="21"/>
      <c r="L65" s="17"/>
      <c r="M65" s="20"/>
      <c r="N65" s="21"/>
      <c r="O65" s="17">
        <f>IF(AI65&gt;0,AI65*20,IF(AJ65&gt;0,"",IF(AK65&gt;0,"",IF(AL65&gt;0,"",IF(AM65&gt;0,AM65*20+30,IF(AN65&gt;0,"",IF(AO65&gt;0,"",IF(AP65&gt;0,"",IF(AQ65&gt;0,AQ65*20+30,"")))))))))</f>
        <v>90</v>
      </c>
      <c r="P65" s="20"/>
      <c r="Q65" s="21">
        <f>IF(AI65&gt;0,AI65*20,IF(AJ65&gt;0,AJ65*20+10,IF(AK65&gt;0,AK65*20+10,IF(AL65&gt;0,"",IF(AM65&gt;0,AM65*20+30,IF(AN65&gt;0,AN65*20+10,IF(AO65&gt;0,"",IF(AP65&gt;0,"",IF(AQ65&gt;0,"","")))))))))</f>
        <v>90</v>
      </c>
      <c r="R65" s="17"/>
      <c r="S65" s="20"/>
      <c r="T65" s="21"/>
      <c r="U65" s="17">
        <f>IF(AW65&gt;0,AW65*20,"")</f>
        <v>60</v>
      </c>
      <c r="V65" s="20"/>
      <c r="W65" s="21"/>
      <c r="X65" s="17"/>
      <c r="Y65" s="20"/>
      <c r="Z65" s="21"/>
      <c r="AA65" s="17"/>
      <c r="AB65" s="22" t="s">
        <v>192</v>
      </c>
      <c r="AC65" s="23" t="s">
        <v>150</v>
      </c>
      <c r="AD65" s="24">
        <v>1</v>
      </c>
      <c r="AE65" s="24">
        <v>-1</v>
      </c>
      <c r="AH65" s="24">
        <v>1</v>
      </c>
      <c r="AM65" s="24">
        <v>3</v>
      </c>
      <c r="AW65" s="24">
        <v>3</v>
      </c>
    </row>
    <row r="66" spans="1:52" x14ac:dyDescent="0.25">
      <c r="A66" s="14" t="s">
        <v>70</v>
      </c>
      <c r="B66" s="15" t="s">
        <v>32</v>
      </c>
      <c r="C66" s="16" t="s">
        <v>36</v>
      </c>
      <c r="D66" s="17">
        <f>SUM(J66:AA66)</f>
        <v>330</v>
      </c>
      <c r="E66" s="18" t="str">
        <f>IF(AD66=1,"慷慨",IF(AD66=-1,"吝啬",""))</f>
        <v/>
      </c>
      <c r="F66" s="15" t="str">
        <f>IF(AE66=1,"诚实",IF(AE66=-1,"狡诈",""))</f>
        <v>狡诈</v>
      </c>
      <c r="G66" s="15" t="str">
        <f>IF(AF66=1,"大胆",IF(AF66=-1,"谨慎",""))</f>
        <v/>
      </c>
      <c r="H66" s="15" t="str">
        <f>IF(AG66=1,"仁慈",IF(AG66=-1,"残忍",""))</f>
        <v/>
      </c>
      <c r="I66" s="19" t="str">
        <f>IF(AH66=1,"谋略",IF(AH66=-1,"冲动",""))</f>
        <v>谋略</v>
      </c>
      <c r="J66" s="20">
        <f>IF(AI66&gt;0,AI66*30,IF(AJ66&gt;0,AJ66*30,IF(AK66&gt;0,AK66*30+10,IF(AL66&gt;0,AL66*30+10,IF(AM66&gt;0,AM66*30+10,IF(AN66&gt;0,"",IF(AO66&gt;0,AO66*30,IF(AP66&gt;0,AP66*30,IF(AQ66&gt;0,AQ66*30,"")))))))))</f>
        <v>70</v>
      </c>
      <c r="K66" s="21"/>
      <c r="L66" s="17"/>
      <c r="M66" s="20"/>
      <c r="N66" s="21"/>
      <c r="O66" s="17">
        <f>IF(AI66&gt;0,AI66*20,IF(AJ66&gt;0,"",IF(AK66&gt;0,"",IF(AL66&gt;0,"",IF(AM66&gt;0,AM66*20+30,IF(AN66&gt;0,"",IF(AO66&gt;0,"",IF(AP66&gt;0,"",IF(AQ66&gt;0,AQ66*20+30,"")))))))))</f>
        <v>70</v>
      </c>
      <c r="P66" s="20"/>
      <c r="Q66" s="21">
        <f>IF(AI66&gt;0,AI66*20,IF(AJ66&gt;0,AJ66*20+10,IF(AK66&gt;0,AK66*20+10,IF(AL66&gt;0,"",IF(AM66&gt;0,AM66*20+30,IF(AN66&gt;0,AN66*20+10,IF(AO66&gt;0,"",IF(AP66&gt;0,"",IF(AQ66&gt;0,"","")))))))))</f>
        <v>70</v>
      </c>
      <c r="R66" s="17"/>
      <c r="S66" s="20">
        <f>IF(AR66&gt;0,AR66*20,IF(AS66&gt;0,AS66*20,IF(AT66&gt;0,AT66*20,"")))</f>
        <v>40</v>
      </c>
      <c r="T66" s="21"/>
      <c r="U66" s="17"/>
      <c r="V66" s="20"/>
      <c r="W66" s="21"/>
      <c r="X66" s="17"/>
      <c r="Y66" s="20"/>
      <c r="Z66" s="21">
        <f>IF(AZ66&gt;0,AZ66*20,"")</f>
        <v>80</v>
      </c>
      <c r="AA66" s="17"/>
      <c r="AB66" s="22" t="s">
        <v>192</v>
      </c>
      <c r="AC66" s="23" t="s">
        <v>111</v>
      </c>
      <c r="AE66" s="24">
        <v>-1</v>
      </c>
      <c r="AH66" s="24">
        <v>1</v>
      </c>
      <c r="AM66" s="24">
        <v>2</v>
      </c>
      <c r="AR66" s="24">
        <v>2</v>
      </c>
      <c r="AZ66" s="24">
        <v>4</v>
      </c>
    </row>
    <row r="67" spans="1:52" x14ac:dyDescent="0.25">
      <c r="H67" s="15"/>
      <c r="J67" s="20"/>
      <c r="K67" s="21"/>
      <c r="L67" s="17"/>
      <c r="M67" s="20"/>
      <c r="N67" s="21"/>
      <c r="O67" s="17"/>
      <c r="P67" s="20"/>
      <c r="Q67" s="21"/>
      <c r="R67" s="17"/>
      <c r="S67" s="20"/>
      <c r="T67" s="21"/>
      <c r="U67" s="17"/>
      <c r="V67" s="20"/>
      <c r="W67" s="21"/>
      <c r="X67" s="17"/>
      <c r="Y67" s="20"/>
      <c r="Z67" s="21"/>
      <c r="AA67" s="17"/>
    </row>
    <row r="68" spans="1:52" x14ac:dyDescent="0.25">
      <c r="H68" s="15"/>
      <c r="J68" s="20"/>
      <c r="K68" s="21"/>
      <c r="L68" s="17"/>
      <c r="M68" s="20"/>
      <c r="N68" s="21"/>
      <c r="O68" s="17"/>
      <c r="P68" s="20"/>
      <c r="Q68" s="21"/>
      <c r="R68" s="17"/>
      <c r="S68" s="20"/>
      <c r="T68" s="21"/>
      <c r="U68" s="17"/>
      <c r="V68" s="20"/>
      <c r="W68" s="21"/>
      <c r="X68" s="17"/>
      <c r="Y68" s="20"/>
      <c r="Z68" s="21"/>
      <c r="AA68" s="17"/>
    </row>
    <row r="69" spans="1:52" x14ac:dyDescent="0.25">
      <c r="H69" s="15"/>
      <c r="J69" s="20"/>
      <c r="K69" s="21"/>
      <c r="L69" s="17"/>
      <c r="M69" s="20"/>
      <c r="N69" s="21"/>
      <c r="O69" s="17"/>
      <c r="P69" s="20"/>
      <c r="Q69" s="21"/>
      <c r="R69" s="17"/>
      <c r="S69" s="20"/>
      <c r="T69" s="21"/>
      <c r="U69" s="17"/>
      <c r="V69" s="20"/>
      <c r="W69" s="21"/>
      <c r="X69" s="17"/>
      <c r="Y69" s="20"/>
      <c r="Z69" s="21"/>
      <c r="AA69" s="17"/>
    </row>
    <row r="70" spans="1:52" x14ac:dyDescent="0.25">
      <c r="H70" s="15"/>
      <c r="J70" s="20"/>
      <c r="K70" s="21"/>
      <c r="L70" s="17"/>
      <c r="M70" s="20"/>
      <c r="N70" s="21"/>
      <c r="O70" s="17"/>
      <c r="P70" s="20"/>
      <c r="Q70" s="21"/>
      <c r="R70" s="17"/>
      <c r="S70" s="20"/>
      <c r="T70" s="21"/>
      <c r="U70" s="17"/>
      <c r="V70" s="20"/>
      <c r="W70" s="21"/>
      <c r="X70" s="17"/>
      <c r="Y70" s="20"/>
      <c r="Z70" s="21"/>
      <c r="AA70" s="17"/>
    </row>
    <row r="71" spans="1:52" x14ac:dyDescent="0.25">
      <c r="H71" s="15"/>
      <c r="J71" s="20"/>
      <c r="K71" s="21"/>
      <c r="L71" s="17"/>
      <c r="M71" s="20"/>
      <c r="N71" s="21"/>
      <c r="O71" s="17"/>
      <c r="P71" s="20"/>
      <c r="Q71" s="21"/>
      <c r="R71" s="17"/>
      <c r="S71" s="20"/>
      <c r="T71" s="21"/>
      <c r="U71" s="17"/>
      <c r="V71" s="20"/>
      <c r="W71" s="21"/>
      <c r="X71" s="17"/>
      <c r="Y71" s="20"/>
      <c r="Z71" s="21"/>
      <c r="AA71" s="17"/>
    </row>
    <row r="72" spans="1:52" x14ac:dyDescent="0.25">
      <c r="H72" s="15"/>
      <c r="J72" s="20"/>
      <c r="K72" s="21"/>
      <c r="L72" s="17"/>
      <c r="M72" s="20"/>
      <c r="N72" s="21"/>
      <c r="O72" s="17"/>
      <c r="P72" s="20"/>
      <c r="Q72" s="21"/>
      <c r="R72" s="17"/>
      <c r="S72" s="20"/>
      <c r="T72" s="21"/>
      <c r="U72" s="17"/>
      <c r="V72" s="20"/>
      <c r="W72" s="21"/>
      <c r="X72" s="17"/>
      <c r="Y72" s="20"/>
      <c r="Z72" s="21"/>
      <c r="AA72" s="17"/>
    </row>
    <row r="73" spans="1:52" x14ac:dyDescent="0.25">
      <c r="J73" s="20"/>
      <c r="K73" s="21"/>
      <c r="L73" s="17"/>
      <c r="M73" s="20"/>
      <c r="N73" s="21"/>
      <c r="O73" s="17"/>
      <c r="P73" s="20"/>
      <c r="Q73" s="21"/>
      <c r="R73" s="17"/>
      <c r="S73" s="20"/>
      <c r="T73" s="21"/>
      <c r="U73" s="17"/>
      <c r="V73" s="20"/>
      <c r="W73" s="21"/>
      <c r="X73" s="17"/>
      <c r="Y73" s="20"/>
      <c r="Z73" s="21"/>
      <c r="AA73" s="17"/>
    </row>
    <row r="74" spans="1:52" x14ac:dyDescent="0.25">
      <c r="J74" s="20"/>
      <c r="K74" s="21"/>
      <c r="L74" s="17"/>
      <c r="M74" s="20"/>
      <c r="N74" s="21"/>
      <c r="O74" s="17"/>
      <c r="P74" s="20"/>
      <c r="Q74" s="21"/>
      <c r="R74" s="17"/>
      <c r="S74" s="20"/>
      <c r="T74" s="21"/>
      <c r="U74" s="17"/>
      <c r="V74" s="20"/>
      <c r="W74" s="21"/>
      <c r="X74" s="17"/>
      <c r="Y74" s="20"/>
      <c r="Z74" s="21"/>
      <c r="AA74" s="17"/>
    </row>
    <row r="75" spans="1:52" x14ac:dyDescent="0.25">
      <c r="J75" s="20"/>
      <c r="K75" s="21"/>
      <c r="L75" s="17"/>
      <c r="M75" s="20"/>
      <c r="N75" s="21"/>
      <c r="O75" s="17"/>
      <c r="P75" s="20"/>
      <c r="Q75" s="21"/>
      <c r="R75" s="17"/>
      <c r="S75" s="20"/>
      <c r="T75" s="21"/>
      <c r="U75" s="17"/>
      <c r="V75" s="20"/>
      <c r="W75" s="21"/>
      <c r="X75" s="17"/>
      <c r="Y75" s="20"/>
      <c r="Z75" s="21"/>
      <c r="AA75" s="17"/>
    </row>
    <row r="76" spans="1:52" x14ac:dyDescent="0.25">
      <c r="J76" s="20"/>
      <c r="K76" s="21"/>
      <c r="L76" s="17"/>
      <c r="M76" s="20"/>
      <c r="N76" s="21"/>
      <c r="O76" s="17"/>
      <c r="P76" s="20"/>
      <c r="Q76" s="21"/>
      <c r="R76" s="17"/>
      <c r="S76" s="20"/>
      <c r="T76" s="21"/>
      <c r="U76" s="17"/>
      <c r="V76" s="20"/>
      <c r="W76" s="21"/>
      <c r="X76" s="17"/>
      <c r="Y76" s="20"/>
      <c r="Z76" s="21"/>
      <c r="AA76" s="17"/>
    </row>
    <row r="77" spans="1:52" x14ac:dyDescent="0.25">
      <c r="J77" s="20"/>
      <c r="K77" s="21"/>
      <c r="L77" s="17"/>
      <c r="M77" s="20"/>
      <c r="N77" s="21"/>
      <c r="O77" s="17"/>
      <c r="P77" s="20"/>
      <c r="Q77" s="21"/>
      <c r="R77" s="17"/>
      <c r="S77" s="20"/>
      <c r="T77" s="21"/>
      <c r="U77" s="17"/>
      <c r="V77" s="20"/>
      <c r="W77" s="21"/>
      <c r="X77" s="17"/>
      <c r="Y77" s="20"/>
      <c r="Z77" s="21"/>
      <c r="AA77" s="17"/>
    </row>
    <row r="78" spans="1:52" x14ac:dyDescent="0.25">
      <c r="J78" s="20"/>
      <c r="K78" s="21"/>
      <c r="L78" s="17"/>
      <c r="M78" s="20"/>
      <c r="N78" s="21"/>
      <c r="O78" s="17"/>
      <c r="P78" s="20"/>
      <c r="Q78" s="21"/>
      <c r="R78" s="17"/>
      <c r="S78" s="20"/>
      <c r="T78" s="21"/>
      <c r="U78" s="17"/>
      <c r="V78" s="20"/>
      <c r="W78" s="21"/>
      <c r="X78" s="17"/>
      <c r="Y78" s="20"/>
      <c r="Z78" s="21"/>
      <c r="AA78" s="17"/>
    </row>
    <row r="79" spans="1:52" x14ac:dyDescent="0.25">
      <c r="J79" s="20"/>
      <c r="K79" s="21"/>
      <c r="L79" s="17"/>
      <c r="M79" s="20"/>
      <c r="N79" s="21"/>
      <c r="O79" s="17"/>
      <c r="P79" s="20"/>
      <c r="Q79" s="21"/>
      <c r="R79" s="17"/>
      <c r="S79" s="20"/>
      <c r="T79" s="21"/>
      <c r="U79" s="17"/>
      <c r="V79" s="20"/>
      <c r="W79" s="21"/>
      <c r="X79" s="17"/>
      <c r="Y79" s="20"/>
      <c r="Z79" s="21"/>
      <c r="AA79" s="17"/>
    </row>
    <row r="80" spans="1:52" x14ac:dyDescent="0.25">
      <c r="J80" s="20"/>
      <c r="K80" s="21"/>
      <c r="L80" s="17"/>
      <c r="M80" s="20"/>
      <c r="N80" s="21"/>
      <c r="O80" s="17"/>
      <c r="P80" s="20"/>
      <c r="Q80" s="21"/>
      <c r="R80" s="17"/>
      <c r="S80" s="20"/>
      <c r="T80" s="21"/>
      <c r="U80" s="17"/>
      <c r="V80" s="20"/>
      <c r="W80" s="21"/>
      <c r="X80" s="17"/>
      <c r="Y80" s="20"/>
      <c r="Z80" s="21"/>
      <c r="AA80" s="17"/>
    </row>
  </sheetData>
  <autoFilter ref="A2:BB66" xr:uid="{B53E07A8-7445-4319-8681-1509CF471702}">
    <sortState xmlns:xlrd2="http://schemas.microsoft.com/office/spreadsheetml/2017/richdata2" ref="A3:BB66">
      <sortCondition ref="A2:A66"/>
    </sortState>
  </autoFilter>
  <sortState xmlns:xlrd2="http://schemas.microsoft.com/office/spreadsheetml/2017/richdata2" ref="A3:AB66">
    <sortCondition ref="C3:C66"/>
    <sortCondition ref="B3:B66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16" priority="77" operator="containsText" text="吝啬">
      <formula>NOT(ISERROR(SEARCH("吝啬",E1)))</formula>
    </cfRule>
    <cfRule type="containsText" dxfId="15" priority="78" operator="containsText" text="慷慨">
      <formula>NOT(ISERROR(SEARCH("慷慨",E1)))</formula>
    </cfRule>
  </conditionalFormatting>
  <conditionalFormatting sqref="F2:F1048576">
    <cfRule type="containsText" dxfId="14" priority="75" operator="containsText" text="狡诈">
      <formula>NOT(ISERROR(SEARCH("狡诈",F2)))</formula>
    </cfRule>
    <cfRule type="containsText" dxfId="13" priority="76" operator="containsText" text="诚实">
      <formula>NOT(ISERROR(SEARCH("诚实",F2)))</formula>
    </cfRule>
  </conditionalFormatting>
  <conditionalFormatting sqref="G2:G1048576">
    <cfRule type="containsText" dxfId="12" priority="73" operator="containsText" text="谨慎">
      <formula>NOT(ISERROR(SEARCH("谨慎",G2)))</formula>
    </cfRule>
    <cfRule type="containsText" dxfId="11" priority="74" operator="containsText" text="大胆">
      <formula>NOT(ISERROR(SEARCH("大胆",G2)))</formula>
    </cfRule>
  </conditionalFormatting>
  <conditionalFormatting sqref="H2:H1048576">
    <cfRule type="containsText" dxfId="10" priority="71" operator="containsText" text="残忍">
      <formula>NOT(ISERROR(SEARCH("残忍",H2)))</formula>
    </cfRule>
    <cfRule type="containsText" dxfId="9" priority="72" operator="containsText" text="仁慈">
      <formula>NOT(ISERROR(SEARCH("仁慈",H2)))</formula>
    </cfRule>
  </conditionalFormatting>
  <conditionalFormatting sqref="I3:I1048576">
    <cfRule type="containsText" dxfId="8" priority="69" operator="containsText" text="冲动">
      <formula>NOT(ISERROR(SEARCH("冲动",I3)))</formula>
    </cfRule>
    <cfRule type="containsText" dxfId="7" priority="70" operator="containsText" text="谋略">
      <formula>NOT(ISERROR(SEARCH("谋略",I3)))</formula>
    </cfRule>
  </conditionalFormatting>
  <conditionalFormatting sqref="AB1:AB1048576">
    <cfRule type="containsText" dxfId="6" priority="27" operator="containsText" text="e1.0.10">
      <formula>NOT(ISERROR(SEARCH("e1.0.10",AB1)))</formula>
    </cfRule>
  </conditionalFormatting>
  <conditionalFormatting sqref="D1:D1048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{19433C5A-2AA5-4B2B-AC9C-7199F88280FB}</x14:id>
        </ext>
      </extLst>
    </cfRule>
  </conditionalFormatting>
  <conditionalFormatting sqref="J1:J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{A79E0E4C-4172-437C-BA3D-107E7C280ACE}</x14:id>
        </ext>
      </extLst>
    </cfRule>
  </conditionalFormatting>
  <conditionalFormatting sqref="K1:K104857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{B1F6A5E1-ED4A-4FDA-81A1-655D89F42FD1}</x14:id>
        </ext>
      </extLst>
    </cfRule>
  </conditionalFormatting>
  <conditionalFormatting sqref="L1:L104857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{AD4ADFE6-8724-46F1-9CA7-EAF2496DEE47}</x14:id>
        </ext>
      </extLst>
    </cfRule>
  </conditionalFormatting>
  <conditionalFormatting sqref="M1:M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{BE0F4F07-BA51-4FAA-9E22-71B49317D2BF}</x14:id>
        </ext>
      </extLst>
    </cfRule>
  </conditionalFormatting>
  <conditionalFormatting sqref="N1:N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{5B74EC60-58BD-41BA-9CD8-ABEF8E125271}</x14:id>
        </ext>
      </extLst>
    </cfRule>
  </conditionalFormatting>
  <conditionalFormatting sqref="O1:O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{D67F819A-6751-49EE-8805-0E284CD1D4F5}</x14:id>
        </ext>
      </extLst>
    </cfRule>
  </conditionalFormatting>
  <conditionalFormatting sqref="P1:P1048576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{16EC9B64-F2A2-479D-B7B5-8AE99A109E6C}</x14:id>
        </ext>
      </extLst>
    </cfRule>
  </conditionalFormatting>
  <conditionalFormatting sqref="Q1:Q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{5DDBECF2-A576-4450-8C9A-92CFAD9AEEDC}</x14:id>
        </ext>
      </extLst>
    </cfRule>
  </conditionalFormatting>
  <conditionalFormatting sqref="R1:R104857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{EA2B786E-896F-4FBC-8EEA-C72B1FB65BF5}</x14:id>
        </ext>
      </extLst>
    </cfRule>
  </conditionalFormatting>
  <conditionalFormatting sqref="S1:S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{86204E72-CA9F-404E-8851-2AC1862F5C94}</x14:id>
        </ext>
      </extLst>
    </cfRule>
  </conditionalFormatting>
  <conditionalFormatting sqref="T1:T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{0BEF998E-0CC2-4C4F-8CA8-CC3BF9D0E95E}</x14:id>
        </ext>
      </extLst>
    </cfRule>
  </conditionalFormatting>
  <conditionalFormatting sqref="U1:U104857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{1E3F3503-7C5C-4746-AEE7-174495F64A1A}</x14:id>
        </ext>
      </extLst>
    </cfRule>
  </conditionalFormatting>
  <conditionalFormatting sqref="V1:V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{2D844171-F343-4981-920B-0BD4D17215AF}</x14:id>
        </ext>
      </extLst>
    </cfRule>
  </conditionalFormatting>
  <conditionalFormatting sqref="W1:W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{4B51925D-68E0-49E4-B9C4-F3ED22797BD6}</x14:id>
        </ext>
      </extLst>
    </cfRule>
  </conditionalFormatting>
  <conditionalFormatting sqref="X1:X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{721DB1CF-10A6-4512-A684-CEC068772BD5}</x14:id>
        </ext>
      </extLst>
    </cfRule>
  </conditionalFormatting>
  <conditionalFormatting sqref="Y1:Y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{6A9BE374-2211-43D5-9D1C-9398C4E3DBC6}</x14:id>
        </ext>
      </extLst>
    </cfRule>
  </conditionalFormatting>
  <conditionalFormatting sqref="Z1:Z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{C40F3BDF-D96F-48FC-98BE-99996A30F311}</x14:id>
        </ext>
      </extLst>
    </cfRule>
  </conditionalFormatting>
  <conditionalFormatting sqref="AA1:AA10485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{FA82A015-BCA2-4835-8B47-71F1A799F1E2}</x14:id>
        </ext>
      </extLst>
    </cfRule>
  </conditionalFormatting>
  <conditionalFormatting sqref="C1:C1048576">
    <cfRule type="containsText" dxfId="5" priority="6" operator="containsText" text="阿塞莱">
      <formula>NOT(ISERROR(SEARCH("阿塞莱",C1)))</formula>
    </cfRule>
    <cfRule type="containsText" dxfId="4" priority="5" operator="containsText" text="巴旦尼亚">
      <formula>NOT(ISERROR(SEARCH("巴旦尼亚",C1)))</formula>
    </cfRule>
    <cfRule type="containsText" dxfId="3" priority="4" operator="containsText" text="帝国">
      <formula>NOT(ISERROR(SEARCH("帝国",C1)))</formula>
    </cfRule>
    <cfRule type="containsText" dxfId="2" priority="3" operator="containsText" text="库赛特">
      <formula>NOT(ISERROR(SEARCH("库赛特",C1)))</formula>
    </cfRule>
    <cfRule type="containsText" dxfId="1" priority="2" operator="containsText" text="斯特吉亚">
      <formula>NOT(ISERROR(SEARCH("斯特吉亚",C1)))</formula>
    </cfRule>
    <cfRule type="containsText" dxfId="0" priority="1" operator="containsText" text="瓦兰迪亚">
      <formula>NOT(ISERROR(SEARCH("瓦兰迪亚",C1)))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33C5A-2AA5-4B2B-AC9C-7199F8828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79E0E4C-4172-437C-BA3D-107E7C280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B1F6A5E1-ED4A-4FDA-81A1-655D89F4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D4ADFE6-8724-46F1-9CA7-EAF2496DE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BE0F4F07-BA51-4FAA-9E22-71B49317D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B74EC60-58BD-41BA-9CD8-ABEF8E125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67F819A-6751-49EE-8805-0E284CD1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6EC9B64-F2A2-479D-B7B5-8AE99A109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DDBECF2-A576-4450-8C9A-92CFAD9AE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EA2B786E-896F-4FBC-8EEA-C72B1FB65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6204E72-CA9F-404E-8851-2AC1862F5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0BEF998E-0CC2-4C4F-8CA8-CC3BF9D0E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1E3F3503-7C5C-4746-AEE7-174495F64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D844171-F343-4981-920B-0BD4D1721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B51925D-68E0-49E4-B9C4-F3ED2279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721DB1CF-10A6-4512-A684-CEC068772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A9BE374-2211-43D5-9D1C-9398C4E3D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C40F3BDF-D96F-48FC-98BE-99996A30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FA82A015-BCA2-4835-8B47-71F1A799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2020-05-08T05:17:35Z</dcterms:modified>
</cp:coreProperties>
</file>