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9555" windowHeight="7755"/>
  </bookViews>
  <sheets>
    <sheet name="Question 1" sheetId="1" r:id="rId1"/>
    <sheet name="Question 2" sheetId="2" r:id="rId2"/>
    <sheet name="Question 3 (score diff)" sheetId="3" r:id="rId3"/>
    <sheet name="Question 3 (ytg)" sheetId="5" r:id="rId4"/>
  </sheets>
  <definedNames>
    <definedName name="solver_adj" localSheetId="2" hidden="1">'Question 3 (score diff)'!$L$68</definedName>
    <definedName name="solver_adj" localSheetId="3" hidden="1">'Question 3 (ytg)'!$N$75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'Question 3 (score diff)'!$J$68</definedName>
    <definedName name="solver_opt" localSheetId="3" hidden="1">'Question 3 (ytg)'!$L$75</definedName>
    <definedName name="solver_pre" localSheetId="2" hidden="1">0.000001</definedName>
    <definedName name="solver_pre" localSheetId="3" hidden="1">0.000001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</definedNames>
  <calcPr calcId="125725"/>
</workbook>
</file>

<file path=xl/calcChain.xml><?xml version="1.0" encoding="utf-8"?>
<calcChain xmlns="http://schemas.openxmlformats.org/spreadsheetml/2006/main">
  <c r="C136" i="1"/>
  <c r="L66" i="3"/>
  <c r="J66" s="1"/>
  <c r="L65"/>
  <c r="J65" s="1"/>
  <c r="N72" i="5"/>
  <c r="N73"/>
  <c r="L73" s="1"/>
  <c r="L72"/>
  <c r="N67"/>
  <c r="N66"/>
  <c r="L67"/>
  <c r="L66"/>
  <c r="C67" i="1"/>
  <c r="J39" i="2"/>
  <c r="J40"/>
  <c r="J41"/>
  <c r="J42"/>
  <c r="J38"/>
  <c r="I39"/>
  <c r="K39" s="1"/>
  <c r="I40"/>
  <c r="K40" s="1"/>
  <c r="I41"/>
  <c r="K41" s="1"/>
  <c r="I42"/>
  <c r="K42" s="1"/>
  <c r="I38"/>
  <c r="K38" s="1"/>
  <c r="J22"/>
  <c r="J23"/>
  <c r="J24"/>
  <c r="J25"/>
  <c r="J21"/>
  <c r="I22"/>
  <c r="K22" s="1"/>
  <c r="I23"/>
  <c r="K23" s="1"/>
  <c r="I24"/>
  <c r="K24" s="1"/>
  <c r="I25"/>
  <c r="K25" s="1"/>
  <c r="I21"/>
  <c r="K21" s="1"/>
  <c r="J5"/>
  <c r="J6"/>
  <c r="J7"/>
  <c r="J8"/>
  <c r="J4"/>
  <c r="I5"/>
  <c r="K5" s="1"/>
  <c r="I6"/>
  <c r="I7"/>
  <c r="K7" s="1"/>
  <c r="I8"/>
  <c r="I4"/>
  <c r="K4" s="1"/>
  <c r="C29" i="1"/>
  <c r="B29"/>
  <c r="E29"/>
  <c r="C140"/>
  <c r="B120"/>
  <c r="B124"/>
  <c r="B121"/>
  <c r="C137" s="1"/>
  <c r="B122"/>
  <c r="C138" s="1"/>
  <c r="B123"/>
  <c r="C139" s="1"/>
  <c r="D104"/>
  <c r="D105"/>
  <c r="D106"/>
  <c r="D107"/>
  <c r="D103"/>
  <c r="D68"/>
  <c r="D69"/>
  <c r="D70"/>
  <c r="D71"/>
  <c r="D67"/>
  <c r="B68"/>
  <c r="B69"/>
  <c r="B70"/>
  <c r="B71"/>
  <c r="B67"/>
  <c r="D48"/>
  <c r="D47"/>
  <c r="D49"/>
  <c r="D50"/>
  <c r="D46"/>
  <c r="C48"/>
  <c r="C47"/>
  <c r="C46"/>
  <c r="C49"/>
  <c r="C50"/>
  <c r="E46"/>
  <c r="B47"/>
  <c r="B48"/>
  <c r="B49"/>
  <c r="B50"/>
  <c r="B46"/>
  <c r="E50"/>
  <c r="E49"/>
  <c r="E48"/>
  <c r="E47"/>
  <c r="D30"/>
  <c r="D31"/>
  <c r="D32"/>
  <c r="D33"/>
  <c r="D29"/>
  <c r="C30"/>
  <c r="E30" s="1"/>
  <c r="C68" s="1"/>
  <c r="E68" s="1"/>
  <c r="B137" s="1"/>
  <c r="C31"/>
  <c r="C32"/>
  <c r="C33"/>
  <c r="B30"/>
  <c r="B31"/>
  <c r="B32"/>
  <c r="B33"/>
  <c r="E33"/>
  <c r="C71" s="1"/>
  <c r="E71" s="1"/>
  <c r="B140" s="1"/>
  <c r="D140" s="1"/>
  <c r="E32"/>
  <c r="C70" s="1"/>
  <c r="E70" s="1"/>
  <c r="B139" s="1"/>
  <c r="E31"/>
  <c r="C69" s="1"/>
  <c r="E69" s="1"/>
  <c r="B138" s="1"/>
  <c r="E13"/>
  <c r="E12"/>
  <c r="D13"/>
  <c r="D14"/>
  <c r="D15"/>
  <c r="D16"/>
  <c r="D12"/>
  <c r="C13"/>
  <c r="C14"/>
  <c r="C15"/>
  <c r="C16"/>
  <c r="C12"/>
  <c r="B13"/>
  <c r="B14"/>
  <c r="E14" s="1"/>
  <c r="B15"/>
  <c r="E15" s="1"/>
  <c r="B16"/>
  <c r="E16" s="1"/>
  <c r="B12"/>
  <c r="J68" i="3" l="1"/>
  <c r="L75" i="5"/>
  <c r="L69"/>
  <c r="K6" i="2"/>
  <c r="D139" i="1"/>
  <c r="D138"/>
  <c r="D137"/>
  <c r="K8" i="2"/>
  <c r="E67" i="1"/>
  <c r="B136" s="1"/>
  <c r="D136" s="1"/>
</calcChain>
</file>

<file path=xl/sharedStrings.xml><?xml version="1.0" encoding="utf-8"?>
<sst xmlns="http://schemas.openxmlformats.org/spreadsheetml/2006/main" count="255" uniqueCount="119">
  <si>
    <t>Position</t>
  </si>
  <si>
    <t>LDE</t>
  </si>
  <si>
    <t>LDT</t>
  </si>
  <si>
    <t>NG</t>
  </si>
  <si>
    <t>RDE</t>
  </si>
  <si>
    <t>RDT</t>
  </si>
  <si>
    <t>Solo Sacks</t>
  </si>
  <si>
    <t>Assisted Sacks</t>
  </si>
  <si>
    <t>Pressures (No Sack)</t>
  </si>
  <si>
    <t>Solo Tackles</t>
  </si>
  <si>
    <t>Assisted Tackles</t>
  </si>
  <si>
    <t>Pass Breakups</t>
  </si>
  <si>
    <t>Interceptions</t>
  </si>
  <si>
    <t>Forced Fumbles</t>
  </si>
  <si>
    <t>Recovered Fumbles</t>
  </si>
  <si>
    <t>Interception</t>
  </si>
  <si>
    <t>Solo Sack</t>
  </si>
  <si>
    <t>Assisted Sack</t>
  </si>
  <si>
    <t>Pressure (No Sack)</t>
  </si>
  <si>
    <t>Solo Tackle</t>
  </si>
  <si>
    <t>Assisted Tackle</t>
  </si>
  <si>
    <t>Forced Fumble</t>
  </si>
  <si>
    <t>Recovered Fumble</t>
  </si>
  <si>
    <t>Pass Breakup (No INT)</t>
  </si>
  <si>
    <t>EPA (all plays)</t>
  </si>
  <si>
    <t>EPA+ (+ plays only)</t>
  </si>
  <si>
    <t>Total</t>
  </si>
  <si>
    <t>Pass Rushing</t>
  </si>
  <si>
    <t>Turnovers</t>
  </si>
  <si>
    <t>EPs (Pass Rushing)</t>
  </si>
  <si>
    <t>EPs (Turnovers)</t>
  </si>
  <si>
    <t>EP Summary by Position</t>
  </si>
  <si>
    <t>Ending Plays</t>
  </si>
  <si>
    <t>EPs (Ending Plays)</t>
  </si>
  <si>
    <t>Indirect Plays</t>
  </si>
  <si>
    <t>EPA (avg)</t>
  </si>
  <si>
    <t>EPA (total)</t>
  </si>
  <si>
    <t>EPA (avg) Off</t>
  </si>
  <si>
    <t>EPA (total) Off</t>
  </si>
  <si>
    <r>
      <t>EPs (Indirect Plays)</t>
    </r>
    <r>
      <rPr>
        <sz val="11"/>
        <color theme="1"/>
        <rFont val="Calibri"/>
        <family val="2"/>
        <scheme val="minor"/>
      </rPr>
      <t/>
    </r>
  </si>
  <si>
    <t>EPA</t>
  </si>
  <si>
    <t>Overall EP Summary by Position</t>
  </si>
  <si>
    <t>Measurable Impact</t>
  </si>
  <si>
    <t>Indirect Impact</t>
  </si>
  <si>
    <t>Danielle Hunter</t>
  </si>
  <si>
    <t>Vikings</t>
  </si>
  <si>
    <t>Robert Quinn</t>
  </si>
  <si>
    <t>Cowboys</t>
  </si>
  <si>
    <t>Justin Houston</t>
  </si>
  <si>
    <t>Colts</t>
  </si>
  <si>
    <t>Name</t>
  </si>
  <si>
    <t>Team</t>
  </si>
  <si>
    <t>Plays</t>
  </si>
  <si>
    <t>IndirectPlays</t>
  </si>
  <si>
    <t>EPAMeasAll</t>
  </si>
  <si>
    <t>EPAIndirectAll</t>
  </si>
  <si>
    <t>EPAtotal</t>
  </si>
  <si>
    <t>Measurable Value</t>
  </si>
  <si>
    <t>Indirect Value</t>
  </si>
  <si>
    <t>Carlos Dunlap</t>
  </si>
  <si>
    <t>Bengals</t>
  </si>
  <si>
    <t>Nick Bosa</t>
  </si>
  <si>
    <t>49ers</t>
  </si>
  <si>
    <t>Aaron Donald</t>
  </si>
  <si>
    <t>Rams</t>
  </si>
  <si>
    <t>DeForest Buckner</t>
  </si>
  <si>
    <t>Cameron Heyward</t>
  </si>
  <si>
    <t>Steelers</t>
  </si>
  <si>
    <t>Maurice Hurst</t>
  </si>
  <si>
    <t>Raiders</t>
  </si>
  <si>
    <t>Davon Godchaux</t>
  </si>
  <si>
    <t>Dolphins</t>
  </si>
  <si>
    <t>Poona Ford</t>
  </si>
  <si>
    <t>Seahawks</t>
  </si>
  <si>
    <t>Danny Shelton</t>
  </si>
  <si>
    <t>Patriots</t>
  </si>
  <si>
    <t>Larry Ogunjobi</t>
  </si>
  <si>
    <t>Browns</t>
  </si>
  <si>
    <t>Sebastian Joseph-Day</t>
  </si>
  <si>
    <t>Damon Harrison</t>
  </si>
  <si>
    <t>Lions</t>
  </si>
  <si>
    <t>ScoreDiff</t>
  </si>
  <si>
    <t>EP</t>
  </si>
  <si>
    <r>
      <t>DE EP per Score Diff</t>
    </r>
    <r>
      <rPr>
        <sz val="11"/>
        <color theme="1"/>
        <rFont val="Calibri"/>
        <family val="2"/>
        <scheme val="minor"/>
      </rPr>
      <t xml:space="preserve"> -</t>
    </r>
  </si>
  <si>
    <r>
      <t>DT EP per Score Diff</t>
    </r>
    <r>
      <rPr>
        <sz val="11"/>
        <color theme="1"/>
        <rFont val="Calibri"/>
        <family val="2"/>
        <scheme val="minor"/>
      </rPr>
      <t xml:space="preserve"> -</t>
    </r>
  </si>
  <si>
    <r>
      <t>NG EP per Score Diff</t>
    </r>
    <r>
      <rPr>
        <sz val="11"/>
        <color theme="1"/>
        <rFont val="Calibri"/>
        <family val="2"/>
        <scheme val="minor"/>
      </rPr>
      <t xml:space="preserve"> -</t>
    </r>
  </si>
  <si>
    <t>Totals (Pass Rushing)</t>
  </si>
  <si>
    <t>Totals (Ending Plays)</t>
  </si>
  <si>
    <t>Totals (Turnovers)</t>
  </si>
  <si>
    <r>
      <t>EP Values</t>
    </r>
    <r>
      <rPr>
        <sz val="11"/>
        <color theme="1"/>
        <rFont val="Calibri"/>
        <family val="2"/>
        <scheme val="minor"/>
      </rPr>
      <t/>
    </r>
  </si>
  <si>
    <t>Totals (Indirect Plays)</t>
  </si>
  <si>
    <t>EP Values (Indirect Plays)</t>
  </si>
  <si>
    <r>
      <rPr>
        <i/>
        <sz val="11"/>
        <color theme="1"/>
        <rFont val="Calibri"/>
        <family val="2"/>
        <scheme val="minor"/>
      </rP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 xml:space="preserve">DLPositionsPassRush </t>
    </r>
  </si>
  <si>
    <r>
      <rPr>
        <i/>
        <sz val="11"/>
        <color theme="1"/>
        <rFont val="Calibri"/>
        <family val="2"/>
        <scheme val="minor"/>
      </rPr>
      <t>from R code</t>
    </r>
    <r>
      <rPr>
        <sz val="11"/>
        <color theme="1"/>
        <rFont val="Calibri"/>
        <family val="2"/>
        <scheme val="minor"/>
      </rPr>
      <t xml:space="preserve"> -</t>
    </r>
    <r>
      <rPr>
        <b/>
        <sz val="11"/>
        <color theme="1"/>
        <rFont val="Calibri"/>
        <family val="2"/>
        <scheme val="minor"/>
      </rPr>
      <t xml:space="preserve"> DLPositionsPlayEnd </t>
    </r>
  </si>
  <si>
    <r>
      <rPr>
        <i/>
        <sz val="11"/>
        <color theme="1"/>
        <rFont val="Calibri"/>
        <family val="2"/>
        <scheme val="minor"/>
      </rP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 xml:space="preserve">DLPositionsTurnover </t>
    </r>
  </si>
  <si>
    <r>
      <rPr>
        <i/>
        <sz val="11"/>
        <color theme="1"/>
        <rFont val="Calibri"/>
        <family val="2"/>
        <scheme val="minor"/>
      </rP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 xml:space="preserve">EPATable </t>
    </r>
  </si>
  <si>
    <r>
      <rPr>
        <i/>
        <sz val="11"/>
        <color theme="1"/>
        <rFont val="Calibri"/>
        <family val="2"/>
        <scheme val="minor"/>
      </rP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DLPositionsIndirect</t>
    </r>
    <r>
      <rPr>
        <b/>
        <i/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</si>
  <si>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IndirectEPA</t>
    </r>
    <r>
      <rPr>
        <b/>
        <i/>
        <sz val="11"/>
        <color theme="1"/>
        <rFont val="Calibri"/>
        <family val="2"/>
        <scheme val="minor"/>
      </rPr>
      <t xml:space="preserve"> </t>
    </r>
  </si>
  <si>
    <t>DTs</t>
  </si>
  <si>
    <t>DEs</t>
  </si>
  <si>
    <r>
      <t xml:space="preserve">from R code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>datasubDEEPA</t>
    </r>
  </si>
  <si>
    <r>
      <t xml:space="preserve">from R code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>datasubDTEPA</t>
    </r>
  </si>
  <si>
    <t>NGs</t>
  </si>
  <si>
    <r>
      <t xml:space="preserve">from R code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>datasubNGEPA</t>
    </r>
  </si>
  <si>
    <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datasubDTEPAscore</t>
    </r>
  </si>
  <si>
    <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datasubDEEPAscore</t>
    </r>
  </si>
  <si>
    <t>ToGo</t>
  </si>
  <si>
    <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datasubDEEPAytg</t>
    </r>
  </si>
  <si>
    <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datasubDTEPAytg</t>
    </r>
  </si>
  <si>
    <r>
      <t>from R code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datasubNGEPAytg</t>
    </r>
  </si>
  <si>
    <t>y</t>
  </si>
  <si>
    <t>m</t>
  </si>
  <si>
    <t>x</t>
  </si>
  <si>
    <t>b</t>
  </si>
  <si>
    <t>DE</t>
  </si>
  <si>
    <t>DT</t>
  </si>
  <si>
    <r>
      <t>DE EP per YTG</t>
    </r>
    <r>
      <rPr>
        <sz val="11"/>
        <color theme="1"/>
        <rFont val="Calibri"/>
        <family val="2"/>
        <scheme val="minor"/>
      </rPr>
      <t xml:space="preserve"> -</t>
    </r>
  </si>
  <si>
    <r>
      <t>DT EP per YTG</t>
    </r>
    <r>
      <rPr>
        <sz val="11"/>
        <color theme="1"/>
        <rFont val="Calibri"/>
        <family val="2"/>
        <scheme val="minor"/>
      </rPr>
      <t xml:space="preserve"> -</t>
    </r>
  </si>
  <si>
    <r>
      <t>NG EP per YTG</t>
    </r>
    <r>
      <rPr>
        <sz val="11"/>
        <color theme="1"/>
        <rFont val="Calibri"/>
        <family val="2"/>
        <scheme val="minor"/>
      </rPr>
      <t xml:space="preserve"> -</t>
    </r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</si>
</sst>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Solo Sacks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1'!$B$3</c:f>
              <c:strCache>
                <c:ptCount val="1"/>
                <c:pt idx="0">
                  <c:v>Solo Sacks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1'!$A$4:$A$8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1'!$B$4:$B$8</c:f>
              <c:numCache>
                <c:formatCode>0</c:formatCode>
                <c:ptCount val="5"/>
                <c:pt idx="0" formatCode="General">
                  <c:v>68</c:v>
                </c:pt>
                <c:pt idx="1">
                  <c:v>49.2</c:v>
                </c:pt>
                <c:pt idx="2">
                  <c:v>28.9</c:v>
                </c:pt>
                <c:pt idx="3">
                  <c:v>43.9</c:v>
                </c:pt>
                <c:pt idx="4">
                  <c:v>77.599999999999994</c:v>
                </c:pt>
              </c:numCache>
            </c:numRef>
          </c:val>
        </c:ser>
        <c:axId val="86652800"/>
        <c:axId val="86654336"/>
      </c:barChart>
      <c:catAx>
        <c:axId val="86652800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86654336"/>
        <c:crosses val="autoZero"/>
        <c:auto val="1"/>
        <c:lblAlgn val="ctr"/>
        <c:lblOffset val="100"/>
      </c:catAx>
      <c:valAx>
        <c:axId val="86654336"/>
        <c:scaling>
          <c:orientation val="minMax"/>
        </c:scaling>
        <c:axPos val="l"/>
        <c:majorGridlines/>
        <c:numFmt formatCode="General" sourceLinked="1"/>
        <c:tickLblPos val="nextTo"/>
        <c:crossAx val="86652800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Position Values - Measurable Stats  </a:t>
            </a:r>
          </a:p>
          <a:p>
            <a:pPr>
              <a:defRPr/>
            </a:pPr>
            <a:r>
              <a:rPr lang="en-US" sz="1400" b="0" i="1"/>
              <a:t>EPA+ per 10,000 plays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'Question 1'!$B$66</c:f>
              <c:strCache>
                <c:ptCount val="1"/>
                <c:pt idx="0">
                  <c:v>Pass Rushing</c:v>
                </c:pt>
              </c:strCache>
            </c:strRef>
          </c:tx>
          <c:cat>
            <c:strRef>
              <c:f>'Question 1'!$A$67:$A$71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1'!$B$67:$B$71</c:f>
              <c:numCache>
                <c:formatCode>0</c:formatCode>
                <c:ptCount val="5"/>
                <c:pt idx="0">
                  <c:v>644.97110786000007</c:v>
                </c:pt>
                <c:pt idx="1">
                  <c:v>368.36224246400002</c:v>
                </c:pt>
                <c:pt idx="2">
                  <c:v>316.09566894</c:v>
                </c:pt>
                <c:pt idx="3">
                  <c:v>385.89368006000007</c:v>
                </c:pt>
                <c:pt idx="4">
                  <c:v>638.98252184</c:v>
                </c:pt>
              </c:numCache>
            </c:numRef>
          </c:val>
        </c:ser>
        <c:ser>
          <c:idx val="1"/>
          <c:order val="1"/>
          <c:tx>
            <c:strRef>
              <c:f>'Question 1'!$C$66</c:f>
              <c:strCache>
                <c:ptCount val="1"/>
                <c:pt idx="0">
                  <c:v>Ending Plays</c:v>
                </c:pt>
              </c:strCache>
            </c:strRef>
          </c:tx>
          <c:cat>
            <c:strRef>
              <c:f>'Question 1'!$A$67:$A$71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1'!$C$67:$C$71</c:f>
              <c:numCache>
                <c:formatCode>0</c:formatCode>
                <c:ptCount val="5"/>
                <c:pt idx="0">
                  <c:v>245.58723149999997</c:v>
                </c:pt>
                <c:pt idx="1">
                  <c:v>284.63286690000001</c:v>
                </c:pt>
                <c:pt idx="2">
                  <c:v>291.06619929999999</c:v>
                </c:pt>
                <c:pt idx="3">
                  <c:v>275.1839592</c:v>
                </c:pt>
                <c:pt idx="4">
                  <c:v>240.04959150000002</c:v>
                </c:pt>
              </c:numCache>
            </c:numRef>
          </c:val>
        </c:ser>
        <c:ser>
          <c:idx val="2"/>
          <c:order val="2"/>
          <c:tx>
            <c:strRef>
              <c:f>'Question 1'!$D$66</c:f>
              <c:strCache>
                <c:ptCount val="1"/>
                <c:pt idx="0">
                  <c:v>Turnovers</c:v>
                </c:pt>
              </c:strCache>
            </c:strRef>
          </c:tx>
          <c:cat>
            <c:strRef>
              <c:f>'Question 1'!$A$67:$A$71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1'!$D$67:$D$71</c:f>
              <c:numCache>
                <c:formatCode>0</c:formatCode>
                <c:ptCount val="5"/>
                <c:pt idx="0">
                  <c:v>98.593957450400012</c:v>
                </c:pt>
                <c:pt idx="1">
                  <c:v>75.863554604000001</c:v>
                </c:pt>
                <c:pt idx="2">
                  <c:v>51.508409474999993</c:v>
                </c:pt>
                <c:pt idx="3">
                  <c:v>61.587281490000002</c:v>
                </c:pt>
                <c:pt idx="4">
                  <c:v>117.93023072</c:v>
                </c:pt>
              </c:numCache>
            </c:numRef>
          </c:val>
        </c:ser>
        <c:overlap val="100"/>
        <c:axId val="146301696"/>
        <c:axId val="146303232"/>
      </c:barChart>
      <c:lineChart>
        <c:grouping val="stacked"/>
        <c:ser>
          <c:idx val="3"/>
          <c:order val="3"/>
          <c:tx>
            <c:v>Totals</c:v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val>
            <c:numRef>
              <c:f>'Question 1'!$E$67:$E$71</c:f>
              <c:numCache>
                <c:formatCode>0</c:formatCode>
                <c:ptCount val="5"/>
                <c:pt idx="0">
                  <c:v>989.1522968104</c:v>
                </c:pt>
                <c:pt idx="1">
                  <c:v>728.85866396799997</c:v>
                </c:pt>
                <c:pt idx="2">
                  <c:v>658.670277715</c:v>
                </c:pt>
                <c:pt idx="3">
                  <c:v>722.66492075000008</c:v>
                </c:pt>
                <c:pt idx="4">
                  <c:v>996.96234406000008</c:v>
                </c:pt>
              </c:numCache>
            </c:numRef>
          </c:val>
        </c:ser>
        <c:marker val="1"/>
        <c:axId val="146301696"/>
        <c:axId val="146303232"/>
      </c:lineChart>
      <c:catAx>
        <c:axId val="14630169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6303232"/>
        <c:crosses val="autoZero"/>
        <c:auto val="1"/>
        <c:lblAlgn val="ctr"/>
        <c:lblOffset val="100"/>
      </c:catAx>
      <c:valAx>
        <c:axId val="146303232"/>
        <c:scaling>
          <c:orientation val="minMax"/>
        </c:scaling>
        <c:axPos val="l"/>
        <c:majorGridlines/>
        <c:numFmt formatCode="0" sourceLinked="1"/>
        <c:tickLblPos val="nextTo"/>
        <c:crossAx val="14630169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</c:legend>
    <c:plotVisOnly val="1"/>
    <c:dispBlanksAs val="zero"/>
  </c:chart>
  <c:spPr>
    <a:ln>
      <a:solidFill>
        <a:sysClr val="windowText" lastClr="000000"/>
      </a:solidFill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# of Indirect-Impact Plays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1'!$B$84</c:f>
              <c:strCache>
                <c:ptCount val="1"/>
                <c:pt idx="0">
                  <c:v>Indirect Plays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1'!$A$85:$A$89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1'!$B$85:$B$89</c:f>
              <c:numCache>
                <c:formatCode>General</c:formatCode>
                <c:ptCount val="5"/>
                <c:pt idx="0">
                  <c:v>714</c:v>
                </c:pt>
                <c:pt idx="1">
                  <c:v>1203</c:v>
                </c:pt>
                <c:pt idx="2">
                  <c:v>1651</c:v>
                </c:pt>
                <c:pt idx="3">
                  <c:v>1041</c:v>
                </c:pt>
                <c:pt idx="4">
                  <c:v>724</c:v>
                </c:pt>
              </c:numCache>
            </c:numRef>
          </c:val>
        </c:ser>
        <c:axId val="146210816"/>
        <c:axId val="146212352"/>
      </c:barChart>
      <c:catAx>
        <c:axId val="146210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212352"/>
        <c:crosses val="autoZero"/>
        <c:auto val="1"/>
        <c:lblAlgn val="ctr"/>
        <c:lblOffset val="100"/>
      </c:catAx>
      <c:valAx>
        <c:axId val="146212352"/>
        <c:scaling>
          <c:orientation val="minMax"/>
        </c:scaling>
        <c:axPos val="l"/>
        <c:majorGridlines/>
        <c:numFmt formatCode="General" sourceLinked="1"/>
        <c:tickLblPos val="nextTo"/>
        <c:crossAx val="146210816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EPA on Indirect-Impact</a:t>
            </a:r>
            <a:r>
              <a:rPr lang="en-US" baseline="0"/>
              <a:t> Plays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1'!$D$102</c:f>
              <c:strCache>
                <c:ptCount val="1"/>
                <c:pt idx="0">
                  <c:v>EPA (avg)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1'!$A$103:$A$107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1'!$D$103:$D$107</c:f>
              <c:numCache>
                <c:formatCode>0.00</c:formatCode>
                <c:ptCount val="5"/>
                <c:pt idx="0">
                  <c:v>-6.9599999999999995E-2</c:v>
                </c:pt>
                <c:pt idx="1">
                  <c:v>6.0600000000000003E-3</c:v>
                </c:pt>
                <c:pt idx="2">
                  <c:v>0.113</c:v>
                </c:pt>
                <c:pt idx="3">
                  <c:v>1.0500000000000001E-2</c:v>
                </c:pt>
                <c:pt idx="4">
                  <c:v>-4.5400000000000003E-2</c:v>
                </c:pt>
              </c:numCache>
            </c:numRef>
          </c:val>
        </c:ser>
        <c:axId val="146254080"/>
        <c:axId val="146259968"/>
      </c:barChart>
      <c:catAx>
        <c:axId val="146254080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259968"/>
        <c:crosses val="autoZero"/>
        <c:auto val="1"/>
        <c:lblAlgn val="ctr"/>
        <c:lblOffset val="100"/>
      </c:catAx>
      <c:valAx>
        <c:axId val="146259968"/>
        <c:scaling>
          <c:orientation val="minMax"/>
        </c:scaling>
        <c:axPos val="l"/>
        <c:majorGridlines/>
        <c:numFmt formatCode="0.00" sourceLinked="1"/>
        <c:tickLblPos val="nextTo"/>
        <c:crossAx val="146254080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Position Values - Indirect-Impact </a:t>
            </a:r>
            <a:r>
              <a:rPr lang="en-US" baseline="0"/>
              <a:t>Plays</a:t>
            </a:r>
            <a:endParaRPr lang="en-US"/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1'!$B$119</c:f>
              <c:strCache>
                <c:ptCount val="1"/>
                <c:pt idx="0">
                  <c:v>EPA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1'!$A$120:$A$124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1'!$B$120:$B$124</c:f>
              <c:numCache>
                <c:formatCode>0</c:formatCode>
                <c:ptCount val="5"/>
                <c:pt idx="0">
                  <c:v>-49.694399999999995</c:v>
                </c:pt>
                <c:pt idx="1">
                  <c:v>7.2901800000000003</c:v>
                </c:pt>
                <c:pt idx="2">
                  <c:v>186.56300000000002</c:v>
                </c:pt>
                <c:pt idx="3">
                  <c:v>10.9305</c:v>
                </c:pt>
                <c:pt idx="4">
                  <c:v>-32.869600000000005</c:v>
                </c:pt>
              </c:numCache>
            </c:numRef>
          </c:val>
        </c:ser>
        <c:axId val="146367232"/>
        <c:axId val="146368768"/>
      </c:barChart>
      <c:catAx>
        <c:axId val="146367232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368768"/>
        <c:crosses val="autoZero"/>
        <c:auto val="1"/>
        <c:lblAlgn val="ctr"/>
        <c:lblOffset val="100"/>
      </c:catAx>
      <c:valAx>
        <c:axId val="146368768"/>
        <c:scaling>
          <c:orientation val="minMax"/>
        </c:scaling>
        <c:axPos val="l"/>
        <c:majorGridlines/>
        <c:numFmt formatCode="0" sourceLinked="1"/>
        <c:tickLblPos val="nextTo"/>
        <c:crossAx val="146367232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 Position Values</a:t>
            </a:r>
          </a:p>
          <a:p>
            <a:pPr>
              <a:defRPr/>
            </a:pPr>
            <a:r>
              <a:rPr lang="en-US" sz="1400" b="0" i="1"/>
              <a:t>per 10,000 plays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'Question 1'!$B$135</c:f>
              <c:strCache>
                <c:ptCount val="1"/>
                <c:pt idx="0">
                  <c:v>Measurable Impact</c:v>
                </c:pt>
              </c:strCache>
            </c:strRef>
          </c:tx>
          <c:cat>
            <c:strRef>
              <c:f>'Question 1'!$A$67:$A$71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1'!$B$136:$B$140</c:f>
              <c:numCache>
                <c:formatCode>0</c:formatCode>
                <c:ptCount val="5"/>
                <c:pt idx="0">
                  <c:v>989.1522968104</c:v>
                </c:pt>
                <c:pt idx="1">
                  <c:v>728.85866396799997</c:v>
                </c:pt>
                <c:pt idx="2">
                  <c:v>658.670277715</c:v>
                </c:pt>
                <c:pt idx="3">
                  <c:v>722.66492075000008</c:v>
                </c:pt>
                <c:pt idx="4">
                  <c:v>996.96234406000008</c:v>
                </c:pt>
              </c:numCache>
            </c:numRef>
          </c:val>
        </c:ser>
        <c:ser>
          <c:idx val="1"/>
          <c:order val="1"/>
          <c:tx>
            <c:strRef>
              <c:f>'Question 1'!$C$135</c:f>
              <c:strCache>
                <c:ptCount val="1"/>
                <c:pt idx="0">
                  <c:v>Indirect Impact</c:v>
                </c:pt>
              </c:strCache>
            </c:strRef>
          </c:tx>
          <c:cat>
            <c:strRef>
              <c:f>'Question 1'!$A$67:$A$71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1'!$C$136:$C$140</c:f>
              <c:numCache>
                <c:formatCode>0</c:formatCode>
                <c:ptCount val="5"/>
                <c:pt idx="0">
                  <c:v>-49.694399999999995</c:v>
                </c:pt>
                <c:pt idx="1">
                  <c:v>7.2901800000000003</c:v>
                </c:pt>
                <c:pt idx="2">
                  <c:v>186.56300000000002</c:v>
                </c:pt>
                <c:pt idx="3">
                  <c:v>10.9305</c:v>
                </c:pt>
                <c:pt idx="4">
                  <c:v>-32.869600000000005</c:v>
                </c:pt>
              </c:numCache>
            </c:numRef>
          </c:val>
        </c:ser>
        <c:overlap val="100"/>
        <c:axId val="146419712"/>
        <c:axId val="146421248"/>
      </c:barChart>
      <c:lineChart>
        <c:grouping val="stacked"/>
        <c:ser>
          <c:idx val="3"/>
          <c:order val="2"/>
          <c:tx>
            <c:strRef>
              <c:f>'Question 1'!$D$135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val>
            <c:numRef>
              <c:f>'Question 1'!$D$136:$D$140</c:f>
              <c:numCache>
                <c:formatCode>0</c:formatCode>
                <c:ptCount val="5"/>
                <c:pt idx="0">
                  <c:v>939.45789681040003</c:v>
                </c:pt>
                <c:pt idx="1">
                  <c:v>736.14884396799994</c:v>
                </c:pt>
                <c:pt idx="2">
                  <c:v>845.23327771499999</c:v>
                </c:pt>
                <c:pt idx="3">
                  <c:v>733.59542075000013</c:v>
                </c:pt>
                <c:pt idx="4">
                  <c:v>964.09274406000009</c:v>
                </c:pt>
              </c:numCache>
            </c:numRef>
          </c:val>
        </c:ser>
        <c:marker val="1"/>
        <c:axId val="146419712"/>
        <c:axId val="146421248"/>
      </c:lineChart>
      <c:catAx>
        <c:axId val="14641971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6421248"/>
        <c:crosses val="autoZero"/>
        <c:auto val="1"/>
        <c:lblAlgn val="ctr"/>
        <c:lblOffset val="100"/>
      </c:catAx>
      <c:valAx>
        <c:axId val="146421248"/>
        <c:scaling>
          <c:orientation val="minMax"/>
        </c:scaling>
        <c:axPos val="l"/>
        <c:majorGridlines/>
        <c:numFmt formatCode="0" sourceLinked="1"/>
        <c:tickLblPos val="nextTo"/>
        <c:crossAx val="146419712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  <c:dispBlanksAs val="zero"/>
  </c:chart>
  <c:spPr>
    <a:ln>
      <a:solidFill>
        <a:sysClr val="windowText" lastClr="000000"/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DEs</a:t>
            </a:r>
          </a:p>
          <a:p>
            <a:pPr>
              <a:defRPr/>
            </a:pPr>
            <a:r>
              <a:rPr lang="en-US" sz="1400" b="0" i="1"/>
              <a:t>Weeks 9</a:t>
            </a:r>
            <a:r>
              <a:rPr lang="en-US" sz="1400" b="0" i="0" u="none" strike="noStrike" baseline="0"/>
              <a:t>–</a:t>
            </a:r>
            <a:r>
              <a:rPr lang="en-US" sz="1400" b="0" i="1"/>
              <a:t>17</a:t>
            </a:r>
            <a:r>
              <a:rPr lang="en-US" sz="1400" b="0" i="1" baseline="0"/>
              <a:t> (2019)</a:t>
            </a:r>
            <a:endParaRPr lang="en-US" sz="1400" b="0" i="1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'Question 2'!$I$3</c:f>
              <c:strCache>
                <c:ptCount val="1"/>
                <c:pt idx="0">
                  <c:v>Measurable Value</c:v>
                </c:pt>
              </c:strCache>
            </c:strRef>
          </c:tx>
          <c:cat>
            <c:strRef>
              <c:f>'Question 2'!$A$4:$A$8</c:f>
              <c:strCache>
                <c:ptCount val="5"/>
                <c:pt idx="0">
                  <c:v>Danielle Hunter</c:v>
                </c:pt>
                <c:pt idx="1">
                  <c:v>Robert Quinn</c:v>
                </c:pt>
                <c:pt idx="2">
                  <c:v>Justin Houston</c:v>
                </c:pt>
                <c:pt idx="3">
                  <c:v>Carlos Dunlap</c:v>
                </c:pt>
                <c:pt idx="4">
                  <c:v>Nick Bosa</c:v>
                </c:pt>
              </c:strCache>
            </c:strRef>
          </c:cat>
          <c:val>
            <c:numRef>
              <c:f>'Question 2'!$I$4:$I$8</c:f>
              <c:numCache>
                <c:formatCode>General</c:formatCode>
                <c:ptCount val="5"/>
                <c:pt idx="0">
                  <c:v>61.202801999999998</c:v>
                </c:pt>
                <c:pt idx="1">
                  <c:v>53.462957000000003</c:v>
                </c:pt>
                <c:pt idx="2">
                  <c:v>53.834809</c:v>
                </c:pt>
                <c:pt idx="3">
                  <c:v>57.183692000000001</c:v>
                </c:pt>
                <c:pt idx="4">
                  <c:v>59.981836000000001</c:v>
                </c:pt>
              </c:numCache>
            </c:numRef>
          </c:val>
        </c:ser>
        <c:ser>
          <c:idx val="1"/>
          <c:order val="1"/>
          <c:tx>
            <c:strRef>
              <c:f>'Question 2'!$J$3</c:f>
              <c:strCache>
                <c:ptCount val="1"/>
                <c:pt idx="0">
                  <c:v>Indirect Value</c:v>
                </c:pt>
              </c:strCache>
            </c:strRef>
          </c:tx>
          <c:cat>
            <c:strRef>
              <c:f>'Question 2'!$A$4:$A$8</c:f>
              <c:strCache>
                <c:ptCount val="5"/>
                <c:pt idx="0">
                  <c:v>Danielle Hunter</c:v>
                </c:pt>
                <c:pt idx="1">
                  <c:v>Robert Quinn</c:v>
                </c:pt>
                <c:pt idx="2">
                  <c:v>Justin Houston</c:v>
                </c:pt>
                <c:pt idx="3">
                  <c:v>Carlos Dunlap</c:v>
                </c:pt>
                <c:pt idx="4">
                  <c:v>Nick Bosa</c:v>
                </c:pt>
              </c:strCache>
            </c:strRef>
          </c:cat>
          <c:val>
            <c:numRef>
              <c:f>'Question 2'!$J$4:$J$8</c:f>
              <c:numCache>
                <c:formatCode>General</c:formatCode>
                <c:ptCount val="5"/>
                <c:pt idx="0">
                  <c:v>0.92376100000000005</c:v>
                </c:pt>
                <c:pt idx="1">
                  <c:v>4.5124230000000001</c:v>
                </c:pt>
                <c:pt idx="2">
                  <c:v>3.8274319999999999</c:v>
                </c:pt>
                <c:pt idx="3">
                  <c:v>0.44404399999999999</c:v>
                </c:pt>
                <c:pt idx="4">
                  <c:v>-4.5725579999999999</c:v>
                </c:pt>
              </c:numCache>
            </c:numRef>
          </c:val>
        </c:ser>
        <c:overlap val="100"/>
        <c:axId val="146571648"/>
        <c:axId val="146573184"/>
      </c:barChart>
      <c:lineChart>
        <c:grouping val="stacked"/>
        <c:ser>
          <c:idx val="3"/>
          <c:order val="2"/>
          <c:tx>
            <c:strRef>
              <c:f>'Question 2'!$K$3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val>
            <c:numRef>
              <c:f>'Question 2'!$K$4:$K$8</c:f>
              <c:numCache>
                <c:formatCode>0.0</c:formatCode>
                <c:ptCount val="5"/>
                <c:pt idx="0">
                  <c:v>62.126562999999997</c:v>
                </c:pt>
                <c:pt idx="1">
                  <c:v>57.975380000000001</c:v>
                </c:pt>
                <c:pt idx="2">
                  <c:v>57.662241000000002</c:v>
                </c:pt>
                <c:pt idx="3">
                  <c:v>57.627735999999999</c:v>
                </c:pt>
                <c:pt idx="4">
                  <c:v>55.409278</c:v>
                </c:pt>
              </c:numCache>
            </c:numRef>
          </c:val>
        </c:ser>
        <c:marker val="1"/>
        <c:axId val="146571648"/>
        <c:axId val="146573184"/>
      </c:lineChart>
      <c:catAx>
        <c:axId val="146571648"/>
        <c:scaling>
          <c:orientation val="minMax"/>
        </c:scaling>
        <c:axPos val="b"/>
        <c:tickLblPos val="nextTo"/>
        <c:txPr>
          <a:bodyPr rot="-1920000" vert="horz"/>
          <a:lstStyle/>
          <a:p>
            <a:pPr>
              <a:defRPr sz="1200" b="1"/>
            </a:pPr>
            <a:endParaRPr lang="en-US"/>
          </a:p>
        </c:txPr>
        <c:crossAx val="146573184"/>
        <c:crosses val="autoZero"/>
        <c:lblAlgn val="ctr"/>
        <c:lblOffset val="100"/>
      </c:catAx>
      <c:valAx>
        <c:axId val="146573184"/>
        <c:scaling>
          <c:orientation val="minMax"/>
        </c:scaling>
        <c:axPos val="l"/>
        <c:majorGridlines/>
        <c:numFmt formatCode="General" sourceLinked="1"/>
        <c:tickLblPos val="nextTo"/>
        <c:crossAx val="14657164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  <c:dispBlanksAs val="zero"/>
  </c:chart>
  <c:spPr>
    <a:ln>
      <a:solidFill>
        <a:sysClr val="windowText" lastClr="000000"/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DTs</a:t>
            </a:r>
          </a:p>
          <a:p>
            <a:pPr>
              <a:defRPr/>
            </a:pPr>
            <a:r>
              <a:rPr lang="en-US" sz="1400" b="0" i="1"/>
              <a:t>Weeks 9</a:t>
            </a:r>
            <a:r>
              <a:rPr lang="en-US" sz="1400" b="0" i="0" u="none" strike="noStrike" baseline="0"/>
              <a:t>–</a:t>
            </a:r>
            <a:r>
              <a:rPr lang="en-US" sz="1400" b="0" i="1"/>
              <a:t>17</a:t>
            </a:r>
            <a:r>
              <a:rPr lang="en-US" sz="1400" b="0" i="1" baseline="0"/>
              <a:t> (2019)</a:t>
            </a:r>
            <a:endParaRPr lang="en-US" sz="1400" b="0" i="1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'Question 2'!$I$20</c:f>
              <c:strCache>
                <c:ptCount val="1"/>
                <c:pt idx="0">
                  <c:v>Measurable Value</c:v>
                </c:pt>
              </c:strCache>
            </c:strRef>
          </c:tx>
          <c:cat>
            <c:strRef>
              <c:f>'Question 2'!$A$21:$A$25</c:f>
              <c:strCache>
                <c:ptCount val="5"/>
                <c:pt idx="0">
                  <c:v>Aaron Donald</c:v>
                </c:pt>
                <c:pt idx="1">
                  <c:v>DeForest Buckner</c:v>
                </c:pt>
                <c:pt idx="2">
                  <c:v>Cameron Heyward</c:v>
                </c:pt>
                <c:pt idx="3">
                  <c:v>Maurice Hurst</c:v>
                </c:pt>
                <c:pt idx="4">
                  <c:v>Davon Godchaux</c:v>
                </c:pt>
              </c:strCache>
            </c:strRef>
          </c:cat>
          <c:val>
            <c:numRef>
              <c:f>'Question 2'!$I$21:$I$25</c:f>
              <c:numCache>
                <c:formatCode>General</c:formatCode>
                <c:ptCount val="5"/>
                <c:pt idx="0">
                  <c:v>30.970623</c:v>
                </c:pt>
                <c:pt idx="1">
                  <c:v>48.857342000000003</c:v>
                </c:pt>
                <c:pt idx="2">
                  <c:v>34.530303000000004</c:v>
                </c:pt>
                <c:pt idx="3">
                  <c:v>28.925643000000001</c:v>
                </c:pt>
                <c:pt idx="4">
                  <c:v>18.791052000000001</c:v>
                </c:pt>
              </c:numCache>
            </c:numRef>
          </c:val>
        </c:ser>
        <c:ser>
          <c:idx val="1"/>
          <c:order val="1"/>
          <c:tx>
            <c:strRef>
              <c:f>'Question 2'!$J$20</c:f>
              <c:strCache>
                <c:ptCount val="1"/>
                <c:pt idx="0">
                  <c:v>Indirect Value</c:v>
                </c:pt>
              </c:strCache>
            </c:strRef>
          </c:tx>
          <c:cat>
            <c:strRef>
              <c:f>'Question 2'!$A$21:$A$25</c:f>
              <c:strCache>
                <c:ptCount val="5"/>
                <c:pt idx="0">
                  <c:v>Aaron Donald</c:v>
                </c:pt>
                <c:pt idx="1">
                  <c:v>DeForest Buckner</c:v>
                </c:pt>
                <c:pt idx="2">
                  <c:v>Cameron Heyward</c:v>
                </c:pt>
                <c:pt idx="3">
                  <c:v>Maurice Hurst</c:v>
                </c:pt>
                <c:pt idx="4">
                  <c:v>Davon Godchaux</c:v>
                </c:pt>
              </c:strCache>
            </c:strRef>
          </c:cat>
          <c:val>
            <c:numRef>
              <c:f>'Question 2'!$J$21:$J$25</c:f>
              <c:numCache>
                <c:formatCode>General</c:formatCode>
                <c:ptCount val="5"/>
                <c:pt idx="0">
                  <c:v>15.558187999999999</c:v>
                </c:pt>
                <c:pt idx="1">
                  <c:v>-8.5562489999999993</c:v>
                </c:pt>
                <c:pt idx="2">
                  <c:v>0.47389700000000001</c:v>
                </c:pt>
                <c:pt idx="3">
                  <c:v>4.43194</c:v>
                </c:pt>
                <c:pt idx="4">
                  <c:v>13.361158</c:v>
                </c:pt>
              </c:numCache>
            </c:numRef>
          </c:val>
        </c:ser>
        <c:overlap val="100"/>
        <c:axId val="146624896"/>
        <c:axId val="146626432"/>
      </c:barChart>
      <c:lineChart>
        <c:grouping val="stacked"/>
        <c:ser>
          <c:idx val="3"/>
          <c:order val="2"/>
          <c:tx>
            <c:strRef>
              <c:f>'Question 2'!$K$20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4.1021451265960088E-2"/>
                  <c:y val="-8.6462450258233944E-2"/>
                </c:manualLayout>
              </c:layout>
              <c:dLblPos val="r"/>
              <c:showVal val="1"/>
            </c:dLbl>
            <c:dLblPos val="t"/>
            <c:showVal val="1"/>
          </c:dLbls>
          <c:val>
            <c:numRef>
              <c:f>'Question 2'!$K$21:$K$25</c:f>
              <c:numCache>
                <c:formatCode>0.0</c:formatCode>
                <c:ptCount val="5"/>
                <c:pt idx="0">
                  <c:v>46.528810999999997</c:v>
                </c:pt>
                <c:pt idx="1">
                  <c:v>40.301093000000002</c:v>
                </c:pt>
                <c:pt idx="2">
                  <c:v>35.004200000000004</c:v>
                </c:pt>
                <c:pt idx="3">
                  <c:v>33.357582999999998</c:v>
                </c:pt>
                <c:pt idx="4">
                  <c:v>32.152209999999997</c:v>
                </c:pt>
              </c:numCache>
            </c:numRef>
          </c:val>
        </c:ser>
        <c:marker val="1"/>
        <c:axId val="146624896"/>
        <c:axId val="146626432"/>
      </c:lineChart>
      <c:catAx>
        <c:axId val="146624896"/>
        <c:scaling>
          <c:orientation val="minMax"/>
        </c:scaling>
        <c:axPos val="b"/>
        <c:tickLblPos val="nextTo"/>
        <c:txPr>
          <a:bodyPr rot="-1920000" vert="horz"/>
          <a:lstStyle/>
          <a:p>
            <a:pPr>
              <a:defRPr sz="1200" b="1"/>
            </a:pPr>
            <a:endParaRPr lang="en-US"/>
          </a:p>
        </c:txPr>
        <c:crossAx val="146626432"/>
        <c:crosses val="autoZero"/>
        <c:lblAlgn val="ctr"/>
        <c:lblOffset val="100"/>
      </c:catAx>
      <c:valAx>
        <c:axId val="146626432"/>
        <c:scaling>
          <c:orientation val="minMax"/>
        </c:scaling>
        <c:axPos val="l"/>
        <c:majorGridlines/>
        <c:numFmt formatCode="General" sourceLinked="1"/>
        <c:tickLblPos val="nextTo"/>
        <c:crossAx val="14662489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  <c:dispBlanksAs val="zero"/>
  </c:chart>
  <c:spPr>
    <a:ln>
      <a:solidFill>
        <a:sysClr val="windowText" lastClr="000000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NGs</a:t>
            </a:r>
          </a:p>
          <a:p>
            <a:pPr>
              <a:defRPr/>
            </a:pPr>
            <a:r>
              <a:rPr lang="en-US" sz="1400" b="0" i="1"/>
              <a:t>Weeks 9</a:t>
            </a:r>
            <a:r>
              <a:rPr lang="en-US" sz="1400" b="0" i="0" u="none" strike="noStrike" baseline="0"/>
              <a:t>–</a:t>
            </a:r>
            <a:r>
              <a:rPr lang="en-US" sz="1400" b="0" i="1"/>
              <a:t>17</a:t>
            </a:r>
            <a:r>
              <a:rPr lang="en-US" sz="1400" b="0" i="1" baseline="0"/>
              <a:t> (2019)</a:t>
            </a:r>
            <a:endParaRPr lang="en-US" sz="1400" b="0" i="1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'Question 2'!$I$37</c:f>
              <c:strCache>
                <c:ptCount val="1"/>
                <c:pt idx="0">
                  <c:v>Measurable Value</c:v>
                </c:pt>
              </c:strCache>
            </c:strRef>
          </c:tx>
          <c:cat>
            <c:strRef>
              <c:f>'Question 2'!$A$38:$A$42</c:f>
              <c:strCache>
                <c:ptCount val="5"/>
                <c:pt idx="0">
                  <c:v>Poona Ford</c:v>
                </c:pt>
                <c:pt idx="1">
                  <c:v>Danny Shelton</c:v>
                </c:pt>
                <c:pt idx="2">
                  <c:v>Larry Ogunjobi</c:v>
                </c:pt>
                <c:pt idx="3">
                  <c:v>Sebastian Joseph-Day</c:v>
                </c:pt>
                <c:pt idx="4">
                  <c:v>Damon Harrison</c:v>
                </c:pt>
              </c:strCache>
            </c:strRef>
          </c:cat>
          <c:val>
            <c:numRef>
              <c:f>'Question 2'!$I$38:$I$42</c:f>
              <c:numCache>
                <c:formatCode>General</c:formatCode>
                <c:ptCount val="5"/>
                <c:pt idx="0">
                  <c:v>22.3001641</c:v>
                </c:pt>
                <c:pt idx="1">
                  <c:v>21.212614200000001</c:v>
                </c:pt>
                <c:pt idx="2">
                  <c:v>20.859851800000001</c:v>
                </c:pt>
                <c:pt idx="3">
                  <c:v>18.429011599999999</c:v>
                </c:pt>
                <c:pt idx="4">
                  <c:v>13.010365500000001</c:v>
                </c:pt>
              </c:numCache>
            </c:numRef>
          </c:val>
        </c:ser>
        <c:ser>
          <c:idx val="1"/>
          <c:order val="1"/>
          <c:tx>
            <c:strRef>
              <c:f>'Question 2'!$J$37</c:f>
              <c:strCache>
                <c:ptCount val="1"/>
                <c:pt idx="0">
                  <c:v>Indirect Value</c:v>
                </c:pt>
              </c:strCache>
            </c:strRef>
          </c:tx>
          <c:cat>
            <c:strRef>
              <c:f>'Question 2'!$A$38:$A$42</c:f>
              <c:strCache>
                <c:ptCount val="5"/>
                <c:pt idx="0">
                  <c:v>Poona Ford</c:v>
                </c:pt>
                <c:pt idx="1">
                  <c:v>Danny Shelton</c:v>
                </c:pt>
                <c:pt idx="2">
                  <c:v>Larry Ogunjobi</c:v>
                </c:pt>
                <c:pt idx="3">
                  <c:v>Sebastian Joseph-Day</c:v>
                </c:pt>
                <c:pt idx="4">
                  <c:v>Damon Harrison</c:v>
                </c:pt>
              </c:strCache>
            </c:strRef>
          </c:cat>
          <c:val>
            <c:numRef>
              <c:f>'Question 2'!$J$38:$J$42</c:f>
              <c:numCache>
                <c:formatCode>General</c:formatCode>
                <c:ptCount val="5"/>
                <c:pt idx="0">
                  <c:v>7.091513</c:v>
                </c:pt>
                <c:pt idx="1">
                  <c:v>6.6041220000000003</c:v>
                </c:pt>
                <c:pt idx="2">
                  <c:v>5.7873580000000002</c:v>
                </c:pt>
                <c:pt idx="3">
                  <c:v>7.4092560000000001</c:v>
                </c:pt>
                <c:pt idx="4">
                  <c:v>10.338203</c:v>
                </c:pt>
              </c:numCache>
            </c:numRef>
          </c:val>
        </c:ser>
        <c:overlap val="100"/>
        <c:axId val="146481536"/>
        <c:axId val="146483072"/>
      </c:barChart>
      <c:lineChart>
        <c:grouping val="stacked"/>
        <c:ser>
          <c:idx val="3"/>
          <c:order val="2"/>
          <c:tx>
            <c:strRef>
              <c:f>'Question 2'!$K$37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4.1021451265960074E-2"/>
                  <c:y val="-8.6462450258233944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'Question 2'!$A$38:$A$42</c:f>
              <c:strCache>
                <c:ptCount val="5"/>
                <c:pt idx="0">
                  <c:v>Poona Ford</c:v>
                </c:pt>
                <c:pt idx="1">
                  <c:v>Danny Shelton</c:v>
                </c:pt>
                <c:pt idx="2">
                  <c:v>Larry Ogunjobi</c:v>
                </c:pt>
                <c:pt idx="3">
                  <c:v>Sebastian Joseph-Day</c:v>
                </c:pt>
                <c:pt idx="4">
                  <c:v>Damon Harrison</c:v>
                </c:pt>
              </c:strCache>
            </c:strRef>
          </c:cat>
          <c:val>
            <c:numRef>
              <c:f>'Question 2'!$K$38:$K$42</c:f>
              <c:numCache>
                <c:formatCode>0.0</c:formatCode>
                <c:ptCount val="5"/>
                <c:pt idx="0">
                  <c:v>29.391677099999999</c:v>
                </c:pt>
                <c:pt idx="1">
                  <c:v>27.816736200000001</c:v>
                </c:pt>
                <c:pt idx="2">
                  <c:v>26.647209800000002</c:v>
                </c:pt>
                <c:pt idx="3">
                  <c:v>25.838267599999998</c:v>
                </c:pt>
                <c:pt idx="4">
                  <c:v>23.348568499999999</c:v>
                </c:pt>
              </c:numCache>
            </c:numRef>
          </c:val>
        </c:ser>
        <c:marker val="1"/>
        <c:axId val="146481536"/>
        <c:axId val="146483072"/>
      </c:lineChart>
      <c:catAx>
        <c:axId val="146481536"/>
        <c:scaling>
          <c:orientation val="minMax"/>
        </c:scaling>
        <c:axPos val="b"/>
        <c:tickLblPos val="nextTo"/>
        <c:txPr>
          <a:bodyPr rot="-1920000" vert="horz"/>
          <a:lstStyle/>
          <a:p>
            <a:pPr>
              <a:defRPr sz="1200" b="1"/>
            </a:pPr>
            <a:endParaRPr lang="en-US"/>
          </a:p>
        </c:txPr>
        <c:crossAx val="146483072"/>
        <c:crosses val="autoZero"/>
        <c:lblAlgn val="ctr"/>
        <c:lblOffset val="100"/>
      </c:catAx>
      <c:valAx>
        <c:axId val="146483072"/>
        <c:scaling>
          <c:orientation val="minMax"/>
        </c:scaling>
        <c:axPos val="l"/>
        <c:majorGridlines/>
        <c:numFmt formatCode="General" sourceLinked="1"/>
        <c:tickLblPos val="nextTo"/>
        <c:crossAx val="14648153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  <c:dispBlanksAs val="zero"/>
  </c:chart>
  <c:spPr>
    <a:ln>
      <a:solidFill>
        <a:sysClr val="windowText" lastClr="000000"/>
      </a:solidFill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Score Difference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</c:v>
          </c:tx>
          <c:spPr>
            <a:ln w="28575">
              <a:noFill/>
            </a:ln>
          </c:spPr>
          <c:marker>
            <c:symbol val="none"/>
          </c:marker>
          <c:trendline>
            <c:name>DE</c:name>
            <c:spPr>
              <a:ln w="444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</c:trendline>
          <c:xVal>
            <c:numRef>
              <c:f>'Question 3 (score diff)'!$A$4:$A$75</c:f>
              <c:numCache>
                <c:formatCode>General</c:formatCode>
                <c:ptCount val="72"/>
                <c:pt idx="0">
                  <c:v>-39</c:v>
                </c:pt>
                <c:pt idx="1">
                  <c:v>-36</c:v>
                </c:pt>
                <c:pt idx="2">
                  <c:v>-35</c:v>
                </c:pt>
                <c:pt idx="3">
                  <c:v>-34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39</c:v>
                </c:pt>
              </c:numCache>
            </c:numRef>
          </c:xVal>
          <c:yVal>
            <c:numRef>
              <c:f>'Question 3 (score diff)'!$B$4:$B$75</c:f>
              <c:numCache>
                <c:formatCode>General</c:formatCode>
                <c:ptCount val="72"/>
                <c:pt idx="0">
                  <c:v>7.0126086000000004E-2</c:v>
                </c:pt>
                <c:pt idx="1">
                  <c:v>0</c:v>
                </c:pt>
                <c:pt idx="2">
                  <c:v>0.120322453</c:v>
                </c:pt>
                <c:pt idx="3">
                  <c:v>0.189111258</c:v>
                </c:pt>
                <c:pt idx="4">
                  <c:v>9.7033711999999994E-2</c:v>
                </c:pt>
                <c:pt idx="5">
                  <c:v>0.125110791</c:v>
                </c:pt>
                <c:pt idx="6">
                  <c:v>0</c:v>
                </c:pt>
                <c:pt idx="7">
                  <c:v>0.113573298</c:v>
                </c:pt>
                <c:pt idx="8">
                  <c:v>5.3041934999999998E-2</c:v>
                </c:pt>
                <c:pt idx="9">
                  <c:v>7.8699702999999996E-2</c:v>
                </c:pt>
                <c:pt idx="10">
                  <c:v>0.15740975199999999</c:v>
                </c:pt>
                <c:pt idx="11">
                  <c:v>0.14075268299999999</c:v>
                </c:pt>
                <c:pt idx="12">
                  <c:v>0.13004249000000001</c:v>
                </c:pt>
                <c:pt idx="13">
                  <c:v>0.112443772</c:v>
                </c:pt>
                <c:pt idx="14">
                  <c:v>0.106545162</c:v>
                </c:pt>
                <c:pt idx="15">
                  <c:v>9.4126501000000001E-2</c:v>
                </c:pt>
                <c:pt idx="16">
                  <c:v>0.14914500999999999</c:v>
                </c:pt>
                <c:pt idx="17">
                  <c:v>8.5127897999999994E-2</c:v>
                </c:pt>
                <c:pt idx="18">
                  <c:v>0.115216997</c:v>
                </c:pt>
                <c:pt idx="19">
                  <c:v>9.6663573000000003E-2</c:v>
                </c:pt>
                <c:pt idx="20">
                  <c:v>0.11130127400000001</c:v>
                </c:pt>
                <c:pt idx="21">
                  <c:v>0.13027166200000001</c:v>
                </c:pt>
                <c:pt idx="22">
                  <c:v>0.10014381</c:v>
                </c:pt>
                <c:pt idx="23">
                  <c:v>7.1439774999999997E-2</c:v>
                </c:pt>
                <c:pt idx="24">
                  <c:v>0.18534266199999999</c:v>
                </c:pt>
                <c:pt idx="25">
                  <c:v>9.8780813999999995E-2</c:v>
                </c:pt>
                <c:pt idx="26">
                  <c:v>9.5978967999999998E-2</c:v>
                </c:pt>
                <c:pt idx="27">
                  <c:v>8.0810804E-2</c:v>
                </c:pt>
                <c:pt idx="28">
                  <c:v>0.122435527</c:v>
                </c:pt>
                <c:pt idx="29">
                  <c:v>0.11525472</c:v>
                </c:pt>
                <c:pt idx="30">
                  <c:v>8.5453284000000004E-2</c:v>
                </c:pt>
                <c:pt idx="31">
                  <c:v>8.2095502000000001E-2</c:v>
                </c:pt>
                <c:pt idx="32">
                  <c:v>9.1502339000000002E-2</c:v>
                </c:pt>
                <c:pt idx="33">
                  <c:v>0.10340005200000001</c:v>
                </c:pt>
                <c:pt idx="34">
                  <c:v>0.23761027000000001</c:v>
                </c:pt>
                <c:pt idx="35">
                  <c:v>5.8181931999999999E-2</c:v>
                </c:pt>
                <c:pt idx="36">
                  <c:v>9.2350666999999997E-2</c:v>
                </c:pt>
                <c:pt idx="37">
                  <c:v>0.129502273</c:v>
                </c:pt>
                <c:pt idx="38">
                  <c:v>0.195436472</c:v>
                </c:pt>
                <c:pt idx="39">
                  <c:v>0.12192576400000001</c:v>
                </c:pt>
                <c:pt idx="40">
                  <c:v>0.123679154</c:v>
                </c:pt>
                <c:pt idx="41">
                  <c:v>3.9525413000000002E-2</c:v>
                </c:pt>
                <c:pt idx="42">
                  <c:v>9.3062753999999998E-2</c:v>
                </c:pt>
                <c:pt idx="43">
                  <c:v>8.8911607000000004E-2</c:v>
                </c:pt>
                <c:pt idx="44">
                  <c:v>9.2552075999999997E-2</c:v>
                </c:pt>
                <c:pt idx="45">
                  <c:v>6.9568065999999998E-2</c:v>
                </c:pt>
                <c:pt idx="46">
                  <c:v>0.130601731</c:v>
                </c:pt>
                <c:pt idx="47">
                  <c:v>8.4956181000000006E-2</c:v>
                </c:pt>
                <c:pt idx="48">
                  <c:v>5.9625070000000002E-2</c:v>
                </c:pt>
                <c:pt idx="49">
                  <c:v>8.9520997000000005E-2</c:v>
                </c:pt>
                <c:pt idx="50">
                  <c:v>0.108216329</c:v>
                </c:pt>
                <c:pt idx="51">
                  <c:v>0.13672084500000001</c:v>
                </c:pt>
                <c:pt idx="52">
                  <c:v>6.3488491999999994E-2</c:v>
                </c:pt>
                <c:pt idx="53">
                  <c:v>0.102346377</c:v>
                </c:pt>
                <c:pt idx="54">
                  <c:v>0.12253871099999999</c:v>
                </c:pt>
                <c:pt idx="55">
                  <c:v>0.28155069900000002</c:v>
                </c:pt>
                <c:pt idx="56">
                  <c:v>7.1956833999999997E-2</c:v>
                </c:pt>
                <c:pt idx="57">
                  <c:v>3.0398343000000001E-2</c:v>
                </c:pt>
                <c:pt idx="58">
                  <c:v>2.3545239999999999E-2</c:v>
                </c:pt>
                <c:pt idx="59">
                  <c:v>5.2844447000000003E-2</c:v>
                </c:pt>
                <c:pt idx="60">
                  <c:v>0.19275864100000001</c:v>
                </c:pt>
                <c:pt idx="61">
                  <c:v>-7.2504910000000004E-3</c:v>
                </c:pt>
                <c:pt idx="62">
                  <c:v>0</c:v>
                </c:pt>
                <c:pt idx="63">
                  <c:v>4.5848041999999999E-2</c:v>
                </c:pt>
                <c:pt idx="64">
                  <c:v>7.5896528000000005E-2</c:v>
                </c:pt>
                <c:pt idx="65">
                  <c:v>8.4295587000000005E-2</c:v>
                </c:pt>
                <c:pt idx="66">
                  <c:v>9.9326614999999993E-2</c:v>
                </c:pt>
                <c:pt idx="67">
                  <c:v>0.10515384899999999</c:v>
                </c:pt>
                <c:pt idx="68">
                  <c:v>5.5777409E-2</c:v>
                </c:pt>
                <c:pt idx="69">
                  <c:v>-0.14288590000000001</c:v>
                </c:pt>
                <c:pt idx="70">
                  <c:v>0.19049969</c:v>
                </c:pt>
                <c:pt idx="71">
                  <c:v>7.7505813000000007E-2</c:v>
                </c:pt>
              </c:numCache>
            </c:numRef>
          </c:yVal>
        </c:ser>
        <c:ser>
          <c:idx val="1"/>
          <c:order val="1"/>
          <c:tx>
            <c:v>DT</c:v>
          </c:tx>
          <c:spPr>
            <a:ln w="28575">
              <a:noFill/>
            </a:ln>
          </c:spPr>
          <c:marker>
            <c:symbol val="none"/>
          </c:marker>
          <c:trendline>
            <c:name>DT</c:name>
            <c:spPr>
              <a:ln w="44450">
                <a:solidFill>
                  <a:srgbClr val="0070C0"/>
                </a:solidFill>
              </a:ln>
            </c:spPr>
            <c:trendlineType val="linear"/>
          </c:trendline>
          <c:xVal>
            <c:numRef>
              <c:f>'Question 3 (score diff)'!$D$4:$D$75</c:f>
              <c:numCache>
                <c:formatCode>General</c:formatCode>
                <c:ptCount val="72"/>
                <c:pt idx="0">
                  <c:v>-39</c:v>
                </c:pt>
                <c:pt idx="1">
                  <c:v>-36</c:v>
                </c:pt>
                <c:pt idx="2">
                  <c:v>-35</c:v>
                </c:pt>
                <c:pt idx="3">
                  <c:v>-34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39</c:v>
                </c:pt>
              </c:numCache>
            </c:numRef>
          </c:xVal>
          <c:yVal>
            <c:numRef>
              <c:f>'Question 3 (score diff)'!$E$4:$E$75</c:f>
              <c:numCache>
                <c:formatCode>General</c:formatCode>
                <c:ptCount val="72"/>
                <c:pt idx="0">
                  <c:v>0.189536963</c:v>
                </c:pt>
                <c:pt idx="1">
                  <c:v>6.4575822000000005E-2</c:v>
                </c:pt>
                <c:pt idx="2">
                  <c:v>0.102691906</c:v>
                </c:pt>
                <c:pt idx="3">
                  <c:v>3.6885223000000002E-2</c:v>
                </c:pt>
                <c:pt idx="4">
                  <c:v>1.7745001E-2</c:v>
                </c:pt>
                <c:pt idx="5">
                  <c:v>9.3186587000000001E-2</c:v>
                </c:pt>
                <c:pt idx="6">
                  <c:v>0</c:v>
                </c:pt>
                <c:pt idx="7">
                  <c:v>0.103745622</c:v>
                </c:pt>
                <c:pt idx="8">
                  <c:v>0.13902035700000001</c:v>
                </c:pt>
                <c:pt idx="9">
                  <c:v>9.9072929999999993E-3</c:v>
                </c:pt>
                <c:pt idx="10">
                  <c:v>0.115721883</c:v>
                </c:pt>
                <c:pt idx="11">
                  <c:v>0.107308496</c:v>
                </c:pt>
                <c:pt idx="12">
                  <c:v>0.10653423300000001</c:v>
                </c:pt>
                <c:pt idx="13">
                  <c:v>9.2697920000000003E-2</c:v>
                </c:pt>
                <c:pt idx="14">
                  <c:v>0.13433783399999999</c:v>
                </c:pt>
                <c:pt idx="15">
                  <c:v>7.0759394000000003E-2</c:v>
                </c:pt>
                <c:pt idx="16">
                  <c:v>8.3865127999999997E-2</c:v>
                </c:pt>
                <c:pt idx="17">
                  <c:v>7.3006539999999995E-2</c:v>
                </c:pt>
                <c:pt idx="18">
                  <c:v>0.116131497</c:v>
                </c:pt>
                <c:pt idx="19">
                  <c:v>7.0241229000000002E-2</c:v>
                </c:pt>
                <c:pt idx="20">
                  <c:v>9.9849904000000003E-2</c:v>
                </c:pt>
                <c:pt idx="21">
                  <c:v>6.0792344999999998E-2</c:v>
                </c:pt>
                <c:pt idx="22">
                  <c:v>8.4793714000000006E-2</c:v>
                </c:pt>
                <c:pt idx="23">
                  <c:v>7.0700889000000003E-2</c:v>
                </c:pt>
                <c:pt idx="24">
                  <c:v>7.6426591000000002E-2</c:v>
                </c:pt>
                <c:pt idx="25">
                  <c:v>0.125253433</c:v>
                </c:pt>
                <c:pt idx="26">
                  <c:v>8.3936301000000005E-2</c:v>
                </c:pt>
                <c:pt idx="27">
                  <c:v>0.12695221200000001</c:v>
                </c:pt>
                <c:pt idx="28">
                  <c:v>0.114279301</c:v>
                </c:pt>
                <c:pt idx="29">
                  <c:v>9.8003166000000003E-2</c:v>
                </c:pt>
                <c:pt idx="30">
                  <c:v>0.12801953199999999</c:v>
                </c:pt>
                <c:pt idx="31">
                  <c:v>5.3314133E-2</c:v>
                </c:pt>
                <c:pt idx="32">
                  <c:v>9.8012414000000006E-2</c:v>
                </c:pt>
                <c:pt idx="33">
                  <c:v>6.5561278000000001E-2</c:v>
                </c:pt>
                <c:pt idx="34">
                  <c:v>0.104089372</c:v>
                </c:pt>
                <c:pt idx="35">
                  <c:v>8.4608686000000002E-2</c:v>
                </c:pt>
                <c:pt idx="36">
                  <c:v>8.8726269999999996E-2</c:v>
                </c:pt>
                <c:pt idx="37">
                  <c:v>0.12864936699999999</c:v>
                </c:pt>
                <c:pt idx="38">
                  <c:v>0.15629430499999999</c:v>
                </c:pt>
                <c:pt idx="39">
                  <c:v>5.6719793999999997E-2</c:v>
                </c:pt>
                <c:pt idx="40">
                  <c:v>0.102092998</c:v>
                </c:pt>
                <c:pt idx="41">
                  <c:v>6.3313084000000006E-2</c:v>
                </c:pt>
                <c:pt idx="42">
                  <c:v>3.4447414000000003E-2</c:v>
                </c:pt>
                <c:pt idx="43">
                  <c:v>7.6152645000000005E-2</c:v>
                </c:pt>
                <c:pt idx="44">
                  <c:v>0.10750407300000001</c:v>
                </c:pt>
                <c:pt idx="45">
                  <c:v>2.5932324E-2</c:v>
                </c:pt>
                <c:pt idx="46">
                  <c:v>0.106642272</c:v>
                </c:pt>
                <c:pt idx="47">
                  <c:v>9.4148809999999999E-2</c:v>
                </c:pt>
                <c:pt idx="48">
                  <c:v>0.111106391</c:v>
                </c:pt>
                <c:pt idx="49">
                  <c:v>5.7574169999999999E-3</c:v>
                </c:pt>
                <c:pt idx="50">
                  <c:v>4.5909230000000002E-2</c:v>
                </c:pt>
                <c:pt idx="51">
                  <c:v>-1.3944981E-2</c:v>
                </c:pt>
                <c:pt idx="52">
                  <c:v>7.3961263999999999E-2</c:v>
                </c:pt>
                <c:pt idx="53">
                  <c:v>8.3431767000000004E-2</c:v>
                </c:pt>
                <c:pt idx="54">
                  <c:v>5.4154988000000001E-2</c:v>
                </c:pt>
                <c:pt idx="55">
                  <c:v>8.5956332999999996E-2</c:v>
                </c:pt>
                <c:pt idx="56">
                  <c:v>2.4922150000000001E-2</c:v>
                </c:pt>
                <c:pt idx="57">
                  <c:v>4.5361077E-2</c:v>
                </c:pt>
                <c:pt idx="58">
                  <c:v>0.150956796</c:v>
                </c:pt>
                <c:pt idx="59">
                  <c:v>2.3886134E-2</c:v>
                </c:pt>
                <c:pt idx="60">
                  <c:v>0.18622798900000001</c:v>
                </c:pt>
                <c:pt idx="61">
                  <c:v>0.25168826700000002</c:v>
                </c:pt>
                <c:pt idx="62">
                  <c:v>0.18688242099999999</c:v>
                </c:pt>
                <c:pt idx="63">
                  <c:v>0.19130823199999999</c:v>
                </c:pt>
                <c:pt idx="64">
                  <c:v>-0.10557596499999999</c:v>
                </c:pt>
                <c:pt idx="65">
                  <c:v>0.117798343</c:v>
                </c:pt>
                <c:pt idx="66">
                  <c:v>0.152092636</c:v>
                </c:pt>
                <c:pt idx="67">
                  <c:v>0.14225396100000001</c:v>
                </c:pt>
                <c:pt idx="68">
                  <c:v>0.15460357399999999</c:v>
                </c:pt>
                <c:pt idx="69">
                  <c:v>4.8431867000000003E-2</c:v>
                </c:pt>
                <c:pt idx="70">
                  <c:v>0.206037573</c:v>
                </c:pt>
                <c:pt idx="71">
                  <c:v>-8.4858526000000004E-2</c:v>
                </c:pt>
              </c:numCache>
            </c:numRef>
          </c:yVal>
        </c:ser>
        <c:ser>
          <c:idx val="2"/>
          <c:order val="2"/>
          <c:tx>
            <c:v>NG</c:v>
          </c:tx>
          <c:spPr>
            <a:ln w="28575">
              <a:noFill/>
            </a:ln>
          </c:spPr>
          <c:marker>
            <c:symbol val="none"/>
          </c:marker>
          <c:trendline>
            <c:name>NG</c:name>
            <c:spPr>
              <a:ln w="444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</c:trendline>
          <c:xVal>
            <c:numRef>
              <c:f>'Question 3 (score diff)'!$G$4:$G$74</c:f>
              <c:numCache>
                <c:formatCode>General</c:formatCode>
                <c:ptCount val="71"/>
                <c:pt idx="0">
                  <c:v>-39</c:v>
                </c:pt>
                <c:pt idx="1">
                  <c:v>-36</c:v>
                </c:pt>
                <c:pt idx="2">
                  <c:v>-35</c:v>
                </c:pt>
                <c:pt idx="3">
                  <c:v>-34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31</c:v>
                </c:pt>
                <c:pt idx="66">
                  <c:v>32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39</c:v>
                </c:pt>
              </c:numCache>
            </c:numRef>
          </c:xVal>
          <c:yVal>
            <c:numRef>
              <c:f>'Question 3 (score diff)'!$H$4:$H$74</c:f>
              <c:numCache>
                <c:formatCode>General</c:formatCode>
                <c:ptCount val="71"/>
                <c:pt idx="0">
                  <c:v>2.2670371000000002E-2</c:v>
                </c:pt>
                <c:pt idx="1">
                  <c:v>0</c:v>
                </c:pt>
                <c:pt idx="2">
                  <c:v>7.9202462000000001E-2</c:v>
                </c:pt>
                <c:pt idx="3">
                  <c:v>-3.5897310000000001E-3</c:v>
                </c:pt>
                <c:pt idx="4">
                  <c:v>2.8173999000000002E-2</c:v>
                </c:pt>
                <c:pt idx="5">
                  <c:v>0.10500256299999999</c:v>
                </c:pt>
                <c:pt idx="6">
                  <c:v>0</c:v>
                </c:pt>
                <c:pt idx="7">
                  <c:v>-0.16903299999999999</c:v>
                </c:pt>
                <c:pt idx="8">
                  <c:v>4.7748388000000003E-2</c:v>
                </c:pt>
                <c:pt idx="9">
                  <c:v>3.6688250999999998E-2</c:v>
                </c:pt>
                <c:pt idx="10">
                  <c:v>0</c:v>
                </c:pt>
                <c:pt idx="11">
                  <c:v>7.7794889000000006E-2</c:v>
                </c:pt>
                <c:pt idx="12">
                  <c:v>5.0894132000000002E-2</c:v>
                </c:pt>
                <c:pt idx="13">
                  <c:v>3.7058261000000002E-2</c:v>
                </c:pt>
                <c:pt idx="14">
                  <c:v>0.19043064000000001</c:v>
                </c:pt>
                <c:pt idx="15">
                  <c:v>4.6965115000000002E-2</c:v>
                </c:pt>
                <c:pt idx="16">
                  <c:v>0.18753815600000001</c:v>
                </c:pt>
                <c:pt idx="17">
                  <c:v>6.0974403000000003E-2</c:v>
                </c:pt>
                <c:pt idx="18">
                  <c:v>0.12366012899999999</c:v>
                </c:pt>
                <c:pt idx="19">
                  <c:v>0.15635136599999999</c:v>
                </c:pt>
                <c:pt idx="20">
                  <c:v>0.128266466</c:v>
                </c:pt>
                <c:pt idx="21">
                  <c:v>9.1850049000000003E-2</c:v>
                </c:pt>
                <c:pt idx="22">
                  <c:v>6.9766828000000003E-2</c:v>
                </c:pt>
                <c:pt idx="23">
                  <c:v>0.122257696</c:v>
                </c:pt>
                <c:pt idx="24">
                  <c:v>7.8737126000000004E-2</c:v>
                </c:pt>
                <c:pt idx="25">
                  <c:v>8.3037256000000004E-2</c:v>
                </c:pt>
                <c:pt idx="26">
                  <c:v>6.4278449000000001E-2</c:v>
                </c:pt>
                <c:pt idx="27">
                  <c:v>7.5512584999999993E-2</c:v>
                </c:pt>
                <c:pt idx="28">
                  <c:v>0.170188216</c:v>
                </c:pt>
                <c:pt idx="29">
                  <c:v>8.1844568000000006E-2</c:v>
                </c:pt>
                <c:pt idx="30">
                  <c:v>4.0258383000000002E-2</c:v>
                </c:pt>
                <c:pt idx="31">
                  <c:v>4.6312557999999997E-2</c:v>
                </c:pt>
                <c:pt idx="32">
                  <c:v>8.3839615000000006E-2</c:v>
                </c:pt>
                <c:pt idx="33">
                  <c:v>0.124851395</c:v>
                </c:pt>
                <c:pt idx="34">
                  <c:v>0.149378812</c:v>
                </c:pt>
                <c:pt idx="35">
                  <c:v>8.7936360000000005E-2</c:v>
                </c:pt>
                <c:pt idx="36">
                  <c:v>8.6713646000000005E-2</c:v>
                </c:pt>
                <c:pt idx="37">
                  <c:v>1.408103E-2</c:v>
                </c:pt>
                <c:pt idx="38">
                  <c:v>0.223137219</c:v>
                </c:pt>
                <c:pt idx="39">
                  <c:v>0.113250356</c:v>
                </c:pt>
                <c:pt idx="40">
                  <c:v>4.6020641000000001E-2</c:v>
                </c:pt>
                <c:pt idx="41">
                  <c:v>0.166705979</c:v>
                </c:pt>
                <c:pt idx="42">
                  <c:v>7.4414283999999997E-2</c:v>
                </c:pt>
                <c:pt idx="43">
                  <c:v>9.6753386999999996E-2</c:v>
                </c:pt>
                <c:pt idx="44">
                  <c:v>7.5581752000000002E-2</c:v>
                </c:pt>
                <c:pt idx="45">
                  <c:v>-4.8996538999999999E-2</c:v>
                </c:pt>
                <c:pt idx="46">
                  <c:v>0.1111868</c:v>
                </c:pt>
                <c:pt idx="47">
                  <c:v>2.2394575999999999E-2</c:v>
                </c:pt>
                <c:pt idx="48">
                  <c:v>9.8679986999999997E-2</c:v>
                </c:pt>
                <c:pt idx="49">
                  <c:v>0.119887567</c:v>
                </c:pt>
                <c:pt idx="50">
                  <c:v>9.9999176999999995E-2</c:v>
                </c:pt>
                <c:pt idx="51">
                  <c:v>0.121617567</c:v>
                </c:pt>
                <c:pt idx="52">
                  <c:v>0.13314989999999999</c:v>
                </c:pt>
                <c:pt idx="53">
                  <c:v>0.162020198</c:v>
                </c:pt>
                <c:pt idx="54">
                  <c:v>0.15881532700000001</c:v>
                </c:pt>
                <c:pt idx="55">
                  <c:v>0.13268761700000001</c:v>
                </c:pt>
                <c:pt idx="56">
                  <c:v>0.250874865</c:v>
                </c:pt>
                <c:pt idx="57">
                  <c:v>0.107291645</c:v>
                </c:pt>
                <c:pt idx="58">
                  <c:v>0.13694605400000001</c:v>
                </c:pt>
                <c:pt idx="59">
                  <c:v>1.0989818E-2</c:v>
                </c:pt>
                <c:pt idx="60">
                  <c:v>-6.2156089999999997E-2</c:v>
                </c:pt>
                <c:pt idx="61">
                  <c:v>0.355758833</c:v>
                </c:pt>
                <c:pt idx="62">
                  <c:v>6.7839399999999994E-2</c:v>
                </c:pt>
                <c:pt idx="63">
                  <c:v>0.10949397499999999</c:v>
                </c:pt>
                <c:pt idx="64">
                  <c:v>0.16204598200000001</c:v>
                </c:pt>
                <c:pt idx="65">
                  <c:v>0.36389647200000003</c:v>
                </c:pt>
                <c:pt idx="66">
                  <c:v>0.21903768200000001</c:v>
                </c:pt>
                <c:pt idx="67">
                  <c:v>-0.111794375</c:v>
                </c:pt>
                <c:pt idx="68">
                  <c:v>0.18809354</c:v>
                </c:pt>
                <c:pt idx="69">
                  <c:v>3.0457242999999998E-2</c:v>
                </c:pt>
                <c:pt idx="70">
                  <c:v>0.37009336799999998</c:v>
                </c:pt>
              </c:numCache>
            </c:numRef>
          </c:yVal>
        </c:ser>
        <c:axId val="146761984"/>
        <c:axId val="146784640"/>
      </c:scatterChart>
      <c:valAx>
        <c:axId val="146761984"/>
        <c:scaling>
          <c:orientation val="minMax"/>
          <c:max val="40"/>
          <c:min val="-4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Score Difference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6784640"/>
        <c:crosses val="autoZero"/>
        <c:crossBetween val="midCat"/>
        <c:majorUnit val="10"/>
      </c:valAx>
      <c:valAx>
        <c:axId val="146784640"/>
        <c:scaling>
          <c:orientation val="minMax"/>
          <c:max val="0.17"/>
          <c:min val="2.0000000000000011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 Value per Play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761984"/>
        <c:crosses val="autoZero"/>
        <c:crossBetween val="midCat"/>
        <c:majorUnit val="0.05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txPr>
        <a:bodyPr/>
        <a:lstStyle/>
        <a:p>
          <a:pPr>
            <a:defRPr sz="1200" b="0"/>
          </a:pPr>
          <a:endParaRPr lang="en-US"/>
        </a:p>
      </c:txPr>
    </c:legend>
    <c:plotVisOnly val="1"/>
  </c:chart>
  <c:spPr>
    <a:ln>
      <a:solidFill>
        <a:schemeClr val="tx1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Score Difference</a:t>
            </a:r>
            <a:r>
              <a:rPr lang="en-US" baseline="0"/>
              <a:t> (</a:t>
            </a:r>
            <a:r>
              <a:rPr lang="en-US"/>
              <a:t>DEs)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</c:v>
          </c:tx>
          <c:spPr>
            <a:ln w="28575">
              <a:noFill/>
            </a:ln>
          </c:spPr>
          <c:marker>
            <c:spPr>
              <a:solidFill>
                <a:srgbClr val="9BBB59">
                  <a:lumMod val="75000"/>
                </a:srgb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trendline>
            <c:spPr>
              <a:ln w="44450"/>
            </c:spPr>
            <c:trendlineType val="linear"/>
          </c:trendline>
          <c:xVal>
            <c:numRef>
              <c:f>'Question 3 (score diff)'!$A$4:$A$75</c:f>
              <c:numCache>
                <c:formatCode>General</c:formatCode>
                <c:ptCount val="72"/>
                <c:pt idx="0">
                  <c:v>-39</c:v>
                </c:pt>
                <c:pt idx="1">
                  <c:v>-36</c:v>
                </c:pt>
                <c:pt idx="2">
                  <c:v>-35</c:v>
                </c:pt>
                <c:pt idx="3">
                  <c:v>-34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39</c:v>
                </c:pt>
              </c:numCache>
            </c:numRef>
          </c:xVal>
          <c:yVal>
            <c:numRef>
              <c:f>'Question 3 (score diff)'!$B$4:$B$75</c:f>
              <c:numCache>
                <c:formatCode>General</c:formatCode>
                <c:ptCount val="72"/>
                <c:pt idx="0">
                  <c:v>7.0126086000000004E-2</c:v>
                </c:pt>
                <c:pt idx="1">
                  <c:v>0</c:v>
                </c:pt>
                <c:pt idx="2">
                  <c:v>0.120322453</c:v>
                </c:pt>
                <c:pt idx="3">
                  <c:v>0.189111258</c:v>
                </c:pt>
                <c:pt idx="4">
                  <c:v>9.7033711999999994E-2</c:v>
                </c:pt>
                <c:pt idx="5">
                  <c:v>0.125110791</c:v>
                </c:pt>
                <c:pt idx="6">
                  <c:v>0</c:v>
                </c:pt>
                <c:pt idx="7">
                  <c:v>0.113573298</c:v>
                </c:pt>
                <c:pt idx="8">
                  <c:v>5.3041934999999998E-2</c:v>
                </c:pt>
                <c:pt idx="9">
                  <c:v>7.8699702999999996E-2</c:v>
                </c:pt>
                <c:pt idx="10">
                  <c:v>0.15740975199999999</c:v>
                </c:pt>
                <c:pt idx="11">
                  <c:v>0.14075268299999999</c:v>
                </c:pt>
                <c:pt idx="12">
                  <c:v>0.13004249000000001</c:v>
                </c:pt>
                <c:pt idx="13">
                  <c:v>0.112443772</c:v>
                </c:pt>
                <c:pt idx="14">
                  <c:v>0.106545162</c:v>
                </c:pt>
                <c:pt idx="15">
                  <c:v>9.4126501000000001E-2</c:v>
                </c:pt>
                <c:pt idx="16">
                  <c:v>0.14914500999999999</c:v>
                </c:pt>
                <c:pt idx="17">
                  <c:v>8.5127897999999994E-2</c:v>
                </c:pt>
                <c:pt idx="18">
                  <c:v>0.115216997</c:v>
                </c:pt>
                <c:pt idx="19">
                  <c:v>9.6663573000000003E-2</c:v>
                </c:pt>
                <c:pt idx="20">
                  <c:v>0.11130127400000001</c:v>
                </c:pt>
                <c:pt idx="21">
                  <c:v>0.13027166200000001</c:v>
                </c:pt>
                <c:pt idx="22">
                  <c:v>0.10014381</c:v>
                </c:pt>
                <c:pt idx="23">
                  <c:v>7.1439774999999997E-2</c:v>
                </c:pt>
                <c:pt idx="24">
                  <c:v>0.18534266199999999</c:v>
                </c:pt>
                <c:pt idx="25">
                  <c:v>9.8780813999999995E-2</c:v>
                </c:pt>
                <c:pt idx="26">
                  <c:v>9.5978967999999998E-2</c:v>
                </c:pt>
                <c:pt idx="27">
                  <c:v>8.0810804E-2</c:v>
                </c:pt>
                <c:pt idx="28">
                  <c:v>0.122435527</c:v>
                </c:pt>
                <c:pt idx="29">
                  <c:v>0.11525472</c:v>
                </c:pt>
                <c:pt idx="30">
                  <c:v>8.5453284000000004E-2</c:v>
                </c:pt>
                <c:pt idx="31">
                  <c:v>8.2095502000000001E-2</c:v>
                </c:pt>
                <c:pt idx="32">
                  <c:v>9.1502339000000002E-2</c:v>
                </c:pt>
                <c:pt idx="33">
                  <c:v>0.10340005200000001</c:v>
                </c:pt>
                <c:pt idx="34">
                  <c:v>0.23761027000000001</c:v>
                </c:pt>
                <c:pt idx="35">
                  <c:v>5.8181931999999999E-2</c:v>
                </c:pt>
                <c:pt idx="36">
                  <c:v>9.2350666999999997E-2</c:v>
                </c:pt>
                <c:pt idx="37">
                  <c:v>0.129502273</c:v>
                </c:pt>
                <c:pt idx="38">
                  <c:v>0.195436472</c:v>
                </c:pt>
                <c:pt idx="39">
                  <c:v>0.12192576400000001</c:v>
                </c:pt>
                <c:pt idx="40">
                  <c:v>0.123679154</c:v>
                </c:pt>
                <c:pt idx="41">
                  <c:v>3.9525413000000002E-2</c:v>
                </c:pt>
                <c:pt idx="42">
                  <c:v>9.3062753999999998E-2</c:v>
                </c:pt>
                <c:pt idx="43">
                  <c:v>8.8911607000000004E-2</c:v>
                </c:pt>
                <c:pt idx="44">
                  <c:v>9.2552075999999997E-2</c:v>
                </c:pt>
                <c:pt idx="45">
                  <c:v>6.9568065999999998E-2</c:v>
                </c:pt>
                <c:pt idx="46">
                  <c:v>0.130601731</c:v>
                </c:pt>
                <c:pt idx="47">
                  <c:v>8.4956181000000006E-2</c:v>
                </c:pt>
                <c:pt idx="48">
                  <c:v>5.9625070000000002E-2</c:v>
                </c:pt>
                <c:pt idx="49">
                  <c:v>8.9520997000000005E-2</c:v>
                </c:pt>
                <c:pt idx="50">
                  <c:v>0.108216329</c:v>
                </c:pt>
                <c:pt idx="51">
                  <c:v>0.13672084500000001</c:v>
                </c:pt>
                <c:pt idx="52">
                  <c:v>6.3488491999999994E-2</c:v>
                </c:pt>
                <c:pt idx="53">
                  <c:v>0.102346377</c:v>
                </c:pt>
                <c:pt idx="54">
                  <c:v>0.12253871099999999</c:v>
                </c:pt>
                <c:pt idx="55">
                  <c:v>0.28155069900000002</c:v>
                </c:pt>
                <c:pt idx="56">
                  <c:v>7.1956833999999997E-2</c:v>
                </c:pt>
                <c:pt idx="57">
                  <c:v>3.0398343000000001E-2</c:v>
                </c:pt>
                <c:pt idx="58">
                  <c:v>2.3545239999999999E-2</c:v>
                </c:pt>
                <c:pt idx="59">
                  <c:v>5.2844447000000003E-2</c:v>
                </c:pt>
                <c:pt idx="60">
                  <c:v>0.19275864100000001</c:v>
                </c:pt>
                <c:pt idx="61">
                  <c:v>-7.2504910000000004E-3</c:v>
                </c:pt>
                <c:pt idx="62">
                  <c:v>0</c:v>
                </c:pt>
                <c:pt idx="63">
                  <c:v>4.5848041999999999E-2</c:v>
                </c:pt>
                <c:pt idx="64">
                  <c:v>7.5896528000000005E-2</c:v>
                </c:pt>
                <c:pt idx="65">
                  <c:v>8.4295587000000005E-2</c:v>
                </c:pt>
                <c:pt idx="66">
                  <c:v>9.9326614999999993E-2</c:v>
                </c:pt>
                <c:pt idx="67">
                  <c:v>0.10515384899999999</c:v>
                </c:pt>
                <c:pt idx="68">
                  <c:v>5.5777409E-2</c:v>
                </c:pt>
                <c:pt idx="69">
                  <c:v>-0.14288590000000001</c:v>
                </c:pt>
                <c:pt idx="70">
                  <c:v>0.19049969</c:v>
                </c:pt>
                <c:pt idx="71">
                  <c:v>7.7505813000000007E-2</c:v>
                </c:pt>
              </c:numCache>
            </c:numRef>
          </c:yVal>
        </c:ser>
        <c:axId val="146811136"/>
        <c:axId val="146825600"/>
      </c:scatterChart>
      <c:valAx>
        <c:axId val="146811136"/>
        <c:scaling>
          <c:orientation val="minMax"/>
          <c:max val="40"/>
          <c:min val="-4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Score Difference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825600"/>
        <c:crosses val="autoZero"/>
        <c:crossBetween val="midCat"/>
        <c:majorUnit val="10"/>
      </c:valAx>
      <c:valAx>
        <c:axId val="146825600"/>
        <c:scaling>
          <c:orientation val="minMax"/>
          <c:max val="0.30000000000000032"/>
          <c:min val="-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</a:t>
                </a:r>
                <a:r>
                  <a:rPr lang="en-US" sz="1200" baseline="0"/>
                  <a:t> Value per Play</a:t>
                </a:r>
                <a:endParaRPr lang="en-US" sz="1200"/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811136"/>
        <c:crosses val="autoZero"/>
        <c:crossBetween val="midCat"/>
        <c:majorUnit val="0.1"/>
      </c:valAx>
    </c:plotArea>
    <c:plotVisOnly val="1"/>
  </c:chart>
  <c:spPr>
    <a:ln>
      <a:solidFill>
        <a:sysClr val="windowText" lastClr="000000">
          <a:shade val="95000"/>
          <a:satMod val="105000"/>
        </a:sysClr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Assisted Sacks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1'!$C$3</c:f>
              <c:strCache>
                <c:ptCount val="1"/>
                <c:pt idx="0">
                  <c:v>Assisted Sacks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1'!$A$4:$A$8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1'!$C$4:$C$8</c:f>
              <c:numCache>
                <c:formatCode>0</c:formatCode>
                <c:ptCount val="5"/>
                <c:pt idx="0">
                  <c:v>17.7</c:v>
                </c:pt>
                <c:pt idx="1">
                  <c:v>9.23</c:v>
                </c:pt>
                <c:pt idx="2">
                  <c:v>16.7</c:v>
                </c:pt>
                <c:pt idx="3" formatCode="0.0">
                  <c:v>5.35</c:v>
                </c:pt>
                <c:pt idx="4">
                  <c:v>12.9</c:v>
                </c:pt>
              </c:numCache>
            </c:numRef>
          </c:val>
        </c:ser>
        <c:axId val="86684032"/>
        <c:axId val="86685568"/>
      </c:barChart>
      <c:catAx>
        <c:axId val="8668403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86685568"/>
        <c:crosses val="autoZero"/>
        <c:auto val="1"/>
        <c:lblAlgn val="ctr"/>
        <c:lblOffset val="100"/>
      </c:catAx>
      <c:valAx>
        <c:axId val="86685568"/>
        <c:scaling>
          <c:orientation val="minMax"/>
        </c:scaling>
        <c:axPos val="l"/>
        <c:majorGridlines/>
        <c:numFmt formatCode="0" sourceLinked="1"/>
        <c:tickLblPos val="nextTo"/>
        <c:crossAx val="86684032"/>
        <c:crosses val="autoZero"/>
        <c:crossBetween val="between"/>
      </c:valAx>
    </c:plotArea>
    <c:plotVisOnly val="1"/>
  </c:chart>
  <c:spPr>
    <a:ln>
      <a:solidFill>
        <a:sysClr val="windowText" lastClr="000000"/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Score Difference</a:t>
            </a:r>
            <a:r>
              <a:rPr lang="en-US" baseline="0"/>
              <a:t> (</a:t>
            </a:r>
            <a:r>
              <a:rPr lang="en-US"/>
              <a:t>DTs)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 w="44450"/>
            </c:spPr>
            <c:trendlineType val="linear"/>
          </c:trendline>
          <c:xVal>
            <c:numRef>
              <c:f>'Question 3 (score diff)'!$D$4:$D$75</c:f>
              <c:numCache>
                <c:formatCode>General</c:formatCode>
                <c:ptCount val="72"/>
                <c:pt idx="0">
                  <c:v>-39</c:v>
                </c:pt>
                <c:pt idx="1">
                  <c:v>-36</c:v>
                </c:pt>
                <c:pt idx="2">
                  <c:v>-35</c:v>
                </c:pt>
                <c:pt idx="3">
                  <c:v>-34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39</c:v>
                </c:pt>
              </c:numCache>
            </c:numRef>
          </c:xVal>
          <c:yVal>
            <c:numRef>
              <c:f>'Question 3 (score diff)'!$E$4:$E$75</c:f>
              <c:numCache>
                <c:formatCode>General</c:formatCode>
                <c:ptCount val="72"/>
                <c:pt idx="0">
                  <c:v>0.189536963</c:v>
                </c:pt>
                <c:pt idx="1">
                  <c:v>6.4575822000000005E-2</c:v>
                </c:pt>
                <c:pt idx="2">
                  <c:v>0.102691906</c:v>
                </c:pt>
                <c:pt idx="3">
                  <c:v>3.6885223000000002E-2</c:v>
                </c:pt>
                <c:pt idx="4">
                  <c:v>1.7745001E-2</c:v>
                </c:pt>
                <c:pt idx="5">
                  <c:v>9.3186587000000001E-2</c:v>
                </c:pt>
                <c:pt idx="6">
                  <c:v>0</c:v>
                </c:pt>
                <c:pt idx="7">
                  <c:v>0.103745622</c:v>
                </c:pt>
                <c:pt idx="8">
                  <c:v>0.13902035700000001</c:v>
                </c:pt>
                <c:pt idx="9">
                  <c:v>9.9072929999999993E-3</c:v>
                </c:pt>
                <c:pt idx="10">
                  <c:v>0.115721883</c:v>
                </c:pt>
                <c:pt idx="11">
                  <c:v>0.107308496</c:v>
                </c:pt>
                <c:pt idx="12">
                  <c:v>0.10653423300000001</c:v>
                </c:pt>
                <c:pt idx="13">
                  <c:v>9.2697920000000003E-2</c:v>
                </c:pt>
                <c:pt idx="14">
                  <c:v>0.13433783399999999</c:v>
                </c:pt>
                <c:pt idx="15">
                  <c:v>7.0759394000000003E-2</c:v>
                </c:pt>
                <c:pt idx="16">
                  <c:v>8.3865127999999997E-2</c:v>
                </c:pt>
                <c:pt idx="17">
                  <c:v>7.3006539999999995E-2</c:v>
                </c:pt>
                <c:pt idx="18">
                  <c:v>0.116131497</c:v>
                </c:pt>
                <c:pt idx="19">
                  <c:v>7.0241229000000002E-2</c:v>
                </c:pt>
                <c:pt idx="20">
                  <c:v>9.9849904000000003E-2</c:v>
                </c:pt>
                <c:pt idx="21">
                  <c:v>6.0792344999999998E-2</c:v>
                </c:pt>
                <c:pt idx="22">
                  <c:v>8.4793714000000006E-2</c:v>
                </c:pt>
                <c:pt idx="23">
                  <c:v>7.0700889000000003E-2</c:v>
                </c:pt>
                <c:pt idx="24">
                  <c:v>7.6426591000000002E-2</c:v>
                </c:pt>
                <c:pt idx="25">
                  <c:v>0.125253433</c:v>
                </c:pt>
                <c:pt idx="26">
                  <c:v>8.3936301000000005E-2</c:v>
                </c:pt>
                <c:pt idx="27">
                  <c:v>0.12695221200000001</c:v>
                </c:pt>
                <c:pt idx="28">
                  <c:v>0.114279301</c:v>
                </c:pt>
                <c:pt idx="29">
                  <c:v>9.8003166000000003E-2</c:v>
                </c:pt>
                <c:pt idx="30">
                  <c:v>0.12801953199999999</c:v>
                </c:pt>
                <c:pt idx="31">
                  <c:v>5.3314133E-2</c:v>
                </c:pt>
                <c:pt idx="32">
                  <c:v>9.8012414000000006E-2</c:v>
                </c:pt>
                <c:pt idx="33">
                  <c:v>6.5561278000000001E-2</c:v>
                </c:pt>
                <c:pt idx="34">
                  <c:v>0.104089372</c:v>
                </c:pt>
                <c:pt idx="35">
                  <c:v>8.4608686000000002E-2</c:v>
                </c:pt>
                <c:pt idx="36">
                  <c:v>8.8726269999999996E-2</c:v>
                </c:pt>
                <c:pt idx="37">
                  <c:v>0.12864936699999999</c:v>
                </c:pt>
                <c:pt idx="38">
                  <c:v>0.15629430499999999</c:v>
                </c:pt>
                <c:pt idx="39">
                  <c:v>5.6719793999999997E-2</c:v>
                </c:pt>
                <c:pt idx="40">
                  <c:v>0.102092998</c:v>
                </c:pt>
                <c:pt idx="41">
                  <c:v>6.3313084000000006E-2</c:v>
                </c:pt>
                <c:pt idx="42">
                  <c:v>3.4447414000000003E-2</c:v>
                </c:pt>
                <c:pt idx="43">
                  <c:v>7.6152645000000005E-2</c:v>
                </c:pt>
                <c:pt idx="44">
                  <c:v>0.10750407300000001</c:v>
                </c:pt>
                <c:pt idx="45">
                  <c:v>2.5932324E-2</c:v>
                </c:pt>
                <c:pt idx="46">
                  <c:v>0.106642272</c:v>
                </c:pt>
                <c:pt idx="47">
                  <c:v>9.4148809999999999E-2</c:v>
                </c:pt>
                <c:pt idx="48">
                  <c:v>0.111106391</c:v>
                </c:pt>
                <c:pt idx="49">
                  <c:v>5.7574169999999999E-3</c:v>
                </c:pt>
                <c:pt idx="50">
                  <c:v>4.5909230000000002E-2</c:v>
                </c:pt>
                <c:pt idx="51">
                  <c:v>-1.3944981E-2</c:v>
                </c:pt>
                <c:pt idx="52">
                  <c:v>7.3961263999999999E-2</c:v>
                </c:pt>
                <c:pt idx="53">
                  <c:v>8.3431767000000004E-2</c:v>
                </c:pt>
                <c:pt idx="54">
                  <c:v>5.4154988000000001E-2</c:v>
                </c:pt>
                <c:pt idx="55">
                  <c:v>8.5956332999999996E-2</c:v>
                </c:pt>
                <c:pt idx="56">
                  <c:v>2.4922150000000001E-2</c:v>
                </c:pt>
                <c:pt idx="57">
                  <c:v>4.5361077E-2</c:v>
                </c:pt>
                <c:pt idx="58">
                  <c:v>0.150956796</c:v>
                </c:pt>
                <c:pt idx="59">
                  <c:v>2.3886134E-2</c:v>
                </c:pt>
                <c:pt idx="60">
                  <c:v>0.18622798900000001</c:v>
                </c:pt>
                <c:pt idx="61">
                  <c:v>0.25168826700000002</c:v>
                </c:pt>
                <c:pt idx="62">
                  <c:v>0.18688242099999999</c:v>
                </c:pt>
                <c:pt idx="63">
                  <c:v>0.19130823199999999</c:v>
                </c:pt>
                <c:pt idx="64">
                  <c:v>-0.10557596499999999</c:v>
                </c:pt>
                <c:pt idx="65">
                  <c:v>0.117798343</c:v>
                </c:pt>
                <c:pt idx="66">
                  <c:v>0.152092636</c:v>
                </c:pt>
                <c:pt idx="67">
                  <c:v>0.14225396100000001</c:v>
                </c:pt>
                <c:pt idx="68">
                  <c:v>0.15460357399999999</c:v>
                </c:pt>
                <c:pt idx="69">
                  <c:v>4.8431867000000003E-2</c:v>
                </c:pt>
                <c:pt idx="70">
                  <c:v>0.206037573</c:v>
                </c:pt>
                <c:pt idx="71">
                  <c:v>-8.4858526000000004E-2</c:v>
                </c:pt>
              </c:numCache>
            </c:numRef>
          </c:yVal>
        </c:ser>
        <c:axId val="146858752"/>
        <c:axId val="146860672"/>
      </c:scatterChart>
      <c:valAx>
        <c:axId val="146858752"/>
        <c:scaling>
          <c:orientation val="minMax"/>
          <c:max val="40"/>
          <c:min val="-4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Score Difference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860672"/>
        <c:crosses val="autoZero"/>
        <c:crossBetween val="midCat"/>
        <c:majorUnit val="10"/>
      </c:valAx>
      <c:valAx>
        <c:axId val="146860672"/>
        <c:scaling>
          <c:orientation val="minMax"/>
          <c:max val="0.30000000000000032"/>
          <c:min val="-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</a:t>
                </a:r>
                <a:r>
                  <a:rPr lang="en-US" sz="1200" baseline="0"/>
                  <a:t> Value per Play</a:t>
                </a:r>
                <a:endParaRPr lang="en-US" sz="1200"/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858752"/>
        <c:crosses val="autoZero"/>
        <c:crossBetween val="midCat"/>
        <c:majorUnit val="0.1"/>
      </c:valAx>
    </c:plotArea>
    <c:plotVisOnly val="1"/>
  </c:chart>
  <c:spPr>
    <a:ln>
      <a:solidFill>
        <a:sysClr val="windowText" lastClr="000000">
          <a:shade val="95000"/>
          <a:satMod val="105000"/>
        </a:sysClr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Score Difference</a:t>
            </a:r>
            <a:r>
              <a:rPr lang="en-US" baseline="0"/>
              <a:t> (</a:t>
            </a:r>
            <a:r>
              <a:rPr lang="en-US"/>
              <a:t>NGs)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NG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spPr>
              <a:ln w="44450"/>
            </c:spPr>
            <c:trendlineType val="linear"/>
          </c:trendline>
          <c:xVal>
            <c:numRef>
              <c:f>'Question 3 (score diff)'!$G$4:$G$74</c:f>
              <c:numCache>
                <c:formatCode>General</c:formatCode>
                <c:ptCount val="71"/>
                <c:pt idx="0">
                  <c:v>-39</c:v>
                </c:pt>
                <c:pt idx="1">
                  <c:v>-36</c:v>
                </c:pt>
                <c:pt idx="2">
                  <c:v>-35</c:v>
                </c:pt>
                <c:pt idx="3">
                  <c:v>-34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31</c:v>
                </c:pt>
                <c:pt idx="66">
                  <c:v>32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39</c:v>
                </c:pt>
              </c:numCache>
            </c:numRef>
          </c:xVal>
          <c:yVal>
            <c:numRef>
              <c:f>'Question 3 (score diff)'!$H$4:$H$74</c:f>
              <c:numCache>
                <c:formatCode>General</c:formatCode>
                <c:ptCount val="71"/>
                <c:pt idx="0">
                  <c:v>2.2670371000000002E-2</c:v>
                </c:pt>
                <c:pt idx="1">
                  <c:v>0</c:v>
                </c:pt>
                <c:pt idx="2">
                  <c:v>7.9202462000000001E-2</c:v>
                </c:pt>
                <c:pt idx="3">
                  <c:v>-3.5897310000000001E-3</c:v>
                </c:pt>
                <c:pt idx="4">
                  <c:v>2.8173999000000002E-2</c:v>
                </c:pt>
                <c:pt idx="5">
                  <c:v>0.10500256299999999</c:v>
                </c:pt>
                <c:pt idx="6">
                  <c:v>0</c:v>
                </c:pt>
                <c:pt idx="7">
                  <c:v>-0.16903299999999999</c:v>
                </c:pt>
                <c:pt idx="8">
                  <c:v>4.7748388000000003E-2</c:v>
                </c:pt>
                <c:pt idx="9">
                  <c:v>3.6688250999999998E-2</c:v>
                </c:pt>
                <c:pt idx="10">
                  <c:v>0</c:v>
                </c:pt>
                <c:pt idx="11">
                  <c:v>7.7794889000000006E-2</c:v>
                </c:pt>
                <c:pt idx="12">
                  <c:v>5.0894132000000002E-2</c:v>
                </c:pt>
                <c:pt idx="13">
                  <c:v>3.7058261000000002E-2</c:v>
                </c:pt>
                <c:pt idx="14">
                  <c:v>0.19043064000000001</c:v>
                </c:pt>
                <c:pt idx="15">
                  <c:v>4.6965115000000002E-2</c:v>
                </c:pt>
                <c:pt idx="16">
                  <c:v>0.18753815600000001</c:v>
                </c:pt>
                <c:pt idx="17">
                  <c:v>6.0974403000000003E-2</c:v>
                </c:pt>
                <c:pt idx="18">
                  <c:v>0.12366012899999999</c:v>
                </c:pt>
                <c:pt idx="19">
                  <c:v>0.15635136599999999</c:v>
                </c:pt>
                <c:pt idx="20">
                  <c:v>0.128266466</c:v>
                </c:pt>
                <c:pt idx="21">
                  <c:v>9.1850049000000003E-2</c:v>
                </c:pt>
                <c:pt idx="22">
                  <c:v>6.9766828000000003E-2</c:v>
                </c:pt>
                <c:pt idx="23">
                  <c:v>0.122257696</c:v>
                </c:pt>
                <c:pt idx="24">
                  <c:v>7.8737126000000004E-2</c:v>
                </c:pt>
                <c:pt idx="25">
                  <c:v>8.3037256000000004E-2</c:v>
                </c:pt>
                <c:pt idx="26">
                  <c:v>6.4278449000000001E-2</c:v>
                </c:pt>
                <c:pt idx="27">
                  <c:v>7.5512584999999993E-2</c:v>
                </c:pt>
                <c:pt idx="28">
                  <c:v>0.170188216</c:v>
                </c:pt>
                <c:pt idx="29">
                  <c:v>8.1844568000000006E-2</c:v>
                </c:pt>
                <c:pt idx="30">
                  <c:v>4.0258383000000002E-2</c:v>
                </c:pt>
                <c:pt idx="31">
                  <c:v>4.6312557999999997E-2</c:v>
                </c:pt>
                <c:pt idx="32">
                  <c:v>8.3839615000000006E-2</c:v>
                </c:pt>
                <c:pt idx="33">
                  <c:v>0.124851395</c:v>
                </c:pt>
                <c:pt idx="34">
                  <c:v>0.149378812</c:v>
                </c:pt>
                <c:pt idx="35">
                  <c:v>8.7936360000000005E-2</c:v>
                </c:pt>
                <c:pt idx="36">
                  <c:v>8.6713646000000005E-2</c:v>
                </c:pt>
                <c:pt idx="37">
                  <c:v>1.408103E-2</c:v>
                </c:pt>
                <c:pt idx="38">
                  <c:v>0.223137219</c:v>
                </c:pt>
                <c:pt idx="39">
                  <c:v>0.113250356</c:v>
                </c:pt>
                <c:pt idx="40">
                  <c:v>4.6020641000000001E-2</c:v>
                </c:pt>
                <c:pt idx="41">
                  <c:v>0.166705979</c:v>
                </c:pt>
                <c:pt idx="42">
                  <c:v>7.4414283999999997E-2</c:v>
                </c:pt>
                <c:pt idx="43">
                  <c:v>9.6753386999999996E-2</c:v>
                </c:pt>
                <c:pt idx="44">
                  <c:v>7.5581752000000002E-2</c:v>
                </c:pt>
                <c:pt idx="45">
                  <c:v>-4.8996538999999999E-2</c:v>
                </c:pt>
                <c:pt idx="46">
                  <c:v>0.1111868</c:v>
                </c:pt>
                <c:pt idx="47">
                  <c:v>2.2394575999999999E-2</c:v>
                </c:pt>
                <c:pt idx="48">
                  <c:v>9.8679986999999997E-2</c:v>
                </c:pt>
                <c:pt idx="49">
                  <c:v>0.119887567</c:v>
                </c:pt>
                <c:pt idx="50">
                  <c:v>9.9999176999999995E-2</c:v>
                </c:pt>
                <c:pt idx="51">
                  <c:v>0.121617567</c:v>
                </c:pt>
                <c:pt idx="52">
                  <c:v>0.13314989999999999</c:v>
                </c:pt>
                <c:pt idx="53">
                  <c:v>0.162020198</c:v>
                </c:pt>
                <c:pt idx="54">
                  <c:v>0.15881532700000001</c:v>
                </c:pt>
                <c:pt idx="55">
                  <c:v>0.13268761700000001</c:v>
                </c:pt>
                <c:pt idx="56">
                  <c:v>0.250874865</c:v>
                </c:pt>
                <c:pt idx="57">
                  <c:v>0.107291645</c:v>
                </c:pt>
                <c:pt idx="58">
                  <c:v>0.13694605400000001</c:v>
                </c:pt>
                <c:pt idx="59">
                  <c:v>1.0989818E-2</c:v>
                </c:pt>
                <c:pt idx="60">
                  <c:v>-6.2156089999999997E-2</c:v>
                </c:pt>
                <c:pt idx="61">
                  <c:v>0.355758833</c:v>
                </c:pt>
                <c:pt idx="62">
                  <c:v>6.7839399999999994E-2</c:v>
                </c:pt>
                <c:pt idx="63">
                  <c:v>0.10949397499999999</c:v>
                </c:pt>
                <c:pt idx="64">
                  <c:v>0.16204598200000001</c:v>
                </c:pt>
                <c:pt idx="65">
                  <c:v>0.36389647200000003</c:v>
                </c:pt>
                <c:pt idx="66">
                  <c:v>0.21903768200000001</c:v>
                </c:pt>
                <c:pt idx="67">
                  <c:v>-0.111794375</c:v>
                </c:pt>
                <c:pt idx="68">
                  <c:v>0.18809354</c:v>
                </c:pt>
                <c:pt idx="69">
                  <c:v>3.0457242999999998E-2</c:v>
                </c:pt>
                <c:pt idx="70">
                  <c:v>0.37009336799999998</c:v>
                </c:pt>
              </c:numCache>
            </c:numRef>
          </c:yVal>
        </c:ser>
        <c:axId val="146889728"/>
        <c:axId val="146912384"/>
      </c:scatterChart>
      <c:valAx>
        <c:axId val="146889728"/>
        <c:scaling>
          <c:orientation val="minMax"/>
          <c:max val="40"/>
          <c:min val="-4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Score Difference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912384"/>
        <c:crosses val="autoZero"/>
        <c:crossBetween val="midCat"/>
        <c:majorUnit val="10"/>
      </c:valAx>
      <c:valAx>
        <c:axId val="146912384"/>
        <c:scaling>
          <c:orientation val="minMax"/>
          <c:max val="0.30000000000000032"/>
          <c:min val="-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</a:t>
                </a:r>
                <a:r>
                  <a:rPr lang="en-US" sz="1200" baseline="0"/>
                  <a:t> Value per Play</a:t>
                </a:r>
                <a:endParaRPr lang="en-US" sz="1200"/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6889728"/>
        <c:crosses val="autoZero"/>
        <c:crossBetween val="midCat"/>
        <c:majorUnit val="0.1"/>
      </c:valAx>
    </c:plotArea>
    <c:plotVisOnly val="1"/>
  </c:chart>
  <c:spPr>
    <a:ln>
      <a:solidFill>
        <a:sysClr val="windowText" lastClr="000000">
          <a:shade val="95000"/>
          <a:satMod val="105000"/>
        </a:sysClr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Yards-to-Go</a:t>
            </a:r>
            <a:r>
              <a:rPr lang="en-US" baseline="0"/>
              <a:t> (</a:t>
            </a:r>
            <a:r>
              <a:rPr lang="en-US"/>
              <a:t>DEs)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4303937007874021"/>
          <c:y val="0.19763888888888889"/>
          <c:w val="0.72421762904636877"/>
          <c:h val="0.56827172645086088"/>
        </c:manualLayout>
      </c:layout>
      <c:scatterChart>
        <c:scatterStyle val="lineMarker"/>
        <c:ser>
          <c:idx val="0"/>
          <c:order val="0"/>
          <c:tx>
            <c:v>DE</c:v>
          </c:tx>
          <c:spPr>
            <a:ln w="28575">
              <a:noFill/>
            </a:ln>
          </c:spPr>
          <c:marker>
            <c:spPr>
              <a:solidFill>
                <a:srgbClr val="9BBB59">
                  <a:lumMod val="75000"/>
                </a:srgb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trendline>
            <c:spPr>
              <a:ln w="44450"/>
            </c:spPr>
            <c:trendlineType val="linear"/>
          </c:trendline>
          <c:xVal>
            <c:numRef>
              <c:f>'Question 3 (ytg)'!$A$4:$A$35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</c:numCache>
            </c:numRef>
          </c:xVal>
          <c:yVal>
            <c:numRef>
              <c:f>'Question 3 (ytg)'!$B$4:$B$35</c:f>
              <c:numCache>
                <c:formatCode>General</c:formatCode>
                <c:ptCount val="32"/>
                <c:pt idx="0">
                  <c:v>5.9330000000000001E-2</c:v>
                </c:pt>
                <c:pt idx="1">
                  <c:v>0.10297123</c:v>
                </c:pt>
                <c:pt idx="2">
                  <c:v>0.11726319</c:v>
                </c:pt>
                <c:pt idx="3">
                  <c:v>0.10926213</c:v>
                </c:pt>
                <c:pt idx="4">
                  <c:v>0.13767784</c:v>
                </c:pt>
                <c:pt idx="5">
                  <c:v>0.11594111</c:v>
                </c:pt>
                <c:pt idx="6">
                  <c:v>0.13106786000000001</c:v>
                </c:pt>
                <c:pt idx="7">
                  <c:v>0.13208753000000001</c:v>
                </c:pt>
                <c:pt idx="8">
                  <c:v>0.15911053</c:v>
                </c:pt>
                <c:pt idx="9">
                  <c:v>8.8840749999999996E-2</c:v>
                </c:pt>
                <c:pt idx="10">
                  <c:v>9.2001310000000003E-2</c:v>
                </c:pt>
                <c:pt idx="11">
                  <c:v>0.12505595</c:v>
                </c:pt>
                <c:pt idx="12">
                  <c:v>0.10819434</c:v>
                </c:pt>
                <c:pt idx="13">
                  <c:v>0.10192225000000001</c:v>
                </c:pt>
                <c:pt idx="14">
                  <c:v>8.9630619999999994E-2</c:v>
                </c:pt>
                <c:pt idx="15">
                  <c:v>0.19302540000000001</c:v>
                </c:pt>
                <c:pt idx="16">
                  <c:v>0.14073910000000001</c:v>
                </c:pt>
                <c:pt idx="17">
                  <c:v>0.15419216999999999</c:v>
                </c:pt>
                <c:pt idx="18">
                  <c:v>0.10608844000000001</c:v>
                </c:pt>
                <c:pt idx="19">
                  <c:v>9.1324890000000006E-2</c:v>
                </c:pt>
                <c:pt idx="20">
                  <c:v>0</c:v>
                </c:pt>
                <c:pt idx="21">
                  <c:v>2.6523270000000002E-2</c:v>
                </c:pt>
                <c:pt idx="22">
                  <c:v>2.2445819999999998E-2</c:v>
                </c:pt>
                <c:pt idx="23">
                  <c:v>0.13079025</c:v>
                </c:pt>
                <c:pt idx="24">
                  <c:v>0.14259098000000001</c:v>
                </c:pt>
                <c:pt idx="25">
                  <c:v>7.1520719999999996E-2</c:v>
                </c:pt>
                <c:pt idx="26">
                  <c:v>0.1923183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0.3205305</c:v>
                </c:pt>
              </c:numCache>
            </c:numRef>
          </c:yVal>
        </c:ser>
        <c:axId val="147072896"/>
        <c:axId val="147091456"/>
      </c:scatterChart>
      <c:valAx>
        <c:axId val="147072896"/>
        <c:scaling>
          <c:orientation val="maxMin"/>
          <c:max val="35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Yards-to-Go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7091456"/>
        <c:crosses val="autoZero"/>
        <c:crossBetween val="midCat"/>
        <c:majorUnit val="5"/>
      </c:valAx>
      <c:valAx>
        <c:axId val="147091456"/>
        <c:scaling>
          <c:orientation val="minMax"/>
          <c:max val="0.2"/>
          <c:min val="0"/>
        </c:scaling>
        <c:axPos val="r"/>
        <c:majorGridlines/>
        <c:title>
          <c:tx>
            <c:rich>
              <a:bodyPr rot="-5400000" vert="horz" anchor="t" anchorCtr="0"/>
              <a:lstStyle/>
              <a:p>
                <a:pPr>
                  <a:defRPr sz="1200"/>
                </a:pPr>
                <a:r>
                  <a:rPr lang="en-US" sz="1200"/>
                  <a:t>Average EP</a:t>
                </a:r>
                <a:r>
                  <a:rPr lang="en-US" sz="1200" baseline="0"/>
                  <a:t> Value per Play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3194444444444427E-2"/>
              <c:y val="0.16060185185185186"/>
            </c:manualLayout>
          </c:layout>
        </c:title>
        <c:numFmt formatCode="General" sourceLinked="1"/>
        <c:tickLblPos val="high"/>
        <c:txPr>
          <a:bodyPr/>
          <a:lstStyle/>
          <a:p>
            <a:pPr>
              <a:defRPr sz="1100"/>
            </a:pPr>
            <a:endParaRPr lang="en-US"/>
          </a:p>
        </c:txPr>
        <c:crossAx val="147072896"/>
        <c:crosses val="autoZero"/>
        <c:crossBetween val="midCat"/>
        <c:majorUnit val="0.05"/>
      </c:valAx>
    </c:plotArea>
    <c:plotVisOnly val="1"/>
  </c:chart>
  <c:spPr>
    <a:ln>
      <a:solidFill>
        <a:sysClr val="windowText" lastClr="000000">
          <a:shade val="95000"/>
          <a:satMod val="105000"/>
        </a:sysClr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Yards-to-Go</a:t>
            </a:r>
            <a:r>
              <a:rPr lang="en-US" baseline="0"/>
              <a:t> (</a:t>
            </a:r>
            <a:r>
              <a:rPr lang="en-US"/>
              <a:t>DTs)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5970603674540677"/>
          <c:y val="0.19763888888888889"/>
          <c:w val="0.71588429571303591"/>
          <c:h val="0.5682717264508611"/>
        </c:manualLayout>
      </c:layout>
      <c:scatterChart>
        <c:scatterStyle val="lineMarker"/>
        <c:ser>
          <c:idx val="0"/>
          <c:order val="0"/>
          <c:tx>
            <c:v>DT</c:v>
          </c:tx>
          <c:spPr>
            <a:ln w="28575">
              <a:noFill/>
            </a:ln>
          </c:spPr>
          <c:marker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 w="44450"/>
            </c:spPr>
            <c:trendlineType val="linear"/>
          </c:trendline>
          <c:xVal>
            <c:numRef>
              <c:f>'Question 3 (ytg)'!$D$4:$D$36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</c:numCache>
            </c:numRef>
          </c:xVal>
          <c:yVal>
            <c:numRef>
              <c:f>'Question 3 (ytg)'!$E$4:$E$36</c:f>
              <c:numCache>
                <c:formatCode>General</c:formatCode>
                <c:ptCount val="33"/>
                <c:pt idx="0">
                  <c:v>9.0358820000000006E-2</c:v>
                </c:pt>
                <c:pt idx="1">
                  <c:v>0.12869873000000001</c:v>
                </c:pt>
                <c:pt idx="2">
                  <c:v>0.11968945</c:v>
                </c:pt>
                <c:pt idx="3">
                  <c:v>8.0587080000000005E-2</c:v>
                </c:pt>
                <c:pt idx="4">
                  <c:v>7.8358250000000004E-2</c:v>
                </c:pt>
                <c:pt idx="5">
                  <c:v>8.7115810000000002E-2</c:v>
                </c:pt>
                <c:pt idx="6">
                  <c:v>8.5741510000000007E-2</c:v>
                </c:pt>
                <c:pt idx="7">
                  <c:v>8.8356619999999997E-2</c:v>
                </c:pt>
                <c:pt idx="8">
                  <c:v>3.5522860000000003E-2</c:v>
                </c:pt>
                <c:pt idx="9">
                  <c:v>8.3209370000000005E-2</c:v>
                </c:pt>
                <c:pt idx="10">
                  <c:v>8.4792199999999998E-2</c:v>
                </c:pt>
                <c:pt idx="11">
                  <c:v>8.4933030000000007E-2</c:v>
                </c:pt>
                <c:pt idx="12">
                  <c:v>7.8308619999999995E-2</c:v>
                </c:pt>
                <c:pt idx="13">
                  <c:v>0.11539381999999999</c:v>
                </c:pt>
                <c:pt idx="14">
                  <c:v>8.9946300000000007E-2</c:v>
                </c:pt>
                <c:pt idx="15">
                  <c:v>0.13663889000000001</c:v>
                </c:pt>
                <c:pt idx="16">
                  <c:v>0.12782254000000001</c:v>
                </c:pt>
                <c:pt idx="17">
                  <c:v>3.9878299999999998E-2</c:v>
                </c:pt>
                <c:pt idx="18">
                  <c:v>4.6028180000000002E-2</c:v>
                </c:pt>
                <c:pt idx="19">
                  <c:v>5.6092000000000003E-2</c:v>
                </c:pt>
                <c:pt idx="20">
                  <c:v>3.6984290000000003E-2</c:v>
                </c:pt>
                <c:pt idx="21">
                  <c:v>4.4495119999999999E-2</c:v>
                </c:pt>
                <c:pt idx="22">
                  <c:v>4.1374729999999998E-2</c:v>
                </c:pt>
                <c:pt idx="23">
                  <c:v>9.8870849999999996E-2</c:v>
                </c:pt>
                <c:pt idx="24">
                  <c:v>0.30183789999999999</c:v>
                </c:pt>
                <c:pt idx="25">
                  <c:v>0.11867490999999999</c:v>
                </c:pt>
                <c:pt idx="26">
                  <c:v>0</c:v>
                </c:pt>
                <c:pt idx="27">
                  <c:v>0.24039787000000001</c:v>
                </c:pt>
                <c:pt idx="28">
                  <c:v>0</c:v>
                </c:pt>
                <c:pt idx="29">
                  <c:v>0</c:v>
                </c:pt>
                <c:pt idx="30">
                  <c:v>-4.9401E-2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147112704"/>
        <c:axId val="147157376"/>
      </c:scatterChart>
      <c:valAx>
        <c:axId val="147112704"/>
        <c:scaling>
          <c:orientation val="maxMin"/>
          <c:max val="35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Yards-to-Go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7157376"/>
        <c:crosses val="autoZero"/>
        <c:crossBetween val="midCat"/>
        <c:majorUnit val="5"/>
      </c:valAx>
      <c:valAx>
        <c:axId val="147157376"/>
        <c:scaling>
          <c:orientation val="minMax"/>
          <c:max val="0.15000000000000016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</a:t>
                </a:r>
                <a:r>
                  <a:rPr lang="en-US" sz="1200" baseline="0"/>
                  <a:t> Value per Play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4305555555555554E-2"/>
              <c:y val="0.16060185185185186"/>
            </c:manualLayout>
          </c:layout>
        </c:title>
        <c:numFmt formatCode="General" sourceLinked="1"/>
        <c:tickLblPos val="high"/>
        <c:txPr>
          <a:bodyPr/>
          <a:lstStyle/>
          <a:p>
            <a:pPr>
              <a:defRPr sz="1100"/>
            </a:pPr>
            <a:endParaRPr lang="en-US"/>
          </a:p>
        </c:txPr>
        <c:crossAx val="147112704"/>
        <c:crosses val="autoZero"/>
        <c:crossBetween val="midCat"/>
        <c:majorUnit val="0.05"/>
      </c:valAx>
    </c:plotArea>
    <c:plotVisOnly val="1"/>
  </c:chart>
  <c:spPr>
    <a:ln>
      <a:solidFill>
        <a:sysClr val="windowText" lastClr="000000">
          <a:shade val="95000"/>
          <a:satMod val="105000"/>
        </a:sysClr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Yards-to-Go</a:t>
            </a:r>
            <a:r>
              <a:rPr lang="en-US" baseline="0"/>
              <a:t> (</a:t>
            </a:r>
            <a:r>
              <a:rPr lang="en-US"/>
              <a:t>NGs)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7081714785651795"/>
          <c:y val="0.19763888888888889"/>
          <c:w val="0.70477318460192451"/>
          <c:h val="0.56827172645086133"/>
        </c:manualLayout>
      </c:layout>
      <c:scatterChart>
        <c:scatterStyle val="lineMarker"/>
        <c:ser>
          <c:idx val="0"/>
          <c:order val="0"/>
          <c:tx>
            <c:v>NG</c:v>
          </c:tx>
          <c:spPr>
            <a:ln w="28575"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spPr>
              <a:ln w="44450"/>
            </c:spPr>
            <c:trendlineType val="linear"/>
          </c:trendline>
          <c:xVal>
            <c:numRef>
              <c:f>'Question 3 (ytg)'!$G$4:$G$32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32</c:v>
                </c:pt>
              </c:numCache>
            </c:numRef>
          </c:xVal>
          <c:yVal>
            <c:numRef>
              <c:f>'Question 3 (ytg)'!$H$4:$H$32</c:f>
              <c:numCache>
                <c:formatCode>General</c:formatCode>
                <c:ptCount val="29"/>
                <c:pt idx="0">
                  <c:v>2.6995809999999999E-2</c:v>
                </c:pt>
                <c:pt idx="1">
                  <c:v>7.2220779999999998E-2</c:v>
                </c:pt>
                <c:pt idx="2">
                  <c:v>7.849921E-2</c:v>
                </c:pt>
                <c:pt idx="3">
                  <c:v>4.6656879999999998E-2</c:v>
                </c:pt>
                <c:pt idx="4">
                  <c:v>6.3033140000000001E-2</c:v>
                </c:pt>
                <c:pt idx="5">
                  <c:v>0.12381212</c:v>
                </c:pt>
                <c:pt idx="6">
                  <c:v>6.2994229999999998E-2</c:v>
                </c:pt>
                <c:pt idx="7">
                  <c:v>0.11083869</c:v>
                </c:pt>
                <c:pt idx="8">
                  <c:v>0.1027864</c:v>
                </c:pt>
                <c:pt idx="9">
                  <c:v>0.10070958000000001</c:v>
                </c:pt>
                <c:pt idx="10">
                  <c:v>0.27354969000000001</c:v>
                </c:pt>
                <c:pt idx="11">
                  <c:v>0.24074392999999999</c:v>
                </c:pt>
                <c:pt idx="12">
                  <c:v>0.14360421000000001</c:v>
                </c:pt>
                <c:pt idx="13">
                  <c:v>0.11462261</c:v>
                </c:pt>
                <c:pt idx="14">
                  <c:v>5.9538290000000001E-2</c:v>
                </c:pt>
                <c:pt idx="15">
                  <c:v>0.13075100000000001</c:v>
                </c:pt>
                <c:pt idx="16">
                  <c:v>0.1196871</c:v>
                </c:pt>
                <c:pt idx="17">
                  <c:v>0.29260565999999999</c:v>
                </c:pt>
                <c:pt idx="18">
                  <c:v>0.10420743</c:v>
                </c:pt>
                <c:pt idx="19">
                  <c:v>7.2093660000000004E-2</c:v>
                </c:pt>
                <c:pt idx="20">
                  <c:v>0.23548274999999999</c:v>
                </c:pt>
                <c:pt idx="21">
                  <c:v>3.2135190000000001E-2</c:v>
                </c:pt>
                <c:pt idx="22">
                  <c:v>-0.14525080000000001</c:v>
                </c:pt>
                <c:pt idx="23">
                  <c:v>0</c:v>
                </c:pt>
                <c:pt idx="24">
                  <c:v>7.6972029999999997E-2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147208832"/>
        <c:axId val="147227392"/>
      </c:scatterChart>
      <c:valAx>
        <c:axId val="147208832"/>
        <c:scaling>
          <c:orientation val="maxMin"/>
          <c:max val="35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Yards-to-Go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47227392"/>
        <c:crosses val="autoZero"/>
        <c:crossBetween val="midCat"/>
        <c:majorUnit val="5"/>
      </c:valAx>
      <c:valAx>
        <c:axId val="147227392"/>
        <c:scaling>
          <c:orientation val="minMax"/>
          <c:max val="0.15000000000000016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</a:t>
                </a:r>
                <a:r>
                  <a:rPr lang="en-US" sz="1200" baseline="0"/>
                  <a:t> Value per Play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1527777777777814E-2"/>
              <c:y val="0.16060185185185186"/>
            </c:manualLayout>
          </c:layout>
        </c:title>
        <c:numFmt formatCode="General" sourceLinked="1"/>
        <c:tickLblPos val="high"/>
        <c:txPr>
          <a:bodyPr/>
          <a:lstStyle/>
          <a:p>
            <a:pPr>
              <a:defRPr sz="1100"/>
            </a:pPr>
            <a:endParaRPr lang="en-US"/>
          </a:p>
        </c:txPr>
        <c:crossAx val="147208832"/>
        <c:crosses val="autoZero"/>
        <c:crossBetween val="midCat"/>
        <c:majorUnit val="0.05"/>
      </c:valAx>
    </c:plotArea>
    <c:plotVisOnly val="1"/>
  </c:chart>
  <c:spPr>
    <a:ln>
      <a:solidFill>
        <a:sysClr val="windowText" lastClr="000000">
          <a:shade val="95000"/>
          <a:satMod val="105000"/>
        </a:sysClr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Value by Yards-to-Go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16852580927384"/>
          <c:y val="0.19763888888888889"/>
          <c:w val="0.67730074365704285"/>
          <c:h val="0.56827172645086088"/>
        </c:manualLayout>
      </c:layout>
      <c:scatterChart>
        <c:scatterStyle val="lineMarker"/>
        <c:ser>
          <c:idx val="0"/>
          <c:order val="0"/>
          <c:tx>
            <c:v>DE</c:v>
          </c:tx>
          <c:spPr>
            <a:ln w="28575">
              <a:noFill/>
            </a:ln>
          </c:spPr>
          <c:marker>
            <c:symbol val="none"/>
          </c:marker>
          <c:trendline>
            <c:name>DE</c:name>
            <c:spPr>
              <a:ln w="444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</c:trendline>
          <c:xVal>
            <c:numRef>
              <c:f>'Question 3 (ytg)'!$A$4:$A$35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</c:numCache>
            </c:numRef>
          </c:xVal>
          <c:yVal>
            <c:numRef>
              <c:f>'Question 3 (ytg)'!$B$4:$B$35</c:f>
              <c:numCache>
                <c:formatCode>General</c:formatCode>
                <c:ptCount val="32"/>
                <c:pt idx="0">
                  <c:v>5.9330000000000001E-2</c:v>
                </c:pt>
                <c:pt idx="1">
                  <c:v>0.10297123</c:v>
                </c:pt>
                <c:pt idx="2">
                  <c:v>0.11726319</c:v>
                </c:pt>
                <c:pt idx="3">
                  <c:v>0.10926213</c:v>
                </c:pt>
                <c:pt idx="4">
                  <c:v>0.13767784</c:v>
                </c:pt>
                <c:pt idx="5">
                  <c:v>0.11594111</c:v>
                </c:pt>
                <c:pt idx="6">
                  <c:v>0.13106786000000001</c:v>
                </c:pt>
                <c:pt idx="7">
                  <c:v>0.13208753000000001</c:v>
                </c:pt>
                <c:pt idx="8">
                  <c:v>0.15911053</c:v>
                </c:pt>
                <c:pt idx="9">
                  <c:v>8.8840749999999996E-2</c:v>
                </c:pt>
                <c:pt idx="10">
                  <c:v>9.2001310000000003E-2</c:v>
                </c:pt>
                <c:pt idx="11">
                  <c:v>0.12505595</c:v>
                </c:pt>
                <c:pt idx="12">
                  <c:v>0.10819434</c:v>
                </c:pt>
                <c:pt idx="13">
                  <c:v>0.10192225000000001</c:v>
                </c:pt>
                <c:pt idx="14">
                  <c:v>8.9630619999999994E-2</c:v>
                </c:pt>
                <c:pt idx="15">
                  <c:v>0.19302540000000001</c:v>
                </c:pt>
                <c:pt idx="16">
                  <c:v>0.14073910000000001</c:v>
                </c:pt>
                <c:pt idx="17">
                  <c:v>0.15419216999999999</c:v>
                </c:pt>
                <c:pt idx="18">
                  <c:v>0.10608844000000001</c:v>
                </c:pt>
                <c:pt idx="19">
                  <c:v>9.1324890000000006E-2</c:v>
                </c:pt>
                <c:pt idx="20">
                  <c:v>0</c:v>
                </c:pt>
                <c:pt idx="21">
                  <c:v>2.6523270000000002E-2</c:v>
                </c:pt>
                <c:pt idx="22">
                  <c:v>2.2445819999999998E-2</c:v>
                </c:pt>
                <c:pt idx="23">
                  <c:v>0.13079025</c:v>
                </c:pt>
                <c:pt idx="24">
                  <c:v>0.14259098000000001</c:v>
                </c:pt>
                <c:pt idx="25">
                  <c:v>7.1520719999999996E-2</c:v>
                </c:pt>
                <c:pt idx="26">
                  <c:v>0.1923183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0.3205305</c:v>
                </c:pt>
              </c:numCache>
            </c:numRef>
          </c:yVal>
        </c:ser>
        <c:ser>
          <c:idx val="1"/>
          <c:order val="1"/>
          <c:tx>
            <c:v>DT</c:v>
          </c:tx>
          <c:spPr>
            <a:ln w="28575">
              <a:noFill/>
            </a:ln>
          </c:spPr>
          <c:marker>
            <c:symbol val="none"/>
          </c:marker>
          <c:trendline>
            <c:name>DT</c:name>
            <c:spPr>
              <a:ln w="44450">
                <a:solidFill>
                  <a:srgbClr val="0070C0"/>
                </a:solidFill>
              </a:ln>
            </c:spPr>
            <c:trendlineType val="linear"/>
          </c:trendline>
          <c:xVal>
            <c:numRef>
              <c:f>'Question 3 (ytg)'!$D$4:$D$36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34</c:v>
                </c:pt>
              </c:numCache>
            </c:numRef>
          </c:xVal>
          <c:yVal>
            <c:numRef>
              <c:f>'Question 3 (ytg)'!$E$4:$E$36</c:f>
              <c:numCache>
                <c:formatCode>General</c:formatCode>
                <c:ptCount val="33"/>
                <c:pt idx="0">
                  <c:v>9.0358820000000006E-2</c:v>
                </c:pt>
                <c:pt idx="1">
                  <c:v>0.12869873000000001</c:v>
                </c:pt>
                <c:pt idx="2">
                  <c:v>0.11968945</c:v>
                </c:pt>
                <c:pt idx="3">
                  <c:v>8.0587080000000005E-2</c:v>
                </c:pt>
                <c:pt idx="4">
                  <c:v>7.8358250000000004E-2</c:v>
                </c:pt>
                <c:pt idx="5">
                  <c:v>8.7115810000000002E-2</c:v>
                </c:pt>
                <c:pt idx="6">
                  <c:v>8.5741510000000007E-2</c:v>
                </c:pt>
                <c:pt idx="7">
                  <c:v>8.8356619999999997E-2</c:v>
                </c:pt>
                <c:pt idx="8">
                  <c:v>3.5522860000000003E-2</c:v>
                </c:pt>
                <c:pt idx="9">
                  <c:v>8.3209370000000005E-2</c:v>
                </c:pt>
                <c:pt idx="10">
                  <c:v>8.4792199999999998E-2</c:v>
                </c:pt>
                <c:pt idx="11">
                  <c:v>8.4933030000000007E-2</c:v>
                </c:pt>
                <c:pt idx="12">
                  <c:v>7.8308619999999995E-2</c:v>
                </c:pt>
                <c:pt idx="13">
                  <c:v>0.11539381999999999</c:v>
                </c:pt>
                <c:pt idx="14">
                  <c:v>8.9946300000000007E-2</c:v>
                </c:pt>
                <c:pt idx="15">
                  <c:v>0.13663889000000001</c:v>
                </c:pt>
                <c:pt idx="16">
                  <c:v>0.12782254000000001</c:v>
                </c:pt>
                <c:pt idx="17">
                  <c:v>3.9878299999999998E-2</c:v>
                </c:pt>
                <c:pt idx="18">
                  <c:v>4.6028180000000002E-2</c:v>
                </c:pt>
                <c:pt idx="19">
                  <c:v>5.6092000000000003E-2</c:v>
                </c:pt>
                <c:pt idx="20">
                  <c:v>3.6984290000000003E-2</c:v>
                </c:pt>
                <c:pt idx="21">
                  <c:v>4.4495119999999999E-2</c:v>
                </c:pt>
                <c:pt idx="22">
                  <c:v>4.1374729999999998E-2</c:v>
                </c:pt>
                <c:pt idx="23">
                  <c:v>9.8870849999999996E-2</c:v>
                </c:pt>
                <c:pt idx="24">
                  <c:v>0.30183789999999999</c:v>
                </c:pt>
                <c:pt idx="25">
                  <c:v>0.11867490999999999</c:v>
                </c:pt>
                <c:pt idx="26">
                  <c:v>0</c:v>
                </c:pt>
                <c:pt idx="27">
                  <c:v>0.24039787000000001</c:v>
                </c:pt>
                <c:pt idx="28">
                  <c:v>0</c:v>
                </c:pt>
                <c:pt idx="29">
                  <c:v>0</c:v>
                </c:pt>
                <c:pt idx="30">
                  <c:v>-4.9401E-2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ser>
          <c:idx val="2"/>
          <c:order val="2"/>
          <c:tx>
            <c:v>NG</c:v>
          </c:tx>
          <c:spPr>
            <a:ln w="28575">
              <a:noFill/>
            </a:ln>
          </c:spPr>
          <c:marker>
            <c:symbol val="none"/>
          </c:marker>
          <c:trendline>
            <c:name>NG</c:name>
            <c:spPr>
              <a:ln w="444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</c:trendline>
          <c:xVal>
            <c:numRef>
              <c:f>'Question 3 (ytg)'!$G$4:$G$32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32</c:v>
                </c:pt>
              </c:numCache>
            </c:numRef>
          </c:xVal>
          <c:yVal>
            <c:numRef>
              <c:f>'Question 3 (ytg)'!$H$4:$H$32</c:f>
              <c:numCache>
                <c:formatCode>General</c:formatCode>
                <c:ptCount val="29"/>
                <c:pt idx="0">
                  <c:v>2.6995809999999999E-2</c:v>
                </c:pt>
                <c:pt idx="1">
                  <c:v>7.2220779999999998E-2</c:v>
                </c:pt>
                <c:pt idx="2">
                  <c:v>7.849921E-2</c:v>
                </c:pt>
                <c:pt idx="3">
                  <c:v>4.6656879999999998E-2</c:v>
                </c:pt>
                <c:pt idx="4">
                  <c:v>6.3033140000000001E-2</c:v>
                </c:pt>
                <c:pt idx="5">
                  <c:v>0.12381212</c:v>
                </c:pt>
                <c:pt idx="6">
                  <c:v>6.2994229999999998E-2</c:v>
                </c:pt>
                <c:pt idx="7">
                  <c:v>0.11083869</c:v>
                </c:pt>
                <c:pt idx="8">
                  <c:v>0.1027864</c:v>
                </c:pt>
                <c:pt idx="9">
                  <c:v>0.10070958000000001</c:v>
                </c:pt>
                <c:pt idx="10">
                  <c:v>0.27354969000000001</c:v>
                </c:pt>
                <c:pt idx="11">
                  <c:v>0.24074392999999999</c:v>
                </c:pt>
                <c:pt idx="12">
                  <c:v>0.14360421000000001</c:v>
                </c:pt>
                <c:pt idx="13">
                  <c:v>0.11462261</c:v>
                </c:pt>
                <c:pt idx="14">
                  <c:v>5.9538290000000001E-2</c:v>
                </c:pt>
                <c:pt idx="15">
                  <c:v>0.13075100000000001</c:v>
                </c:pt>
                <c:pt idx="16">
                  <c:v>0.1196871</c:v>
                </c:pt>
                <c:pt idx="17">
                  <c:v>0.29260565999999999</c:v>
                </c:pt>
                <c:pt idx="18">
                  <c:v>0.10420743</c:v>
                </c:pt>
                <c:pt idx="19">
                  <c:v>7.2093660000000004E-2</c:v>
                </c:pt>
                <c:pt idx="20">
                  <c:v>0.23548274999999999</c:v>
                </c:pt>
                <c:pt idx="21">
                  <c:v>3.2135190000000001E-2</c:v>
                </c:pt>
                <c:pt idx="22">
                  <c:v>-0.14525080000000001</c:v>
                </c:pt>
                <c:pt idx="23">
                  <c:v>0</c:v>
                </c:pt>
                <c:pt idx="24">
                  <c:v>7.6972029999999997E-2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147272064"/>
        <c:axId val="147273984"/>
      </c:scatterChart>
      <c:valAx>
        <c:axId val="147272064"/>
        <c:scaling>
          <c:orientation val="maxMin"/>
          <c:max val="35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Yards-to-Go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7273984"/>
        <c:crosses val="autoZero"/>
        <c:crossBetween val="midCat"/>
        <c:majorUnit val="5"/>
      </c:valAx>
      <c:valAx>
        <c:axId val="147273984"/>
        <c:scaling>
          <c:orientation val="minMax"/>
          <c:max val="0.15000000000000016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EP Value per Play</a:t>
                </a:r>
              </a:p>
            </c:rich>
          </c:tx>
          <c:layout>
            <c:manualLayout>
              <c:xMode val="edge"/>
              <c:yMode val="edge"/>
              <c:x val="1.6763779527559107E-2"/>
              <c:y val="0.15597222222222243"/>
            </c:manualLayout>
          </c:layout>
        </c:title>
        <c:numFmt formatCode="General" sourceLinked="1"/>
        <c:tickLblPos val="high"/>
        <c:txPr>
          <a:bodyPr/>
          <a:lstStyle/>
          <a:p>
            <a:pPr>
              <a:defRPr sz="1100"/>
            </a:pPr>
            <a:endParaRPr lang="en-US"/>
          </a:p>
        </c:txPr>
        <c:crossAx val="147272064"/>
        <c:crosses val="autoZero"/>
        <c:crossBetween val="midCat"/>
        <c:majorUnit val="0.05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txPr>
        <a:bodyPr/>
        <a:lstStyle/>
        <a:p>
          <a:pPr>
            <a:defRPr sz="1200" b="0"/>
          </a:pPr>
          <a:endParaRPr lang="en-US"/>
        </a:p>
      </c:txPr>
    </c:legend>
    <c:plotVisOnly val="1"/>
  </c:chart>
  <c:spPr>
    <a:ln>
      <a:solidFill>
        <a:schemeClr val="tx1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QB</a:t>
            </a:r>
            <a:r>
              <a:rPr lang="en-US" baseline="0"/>
              <a:t> Pressures w/out Sack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1'!$D$3</c:f>
              <c:strCache>
                <c:ptCount val="1"/>
                <c:pt idx="0">
                  <c:v>Pressures (No Sack)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1'!$A$4:$A$8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1'!$D$4:$D$8</c:f>
              <c:numCache>
                <c:formatCode>General</c:formatCode>
                <c:ptCount val="5"/>
                <c:pt idx="0">
                  <c:v>535</c:v>
                </c:pt>
                <c:pt idx="1">
                  <c:v>288</c:v>
                </c:pt>
                <c:pt idx="2">
                  <c:v>263</c:v>
                </c:pt>
                <c:pt idx="3">
                  <c:v>319</c:v>
                </c:pt>
                <c:pt idx="4">
                  <c:v>516</c:v>
                </c:pt>
              </c:numCache>
            </c:numRef>
          </c:val>
        </c:ser>
        <c:axId val="146025088"/>
        <c:axId val="146030976"/>
      </c:barChart>
      <c:catAx>
        <c:axId val="14602508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030976"/>
        <c:crosses val="autoZero"/>
        <c:auto val="1"/>
        <c:lblAlgn val="ctr"/>
        <c:lblOffset val="100"/>
      </c:catAx>
      <c:valAx>
        <c:axId val="146030976"/>
        <c:scaling>
          <c:orientation val="minMax"/>
        </c:scaling>
        <c:axPos val="l"/>
        <c:majorGridlines/>
        <c:numFmt formatCode="General" sourceLinked="1"/>
        <c:tickLblPos val="nextTo"/>
        <c:crossAx val="146025088"/>
        <c:crosses val="autoZero"/>
        <c:crossBetween val="between"/>
      </c:valAx>
    </c:plotArea>
    <c:plotVisOnly val="1"/>
  </c:chart>
  <c:spPr>
    <a:ln>
      <a:solidFill>
        <a:sysClr val="windowText" lastClr="000000"/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Solo Tackles (non-Sacks)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1'!$B$20</c:f>
              <c:strCache>
                <c:ptCount val="1"/>
                <c:pt idx="0">
                  <c:v>Solo Tackles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1'!$A$21:$A$25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1'!$B$21:$B$25</c:f>
              <c:numCache>
                <c:formatCode>General</c:formatCode>
                <c:ptCount val="5"/>
                <c:pt idx="0">
                  <c:v>279</c:v>
                </c:pt>
                <c:pt idx="1">
                  <c:v>306</c:v>
                </c:pt>
                <c:pt idx="2">
                  <c:v>316</c:v>
                </c:pt>
                <c:pt idx="3">
                  <c:v>289</c:v>
                </c:pt>
                <c:pt idx="4">
                  <c:v>271</c:v>
                </c:pt>
              </c:numCache>
            </c:numRef>
          </c:val>
        </c:ser>
        <c:axId val="146052224"/>
        <c:axId val="146053760"/>
      </c:barChart>
      <c:catAx>
        <c:axId val="146052224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053760"/>
        <c:crosses val="autoZero"/>
        <c:auto val="1"/>
        <c:lblAlgn val="ctr"/>
        <c:lblOffset val="100"/>
      </c:catAx>
      <c:valAx>
        <c:axId val="146053760"/>
        <c:scaling>
          <c:orientation val="minMax"/>
        </c:scaling>
        <c:axPos val="l"/>
        <c:majorGridlines/>
        <c:numFmt formatCode="General" sourceLinked="1"/>
        <c:tickLblPos val="nextTo"/>
        <c:crossAx val="146052224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Assisted Tackles (non-Sacks)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1'!$C$20</c:f>
              <c:strCache>
                <c:ptCount val="1"/>
                <c:pt idx="0">
                  <c:v>Assisted Tackles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1'!$A$21:$A$25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1'!$C$21:$C$25</c:f>
              <c:numCache>
                <c:formatCode>General</c:formatCode>
                <c:ptCount val="5"/>
                <c:pt idx="0">
                  <c:v>257</c:v>
                </c:pt>
                <c:pt idx="1">
                  <c:v>349</c:v>
                </c:pt>
                <c:pt idx="2">
                  <c:v>369</c:v>
                </c:pt>
                <c:pt idx="3">
                  <c:v>310</c:v>
                </c:pt>
                <c:pt idx="4">
                  <c:v>257</c:v>
                </c:pt>
              </c:numCache>
            </c:numRef>
          </c:val>
        </c:ser>
        <c:axId val="86519168"/>
        <c:axId val="86529152"/>
      </c:barChart>
      <c:catAx>
        <c:axId val="8651916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86529152"/>
        <c:crosses val="autoZero"/>
        <c:auto val="1"/>
        <c:lblAlgn val="ctr"/>
        <c:lblOffset val="100"/>
      </c:catAx>
      <c:valAx>
        <c:axId val="86529152"/>
        <c:scaling>
          <c:orientation val="minMax"/>
        </c:scaling>
        <c:axPos val="l"/>
        <c:majorGridlines/>
        <c:numFmt formatCode="General" sourceLinked="1"/>
        <c:tickLblPos val="nextTo"/>
        <c:crossAx val="86519168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 Break-Ups w/out INT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1'!$D$20</c:f>
              <c:strCache>
                <c:ptCount val="1"/>
                <c:pt idx="0">
                  <c:v>Pass Breakups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1'!$A$21:$A$25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1'!$D$21:$D$25</c:f>
              <c:numCache>
                <c:formatCode>0</c:formatCode>
                <c:ptCount val="5"/>
                <c:pt idx="0">
                  <c:v>21.7</c:v>
                </c:pt>
                <c:pt idx="1">
                  <c:v>23.6</c:v>
                </c:pt>
                <c:pt idx="2">
                  <c:v>20</c:v>
                </c:pt>
                <c:pt idx="3">
                  <c:v>32.1</c:v>
                </c:pt>
                <c:pt idx="4">
                  <c:v>20.9</c:v>
                </c:pt>
              </c:numCache>
            </c:numRef>
          </c:val>
        </c:ser>
        <c:axId val="86558592"/>
        <c:axId val="86560128"/>
      </c:barChart>
      <c:catAx>
        <c:axId val="8655859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86560128"/>
        <c:crosses val="autoZero"/>
        <c:auto val="1"/>
        <c:lblAlgn val="ctr"/>
        <c:lblOffset val="100"/>
      </c:catAx>
      <c:valAx>
        <c:axId val="86560128"/>
        <c:scaling>
          <c:orientation val="minMax"/>
        </c:scaling>
        <c:axPos val="l"/>
        <c:majorGridlines/>
        <c:numFmt formatCode="0" sourceLinked="1"/>
        <c:tickLblPos val="nextTo"/>
        <c:crossAx val="86558592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Interceptions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1'!$B$37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1'!$A$38:$A$42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1'!$B$38:$B$42</c:f>
              <c:numCache>
                <c:formatCode>0</c:formatCode>
                <c:ptCount val="5"/>
                <c:pt idx="0">
                  <c:v>0.98599999999999999</c:v>
                </c:pt>
                <c:pt idx="1">
                  <c:v>2.0499999999999998</c:v>
                </c:pt>
                <c:pt idx="2">
                  <c:v>0</c:v>
                </c:pt>
                <c:pt idx="3">
                  <c:v>1.07</c:v>
                </c:pt>
                <c:pt idx="4">
                  <c:v>0.995</c:v>
                </c:pt>
              </c:numCache>
            </c:numRef>
          </c:val>
        </c:ser>
        <c:axId val="146121088"/>
        <c:axId val="146122624"/>
      </c:barChart>
      <c:catAx>
        <c:axId val="14612108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122624"/>
        <c:crosses val="autoZero"/>
        <c:auto val="1"/>
        <c:lblAlgn val="ctr"/>
        <c:lblOffset val="100"/>
      </c:catAx>
      <c:valAx>
        <c:axId val="146122624"/>
        <c:scaling>
          <c:orientation val="minMax"/>
        </c:scaling>
        <c:axPos val="l"/>
        <c:majorGridlines/>
        <c:numFmt formatCode="0" sourceLinked="1"/>
        <c:tickLblPos val="nextTo"/>
        <c:crossAx val="146121088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Forced Fumbles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1'!$C$37</c:f>
              <c:strCache>
                <c:ptCount val="1"/>
                <c:pt idx="0">
                  <c:v>Forced Fumbles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1'!$A$38:$A$42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1'!$C$38:$C$42</c:f>
              <c:numCache>
                <c:formatCode>0</c:formatCode>
                <c:ptCount val="5"/>
                <c:pt idx="0">
                  <c:v>13.8</c:v>
                </c:pt>
                <c:pt idx="1">
                  <c:v>3.08</c:v>
                </c:pt>
                <c:pt idx="2">
                  <c:v>5.55</c:v>
                </c:pt>
                <c:pt idx="3">
                  <c:v>4.28</c:v>
                </c:pt>
                <c:pt idx="4">
                  <c:v>15.9</c:v>
                </c:pt>
              </c:numCache>
            </c:numRef>
          </c:val>
        </c:ser>
        <c:axId val="146147968"/>
        <c:axId val="146153856"/>
      </c:barChart>
      <c:catAx>
        <c:axId val="14614796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153856"/>
        <c:crosses val="autoZero"/>
        <c:auto val="1"/>
        <c:lblAlgn val="ctr"/>
        <c:lblOffset val="100"/>
      </c:catAx>
      <c:valAx>
        <c:axId val="146153856"/>
        <c:scaling>
          <c:orientation val="minMax"/>
        </c:scaling>
        <c:axPos val="l"/>
        <c:majorGridlines/>
        <c:numFmt formatCode="0" sourceLinked="1"/>
        <c:tickLblPos val="nextTo"/>
        <c:crossAx val="146147968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Recovered Fumbles</a:t>
            </a:r>
          </a:p>
          <a:p>
            <a:pPr>
              <a:defRPr/>
            </a:pPr>
            <a:r>
              <a:rPr lang="en-US" sz="1100" b="0" i="1"/>
              <a:t>per 10,000 plays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1'!$D$37</c:f>
              <c:strCache>
                <c:ptCount val="1"/>
                <c:pt idx="0">
                  <c:v>Recovered Fumbles</c:v>
                </c:pt>
              </c:strCache>
            </c:strRef>
          </c:tx>
          <c:spPr>
            <a:solidFill>
              <a:srgbClr val="92D050"/>
            </a:solidFill>
          </c:spPr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Val val="1"/>
          </c:dLbls>
          <c:cat>
            <c:strRef>
              <c:f>'Question 1'!$A$38:$A$42</c:f>
              <c:strCache>
                <c:ptCount val="5"/>
                <c:pt idx="0">
                  <c:v>LDE</c:v>
                </c:pt>
                <c:pt idx="1">
                  <c:v>LDT</c:v>
                </c:pt>
                <c:pt idx="2">
                  <c:v>NG</c:v>
                </c:pt>
                <c:pt idx="3">
                  <c:v>RDT</c:v>
                </c:pt>
                <c:pt idx="4">
                  <c:v>RDE</c:v>
                </c:pt>
              </c:strCache>
            </c:strRef>
          </c:cat>
          <c:val>
            <c:numRef>
              <c:f>'Question 1'!$D$38:$D$42</c:f>
              <c:numCache>
                <c:formatCode>General</c:formatCode>
                <c:ptCount val="5"/>
                <c:pt idx="0">
                  <c:v>6.9</c:v>
                </c:pt>
                <c:pt idx="1">
                  <c:v>10.3</c:v>
                </c:pt>
                <c:pt idx="2">
                  <c:v>5.55</c:v>
                </c:pt>
                <c:pt idx="3">
                  <c:v>7.49</c:v>
                </c:pt>
                <c:pt idx="4">
                  <c:v>8.9600000000000009</c:v>
                </c:pt>
              </c:numCache>
            </c:numRef>
          </c:val>
        </c:ser>
        <c:axId val="146187008"/>
        <c:axId val="146188544"/>
      </c:barChart>
      <c:catAx>
        <c:axId val="146187008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146188544"/>
        <c:crosses val="autoZero"/>
        <c:auto val="1"/>
        <c:lblAlgn val="ctr"/>
        <c:lblOffset val="100"/>
      </c:catAx>
      <c:valAx>
        <c:axId val="146188544"/>
        <c:scaling>
          <c:orientation val="minMax"/>
        </c:scaling>
        <c:axPos val="l"/>
        <c:majorGridlines/>
        <c:numFmt formatCode="General" sourceLinked="1"/>
        <c:tickLblPos val="nextTo"/>
        <c:crossAx val="146187008"/>
        <c:crosses val="autoZero"/>
        <c:crossBetween val="between"/>
      </c:valAx>
    </c:plotArea>
    <c:plotVisOnly val="1"/>
  </c:chart>
  <c:spPr>
    <a:ln>
      <a:solidFill>
        <a:schemeClr val="tx1"/>
      </a:solidFill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114300</xdr:rowOff>
    </xdr:from>
    <xdr:to>
      <xdr:col>12</xdr:col>
      <xdr:colOff>523875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</xdr:row>
      <xdr:rowOff>152400</xdr:rowOff>
    </xdr:from>
    <xdr:to>
      <xdr:col>20</xdr:col>
      <xdr:colOff>342900</xdr:colOff>
      <xdr:row>17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2</xdr:row>
      <xdr:rowOff>171450</xdr:rowOff>
    </xdr:from>
    <xdr:to>
      <xdr:col>28</xdr:col>
      <xdr:colOff>152400</xdr:colOff>
      <xdr:row>17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19</xdr:row>
      <xdr:rowOff>0</xdr:rowOff>
    </xdr:from>
    <xdr:to>
      <xdr:col>12</xdr:col>
      <xdr:colOff>533400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466725</xdr:colOff>
      <xdr:row>19</xdr:row>
      <xdr:rowOff>0</xdr:rowOff>
    </xdr:from>
    <xdr:to>
      <xdr:col>28</xdr:col>
      <xdr:colOff>161925</xdr:colOff>
      <xdr:row>34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219075</xdr:colOff>
      <xdr:row>34</xdr:row>
      <xdr:rowOff>180975</xdr:rowOff>
    </xdr:from>
    <xdr:to>
      <xdr:col>12</xdr:col>
      <xdr:colOff>523875</xdr:colOff>
      <xdr:row>50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304800</xdr:colOff>
      <xdr:row>50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485775</xdr:colOff>
      <xdr:row>36</xdr:row>
      <xdr:rowOff>9525</xdr:rowOff>
    </xdr:from>
    <xdr:to>
      <xdr:col>28</xdr:col>
      <xdr:colOff>180975</xdr:colOff>
      <xdr:row>50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371475</xdr:colOff>
      <xdr:row>64</xdr:row>
      <xdr:rowOff>9525</xdr:rowOff>
    </xdr:from>
    <xdr:to>
      <xdr:col>13</xdr:col>
      <xdr:colOff>561975</xdr:colOff>
      <xdr:row>79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295275</xdr:colOff>
      <xdr:row>80</xdr:row>
      <xdr:rowOff>180975</xdr:rowOff>
    </xdr:from>
    <xdr:to>
      <xdr:col>12</xdr:col>
      <xdr:colOff>600075</xdr:colOff>
      <xdr:row>97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314325</xdr:colOff>
      <xdr:row>99</xdr:row>
      <xdr:rowOff>9525</xdr:rowOff>
    </xdr:from>
    <xdr:to>
      <xdr:col>13</xdr:col>
      <xdr:colOff>9525</xdr:colOff>
      <xdr:row>115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323850</xdr:colOff>
      <xdr:row>117</xdr:row>
      <xdr:rowOff>0</xdr:rowOff>
    </xdr:from>
    <xdr:to>
      <xdr:col>13</xdr:col>
      <xdr:colOff>304800</xdr:colOff>
      <xdr:row>132</xdr:row>
      <xdr:rowOff>104775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323850</xdr:colOff>
      <xdr:row>134</xdr:row>
      <xdr:rowOff>180975</xdr:rowOff>
    </xdr:from>
    <xdr:to>
      <xdr:col>13</xdr:col>
      <xdr:colOff>514350</xdr:colOff>
      <xdr:row>150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190500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20</xdr:col>
      <xdr:colOff>190500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20</xdr:col>
      <xdr:colOff>190500</xdr:colOff>
      <xdr:row>51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47</xdr:row>
      <xdr:rowOff>76200</xdr:rowOff>
    </xdr:from>
    <xdr:to>
      <xdr:col>16</xdr:col>
      <xdr:colOff>342900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0</xdr:row>
      <xdr:rowOff>142875</xdr:rowOff>
    </xdr:from>
    <xdr:to>
      <xdr:col>16</xdr:col>
      <xdr:colOff>352425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0"/>
  <sheetViews>
    <sheetView tabSelected="1" workbookViewId="0"/>
  </sheetViews>
  <sheetFormatPr defaultRowHeight="15"/>
  <sheetData>
    <row r="1" spans="1:5">
      <c r="A1" s="3" t="s">
        <v>86</v>
      </c>
    </row>
    <row r="2" spans="1:5">
      <c r="A2" s="8" t="s">
        <v>92</v>
      </c>
    </row>
    <row r="3" spans="1:5">
      <c r="A3" t="s">
        <v>0</v>
      </c>
      <c r="B3" t="s">
        <v>6</v>
      </c>
      <c r="C3" t="s">
        <v>7</v>
      </c>
      <c r="D3" t="s">
        <v>8</v>
      </c>
    </row>
    <row r="4" spans="1:5">
      <c r="A4" t="s">
        <v>1</v>
      </c>
      <c r="B4">
        <v>68</v>
      </c>
      <c r="C4" s="1">
        <v>17.7</v>
      </c>
      <c r="D4">
        <v>535</v>
      </c>
    </row>
    <row r="5" spans="1:5">
      <c r="A5" t="s">
        <v>2</v>
      </c>
      <c r="B5" s="1">
        <v>49.2</v>
      </c>
      <c r="C5" s="1">
        <v>9.23</v>
      </c>
      <c r="D5">
        <v>288</v>
      </c>
    </row>
    <row r="6" spans="1:5">
      <c r="A6" t="s">
        <v>3</v>
      </c>
      <c r="B6" s="1">
        <v>28.9</v>
      </c>
      <c r="C6" s="1">
        <v>16.7</v>
      </c>
      <c r="D6">
        <v>263</v>
      </c>
    </row>
    <row r="7" spans="1:5">
      <c r="A7" t="s">
        <v>5</v>
      </c>
      <c r="B7" s="1">
        <v>43.9</v>
      </c>
      <c r="C7" s="2">
        <v>5.35</v>
      </c>
      <c r="D7">
        <v>319</v>
      </c>
    </row>
    <row r="8" spans="1:5">
      <c r="A8" t="s">
        <v>4</v>
      </c>
      <c r="B8" s="1">
        <v>77.599999999999994</v>
      </c>
      <c r="C8" s="1">
        <v>12.9</v>
      </c>
      <c r="D8">
        <v>516</v>
      </c>
    </row>
    <row r="10" spans="1:5">
      <c r="A10" s="3" t="s">
        <v>29</v>
      </c>
    </row>
    <row r="11" spans="1:5">
      <c r="A11" t="s">
        <v>0</v>
      </c>
      <c r="B11" t="s">
        <v>6</v>
      </c>
      <c r="C11" t="s">
        <v>7</v>
      </c>
      <c r="D11" t="s">
        <v>8</v>
      </c>
      <c r="E11" t="s">
        <v>26</v>
      </c>
    </row>
    <row r="12" spans="1:5">
      <c r="A12" t="s">
        <v>1</v>
      </c>
      <c r="B12" s="1">
        <f>B4*ABS($C$58)</f>
        <v>115.61857760000001</v>
      </c>
      <c r="C12" s="1">
        <f>0.5*C4*ABS($C$59)</f>
        <v>14.90107776</v>
      </c>
      <c r="D12" s="1">
        <f>D4*ABS($C$61)</f>
        <v>514.45145250000007</v>
      </c>
      <c r="E12" s="4">
        <f>SUM(B12:D12)</f>
        <v>644.97110786000007</v>
      </c>
    </row>
    <row r="13" spans="1:5">
      <c r="A13" t="s">
        <v>2</v>
      </c>
      <c r="B13" s="1">
        <f>B5*ABS($C$58)</f>
        <v>83.653441440000009</v>
      </c>
      <c r="C13" s="1">
        <f t="shared" ref="C13:C16" si="0">0.5*C5*ABS($C$59)</f>
        <v>7.7704490240000004</v>
      </c>
      <c r="D13" s="1">
        <f t="shared" ref="D13:D16" si="1">D5*ABS($C$61)</f>
        <v>276.93835200000001</v>
      </c>
      <c r="E13" s="4">
        <f t="shared" ref="E13:E16" si="2">SUM(B13:D13)</f>
        <v>368.36224246400002</v>
      </c>
    </row>
    <row r="14" spans="1:5">
      <c r="A14" t="s">
        <v>3</v>
      </c>
      <c r="B14" s="1">
        <f>B6*ABS($C$58)</f>
        <v>49.137895479999997</v>
      </c>
      <c r="C14" s="1">
        <f t="shared" si="0"/>
        <v>14.059208959999999</v>
      </c>
      <c r="D14" s="1">
        <f t="shared" si="1"/>
        <v>252.89856450000002</v>
      </c>
      <c r="E14" s="4">
        <f t="shared" si="2"/>
        <v>316.09566894</v>
      </c>
    </row>
    <row r="15" spans="1:5">
      <c r="A15" t="s">
        <v>5</v>
      </c>
      <c r="B15" s="1">
        <f>B7*ABS($C$58)</f>
        <v>74.641993479999996</v>
      </c>
      <c r="C15" s="1">
        <f t="shared" si="0"/>
        <v>4.5039980799999997</v>
      </c>
      <c r="D15" s="1">
        <f t="shared" si="1"/>
        <v>306.74768850000004</v>
      </c>
      <c r="E15" s="4">
        <f t="shared" si="2"/>
        <v>385.89368006000007</v>
      </c>
    </row>
    <row r="16" spans="1:5">
      <c r="A16" t="s">
        <v>4</v>
      </c>
      <c r="B16" s="1">
        <f>B8*ABS($C$58)</f>
        <v>131.94120032000001</v>
      </c>
      <c r="C16" s="1">
        <f t="shared" si="0"/>
        <v>10.86010752</v>
      </c>
      <c r="D16" s="1">
        <f t="shared" si="1"/>
        <v>496.18121400000001</v>
      </c>
      <c r="E16" s="4">
        <f t="shared" si="2"/>
        <v>638.98252184</v>
      </c>
    </row>
    <row r="18" spans="1:5">
      <c r="A18" s="3" t="s">
        <v>87</v>
      </c>
    </row>
    <row r="19" spans="1:5">
      <c r="A19" s="8" t="s">
        <v>93</v>
      </c>
    </row>
    <row r="20" spans="1:5">
      <c r="A20" t="s">
        <v>0</v>
      </c>
      <c r="B20" t="s">
        <v>9</v>
      </c>
      <c r="C20" t="s">
        <v>10</v>
      </c>
      <c r="D20" t="s">
        <v>11</v>
      </c>
    </row>
    <row r="21" spans="1:5">
      <c r="A21" t="s">
        <v>1</v>
      </c>
      <c r="B21">
        <v>279</v>
      </c>
      <c r="C21">
        <v>257</v>
      </c>
      <c r="D21" s="1">
        <v>21.7</v>
      </c>
    </row>
    <row r="22" spans="1:5">
      <c r="A22" t="s">
        <v>2</v>
      </c>
      <c r="B22">
        <v>306</v>
      </c>
      <c r="C22">
        <v>349</v>
      </c>
      <c r="D22" s="1">
        <v>23.6</v>
      </c>
    </row>
    <row r="23" spans="1:5">
      <c r="A23" t="s">
        <v>3</v>
      </c>
      <c r="B23">
        <v>316</v>
      </c>
      <c r="C23">
        <v>369</v>
      </c>
      <c r="D23" s="1">
        <v>20</v>
      </c>
    </row>
    <row r="24" spans="1:5">
      <c r="A24" t="s">
        <v>5</v>
      </c>
      <c r="B24">
        <v>289</v>
      </c>
      <c r="C24">
        <v>310</v>
      </c>
      <c r="D24" s="1">
        <v>32.1</v>
      </c>
    </row>
    <row r="25" spans="1:5">
      <c r="A25" t="s">
        <v>4</v>
      </c>
      <c r="B25">
        <v>271</v>
      </c>
      <c r="C25">
        <v>257</v>
      </c>
      <c r="D25" s="1">
        <v>20.9</v>
      </c>
    </row>
    <row r="27" spans="1:5">
      <c r="A27" s="3" t="s">
        <v>33</v>
      </c>
    </row>
    <row r="28" spans="1:5">
      <c r="A28" t="s">
        <v>0</v>
      </c>
      <c r="B28" t="s">
        <v>9</v>
      </c>
      <c r="C28" t="s">
        <v>10</v>
      </c>
      <c r="D28" t="s">
        <v>11</v>
      </c>
      <c r="E28" t="s">
        <v>26</v>
      </c>
    </row>
    <row r="29" spans="1:5">
      <c r="A29" t="s">
        <v>1</v>
      </c>
      <c r="B29" s="1">
        <f>B21*ABS($C$62)</f>
        <v>162.14988959999999</v>
      </c>
      <c r="C29" s="1">
        <f>0.5*C21*ABS($C$63)</f>
        <v>59.345437700000005</v>
      </c>
      <c r="D29" s="1">
        <f>D21*ABS($C$60)</f>
        <v>24.091904199999998</v>
      </c>
      <c r="E29" s="4">
        <f>SUM(B29:D29)</f>
        <v>245.58723149999997</v>
      </c>
    </row>
    <row r="30" spans="1:5">
      <c r="A30" t="s">
        <v>2</v>
      </c>
      <c r="B30" s="1">
        <f t="shared" ref="B30:B33" si="3">B22*ABS($C$62)</f>
        <v>177.8418144</v>
      </c>
      <c r="C30" s="1">
        <f>0.5*C22*ABS($C$63)</f>
        <v>80.589718900000008</v>
      </c>
      <c r="D30" s="1">
        <f t="shared" ref="D30:D33" si="4">D22*ABS($C$60)</f>
        <v>26.201333600000002</v>
      </c>
      <c r="E30" s="4">
        <f t="shared" ref="E30:E33" si="5">SUM(B30:D30)</f>
        <v>284.63286690000001</v>
      </c>
    </row>
    <row r="31" spans="1:5">
      <c r="A31" t="s">
        <v>3</v>
      </c>
      <c r="B31" s="1">
        <f t="shared" si="3"/>
        <v>183.65363840000001</v>
      </c>
      <c r="C31" s="1">
        <f>0.5*C23*ABS($C$63)</f>
        <v>85.2080409</v>
      </c>
      <c r="D31" s="1">
        <f t="shared" si="4"/>
        <v>22.204519999999999</v>
      </c>
      <c r="E31" s="4">
        <f t="shared" si="5"/>
        <v>291.06619929999999</v>
      </c>
    </row>
    <row r="32" spans="1:5">
      <c r="A32" t="s">
        <v>5</v>
      </c>
      <c r="B32" s="1">
        <f t="shared" si="3"/>
        <v>167.9617136</v>
      </c>
      <c r="C32" s="1">
        <f>0.5*C24*ABS($C$63)</f>
        <v>71.583990999999997</v>
      </c>
      <c r="D32" s="1">
        <f t="shared" si="4"/>
        <v>35.638254599999996</v>
      </c>
      <c r="E32" s="4">
        <f t="shared" si="5"/>
        <v>275.1839592</v>
      </c>
    </row>
    <row r="33" spans="1:5">
      <c r="A33" t="s">
        <v>4</v>
      </c>
      <c r="B33" s="1">
        <f t="shared" si="3"/>
        <v>157.5004304</v>
      </c>
      <c r="C33" s="1">
        <f>0.5*C25*ABS($C$63)</f>
        <v>59.345437700000005</v>
      </c>
      <c r="D33" s="1">
        <f t="shared" si="4"/>
        <v>23.203723399999998</v>
      </c>
      <c r="E33" s="4">
        <f t="shared" si="5"/>
        <v>240.04959150000002</v>
      </c>
    </row>
    <row r="34" spans="1:5">
      <c r="B34" s="1"/>
      <c r="C34" s="1"/>
      <c r="D34" s="1"/>
      <c r="E34" s="4"/>
    </row>
    <row r="35" spans="1:5">
      <c r="A35" s="3" t="s">
        <v>88</v>
      </c>
    </row>
    <row r="36" spans="1:5">
      <c r="A36" s="8" t="s">
        <v>94</v>
      </c>
    </row>
    <row r="37" spans="1:5">
      <c r="A37" t="s">
        <v>0</v>
      </c>
      <c r="B37" t="s">
        <v>12</v>
      </c>
      <c r="C37" t="s">
        <v>13</v>
      </c>
      <c r="D37" t="s">
        <v>14</v>
      </c>
    </row>
    <row r="38" spans="1:5">
      <c r="A38" t="s">
        <v>1</v>
      </c>
      <c r="B38" s="1">
        <v>0.98599999999999999</v>
      </c>
      <c r="C38" s="1">
        <v>13.8</v>
      </c>
      <c r="D38">
        <v>6.9</v>
      </c>
    </row>
    <row r="39" spans="1:5">
      <c r="A39" t="s">
        <v>2</v>
      </c>
      <c r="B39" s="1">
        <v>2.0499999999999998</v>
      </c>
      <c r="C39" s="1">
        <v>3.08</v>
      </c>
      <c r="D39">
        <v>10.3</v>
      </c>
    </row>
    <row r="40" spans="1:5">
      <c r="A40" t="s">
        <v>3</v>
      </c>
      <c r="B40" s="1">
        <v>0</v>
      </c>
      <c r="C40" s="1">
        <v>5.55</v>
      </c>
      <c r="D40">
        <v>5.55</v>
      </c>
    </row>
    <row r="41" spans="1:5">
      <c r="A41" t="s">
        <v>5</v>
      </c>
      <c r="B41" s="1">
        <v>1.07</v>
      </c>
      <c r="C41" s="1">
        <v>4.28</v>
      </c>
      <c r="D41">
        <v>7.49</v>
      </c>
    </row>
    <row r="42" spans="1:5">
      <c r="A42" t="s">
        <v>4</v>
      </c>
      <c r="B42" s="1">
        <v>0.995</v>
      </c>
      <c r="C42" s="1">
        <v>15.9</v>
      </c>
      <c r="D42">
        <v>8.9600000000000009</v>
      </c>
    </row>
    <row r="44" spans="1:5">
      <c r="A44" s="3" t="s">
        <v>30</v>
      </c>
    </row>
    <row r="45" spans="1:5">
      <c r="A45" t="s">
        <v>0</v>
      </c>
      <c r="B45" t="s">
        <v>12</v>
      </c>
      <c r="C45" t="s">
        <v>13</v>
      </c>
      <c r="D45" t="s">
        <v>14</v>
      </c>
      <c r="E45" t="s">
        <v>26</v>
      </c>
    </row>
    <row r="46" spans="1:5">
      <c r="A46" t="s">
        <v>1</v>
      </c>
      <c r="B46" s="1">
        <f>B38*ABS($C$55)</f>
        <v>5.2569343304</v>
      </c>
      <c r="C46" s="1">
        <f>C38*ABS($C$57)</f>
        <v>58.599082140000007</v>
      </c>
      <c r="D46" s="1">
        <f>D38*ABS($C$56)</f>
        <v>34.737940979999998</v>
      </c>
      <c r="E46" s="4">
        <f>SUM(B46:D46)</f>
        <v>98.593957450400012</v>
      </c>
    </row>
    <row r="47" spans="1:5">
      <c r="A47" t="s">
        <v>2</v>
      </c>
      <c r="B47" s="1">
        <f t="shared" ref="B47:B50" si="6">B39*ABS($C$55)</f>
        <v>10.92973162</v>
      </c>
      <c r="C47" s="1">
        <f>C39*ABS($C$57)</f>
        <v>13.078635724000002</v>
      </c>
      <c r="D47" s="1">
        <f>D39*ABS($C$56)</f>
        <v>51.855187260000001</v>
      </c>
      <c r="E47" s="4">
        <f t="shared" ref="E47:E50" si="7">SUM(B47:D47)</f>
        <v>75.863554604000001</v>
      </c>
    </row>
    <row r="48" spans="1:5">
      <c r="A48" t="s">
        <v>3</v>
      </c>
      <c r="B48" s="1">
        <f t="shared" si="6"/>
        <v>0</v>
      </c>
      <c r="C48" s="1">
        <f>C40*ABS($C$57)</f>
        <v>23.567022165000001</v>
      </c>
      <c r="D48" s="1">
        <f>D40*ABS($C$56)</f>
        <v>27.941387309999996</v>
      </c>
      <c r="E48" s="4">
        <f t="shared" si="7"/>
        <v>51.508409474999993</v>
      </c>
    </row>
    <row r="49" spans="1:5">
      <c r="A49" t="s">
        <v>5</v>
      </c>
      <c r="B49" s="1">
        <f t="shared" si="6"/>
        <v>5.704786748000001</v>
      </c>
      <c r="C49" s="1">
        <f>C41*ABS($C$57)</f>
        <v>18.174208084000004</v>
      </c>
      <c r="D49" s="1">
        <f>D41*ABS($C$56)</f>
        <v>37.708286657999999</v>
      </c>
      <c r="E49" s="4">
        <f t="shared" si="7"/>
        <v>61.587281490000002</v>
      </c>
    </row>
    <row r="50" spans="1:5">
      <c r="A50" t="s">
        <v>4</v>
      </c>
      <c r="B50" s="1">
        <f t="shared" si="6"/>
        <v>5.304918518</v>
      </c>
      <c r="C50" s="1">
        <f>C42*ABS($C$57)</f>
        <v>67.516333770000003</v>
      </c>
      <c r="D50" s="1">
        <f>D42*ABS($C$56)</f>
        <v>45.108978432000001</v>
      </c>
      <c r="E50" s="4">
        <f t="shared" si="7"/>
        <v>117.93023072</v>
      </c>
    </row>
    <row r="52" spans="1:5">
      <c r="A52" s="3" t="s">
        <v>89</v>
      </c>
    </row>
    <row r="53" spans="1:5">
      <c r="A53" s="8" t="s">
        <v>95</v>
      </c>
    </row>
    <row r="54" spans="1:5">
      <c r="B54" t="s">
        <v>24</v>
      </c>
      <c r="C54" t="s">
        <v>25</v>
      </c>
    </row>
    <row r="55" spans="1:5">
      <c r="A55" t="s">
        <v>15</v>
      </c>
      <c r="B55" s="2">
        <v>-5.3315764000000003</v>
      </c>
      <c r="C55" s="2">
        <v>-5.3315764000000003</v>
      </c>
    </row>
    <row r="56" spans="1:5">
      <c r="A56" t="s">
        <v>22</v>
      </c>
      <c r="B56" s="2">
        <v>-4.8990809000000004</v>
      </c>
      <c r="C56" s="2">
        <v>-5.0344841999999996</v>
      </c>
    </row>
    <row r="57" spans="1:5">
      <c r="A57" t="s">
        <v>21</v>
      </c>
      <c r="B57" s="2">
        <v>-3.7230344</v>
      </c>
      <c r="C57" s="2">
        <v>-4.2463103000000002</v>
      </c>
    </row>
    <row r="58" spans="1:5">
      <c r="A58" t="s">
        <v>16</v>
      </c>
      <c r="B58" s="2">
        <v>-1.6540997</v>
      </c>
      <c r="C58" s="2">
        <v>-1.7002732</v>
      </c>
    </row>
    <row r="59" spans="1:5">
      <c r="A59" t="s">
        <v>17</v>
      </c>
      <c r="B59" s="2">
        <v>-1.6837375999999999</v>
      </c>
      <c r="C59" s="2">
        <v>-1.6837375999999999</v>
      </c>
    </row>
    <row r="60" spans="1:5">
      <c r="A60" t="s">
        <v>23</v>
      </c>
      <c r="B60" s="2">
        <v>-1.0980045</v>
      </c>
      <c r="C60" s="2">
        <v>-1.1102259999999999</v>
      </c>
    </row>
    <row r="61" spans="1:5">
      <c r="A61" t="s">
        <v>18</v>
      </c>
      <c r="B61" s="2">
        <v>-0.1674399</v>
      </c>
      <c r="C61" s="2">
        <v>-0.96159150000000004</v>
      </c>
    </row>
    <row r="62" spans="1:5">
      <c r="A62" t="s">
        <v>19</v>
      </c>
      <c r="B62" s="2">
        <v>-0.28152549999999998</v>
      </c>
      <c r="C62" s="2">
        <v>-0.58118239999999999</v>
      </c>
    </row>
    <row r="63" spans="1:5">
      <c r="A63" t="s">
        <v>20</v>
      </c>
      <c r="B63" s="2">
        <v>-0.2267381</v>
      </c>
      <c r="C63" s="2">
        <v>-0.46183220000000003</v>
      </c>
    </row>
    <row r="65" spans="1:5">
      <c r="A65" s="3" t="s">
        <v>31</v>
      </c>
    </row>
    <row r="66" spans="1:5">
      <c r="A66" t="s">
        <v>0</v>
      </c>
      <c r="B66" t="s">
        <v>27</v>
      </c>
      <c r="C66" t="s">
        <v>32</v>
      </c>
      <c r="D66" t="s">
        <v>28</v>
      </c>
      <c r="E66" t="s">
        <v>26</v>
      </c>
    </row>
    <row r="67" spans="1:5">
      <c r="A67" t="s">
        <v>1</v>
      </c>
      <c r="B67" s="1">
        <f>E12</f>
        <v>644.97110786000007</v>
      </c>
      <c r="C67" s="1">
        <f>E29</f>
        <v>245.58723149999997</v>
      </c>
      <c r="D67" s="1">
        <f>E46</f>
        <v>98.593957450400012</v>
      </c>
      <c r="E67" s="1">
        <f>SUM(B67:D67)</f>
        <v>989.1522968104</v>
      </c>
    </row>
    <row r="68" spans="1:5">
      <c r="A68" t="s">
        <v>2</v>
      </c>
      <c r="B68" s="1">
        <f t="shared" ref="B68:B71" si="8">E13</f>
        <v>368.36224246400002</v>
      </c>
      <c r="C68" s="1">
        <f t="shared" ref="C68:C71" si="9">E30</f>
        <v>284.63286690000001</v>
      </c>
      <c r="D68" s="1">
        <f t="shared" ref="D68:D71" si="10">E47</f>
        <v>75.863554604000001</v>
      </c>
      <c r="E68" s="1">
        <f t="shared" ref="E68:E71" si="11">SUM(B68:D68)</f>
        <v>728.85866396799997</v>
      </c>
    </row>
    <row r="69" spans="1:5">
      <c r="A69" t="s">
        <v>3</v>
      </c>
      <c r="B69" s="1">
        <f t="shared" si="8"/>
        <v>316.09566894</v>
      </c>
      <c r="C69" s="1">
        <f t="shared" si="9"/>
        <v>291.06619929999999</v>
      </c>
      <c r="D69" s="1">
        <f t="shared" si="10"/>
        <v>51.508409474999993</v>
      </c>
      <c r="E69" s="1">
        <f t="shared" si="11"/>
        <v>658.670277715</v>
      </c>
    </row>
    <row r="70" spans="1:5">
      <c r="A70" t="s">
        <v>5</v>
      </c>
      <c r="B70" s="1">
        <f t="shared" si="8"/>
        <v>385.89368006000007</v>
      </c>
      <c r="C70" s="1">
        <f t="shared" si="9"/>
        <v>275.1839592</v>
      </c>
      <c r="D70" s="1">
        <f t="shared" si="10"/>
        <v>61.587281490000002</v>
      </c>
      <c r="E70" s="1">
        <f t="shared" si="11"/>
        <v>722.66492075000008</v>
      </c>
    </row>
    <row r="71" spans="1:5">
      <c r="A71" t="s">
        <v>4</v>
      </c>
      <c r="B71" s="1">
        <f t="shared" si="8"/>
        <v>638.98252184</v>
      </c>
      <c r="C71" s="1">
        <f t="shared" si="9"/>
        <v>240.04959150000002</v>
      </c>
      <c r="D71" s="1">
        <f t="shared" si="10"/>
        <v>117.93023072</v>
      </c>
      <c r="E71" s="1">
        <f t="shared" si="11"/>
        <v>996.96234406000008</v>
      </c>
    </row>
    <row r="82" spans="1:2">
      <c r="A82" s="3" t="s">
        <v>90</v>
      </c>
    </row>
    <row r="83" spans="1:2">
      <c r="A83" s="8" t="s">
        <v>96</v>
      </c>
    </row>
    <row r="84" spans="1:2">
      <c r="A84" t="s">
        <v>0</v>
      </c>
      <c r="B84" t="s">
        <v>34</v>
      </c>
    </row>
    <row r="85" spans="1:2">
      <c r="A85" t="s">
        <v>1</v>
      </c>
      <c r="B85">
        <v>714</v>
      </c>
    </row>
    <row r="86" spans="1:2">
      <c r="A86" t="s">
        <v>2</v>
      </c>
      <c r="B86">
        <v>1203</v>
      </c>
    </row>
    <row r="87" spans="1:2">
      <c r="A87" t="s">
        <v>3</v>
      </c>
      <c r="B87">
        <v>1651</v>
      </c>
    </row>
    <row r="88" spans="1:2">
      <c r="A88" t="s">
        <v>5</v>
      </c>
      <c r="B88">
        <v>1041</v>
      </c>
    </row>
    <row r="89" spans="1:2">
      <c r="A89" t="s">
        <v>4</v>
      </c>
      <c r="B89">
        <v>724</v>
      </c>
    </row>
    <row r="100" spans="1:5">
      <c r="A100" s="3" t="s">
        <v>91</v>
      </c>
    </row>
    <row r="101" spans="1:5">
      <c r="A101" s="8" t="s">
        <v>97</v>
      </c>
    </row>
    <row r="102" spans="1:5">
      <c r="A102" t="s">
        <v>0</v>
      </c>
      <c r="B102" t="s">
        <v>37</v>
      </c>
      <c r="C102" t="s">
        <v>38</v>
      </c>
      <c r="D102" t="s">
        <v>35</v>
      </c>
      <c r="E102" t="s">
        <v>36</v>
      </c>
    </row>
    <row r="103" spans="1:5">
      <c r="A103" t="s">
        <v>1</v>
      </c>
      <c r="B103">
        <v>6.9599999999999995E-2</v>
      </c>
      <c r="C103">
        <v>50.4</v>
      </c>
      <c r="D103" s="5">
        <f>-B103</f>
        <v>-6.9599999999999995E-2</v>
      </c>
      <c r="E103">
        <v>50.4</v>
      </c>
    </row>
    <row r="104" spans="1:5">
      <c r="A104" t="s">
        <v>2</v>
      </c>
      <c r="B104">
        <v>-6.0600000000000003E-3</v>
      </c>
      <c r="C104">
        <v>-7.11</v>
      </c>
      <c r="D104" s="5">
        <f t="shared" ref="D104:D107" si="12">-B104</f>
        <v>6.0600000000000003E-3</v>
      </c>
      <c r="E104">
        <v>-7.11</v>
      </c>
    </row>
    <row r="105" spans="1:5">
      <c r="A105" t="s">
        <v>3</v>
      </c>
      <c r="B105">
        <v>-0.113</v>
      </c>
      <c r="C105">
        <v>-167</v>
      </c>
      <c r="D105" s="5">
        <f t="shared" si="12"/>
        <v>0.113</v>
      </c>
      <c r="E105">
        <v>-167</v>
      </c>
    </row>
    <row r="106" spans="1:5">
      <c r="A106" t="s">
        <v>5</v>
      </c>
      <c r="B106">
        <v>-1.0500000000000001E-2</v>
      </c>
      <c r="C106">
        <v>-10.3</v>
      </c>
      <c r="D106" s="5">
        <f t="shared" si="12"/>
        <v>1.0500000000000001E-2</v>
      </c>
      <c r="E106">
        <v>-10.3</v>
      </c>
    </row>
    <row r="107" spans="1:5">
      <c r="A107" t="s">
        <v>4</v>
      </c>
      <c r="B107">
        <v>4.5400000000000003E-2</v>
      </c>
      <c r="C107">
        <v>33</v>
      </c>
      <c r="D107" s="5">
        <f t="shared" si="12"/>
        <v>-4.5400000000000003E-2</v>
      </c>
      <c r="E107">
        <v>33</v>
      </c>
    </row>
    <row r="118" spans="1:2">
      <c r="A118" s="3" t="s">
        <v>39</v>
      </c>
    </row>
    <row r="119" spans="1:2">
      <c r="A119" t="s">
        <v>0</v>
      </c>
      <c r="B119" t="s">
        <v>40</v>
      </c>
    </row>
    <row r="120" spans="1:2">
      <c r="A120" t="s">
        <v>1</v>
      </c>
      <c r="B120" s="1">
        <f>D103*B85</f>
        <v>-49.694399999999995</v>
      </c>
    </row>
    <row r="121" spans="1:2">
      <c r="A121" t="s">
        <v>2</v>
      </c>
      <c r="B121" s="1">
        <f>D104*B86</f>
        <v>7.2901800000000003</v>
      </c>
    </row>
    <row r="122" spans="1:2">
      <c r="A122" t="s">
        <v>3</v>
      </c>
      <c r="B122" s="1">
        <f>D105*B87</f>
        <v>186.56300000000002</v>
      </c>
    </row>
    <row r="123" spans="1:2">
      <c r="A123" t="s">
        <v>5</v>
      </c>
      <c r="B123" s="1">
        <f>D106*B88</f>
        <v>10.9305</v>
      </c>
    </row>
    <row r="124" spans="1:2">
      <c r="A124" t="s">
        <v>4</v>
      </c>
      <c r="B124" s="1">
        <f>D107*B89</f>
        <v>-32.869600000000005</v>
      </c>
    </row>
    <row r="134" spans="1:4">
      <c r="A134" s="3" t="s">
        <v>41</v>
      </c>
    </row>
    <row r="135" spans="1:4">
      <c r="A135" t="s">
        <v>0</v>
      </c>
      <c r="B135" t="s">
        <v>42</v>
      </c>
      <c r="C135" t="s">
        <v>43</v>
      </c>
      <c r="D135" t="s">
        <v>26</v>
      </c>
    </row>
    <row r="136" spans="1:4">
      <c r="A136" t="s">
        <v>1</v>
      </c>
      <c r="B136" s="1">
        <f>E67</f>
        <v>989.1522968104</v>
      </c>
      <c r="C136" s="1">
        <f>B120</f>
        <v>-49.694399999999995</v>
      </c>
      <c r="D136" s="1">
        <f>SUM(B136:C136)</f>
        <v>939.45789681040003</v>
      </c>
    </row>
    <row r="137" spans="1:4">
      <c r="A137" t="s">
        <v>2</v>
      </c>
      <c r="B137" s="1">
        <f t="shared" ref="B137:B140" si="13">E68</f>
        <v>728.85866396799997</v>
      </c>
      <c r="C137" s="1">
        <f t="shared" ref="C137:C140" si="14">B121</f>
        <v>7.2901800000000003</v>
      </c>
      <c r="D137" s="1">
        <f t="shared" ref="D137:D140" si="15">SUM(B137:C137)</f>
        <v>736.14884396799994</v>
      </c>
    </row>
    <row r="138" spans="1:4">
      <c r="A138" t="s">
        <v>3</v>
      </c>
      <c r="B138" s="1">
        <f t="shared" si="13"/>
        <v>658.670277715</v>
      </c>
      <c r="C138" s="1">
        <f t="shared" si="14"/>
        <v>186.56300000000002</v>
      </c>
      <c r="D138" s="1">
        <f t="shared" si="15"/>
        <v>845.23327771499999</v>
      </c>
    </row>
    <row r="139" spans="1:4">
      <c r="A139" t="s">
        <v>5</v>
      </c>
      <c r="B139" s="1">
        <f t="shared" si="13"/>
        <v>722.66492075000008</v>
      </c>
      <c r="C139" s="1">
        <f t="shared" si="14"/>
        <v>10.9305</v>
      </c>
      <c r="D139" s="1">
        <f t="shared" si="15"/>
        <v>733.59542075000013</v>
      </c>
    </row>
    <row r="140" spans="1:4">
      <c r="A140" t="s">
        <v>4</v>
      </c>
      <c r="B140" s="1">
        <f t="shared" si="13"/>
        <v>996.96234406000008</v>
      </c>
      <c r="C140" s="1">
        <f t="shared" si="14"/>
        <v>-32.869600000000005</v>
      </c>
      <c r="D140" s="1">
        <f t="shared" si="15"/>
        <v>964.09274406000009</v>
      </c>
    </row>
  </sheetData>
  <sortState ref="A48:C56">
    <sortCondition ref="C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15"/>
  <sheetData>
    <row r="1" spans="1:11">
      <c r="A1" s="3" t="s">
        <v>99</v>
      </c>
    </row>
    <row r="2" spans="1:11">
      <c r="A2" s="9" t="s">
        <v>100</v>
      </c>
    </row>
    <row r="3" spans="1:11">
      <c r="A3" t="s">
        <v>50</v>
      </c>
      <c r="B3" t="s">
        <v>51</v>
      </c>
      <c r="C3" t="s">
        <v>0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26</v>
      </c>
    </row>
    <row r="4" spans="1:11">
      <c r="A4" t="s">
        <v>44</v>
      </c>
      <c r="B4" t="s">
        <v>45</v>
      </c>
      <c r="C4" t="s">
        <v>1</v>
      </c>
      <c r="D4">
        <v>396</v>
      </c>
      <c r="E4">
        <v>34</v>
      </c>
      <c r="F4">
        <v>-61.202801999999998</v>
      </c>
      <c r="G4">
        <v>-0.92376100000000005</v>
      </c>
      <c r="H4">
        <v>-62.126562999999997</v>
      </c>
      <c r="I4">
        <f>-F4</f>
        <v>61.202801999999998</v>
      </c>
      <c r="J4">
        <f>-G4</f>
        <v>0.92376100000000005</v>
      </c>
      <c r="K4" s="2">
        <f>I4+J4</f>
        <v>62.126562999999997</v>
      </c>
    </row>
    <row r="5" spans="1:11">
      <c r="A5" t="s">
        <v>46</v>
      </c>
      <c r="B5" t="s">
        <v>47</v>
      </c>
      <c r="C5" t="s">
        <v>4</v>
      </c>
      <c r="D5">
        <v>392</v>
      </c>
      <c r="E5">
        <v>40</v>
      </c>
      <c r="F5">
        <v>-53.462957000000003</v>
      </c>
      <c r="G5">
        <v>-4.5124230000000001</v>
      </c>
      <c r="H5">
        <v>-57.975380000000001</v>
      </c>
      <c r="I5">
        <f t="shared" ref="I5:I8" si="0">-F5</f>
        <v>53.462957000000003</v>
      </c>
      <c r="J5">
        <f t="shared" ref="J5:J8" si="1">-G5</f>
        <v>4.5124230000000001</v>
      </c>
      <c r="K5" s="2">
        <f t="shared" ref="K5:K8" si="2">I5+J5</f>
        <v>57.975380000000001</v>
      </c>
    </row>
    <row r="6" spans="1:11">
      <c r="A6" t="s">
        <v>48</v>
      </c>
      <c r="B6" t="s">
        <v>49</v>
      </c>
      <c r="C6" t="s">
        <v>4</v>
      </c>
      <c r="D6">
        <v>317</v>
      </c>
      <c r="E6">
        <v>17</v>
      </c>
      <c r="F6">
        <v>-53.834809</v>
      </c>
      <c r="G6">
        <v>-3.8274319999999999</v>
      </c>
      <c r="H6">
        <v>-57.662241000000002</v>
      </c>
      <c r="I6">
        <f t="shared" si="0"/>
        <v>53.834809</v>
      </c>
      <c r="J6">
        <f t="shared" si="1"/>
        <v>3.8274319999999999</v>
      </c>
      <c r="K6" s="2">
        <f t="shared" si="2"/>
        <v>57.662241000000002</v>
      </c>
    </row>
    <row r="7" spans="1:11">
      <c r="A7" t="s">
        <v>59</v>
      </c>
      <c r="B7" t="s">
        <v>60</v>
      </c>
      <c r="C7" t="s">
        <v>4</v>
      </c>
      <c r="D7">
        <v>282</v>
      </c>
      <c r="E7">
        <v>13</v>
      </c>
      <c r="F7">
        <v>-57.183692000000001</v>
      </c>
      <c r="G7">
        <v>-0.44404399999999999</v>
      </c>
      <c r="H7">
        <v>-57.627735999999999</v>
      </c>
      <c r="I7">
        <f t="shared" si="0"/>
        <v>57.183692000000001</v>
      </c>
      <c r="J7">
        <f t="shared" si="1"/>
        <v>0.44404399999999999</v>
      </c>
      <c r="K7" s="2">
        <f>I7+J7</f>
        <v>57.627735999999999</v>
      </c>
    </row>
    <row r="8" spans="1:11">
      <c r="A8" t="s">
        <v>61</v>
      </c>
      <c r="B8" t="s">
        <v>62</v>
      </c>
      <c r="C8" t="s">
        <v>4</v>
      </c>
      <c r="D8">
        <v>435</v>
      </c>
      <c r="E8">
        <v>33</v>
      </c>
      <c r="F8">
        <v>-59.981836000000001</v>
      </c>
      <c r="G8">
        <v>4.5725579999999999</v>
      </c>
      <c r="H8">
        <v>-55.409278</v>
      </c>
      <c r="I8">
        <f t="shared" si="0"/>
        <v>59.981836000000001</v>
      </c>
      <c r="J8">
        <f t="shared" si="1"/>
        <v>-4.5725579999999999</v>
      </c>
      <c r="K8" s="2">
        <f t="shared" si="2"/>
        <v>55.409278</v>
      </c>
    </row>
    <row r="18" spans="1:11">
      <c r="A18" s="3" t="s">
        <v>98</v>
      </c>
    </row>
    <row r="19" spans="1:11">
      <c r="A19" s="9" t="s">
        <v>101</v>
      </c>
    </row>
    <row r="20" spans="1:11">
      <c r="A20" t="s">
        <v>50</v>
      </c>
      <c r="B20" t="s">
        <v>51</v>
      </c>
      <c r="C20" t="s">
        <v>0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  <c r="J20" t="s">
        <v>58</v>
      </c>
      <c r="K20" t="s">
        <v>26</v>
      </c>
    </row>
    <row r="21" spans="1:11">
      <c r="A21" t="s">
        <v>63</v>
      </c>
      <c r="B21" t="s">
        <v>64</v>
      </c>
      <c r="C21" t="s">
        <v>5</v>
      </c>
      <c r="D21">
        <v>306</v>
      </c>
      <c r="E21">
        <v>52</v>
      </c>
      <c r="F21">
        <v>-30.970623</v>
      </c>
      <c r="G21">
        <v>-15.558187999999999</v>
      </c>
      <c r="H21">
        <v>-46.528810999999997</v>
      </c>
      <c r="I21">
        <f>-F21</f>
        <v>30.970623</v>
      </c>
      <c r="J21">
        <f>-G21</f>
        <v>15.558187999999999</v>
      </c>
      <c r="K21" s="2">
        <f>I21+J21</f>
        <v>46.528810999999997</v>
      </c>
    </row>
    <row r="22" spans="1:11">
      <c r="A22" t="s">
        <v>65</v>
      </c>
      <c r="B22" t="s">
        <v>62</v>
      </c>
      <c r="C22" t="s">
        <v>5</v>
      </c>
      <c r="D22">
        <v>374</v>
      </c>
      <c r="E22">
        <v>38</v>
      </c>
      <c r="F22">
        <v>-48.857342000000003</v>
      </c>
      <c r="G22">
        <v>8.5562489999999993</v>
      </c>
      <c r="H22">
        <v>-40.301093000000002</v>
      </c>
      <c r="I22">
        <f t="shared" ref="I22:I25" si="3">-F22</f>
        <v>48.857342000000003</v>
      </c>
      <c r="J22">
        <f t="shared" ref="J22:J25" si="4">-G22</f>
        <v>-8.5562489999999993</v>
      </c>
      <c r="K22" s="2">
        <f t="shared" ref="K22:K25" si="5">I22+J22</f>
        <v>40.301093000000002</v>
      </c>
    </row>
    <row r="23" spans="1:11">
      <c r="A23" t="s">
        <v>66</v>
      </c>
      <c r="B23" t="s">
        <v>67</v>
      </c>
      <c r="C23" t="s">
        <v>5</v>
      </c>
      <c r="D23">
        <v>245</v>
      </c>
      <c r="E23">
        <v>12</v>
      </c>
      <c r="F23">
        <v>-34.530303000000004</v>
      </c>
      <c r="G23">
        <v>-0.47389700000000001</v>
      </c>
      <c r="H23">
        <v>-35.004199999999997</v>
      </c>
      <c r="I23">
        <f t="shared" si="3"/>
        <v>34.530303000000004</v>
      </c>
      <c r="J23">
        <f t="shared" si="4"/>
        <v>0.47389700000000001</v>
      </c>
      <c r="K23" s="2">
        <f t="shared" si="5"/>
        <v>35.004200000000004</v>
      </c>
    </row>
    <row r="24" spans="1:11">
      <c r="A24" t="s">
        <v>68</v>
      </c>
      <c r="B24" t="s">
        <v>69</v>
      </c>
      <c r="C24" t="s">
        <v>2</v>
      </c>
      <c r="D24">
        <v>216</v>
      </c>
      <c r="E24">
        <v>15</v>
      </c>
      <c r="F24">
        <v>-28.925643000000001</v>
      </c>
      <c r="G24">
        <v>-4.43194</v>
      </c>
      <c r="H24">
        <v>-33.357582999999998</v>
      </c>
      <c r="I24">
        <f t="shared" si="3"/>
        <v>28.925643000000001</v>
      </c>
      <c r="J24">
        <f t="shared" si="4"/>
        <v>4.43194</v>
      </c>
      <c r="K24" s="2">
        <f t="shared" si="5"/>
        <v>33.357582999999998</v>
      </c>
    </row>
    <row r="25" spans="1:11">
      <c r="A25" t="s">
        <v>70</v>
      </c>
      <c r="B25" t="s">
        <v>71</v>
      </c>
      <c r="C25" t="s">
        <v>5</v>
      </c>
      <c r="D25">
        <v>203</v>
      </c>
      <c r="E25">
        <v>24</v>
      </c>
      <c r="F25">
        <v>-18.791052000000001</v>
      </c>
      <c r="G25">
        <v>-13.361158</v>
      </c>
      <c r="H25">
        <v>-32.152209999999997</v>
      </c>
      <c r="I25">
        <f t="shared" si="3"/>
        <v>18.791052000000001</v>
      </c>
      <c r="J25">
        <f t="shared" si="4"/>
        <v>13.361158</v>
      </c>
      <c r="K25" s="2">
        <f t="shared" si="5"/>
        <v>32.152209999999997</v>
      </c>
    </row>
    <row r="35" spans="1:11">
      <c r="A35" s="3" t="s">
        <v>102</v>
      </c>
    </row>
    <row r="36" spans="1:11">
      <c r="A36" s="9" t="s">
        <v>103</v>
      </c>
    </row>
    <row r="37" spans="1:11">
      <c r="A37" t="s">
        <v>50</v>
      </c>
      <c r="B37" t="s">
        <v>51</v>
      </c>
      <c r="C37" t="s">
        <v>0</v>
      </c>
      <c r="D37" t="s">
        <v>52</v>
      </c>
      <c r="E37" t="s">
        <v>53</v>
      </c>
      <c r="F37" t="s">
        <v>54</v>
      </c>
      <c r="G37" t="s">
        <v>55</v>
      </c>
      <c r="H37" t="s">
        <v>56</v>
      </c>
      <c r="I37" t="s">
        <v>57</v>
      </c>
      <c r="J37" t="s">
        <v>58</v>
      </c>
      <c r="K37" t="s">
        <v>26</v>
      </c>
    </row>
    <row r="38" spans="1:11">
      <c r="A38" t="s">
        <v>72</v>
      </c>
      <c r="B38" t="s">
        <v>73</v>
      </c>
      <c r="C38" t="s">
        <v>3</v>
      </c>
      <c r="D38">
        <v>213</v>
      </c>
      <c r="E38">
        <v>36</v>
      </c>
      <c r="F38">
        <v>-22.3001641</v>
      </c>
      <c r="G38">
        <v>-7.091513</v>
      </c>
      <c r="H38">
        <v>-29.391677000000001</v>
      </c>
      <c r="I38">
        <f>-F38</f>
        <v>22.3001641</v>
      </c>
      <c r="J38">
        <f>-G38</f>
        <v>7.091513</v>
      </c>
      <c r="K38" s="2">
        <f>I38+J38</f>
        <v>29.391677099999999</v>
      </c>
    </row>
    <row r="39" spans="1:11">
      <c r="A39" t="s">
        <v>74</v>
      </c>
      <c r="B39" t="s">
        <v>75</v>
      </c>
      <c r="C39" t="s">
        <v>3</v>
      </c>
      <c r="D39">
        <v>199</v>
      </c>
      <c r="E39">
        <v>56</v>
      </c>
      <c r="F39">
        <v>-21.212614200000001</v>
      </c>
      <c r="G39">
        <v>-6.6041220000000003</v>
      </c>
      <c r="H39">
        <v>-27.816735999999999</v>
      </c>
      <c r="I39">
        <f t="shared" ref="I39:I42" si="6">-F39</f>
        <v>21.212614200000001</v>
      </c>
      <c r="J39">
        <f t="shared" ref="J39:J42" si="7">-G39</f>
        <v>6.6041220000000003</v>
      </c>
      <c r="K39" s="2">
        <f t="shared" ref="K39:K42" si="8">I39+J39</f>
        <v>27.816736200000001</v>
      </c>
    </row>
    <row r="40" spans="1:11">
      <c r="A40" t="s">
        <v>76</v>
      </c>
      <c r="B40" t="s">
        <v>77</v>
      </c>
      <c r="C40" t="s">
        <v>3</v>
      </c>
      <c r="D40">
        <v>213</v>
      </c>
      <c r="E40">
        <v>47</v>
      </c>
      <c r="F40">
        <v>-20.859851800000001</v>
      </c>
      <c r="G40">
        <v>-5.7873580000000002</v>
      </c>
      <c r="H40">
        <v>-26.647210000000001</v>
      </c>
      <c r="I40">
        <f t="shared" si="6"/>
        <v>20.859851800000001</v>
      </c>
      <c r="J40">
        <f t="shared" si="7"/>
        <v>5.7873580000000002</v>
      </c>
      <c r="K40" s="2">
        <f t="shared" si="8"/>
        <v>26.647209800000002</v>
      </c>
    </row>
    <row r="41" spans="1:11">
      <c r="A41" t="s">
        <v>78</v>
      </c>
      <c r="B41" t="s">
        <v>64</v>
      </c>
      <c r="C41" t="s">
        <v>3</v>
      </c>
      <c r="D41">
        <v>173</v>
      </c>
      <c r="E41">
        <v>37</v>
      </c>
      <c r="F41">
        <v>-18.429011599999999</v>
      </c>
      <c r="G41">
        <v>-7.4092560000000001</v>
      </c>
      <c r="H41">
        <v>-25.838267999999999</v>
      </c>
      <c r="I41">
        <f t="shared" si="6"/>
        <v>18.429011599999999</v>
      </c>
      <c r="J41">
        <f t="shared" si="7"/>
        <v>7.4092560000000001</v>
      </c>
      <c r="K41" s="2">
        <f t="shared" si="8"/>
        <v>25.838267599999998</v>
      </c>
    </row>
    <row r="42" spans="1:11">
      <c r="A42" t="s">
        <v>79</v>
      </c>
      <c r="B42" t="s">
        <v>80</v>
      </c>
      <c r="C42" t="s">
        <v>3</v>
      </c>
      <c r="D42">
        <v>185</v>
      </c>
      <c r="E42">
        <v>38</v>
      </c>
      <c r="F42">
        <v>-13.010365500000001</v>
      </c>
      <c r="G42">
        <v>-10.338203</v>
      </c>
      <c r="H42">
        <v>-23.348569000000001</v>
      </c>
      <c r="I42">
        <f t="shared" si="6"/>
        <v>13.010365500000001</v>
      </c>
      <c r="J42">
        <f t="shared" si="7"/>
        <v>10.338203</v>
      </c>
      <c r="K42" s="2">
        <f t="shared" si="8"/>
        <v>23.348568499999999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5"/>
  <sheetViews>
    <sheetView workbookViewId="0"/>
  </sheetViews>
  <sheetFormatPr defaultRowHeight="15"/>
  <sheetData>
    <row r="1" spans="1:8">
      <c r="A1" s="3" t="s">
        <v>83</v>
      </c>
      <c r="D1" s="3" t="s">
        <v>84</v>
      </c>
      <c r="G1" s="3" t="s">
        <v>85</v>
      </c>
    </row>
    <row r="2" spans="1:8" ht="28.5" customHeight="1">
      <c r="A2" s="12" t="s">
        <v>105</v>
      </c>
      <c r="B2" s="13"/>
      <c r="D2" s="12" t="s">
        <v>104</v>
      </c>
      <c r="E2" s="13"/>
      <c r="G2" s="12" t="s">
        <v>104</v>
      </c>
      <c r="H2" s="13"/>
    </row>
    <row r="3" spans="1:8">
      <c r="A3" t="s">
        <v>81</v>
      </c>
      <c r="B3" t="s">
        <v>82</v>
      </c>
      <c r="D3" t="s">
        <v>81</v>
      </c>
      <c r="E3" t="s">
        <v>82</v>
      </c>
      <c r="G3" t="s">
        <v>81</v>
      </c>
      <c r="H3" t="s">
        <v>40</v>
      </c>
    </row>
    <row r="4" spans="1:8">
      <c r="A4">
        <v>-39</v>
      </c>
      <c r="B4">
        <v>7.0126086000000004E-2</v>
      </c>
      <c r="D4">
        <v>-39</v>
      </c>
      <c r="E4">
        <v>0.189536963</v>
      </c>
      <c r="G4">
        <v>-39</v>
      </c>
      <c r="H4">
        <v>2.2670371000000002E-2</v>
      </c>
    </row>
    <row r="5" spans="1:8">
      <c r="A5">
        <v>-36</v>
      </c>
      <c r="B5">
        <v>0</v>
      </c>
      <c r="D5">
        <v>-36</v>
      </c>
      <c r="E5">
        <v>6.4575822000000005E-2</v>
      </c>
      <c r="G5">
        <v>-36</v>
      </c>
      <c r="H5">
        <v>0</v>
      </c>
    </row>
    <row r="6" spans="1:8">
      <c r="A6">
        <v>-35</v>
      </c>
      <c r="B6">
        <v>0.120322453</v>
      </c>
      <c r="D6">
        <v>-35</v>
      </c>
      <c r="E6">
        <v>0.102691906</v>
      </c>
      <c r="G6">
        <v>-35</v>
      </c>
      <c r="H6">
        <v>7.9202462000000001E-2</v>
      </c>
    </row>
    <row r="7" spans="1:8">
      <c r="A7">
        <v>-34</v>
      </c>
      <c r="B7">
        <v>0.189111258</v>
      </c>
      <c r="D7">
        <v>-34</v>
      </c>
      <c r="E7">
        <v>3.6885223000000002E-2</v>
      </c>
      <c r="G7">
        <v>-34</v>
      </c>
      <c r="H7">
        <v>-3.5897310000000001E-3</v>
      </c>
    </row>
    <row r="8" spans="1:8">
      <c r="A8">
        <v>-32</v>
      </c>
      <c r="B8">
        <v>9.7033711999999994E-2</v>
      </c>
      <c r="D8">
        <v>-32</v>
      </c>
      <c r="E8">
        <v>1.7745001E-2</v>
      </c>
      <c r="G8">
        <v>-32</v>
      </c>
      <c r="H8">
        <v>2.8173999000000002E-2</v>
      </c>
    </row>
    <row r="9" spans="1:8">
      <c r="A9">
        <v>-31</v>
      </c>
      <c r="B9">
        <v>0.125110791</v>
      </c>
      <c r="D9">
        <v>-31</v>
      </c>
      <c r="E9">
        <v>9.3186587000000001E-2</v>
      </c>
      <c r="G9">
        <v>-31</v>
      </c>
      <c r="H9">
        <v>0.10500256299999999</v>
      </c>
    </row>
    <row r="10" spans="1:8">
      <c r="A10">
        <v>-30</v>
      </c>
      <c r="B10">
        <v>0</v>
      </c>
      <c r="D10">
        <v>-30</v>
      </c>
      <c r="E10">
        <v>0</v>
      </c>
      <c r="G10">
        <v>-30</v>
      </c>
      <c r="H10">
        <v>0</v>
      </c>
    </row>
    <row r="11" spans="1:8">
      <c r="A11">
        <v>-29</v>
      </c>
      <c r="B11">
        <v>0.113573298</v>
      </c>
      <c r="D11">
        <v>-29</v>
      </c>
      <c r="E11">
        <v>0.103745622</v>
      </c>
      <c r="G11">
        <v>-29</v>
      </c>
      <c r="H11">
        <v>-0.16903299999999999</v>
      </c>
    </row>
    <row r="12" spans="1:8">
      <c r="A12">
        <v>-28</v>
      </c>
      <c r="B12">
        <v>5.3041934999999998E-2</v>
      </c>
      <c r="D12">
        <v>-28</v>
      </c>
      <c r="E12">
        <v>0.13902035700000001</v>
      </c>
      <c r="G12">
        <v>-28</v>
      </c>
      <c r="H12">
        <v>4.7748388000000003E-2</v>
      </c>
    </row>
    <row r="13" spans="1:8">
      <c r="A13">
        <v>-27</v>
      </c>
      <c r="B13">
        <v>7.8699702999999996E-2</v>
      </c>
      <c r="D13">
        <v>-27</v>
      </c>
      <c r="E13">
        <v>9.9072929999999993E-3</v>
      </c>
      <c r="G13">
        <v>-27</v>
      </c>
      <c r="H13">
        <v>3.6688250999999998E-2</v>
      </c>
    </row>
    <row r="14" spans="1:8">
      <c r="A14">
        <v>-26</v>
      </c>
      <c r="B14">
        <v>0.15740975199999999</v>
      </c>
      <c r="D14">
        <v>-26</v>
      </c>
      <c r="E14">
        <v>0.115721883</v>
      </c>
      <c r="G14">
        <v>-26</v>
      </c>
      <c r="H14">
        <v>0</v>
      </c>
    </row>
    <row r="15" spans="1:8">
      <c r="A15">
        <v>-25</v>
      </c>
      <c r="B15">
        <v>0.14075268299999999</v>
      </c>
      <c r="D15">
        <v>-25</v>
      </c>
      <c r="E15">
        <v>0.107308496</v>
      </c>
      <c r="G15">
        <v>-25</v>
      </c>
      <c r="H15">
        <v>7.7794889000000006E-2</v>
      </c>
    </row>
    <row r="16" spans="1:8">
      <c r="A16">
        <v>-24</v>
      </c>
      <c r="B16">
        <v>0.13004249000000001</v>
      </c>
      <c r="D16">
        <v>-24</v>
      </c>
      <c r="E16">
        <v>0.10653423300000001</v>
      </c>
      <c r="G16">
        <v>-24</v>
      </c>
      <c r="H16">
        <v>5.0894132000000002E-2</v>
      </c>
    </row>
    <row r="17" spans="1:13">
      <c r="A17">
        <v>-23</v>
      </c>
      <c r="B17">
        <v>0.112443772</v>
      </c>
      <c r="D17">
        <v>-23</v>
      </c>
      <c r="E17">
        <v>9.2697920000000003E-2</v>
      </c>
      <c r="G17">
        <v>-23</v>
      </c>
      <c r="H17">
        <v>3.7058261000000002E-2</v>
      </c>
      <c r="J17" s="6"/>
      <c r="K17" s="6"/>
      <c r="L17" s="6"/>
      <c r="M17" s="6"/>
    </row>
    <row r="18" spans="1:13">
      <c r="A18">
        <v>-22</v>
      </c>
      <c r="B18">
        <v>0.106545162</v>
      </c>
      <c r="D18">
        <v>-22</v>
      </c>
      <c r="E18">
        <v>0.13433783399999999</v>
      </c>
      <c r="G18">
        <v>-22</v>
      </c>
      <c r="H18">
        <v>0.19043064000000001</v>
      </c>
      <c r="J18" s="6"/>
      <c r="K18" s="6"/>
      <c r="L18" s="6"/>
      <c r="M18" s="6"/>
    </row>
    <row r="19" spans="1:13">
      <c r="A19">
        <v>-21</v>
      </c>
      <c r="B19">
        <v>9.4126501000000001E-2</v>
      </c>
      <c r="D19">
        <v>-21</v>
      </c>
      <c r="E19">
        <v>7.0759394000000003E-2</v>
      </c>
      <c r="G19">
        <v>-21</v>
      </c>
      <c r="H19">
        <v>4.6965115000000002E-2</v>
      </c>
      <c r="J19" s="6"/>
      <c r="K19" s="6"/>
      <c r="L19" s="6"/>
      <c r="M19" s="6"/>
    </row>
    <row r="20" spans="1:13">
      <c r="A20">
        <v>-20</v>
      </c>
      <c r="B20">
        <v>0.14914500999999999</v>
      </c>
      <c r="D20">
        <v>-20</v>
      </c>
      <c r="E20">
        <v>8.3865127999999997E-2</v>
      </c>
      <c r="G20">
        <v>-20</v>
      </c>
      <c r="H20">
        <v>0.18753815600000001</v>
      </c>
    </row>
    <row r="21" spans="1:13">
      <c r="A21">
        <v>-19</v>
      </c>
      <c r="B21">
        <v>8.5127897999999994E-2</v>
      </c>
      <c r="D21">
        <v>-19</v>
      </c>
      <c r="E21">
        <v>7.3006539999999995E-2</v>
      </c>
      <c r="G21">
        <v>-19</v>
      </c>
      <c r="H21">
        <v>6.0974403000000003E-2</v>
      </c>
      <c r="J21" s="6"/>
      <c r="L21" s="6"/>
    </row>
    <row r="22" spans="1:13">
      <c r="A22">
        <v>-18</v>
      </c>
      <c r="B22">
        <v>0.115216997</v>
      </c>
      <c r="D22">
        <v>-18</v>
      </c>
      <c r="E22">
        <v>0.116131497</v>
      </c>
      <c r="G22">
        <v>-18</v>
      </c>
      <c r="H22">
        <v>0.12366012899999999</v>
      </c>
    </row>
    <row r="23" spans="1:13">
      <c r="A23">
        <v>-17</v>
      </c>
      <c r="B23">
        <v>9.6663573000000003E-2</v>
      </c>
      <c r="D23">
        <v>-17</v>
      </c>
      <c r="E23">
        <v>7.0241229000000002E-2</v>
      </c>
      <c r="G23">
        <v>-17</v>
      </c>
      <c r="H23">
        <v>0.15635136599999999</v>
      </c>
    </row>
    <row r="24" spans="1:13">
      <c r="A24">
        <v>-16</v>
      </c>
      <c r="B24">
        <v>0.11130127400000001</v>
      </c>
      <c r="D24">
        <v>-16</v>
      </c>
      <c r="E24">
        <v>9.9849904000000003E-2</v>
      </c>
      <c r="G24">
        <v>-16</v>
      </c>
      <c r="H24">
        <v>0.128266466</v>
      </c>
    </row>
    <row r="25" spans="1:13">
      <c r="A25">
        <v>-15</v>
      </c>
      <c r="B25">
        <v>0.13027166200000001</v>
      </c>
      <c r="D25">
        <v>-15</v>
      </c>
      <c r="E25">
        <v>6.0792344999999998E-2</v>
      </c>
      <c r="G25">
        <v>-15</v>
      </c>
      <c r="H25">
        <v>9.1850049000000003E-2</v>
      </c>
    </row>
    <row r="26" spans="1:13">
      <c r="A26">
        <v>-14</v>
      </c>
      <c r="B26">
        <v>0.10014381</v>
      </c>
      <c r="D26">
        <v>-14</v>
      </c>
      <c r="E26">
        <v>8.4793714000000006E-2</v>
      </c>
      <c r="G26">
        <v>-14</v>
      </c>
      <c r="H26">
        <v>6.9766828000000003E-2</v>
      </c>
    </row>
    <row r="27" spans="1:13">
      <c r="A27">
        <v>-13</v>
      </c>
      <c r="B27">
        <v>7.1439774999999997E-2</v>
      </c>
      <c r="D27">
        <v>-13</v>
      </c>
      <c r="E27">
        <v>7.0700889000000003E-2</v>
      </c>
      <c r="G27">
        <v>-13</v>
      </c>
      <c r="H27">
        <v>0.122257696</v>
      </c>
    </row>
    <row r="28" spans="1:13">
      <c r="A28">
        <v>-12</v>
      </c>
      <c r="B28">
        <v>0.18534266199999999</v>
      </c>
      <c r="D28">
        <v>-12</v>
      </c>
      <c r="E28">
        <v>7.6426591000000002E-2</v>
      </c>
      <c r="G28">
        <v>-12</v>
      </c>
      <c r="H28">
        <v>7.8737126000000004E-2</v>
      </c>
    </row>
    <row r="29" spans="1:13">
      <c r="A29">
        <v>-11</v>
      </c>
      <c r="B29">
        <v>9.8780813999999995E-2</v>
      </c>
      <c r="D29">
        <v>-11</v>
      </c>
      <c r="E29">
        <v>0.125253433</v>
      </c>
      <c r="G29">
        <v>-11</v>
      </c>
      <c r="H29">
        <v>8.3037256000000004E-2</v>
      </c>
    </row>
    <row r="30" spans="1:13">
      <c r="A30">
        <v>-10</v>
      </c>
      <c r="B30">
        <v>9.5978967999999998E-2</v>
      </c>
      <c r="D30">
        <v>-10</v>
      </c>
      <c r="E30">
        <v>8.3936301000000005E-2</v>
      </c>
      <c r="G30">
        <v>-10</v>
      </c>
      <c r="H30">
        <v>6.4278449000000001E-2</v>
      </c>
    </row>
    <row r="31" spans="1:13">
      <c r="A31">
        <v>-9</v>
      </c>
      <c r="B31">
        <v>8.0810804E-2</v>
      </c>
      <c r="D31">
        <v>-9</v>
      </c>
      <c r="E31">
        <v>0.12695221200000001</v>
      </c>
      <c r="G31">
        <v>-9</v>
      </c>
      <c r="H31">
        <v>7.5512584999999993E-2</v>
      </c>
    </row>
    <row r="32" spans="1:13">
      <c r="A32">
        <v>-8</v>
      </c>
      <c r="B32">
        <v>0.122435527</v>
      </c>
      <c r="D32">
        <v>-8</v>
      </c>
      <c r="E32">
        <v>0.114279301</v>
      </c>
      <c r="G32">
        <v>-8</v>
      </c>
      <c r="H32">
        <v>0.170188216</v>
      </c>
    </row>
    <row r="33" spans="1:8">
      <c r="A33">
        <v>-7</v>
      </c>
      <c r="B33">
        <v>0.11525472</v>
      </c>
      <c r="D33">
        <v>-7</v>
      </c>
      <c r="E33">
        <v>9.8003166000000003E-2</v>
      </c>
      <c r="G33">
        <v>-7</v>
      </c>
      <c r="H33">
        <v>8.1844568000000006E-2</v>
      </c>
    </row>
    <row r="34" spans="1:8">
      <c r="A34">
        <v>-6</v>
      </c>
      <c r="B34">
        <v>8.5453284000000004E-2</v>
      </c>
      <c r="D34">
        <v>-6</v>
      </c>
      <c r="E34">
        <v>0.12801953199999999</v>
      </c>
      <c r="G34">
        <v>-6</v>
      </c>
      <c r="H34">
        <v>4.0258383000000002E-2</v>
      </c>
    </row>
    <row r="35" spans="1:8">
      <c r="A35">
        <v>-5</v>
      </c>
      <c r="B35">
        <v>8.2095502000000001E-2</v>
      </c>
      <c r="D35">
        <v>-5</v>
      </c>
      <c r="E35">
        <v>5.3314133E-2</v>
      </c>
      <c r="G35">
        <v>-5</v>
      </c>
      <c r="H35">
        <v>4.6312557999999997E-2</v>
      </c>
    </row>
    <row r="36" spans="1:8">
      <c r="A36">
        <v>-4</v>
      </c>
      <c r="B36">
        <v>9.1502339000000002E-2</v>
      </c>
      <c r="D36">
        <v>-4</v>
      </c>
      <c r="E36">
        <v>9.8012414000000006E-2</v>
      </c>
      <c r="G36">
        <v>-4</v>
      </c>
      <c r="H36">
        <v>8.3839615000000006E-2</v>
      </c>
    </row>
    <row r="37" spans="1:8">
      <c r="A37">
        <v>-3</v>
      </c>
      <c r="B37">
        <v>0.10340005200000001</v>
      </c>
      <c r="D37">
        <v>-3</v>
      </c>
      <c r="E37">
        <v>6.5561278000000001E-2</v>
      </c>
      <c r="G37">
        <v>-3</v>
      </c>
      <c r="H37">
        <v>0.124851395</v>
      </c>
    </row>
    <row r="38" spans="1:8">
      <c r="A38">
        <v>-2</v>
      </c>
      <c r="B38">
        <v>0.23761027000000001</v>
      </c>
      <c r="D38">
        <v>-2</v>
      </c>
      <c r="E38">
        <v>0.104089372</v>
      </c>
      <c r="G38">
        <v>-2</v>
      </c>
      <c r="H38">
        <v>0.149378812</v>
      </c>
    </row>
    <row r="39" spans="1:8">
      <c r="A39">
        <v>-1</v>
      </c>
      <c r="B39">
        <v>5.8181931999999999E-2</v>
      </c>
      <c r="D39">
        <v>-1</v>
      </c>
      <c r="E39">
        <v>8.4608686000000002E-2</v>
      </c>
      <c r="G39">
        <v>-1</v>
      </c>
      <c r="H39">
        <v>8.7936360000000005E-2</v>
      </c>
    </row>
    <row r="40" spans="1:8">
      <c r="A40">
        <v>0</v>
      </c>
      <c r="B40">
        <v>9.2350666999999997E-2</v>
      </c>
      <c r="D40">
        <v>0</v>
      </c>
      <c r="E40">
        <v>8.8726269999999996E-2</v>
      </c>
      <c r="G40">
        <v>0</v>
      </c>
      <c r="H40">
        <v>8.6713646000000005E-2</v>
      </c>
    </row>
    <row r="41" spans="1:8">
      <c r="A41">
        <v>1</v>
      </c>
      <c r="B41">
        <v>0.129502273</v>
      </c>
      <c r="D41">
        <v>1</v>
      </c>
      <c r="E41">
        <v>0.12864936699999999</v>
      </c>
      <c r="G41">
        <v>1</v>
      </c>
      <c r="H41">
        <v>1.408103E-2</v>
      </c>
    </row>
    <row r="42" spans="1:8">
      <c r="A42">
        <v>2</v>
      </c>
      <c r="B42">
        <v>0.195436472</v>
      </c>
      <c r="D42">
        <v>2</v>
      </c>
      <c r="E42">
        <v>0.15629430499999999</v>
      </c>
      <c r="G42">
        <v>2</v>
      </c>
      <c r="H42">
        <v>0.223137219</v>
      </c>
    </row>
    <row r="43" spans="1:8">
      <c r="A43">
        <v>3</v>
      </c>
      <c r="B43">
        <v>0.12192576400000001</v>
      </c>
      <c r="D43">
        <v>3</v>
      </c>
      <c r="E43">
        <v>5.6719793999999997E-2</v>
      </c>
      <c r="G43">
        <v>3</v>
      </c>
      <c r="H43">
        <v>0.113250356</v>
      </c>
    </row>
    <row r="44" spans="1:8">
      <c r="A44">
        <v>4</v>
      </c>
      <c r="B44">
        <v>0.123679154</v>
      </c>
      <c r="D44">
        <v>4</v>
      </c>
      <c r="E44">
        <v>0.102092998</v>
      </c>
      <c r="G44">
        <v>4</v>
      </c>
      <c r="H44">
        <v>4.6020641000000001E-2</v>
      </c>
    </row>
    <row r="45" spans="1:8">
      <c r="A45">
        <v>5</v>
      </c>
      <c r="B45">
        <v>3.9525413000000002E-2</v>
      </c>
      <c r="D45">
        <v>5</v>
      </c>
      <c r="E45">
        <v>6.3313084000000006E-2</v>
      </c>
      <c r="G45">
        <v>5</v>
      </c>
      <c r="H45">
        <v>0.166705979</v>
      </c>
    </row>
    <row r="46" spans="1:8">
      <c r="A46">
        <v>6</v>
      </c>
      <c r="B46">
        <v>9.3062753999999998E-2</v>
      </c>
      <c r="D46">
        <v>6</v>
      </c>
      <c r="E46">
        <v>3.4447414000000003E-2</v>
      </c>
      <c r="G46">
        <v>6</v>
      </c>
      <c r="H46">
        <v>7.4414283999999997E-2</v>
      </c>
    </row>
    <row r="47" spans="1:8">
      <c r="A47">
        <v>7</v>
      </c>
      <c r="B47">
        <v>8.8911607000000004E-2</v>
      </c>
      <c r="D47">
        <v>7</v>
      </c>
      <c r="E47">
        <v>7.6152645000000005E-2</v>
      </c>
      <c r="G47">
        <v>7</v>
      </c>
      <c r="H47">
        <v>9.6753386999999996E-2</v>
      </c>
    </row>
    <row r="48" spans="1:8">
      <c r="A48">
        <v>8</v>
      </c>
      <c r="B48">
        <v>9.2552075999999997E-2</v>
      </c>
      <c r="D48">
        <v>8</v>
      </c>
      <c r="E48">
        <v>0.10750407300000001</v>
      </c>
      <c r="G48">
        <v>8</v>
      </c>
      <c r="H48">
        <v>7.5581752000000002E-2</v>
      </c>
    </row>
    <row r="49" spans="1:14">
      <c r="A49">
        <v>9</v>
      </c>
      <c r="B49">
        <v>6.9568065999999998E-2</v>
      </c>
      <c r="D49">
        <v>9</v>
      </c>
      <c r="E49">
        <v>2.5932324E-2</v>
      </c>
      <c r="G49">
        <v>9</v>
      </c>
      <c r="H49">
        <v>-4.8996538999999999E-2</v>
      </c>
    </row>
    <row r="50" spans="1:14">
      <c r="A50">
        <v>10</v>
      </c>
      <c r="B50">
        <v>0.130601731</v>
      </c>
      <c r="D50">
        <v>10</v>
      </c>
      <c r="E50">
        <v>0.106642272</v>
      </c>
      <c r="G50">
        <v>10</v>
      </c>
      <c r="H50">
        <v>0.1111868</v>
      </c>
    </row>
    <row r="51" spans="1:14">
      <c r="A51">
        <v>11</v>
      </c>
      <c r="B51">
        <v>8.4956181000000006E-2</v>
      </c>
      <c r="D51">
        <v>11</v>
      </c>
      <c r="E51">
        <v>9.4148809999999999E-2</v>
      </c>
      <c r="G51">
        <v>11</v>
      </c>
      <c r="H51">
        <v>2.2394575999999999E-2</v>
      </c>
    </row>
    <row r="52" spans="1:14">
      <c r="A52">
        <v>12</v>
      </c>
      <c r="B52">
        <v>5.9625070000000002E-2</v>
      </c>
      <c r="D52">
        <v>12</v>
      </c>
      <c r="E52">
        <v>0.111106391</v>
      </c>
      <c r="G52">
        <v>12</v>
      </c>
      <c r="H52">
        <v>9.8679986999999997E-2</v>
      </c>
    </row>
    <row r="53" spans="1:14">
      <c r="A53">
        <v>13</v>
      </c>
      <c r="B53">
        <v>8.9520997000000005E-2</v>
      </c>
      <c r="D53">
        <v>13</v>
      </c>
      <c r="E53">
        <v>5.7574169999999999E-3</v>
      </c>
      <c r="G53">
        <v>13</v>
      </c>
      <c r="H53">
        <v>0.119887567</v>
      </c>
    </row>
    <row r="54" spans="1:14">
      <c r="A54">
        <v>14</v>
      </c>
      <c r="B54">
        <v>0.108216329</v>
      </c>
      <c r="D54">
        <v>14</v>
      </c>
      <c r="E54">
        <v>4.5909230000000002E-2</v>
      </c>
      <c r="G54">
        <v>14</v>
      </c>
      <c r="H54">
        <v>9.9999176999999995E-2</v>
      </c>
    </row>
    <row r="55" spans="1:14">
      <c r="A55">
        <v>15</v>
      </c>
      <c r="B55">
        <v>0.13672084500000001</v>
      </c>
      <c r="D55">
        <v>15</v>
      </c>
      <c r="E55">
        <v>-1.3944981E-2</v>
      </c>
      <c r="G55">
        <v>15</v>
      </c>
      <c r="H55">
        <v>0.121617567</v>
      </c>
    </row>
    <row r="56" spans="1:14">
      <c r="A56">
        <v>16</v>
      </c>
      <c r="B56">
        <v>6.3488491999999994E-2</v>
      </c>
      <c r="D56">
        <v>16</v>
      </c>
      <c r="E56">
        <v>7.3961263999999999E-2</v>
      </c>
      <c r="G56">
        <v>16</v>
      </c>
      <c r="H56">
        <v>0.13314989999999999</v>
      </c>
    </row>
    <row r="57" spans="1:14">
      <c r="A57">
        <v>17</v>
      </c>
      <c r="B57">
        <v>0.102346377</v>
      </c>
      <c r="D57">
        <v>17</v>
      </c>
      <c r="E57">
        <v>8.3431767000000004E-2</v>
      </c>
      <c r="G57">
        <v>17</v>
      </c>
      <c r="H57">
        <v>0.162020198</v>
      </c>
    </row>
    <row r="58" spans="1:14">
      <c r="A58">
        <v>18</v>
      </c>
      <c r="B58">
        <v>0.12253871099999999</v>
      </c>
      <c r="D58">
        <v>18</v>
      </c>
      <c r="E58">
        <v>5.4154988000000001E-2</v>
      </c>
      <c r="G58">
        <v>18</v>
      </c>
      <c r="H58">
        <v>0.15881532700000001</v>
      </c>
    </row>
    <row r="59" spans="1:14">
      <c r="A59">
        <v>19</v>
      </c>
      <c r="B59">
        <v>0.28155069900000002</v>
      </c>
      <c r="D59">
        <v>19</v>
      </c>
      <c r="E59">
        <v>8.5956332999999996E-2</v>
      </c>
      <c r="G59">
        <v>20</v>
      </c>
      <c r="H59">
        <v>0.13268761700000001</v>
      </c>
    </row>
    <row r="60" spans="1:14">
      <c r="A60">
        <v>20</v>
      </c>
      <c r="B60">
        <v>7.1956833999999997E-2</v>
      </c>
      <c r="D60">
        <v>20</v>
      </c>
      <c r="E60">
        <v>2.4922150000000001E-2</v>
      </c>
      <c r="G60">
        <v>21</v>
      </c>
      <c r="H60">
        <v>0.250874865</v>
      </c>
    </row>
    <row r="61" spans="1:14">
      <c r="A61">
        <v>21</v>
      </c>
      <c r="B61">
        <v>3.0398343000000001E-2</v>
      </c>
      <c r="D61">
        <v>21</v>
      </c>
      <c r="E61">
        <v>4.5361077E-2</v>
      </c>
      <c r="G61">
        <v>22</v>
      </c>
      <c r="H61">
        <v>0.107291645</v>
      </c>
    </row>
    <row r="62" spans="1:14">
      <c r="A62">
        <v>22</v>
      </c>
      <c r="B62">
        <v>2.3545239999999999E-2</v>
      </c>
      <c r="D62">
        <v>22</v>
      </c>
      <c r="E62">
        <v>0.150956796</v>
      </c>
      <c r="G62">
        <v>23</v>
      </c>
      <c r="H62">
        <v>0.13694605400000001</v>
      </c>
    </row>
    <row r="63" spans="1:14">
      <c r="A63">
        <v>23</v>
      </c>
      <c r="B63">
        <v>5.2844447000000003E-2</v>
      </c>
      <c r="D63">
        <v>23</v>
      </c>
      <c r="E63">
        <v>2.3886134E-2</v>
      </c>
      <c r="G63">
        <v>24</v>
      </c>
      <c r="H63">
        <v>1.0989818E-2</v>
      </c>
    </row>
    <row r="64" spans="1:14">
      <c r="A64">
        <v>24</v>
      </c>
      <c r="B64">
        <v>0.19275864100000001</v>
      </c>
      <c r="D64">
        <v>24</v>
      </c>
      <c r="E64">
        <v>0.18622798900000001</v>
      </c>
      <c r="G64">
        <v>25</v>
      </c>
      <c r="H64">
        <v>-6.2156089999999997E-2</v>
      </c>
      <c r="J64" s="11" t="s">
        <v>110</v>
      </c>
      <c r="K64" s="11" t="s">
        <v>111</v>
      </c>
      <c r="L64" s="11" t="s">
        <v>112</v>
      </c>
      <c r="M64" s="11" t="s">
        <v>113</v>
      </c>
      <c r="N64" s="11"/>
    </row>
    <row r="65" spans="1:14">
      <c r="A65">
        <v>25</v>
      </c>
      <c r="B65">
        <v>-7.2504910000000004E-3</v>
      </c>
      <c r="D65">
        <v>25</v>
      </c>
      <c r="E65">
        <v>0.25168826700000002</v>
      </c>
      <c r="G65">
        <v>26</v>
      </c>
      <c r="H65">
        <v>0.355758833</v>
      </c>
      <c r="J65" s="11">
        <f>(K65*L65)+M65</f>
        <v>9.0049999999960426E-2</v>
      </c>
      <c r="K65" s="11">
        <v>-5.0000000000000001E-4</v>
      </c>
      <c r="L65" s="10">
        <f>L68</f>
        <v>13.500000000079154</v>
      </c>
      <c r="M65" s="11">
        <v>9.6799999999999997E-2</v>
      </c>
      <c r="N65" s="11" t="s">
        <v>114</v>
      </c>
    </row>
    <row r="66" spans="1:14">
      <c r="A66">
        <v>26</v>
      </c>
      <c r="B66">
        <v>0</v>
      </c>
      <c r="D66">
        <v>26</v>
      </c>
      <c r="E66">
        <v>0.18688242099999999</v>
      </c>
      <c r="G66">
        <v>27</v>
      </c>
      <c r="H66">
        <v>6.7839399999999994E-2</v>
      </c>
      <c r="J66" s="11">
        <f>(K66*L66)+M66</f>
        <v>9.0050000000007915E-2</v>
      </c>
      <c r="K66" s="11">
        <v>1E-4</v>
      </c>
      <c r="L66" s="10">
        <f>L68</f>
        <v>13.500000000079154</v>
      </c>
      <c r="M66" s="11">
        <v>8.8700000000000001E-2</v>
      </c>
      <c r="N66" s="11" t="s">
        <v>115</v>
      </c>
    </row>
    <row r="67" spans="1:14">
      <c r="A67">
        <v>27</v>
      </c>
      <c r="B67">
        <v>4.5848041999999999E-2</v>
      </c>
      <c r="D67">
        <v>27</v>
      </c>
      <c r="E67">
        <v>0.19130823199999999</v>
      </c>
      <c r="G67">
        <v>28</v>
      </c>
      <c r="H67">
        <v>0.10949397499999999</v>
      </c>
      <c r="J67" s="11"/>
      <c r="K67" s="11"/>
      <c r="L67" s="11"/>
      <c r="M67" s="11"/>
      <c r="N67" s="11"/>
    </row>
    <row r="68" spans="1:14">
      <c r="A68">
        <v>28</v>
      </c>
      <c r="B68">
        <v>7.5896528000000005E-2</v>
      </c>
      <c r="D68">
        <v>28</v>
      </c>
      <c r="E68">
        <v>-0.10557596499999999</v>
      </c>
      <c r="G68">
        <v>29</v>
      </c>
      <c r="H68">
        <v>0.16204598200000001</v>
      </c>
      <c r="J68" s="11">
        <f>J65-J66</f>
        <v>-4.7489789878341071E-14</v>
      </c>
      <c r="K68" s="11"/>
      <c r="L68" s="10">
        <v>13.500000000079154</v>
      </c>
      <c r="M68" s="11"/>
      <c r="N68" s="11"/>
    </row>
    <row r="69" spans="1:14">
      <c r="A69">
        <v>29</v>
      </c>
      <c r="B69">
        <v>8.4295587000000005E-2</v>
      </c>
      <c r="D69">
        <v>29</v>
      </c>
      <c r="E69">
        <v>0.117798343</v>
      </c>
      <c r="G69">
        <v>31</v>
      </c>
      <c r="H69">
        <v>0.36389647200000003</v>
      </c>
    </row>
    <row r="70" spans="1:14">
      <c r="A70">
        <v>31</v>
      </c>
      <c r="B70">
        <v>9.9326614999999993E-2</v>
      </c>
      <c r="D70">
        <v>31</v>
      </c>
      <c r="E70">
        <v>0.152092636</v>
      </c>
      <c r="G70">
        <v>32</v>
      </c>
      <c r="H70">
        <v>0.21903768200000001</v>
      </c>
    </row>
    <row r="71" spans="1:14">
      <c r="A71">
        <v>32</v>
      </c>
      <c r="B71">
        <v>0.10515384899999999</v>
      </c>
      <c r="D71">
        <v>32</v>
      </c>
      <c r="E71">
        <v>0.14225396100000001</v>
      </c>
      <c r="G71">
        <v>34</v>
      </c>
      <c r="H71">
        <v>-0.111794375</v>
      </c>
    </row>
    <row r="72" spans="1:14">
      <c r="A72">
        <v>34</v>
      </c>
      <c r="B72">
        <v>5.5777409E-2</v>
      </c>
      <c r="D72">
        <v>34</v>
      </c>
      <c r="E72">
        <v>0.15460357399999999</v>
      </c>
      <c r="G72">
        <v>35</v>
      </c>
      <c r="H72">
        <v>0.18809354</v>
      </c>
    </row>
    <row r="73" spans="1:14">
      <c r="A73">
        <v>35</v>
      </c>
      <c r="B73">
        <v>-0.14288590000000001</v>
      </c>
      <c r="D73">
        <v>35</v>
      </c>
      <c r="E73">
        <v>4.8431867000000003E-2</v>
      </c>
      <c r="G73">
        <v>36</v>
      </c>
      <c r="H73">
        <v>3.0457242999999998E-2</v>
      </c>
    </row>
    <row r="74" spans="1:14">
      <c r="A74">
        <v>36</v>
      </c>
      <c r="B74">
        <v>0.19049969</v>
      </c>
      <c r="D74">
        <v>36</v>
      </c>
      <c r="E74">
        <v>0.206037573</v>
      </c>
      <c r="G74">
        <v>39</v>
      </c>
      <c r="H74">
        <v>0.37009336799999998</v>
      </c>
    </row>
    <row r="75" spans="1:14">
      <c r="A75">
        <v>39</v>
      </c>
      <c r="B75">
        <v>7.7505813000000007E-2</v>
      </c>
      <c r="D75">
        <v>39</v>
      </c>
      <c r="E75">
        <v>-8.4858526000000004E-2</v>
      </c>
    </row>
  </sheetData>
  <mergeCells count="3">
    <mergeCell ref="A2:B2"/>
    <mergeCell ref="D2:E2"/>
    <mergeCell ref="G2:H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5"/>
  <sheetViews>
    <sheetView workbookViewId="0"/>
  </sheetViews>
  <sheetFormatPr defaultRowHeight="15"/>
  <sheetData>
    <row r="1" spans="1:8">
      <c r="A1" s="3" t="s">
        <v>116</v>
      </c>
      <c r="D1" s="3" t="s">
        <v>117</v>
      </c>
      <c r="G1" s="3" t="s">
        <v>118</v>
      </c>
    </row>
    <row r="2" spans="1:8" ht="28.5" customHeight="1">
      <c r="A2" s="12" t="s">
        <v>107</v>
      </c>
      <c r="B2" s="13"/>
      <c r="D2" s="12" t="s">
        <v>108</v>
      </c>
      <c r="E2" s="13"/>
      <c r="G2" s="12" t="s">
        <v>109</v>
      </c>
      <c r="H2" s="13"/>
    </row>
    <row r="3" spans="1:8">
      <c r="A3" t="s">
        <v>106</v>
      </c>
      <c r="B3" t="s">
        <v>40</v>
      </c>
      <c r="D3" t="s">
        <v>106</v>
      </c>
      <c r="E3" t="s">
        <v>40</v>
      </c>
      <c r="G3" t="s">
        <v>106</v>
      </c>
      <c r="H3" t="s">
        <v>40</v>
      </c>
    </row>
    <row r="4" spans="1:8">
      <c r="A4">
        <v>1</v>
      </c>
      <c r="B4">
        <v>5.9330000000000001E-2</v>
      </c>
      <c r="D4">
        <v>1</v>
      </c>
      <c r="E4">
        <v>9.0358820000000006E-2</v>
      </c>
      <c r="G4">
        <v>1</v>
      </c>
      <c r="H4">
        <v>2.6995809999999999E-2</v>
      </c>
    </row>
    <row r="5" spans="1:8">
      <c r="A5">
        <v>2</v>
      </c>
      <c r="B5">
        <v>0.10297123</v>
      </c>
      <c r="D5">
        <v>2</v>
      </c>
      <c r="E5">
        <v>0.12869873000000001</v>
      </c>
      <c r="G5">
        <v>2</v>
      </c>
      <c r="H5">
        <v>7.2220779999999998E-2</v>
      </c>
    </row>
    <row r="6" spans="1:8">
      <c r="A6">
        <v>3</v>
      </c>
      <c r="B6">
        <v>0.11726319</v>
      </c>
      <c r="D6">
        <v>3</v>
      </c>
      <c r="E6">
        <v>0.11968945</v>
      </c>
      <c r="G6">
        <v>3</v>
      </c>
      <c r="H6">
        <v>7.849921E-2</v>
      </c>
    </row>
    <row r="7" spans="1:8">
      <c r="A7">
        <v>4</v>
      </c>
      <c r="B7">
        <v>0.10926213</v>
      </c>
      <c r="D7">
        <v>4</v>
      </c>
      <c r="E7">
        <v>8.0587080000000005E-2</v>
      </c>
      <c r="G7">
        <v>4</v>
      </c>
      <c r="H7">
        <v>4.6656879999999998E-2</v>
      </c>
    </row>
    <row r="8" spans="1:8">
      <c r="A8">
        <v>5</v>
      </c>
      <c r="B8">
        <v>0.13767784</v>
      </c>
      <c r="D8">
        <v>5</v>
      </c>
      <c r="E8">
        <v>7.8358250000000004E-2</v>
      </c>
      <c r="G8">
        <v>5</v>
      </c>
      <c r="H8">
        <v>6.3033140000000001E-2</v>
      </c>
    </row>
    <row r="9" spans="1:8">
      <c r="A9">
        <v>6</v>
      </c>
      <c r="B9">
        <v>0.11594111</v>
      </c>
      <c r="D9">
        <v>6</v>
      </c>
      <c r="E9">
        <v>8.7115810000000002E-2</v>
      </c>
      <c r="G9">
        <v>6</v>
      </c>
      <c r="H9">
        <v>0.12381212</v>
      </c>
    </row>
    <row r="10" spans="1:8">
      <c r="A10">
        <v>7</v>
      </c>
      <c r="B10">
        <v>0.13106786000000001</v>
      </c>
      <c r="D10">
        <v>7</v>
      </c>
      <c r="E10">
        <v>8.5741510000000007E-2</v>
      </c>
      <c r="G10">
        <v>7</v>
      </c>
      <c r="H10">
        <v>6.2994229999999998E-2</v>
      </c>
    </row>
    <row r="11" spans="1:8">
      <c r="A11">
        <v>8</v>
      </c>
      <c r="B11">
        <v>0.13208753000000001</v>
      </c>
      <c r="D11">
        <v>8</v>
      </c>
      <c r="E11">
        <v>8.8356619999999997E-2</v>
      </c>
      <c r="G11">
        <v>8</v>
      </c>
      <c r="H11">
        <v>0.11083869</v>
      </c>
    </row>
    <row r="12" spans="1:8">
      <c r="A12">
        <v>9</v>
      </c>
      <c r="B12">
        <v>0.15911053</v>
      </c>
      <c r="D12">
        <v>9</v>
      </c>
      <c r="E12">
        <v>3.5522860000000003E-2</v>
      </c>
      <c r="G12">
        <v>9</v>
      </c>
      <c r="H12">
        <v>0.1027864</v>
      </c>
    </row>
    <row r="13" spans="1:8">
      <c r="A13">
        <v>10</v>
      </c>
      <c r="B13">
        <v>8.8840749999999996E-2</v>
      </c>
      <c r="D13">
        <v>10</v>
      </c>
      <c r="E13">
        <v>8.3209370000000005E-2</v>
      </c>
      <c r="G13">
        <v>10</v>
      </c>
      <c r="H13">
        <v>0.10070958000000001</v>
      </c>
    </row>
    <row r="14" spans="1:8">
      <c r="A14">
        <v>11</v>
      </c>
      <c r="B14">
        <v>9.2001310000000003E-2</v>
      </c>
      <c r="D14">
        <v>11</v>
      </c>
      <c r="E14">
        <v>8.4792199999999998E-2</v>
      </c>
      <c r="G14">
        <v>11</v>
      </c>
      <c r="H14">
        <v>0.27354969000000001</v>
      </c>
    </row>
    <row r="15" spans="1:8">
      <c r="A15">
        <v>12</v>
      </c>
      <c r="B15">
        <v>0.12505595</v>
      </c>
      <c r="D15">
        <v>12</v>
      </c>
      <c r="E15">
        <v>8.4933030000000007E-2</v>
      </c>
      <c r="G15">
        <v>12</v>
      </c>
      <c r="H15">
        <v>0.24074392999999999</v>
      </c>
    </row>
    <row r="16" spans="1:8">
      <c r="A16">
        <v>13</v>
      </c>
      <c r="B16">
        <v>0.10819434</v>
      </c>
      <c r="D16">
        <v>13</v>
      </c>
      <c r="E16">
        <v>7.8308619999999995E-2</v>
      </c>
      <c r="G16">
        <v>13</v>
      </c>
      <c r="H16">
        <v>0.14360421000000001</v>
      </c>
    </row>
    <row r="17" spans="1:8">
      <c r="A17">
        <v>14</v>
      </c>
      <c r="B17">
        <v>0.10192225000000001</v>
      </c>
      <c r="D17">
        <v>14</v>
      </c>
      <c r="E17">
        <v>0.11539381999999999</v>
      </c>
      <c r="G17">
        <v>14</v>
      </c>
      <c r="H17">
        <v>0.11462261</v>
      </c>
    </row>
    <row r="18" spans="1:8">
      <c r="A18">
        <v>15</v>
      </c>
      <c r="B18">
        <v>8.9630619999999994E-2</v>
      </c>
      <c r="D18">
        <v>15</v>
      </c>
      <c r="E18">
        <v>8.9946300000000007E-2</v>
      </c>
      <c r="G18">
        <v>15</v>
      </c>
      <c r="H18">
        <v>5.9538290000000001E-2</v>
      </c>
    </row>
    <row r="19" spans="1:8">
      <c r="A19">
        <v>16</v>
      </c>
      <c r="B19">
        <v>0.19302540000000001</v>
      </c>
      <c r="D19">
        <v>16</v>
      </c>
      <c r="E19">
        <v>0.13663889000000001</v>
      </c>
      <c r="G19">
        <v>16</v>
      </c>
      <c r="H19">
        <v>0.13075100000000001</v>
      </c>
    </row>
    <row r="20" spans="1:8">
      <c r="A20">
        <v>17</v>
      </c>
      <c r="B20">
        <v>0.14073910000000001</v>
      </c>
      <c r="D20">
        <v>17</v>
      </c>
      <c r="E20">
        <v>0.12782254000000001</v>
      </c>
      <c r="G20">
        <v>17</v>
      </c>
      <c r="H20">
        <v>0.1196871</v>
      </c>
    </row>
    <row r="21" spans="1:8">
      <c r="A21">
        <v>18</v>
      </c>
      <c r="B21">
        <v>0.15419216999999999</v>
      </c>
      <c r="D21">
        <v>18</v>
      </c>
      <c r="E21">
        <v>3.9878299999999998E-2</v>
      </c>
      <c r="G21">
        <v>18</v>
      </c>
      <c r="H21">
        <v>0.29260565999999999</v>
      </c>
    </row>
    <row r="22" spans="1:8">
      <c r="A22">
        <v>19</v>
      </c>
      <c r="B22">
        <v>0.10608844000000001</v>
      </c>
      <c r="D22">
        <v>19</v>
      </c>
      <c r="E22">
        <v>4.6028180000000002E-2</v>
      </c>
      <c r="G22">
        <v>19</v>
      </c>
      <c r="H22">
        <v>0.10420743</v>
      </c>
    </row>
    <row r="23" spans="1:8">
      <c r="A23">
        <v>20</v>
      </c>
      <c r="B23">
        <v>9.1324890000000006E-2</v>
      </c>
      <c r="D23">
        <v>20</v>
      </c>
      <c r="E23">
        <v>5.6092000000000003E-2</v>
      </c>
      <c r="G23">
        <v>20</v>
      </c>
      <c r="H23">
        <v>7.2093660000000004E-2</v>
      </c>
    </row>
    <row r="24" spans="1:8">
      <c r="A24">
        <v>21</v>
      </c>
      <c r="B24">
        <v>0</v>
      </c>
      <c r="D24">
        <v>21</v>
      </c>
      <c r="E24">
        <v>3.6984290000000003E-2</v>
      </c>
      <c r="G24">
        <v>21</v>
      </c>
      <c r="H24">
        <v>0.23548274999999999</v>
      </c>
    </row>
    <row r="25" spans="1:8">
      <c r="A25">
        <v>22</v>
      </c>
      <c r="B25">
        <v>2.6523270000000002E-2</v>
      </c>
      <c r="D25">
        <v>22</v>
      </c>
      <c r="E25">
        <v>4.4495119999999999E-2</v>
      </c>
      <c r="G25">
        <v>22</v>
      </c>
      <c r="H25">
        <v>3.2135190000000001E-2</v>
      </c>
    </row>
    <row r="26" spans="1:8">
      <c r="A26">
        <v>23</v>
      </c>
      <c r="B26">
        <v>2.2445819999999998E-2</v>
      </c>
      <c r="D26">
        <v>23</v>
      </c>
      <c r="E26">
        <v>4.1374729999999998E-2</v>
      </c>
      <c r="G26">
        <v>23</v>
      </c>
      <c r="H26">
        <v>-0.14525080000000001</v>
      </c>
    </row>
    <row r="27" spans="1:8">
      <c r="A27">
        <v>24</v>
      </c>
      <c r="B27">
        <v>0.13079025</v>
      </c>
      <c r="D27">
        <v>24</v>
      </c>
      <c r="E27">
        <v>9.8870849999999996E-2</v>
      </c>
      <c r="G27">
        <v>24</v>
      </c>
      <c r="H27">
        <v>0</v>
      </c>
    </row>
    <row r="28" spans="1:8">
      <c r="A28">
        <v>25</v>
      </c>
      <c r="B28">
        <v>0.14259098000000001</v>
      </c>
      <c r="D28">
        <v>25</v>
      </c>
      <c r="E28">
        <v>0.30183789999999999</v>
      </c>
      <c r="G28">
        <v>25</v>
      </c>
      <c r="H28">
        <v>7.6972029999999997E-2</v>
      </c>
    </row>
    <row r="29" spans="1:8">
      <c r="A29">
        <v>26</v>
      </c>
      <c r="B29">
        <v>7.1520719999999996E-2</v>
      </c>
      <c r="D29">
        <v>26</v>
      </c>
      <c r="E29">
        <v>0.11867490999999999</v>
      </c>
      <c r="G29">
        <v>26</v>
      </c>
      <c r="H29">
        <v>0</v>
      </c>
    </row>
    <row r="30" spans="1:8">
      <c r="A30">
        <v>28</v>
      </c>
      <c r="B30">
        <v>0.1923183</v>
      </c>
      <c r="D30">
        <v>27</v>
      </c>
      <c r="E30">
        <v>0</v>
      </c>
      <c r="G30">
        <v>27</v>
      </c>
      <c r="H30">
        <v>0</v>
      </c>
    </row>
    <row r="31" spans="1:8">
      <c r="A31">
        <v>29</v>
      </c>
      <c r="B31">
        <v>0</v>
      </c>
      <c r="D31">
        <v>28</v>
      </c>
      <c r="E31">
        <v>0.24039787000000001</v>
      </c>
      <c r="G31">
        <v>28</v>
      </c>
      <c r="H31">
        <v>0</v>
      </c>
    </row>
    <row r="32" spans="1:8">
      <c r="A32">
        <v>30</v>
      </c>
      <c r="B32">
        <v>0</v>
      </c>
      <c r="D32">
        <v>29</v>
      </c>
      <c r="E32">
        <v>0</v>
      </c>
      <c r="G32">
        <v>32</v>
      </c>
      <c r="H32">
        <v>0</v>
      </c>
    </row>
    <row r="33" spans="1:5">
      <c r="A33">
        <v>31</v>
      </c>
      <c r="B33">
        <v>0</v>
      </c>
      <c r="D33">
        <v>30</v>
      </c>
      <c r="E33">
        <v>0</v>
      </c>
    </row>
    <row r="34" spans="1:5">
      <c r="A34">
        <v>32</v>
      </c>
      <c r="B34">
        <v>0</v>
      </c>
      <c r="D34">
        <v>31</v>
      </c>
      <c r="E34">
        <v>-4.9401E-2</v>
      </c>
    </row>
    <row r="35" spans="1:5">
      <c r="A35">
        <v>34</v>
      </c>
      <c r="B35">
        <v>0.3205305</v>
      </c>
      <c r="D35">
        <v>32</v>
      </c>
      <c r="E35">
        <v>0</v>
      </c>
    </row>
    <row r="36" spans="1:5">
      <c r="D36">
        <v>34</v>
      </c>
      <c r="E36">
        <v>0</v>
      </c>
    </row>
    <row r="65" spans="12:16">
      <c r="L65" s="7" t="s">
        <v>110</v>
      </c>
      <c r="M65" s="7" t="s">
        <v>111</v>
      </c>
      <c r="N65" s="7" t="s">
        <v>112</v>
      </c>
      <c r="O65" s="7" t="s">
        <v>113</v>
      </c>
      <c r="P65" s="7"/>
    </row>
    <row r="66" spans="12:16">
      <c r="L66" s="7">
        <f>(M66*N66)+O66</f>
        <v>0.11235000000002766</v>
      </c>
      <c r="M66" s="7">
        <v>2.8999999999999998E-3</v>
      </c>
      <c r="N66" s="7">
        <f>N69</f>
        <v>-6.4999999999904645</v>
      </c>
      <c r="O66" s="7">
        <v>0.13120000000000001</v>
      </c>
      <c r="P66" s="7" t="s">
        <v>3</v>
      </c>
    </row>
    <row r="67" spans="12:16">
      <c r="L67" s="7">
        <f>(M67*N67)+O67</f>
        <v>0.11235000000001048</v>
      </c>
      <c r="M67" s="7">
        <v>1.1000000000000001E-3</v>
      </c>
      <c r="N67" s="7">
        <f>N69</f>
        <v>-6.4999999999904645</v>
      </c>
      <c r="O67" s="7">
        <v>0.1195</v>
      </c>
      <c r="P67" s="7" t="s">
        <v>114</v>
      </c>
    </row>
    <row r="68" spans="12:16">
      <c r="L68" s="7"/>
      <c r="M68" s="7"/>
      <c r="N68" s="7"/>
      <c r="O68" s="7"/>
      <c r="P68" s="7"/>
    </row>
    <row r="69" spans="12:16">
      <c r="L69" s="7">
        <f>L66-L67</f>
        <v>1.7180701306074297E-14</v>
      </c>
      <c r="M69" s="7"/>
      <c r="N69" s="7">
        <v>-6.4999999999904645</v>
      </c>
      <c r="O69" s="7"/>
      <c r="P69" s="7"/>
    </row>
    <row r="71" spans="12:16">
      <c r="L71" s="7" t="s">
        <v>110</v>
      </c>
      <c r="M71" s="7" t="s">
        <v>111</v>
      </c>
      <c r="N71" s="7" t="s">
        <v>112</v>
      </c>
      <c r="O71" s="7" t="s">
        <v>113</v>
      </c>
      <c r="P71" s="7"/>
    </row>
    <row r="72" spans="12:16">
      <c r="L72" s="7">
        <f>(M72*N72)+O72</f>
        <v>7.1618181818196069E-2</v>
      </c>
      <c r="M72" s="7">
        <v>2.8999999999999998E-3</v>
      </c>
      <c r="N72" s="10">
        <f>N75</f>
        <v>-20.545454545449637</v>
      </c>
      <c r="O72" s="7">
        <v>0.13120000000000001</v>
      </c>
      <c r="P72" s="7" t="s">
        <v>3</v>
      </c>
    </row>
    <row r="73" spans="12:16">
      <c r="L73" s="7">
        <f>(M73*N73)+O73</f>
        <v>7.1618181818190657E-2</v>
      </c>
      <c r="M73" s="7">
        <v>1.8E-3</v>
      </c>
      <c r="N73" s="10">
        <f>N75</f>
        <v>-20.545454545449637</v>
      </c>
      <c r="O73" s="7">
        <v>0.1086</v>
      </c>
      <c r="P73" s="7" t="s">
        <v>115</v>
      </c>
    </row>
    <row r="74" spans="12:16">
      <c r="L74" s="7"/>
      <c r="M74" s="7"/>
      <c r="N74" s="7"/>
      <c r="O74" s="7"/>
      <c r="P74" s="7"/>
    </row>
    <row r="75" spans="12:16">
      <c r="L75" s="7">
        <f>L72-L73</f>
        <v>5.4123372450476381E-15</v>
      </c>
      <c r="M75" s="7"/>
      <c r="N75" s="10">
        <v>-20.545454545449637</v>
      </c>
      <c r="O75" s="7"/>
      <c r="P75" s="7"/>
    </row>
  </sheetData>
  <mergeCells count="3">
    <mergeCell ref="A2:B2"/>
    <mergeCell ref="D2:E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 (score diff)</vt:lpstr>
      <vt:lpstr>Question 3 (ytg)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2020-07-09T23:12:42Z</dcterms:created>
  <dcterms:modified xsi:type="dcterms:W3CDTF">2020-07-19T14:07:33Z</dcterms:modified>
</cp:coreProperties>
</file>