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\Documents\test\SYSC3303_Project\Elevator Performance Data\"/>
    </mc:Choice>
  </mc:AlternateContent>
  <xr:revisionPtr revIDLastSave="0" documentId="13_ncr:1_{70BC02EA-F0F0-48D0-8AE2-B692B764E705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Data - All" sheetId="22" r:id="rId1"/>
    <sheet name="Data - Elevator 1" sheetId="21" r:id="rId2"/>
    <sheet name="Data - Elevator 2" sheetId="19" r:id="rId3"/>
    <sheet name="Data - Elevator 3" sheetId="20" r:id="rId4"/>
    <sheet name="Data - Elevator 4" sheetId="18" r:id="rId5"/>
  </sheets>
  <calcPr calcId="191029"/>
</workbook>
</file>

<file path=xl/calcChain.xml><?xml version="1.0" encoding="utf-8"?>
<calcChain xmlns="http://schemas.openxmlformats.org/spreadsheetml/2006/main">
  <c r="AB6" i="22" l="1"/>
  <c r="AC6" i="22"/>
  <c r="AD6" i="22"/>
  <c r="AE6" i="22"/>
  <c r="AF6" i="22"/>
  <c r="AG6" i="22"/>
  <c r="AH6" i="22"/>
  <c r="AI6" i="22"/>
  <c r="AJ6" i="22"/>
  <c r="AK6" i="22"/>
  <c r="AL6" i="22"/>
  <c r="AM6" i="22"/>
  <c r="AN6" i="22"/>
  <c r="AO6" i="22"/>
  <c r="AP6" i="22"/>
  <c r="AQ6" i="22"/>
  <c r="AR6" i="22"/>
  <c r="AB7" i="22"/>
  <c r="AC7" i="22"/>
  <c r="AD7" i="22"/>
  <c r="AE7" i="22"/>
  <c r="AF7" i="22"/>
  <c r="AG7" i="22"/>
  <c r="AH7" i="22"/>
  <c r="AI7" i="22"/>
  <c r="AJ7" i="22"/>
  <c r="AK7" i="22"/>
  <c r="AL7" i="22"/>
  <c r="AM7" i="22"/>
  <c r="AN7" i="22"/>
  <c r="AO7" i="22"/>
  <c r="AP7" i="22"/>
  <c r="AQ7" i="22"/>
  <c r="AR7" i="22"/>
  <c r="AB8" i="22"/>
  <c r="AC8" i="22"/>
  <c r="AD8" i="22"/>
  <c r="AE8" i="22"/>
  <c r="AF8" i="22"/>
  <c r="AG8" i="22"/>
  <c r="AH8" i="22"/>
  <c r="AI8" i="22"/>
  <c r="AJ8" i="22"/>
  <c r="AK8" i="22"/>
  <c r="AL8" i="22"/>
  <c r="AM8" i="22"/>
  <c r="AN8" i="22"/>
  <c r="AO8" i="22"/>
  <c r="AP8" i="22"/>
  <c r="AQ8" i="22"/>
  <c r="AR8" i="22"/>
  <c r="AB9" i="22"/>
  <c r="AC9" i="22"/>
  <c r="AD9" i="22"/>
  <c r="AE9" i="22"/>
  <c r="AF9" i="22"/>
  <c r="AG9" i="22"/>
  <c r="AH9" i="22"/>
  <c r="AI9" i="22"/>
  <c r="AJ9" i="22"/>
  <c r="AK9" i="22"/>
  <c r="AL9" i="22"/>
  <c r="AM9" i="22"/>
  <c r="AN9" i="22"/>
  <c r="AO9" i="22"/>
  <c r="AP9" i="22"/>
  <c r="AQ9" i="22"/>
  <c r="AR9" i="22"/>
  <c r="AB10" i="22"/>
  <c r="AC10" i="22"/>
  <c r="AD10" i="22"/>
  <c r="AE10" i="22"/>
  <c r="AF10" i="22"/>
  <c r="AG10" i="22"/>
  <c r="AH10" i="22"/>
  <c r="AI10" i="22"/>
  <c r="AJ10" i="22"/>
  <c r="AK10" i="22"/>
  <c r="AL10" i="22"/>
  <c r="AM10" i="22"/>
  <c r="AN10" i="22"/>
  <c r="AO10" i="22"/>
  <c r="AP10" i="22"/>
  <c r="AQ10" i="22"/>
  <c r="AR10" i="22"/>
  <c r="AB11" i="22"/>
  <c r="AC11" i="22"/>
  <c r="AD11" i="22"/>
  <c r="AE11" i="22"/>
  <c r="AF11" i="22"/>
  <c r="AG11" i="22"/>
  <c r="AH11" i="22"/>
  <c r="AI11" i="22"/>
  <c r="AJ11" i="22"/>
  <c r="AK11" i="22"/>
  <c r="AL11" i="22"/>
  <c r="AM11" i="22"/>
  <c r="AN11" i="22"/>
  <c r="AO11" i="22"/>
  <c r="AP11" i="22"/>
  <c r="AQ11" i="22"/>
  <c r="AR11" i="22"/>
  <c r="AB12" i="22"/>
  <c r="AC12" i="22"/>
  <c r="AD12" i="22"/>
  <c r="AE12" i="22"/>
  <c r="AF12" i="22"/>
  <c r="AG12" i="22"/>
  <c r="AH12" i="22"/>
  <c r="AI12" i="22"/>
  <c r="AJ12" i="22"/>
  <c r="AK12" i="22"/>
  <c r="AL12" i="22"/>
  <c r="AM12" i="22"/>
  <c r="AN12" i="22"/>
  <c r="AO12" i="22"/>
  <c r="AP12" i="22"/>
  <c r="AQ12" i="22"/>
  <c r="AR12" i="22"/>
  <c r="AA12" i="22"/>
  <c r="AA11" i="22"/>
  <c r="AA10" i="22"/>
  <c r="AA9" i="22"/>
  <c r="AA8" i="22"/>
  <c r="AA7" i="22"/>
  <c r="AA6" i="22"/>
  <c r="AB5" i="22"/>
  <c r="AC5" i="22"/>
  <c r="AD5" i="22"/>
  <c r="AE5" i="22"/>
  <c r="AF5" i="22"/>
  <c r="AG5" i="22"/>
  <c r="AH5" i="22"/>
  <c r="AI5" i="22"/>
  <c r="AJ5" i="22"/>
  <c r="AK5" i="22"/>
  <c r="AL5" i="22"/>
  <c r="AM5" i="22"/>
  <c r="AN5" i="22"/>
  <c r="AO5" i="22"/>
  <c r="AP5" i="22"/>
  <c r="AQ5" i="22"/>
  <c r="AR5" i="22"/>
  <c r="AA5" i="22"/>
  <c r="AR4" i="22"/>
  <c r="AQ4" i="22"/>
  <c r="AP4" i="22"/>
  <c r="AO4" i="22"/>
  <c r="AN4" i="22"/>
  <c r="AM4" i="22"/>
  <c r="AL4" i="22"/>
  <c r="AK4" i="22"/>
  <c r="AJ4" i="22"/>
  <c r="AI4" i="22"/>
  <c r="AH4" i="22"/>
  <c r="AG4" i="22"/>
  <c r="AF4" i="22"/>
  <c r="AE4" i="22"/>
  <c r="AD4" i="22"/>
  <c r="AC4" i="22"/>
  <c r="AB4" i="22"/>
  <c r="AA4" i="22"/>
  <c r="AN16" i="22" l="1"/>
  <c r="AG14" i="22"/>
  <c r="AG16" i="22"/>
  <c r="AN15" i="22"/>
  <c r="AG15" i="22"/>
  <c r="AN14" i="22"/>
</calcChain>
</file>

<file path=xl/sharedStrings.xml><?xml version="1.0" encoding="utf-8"?>
<sst xmlns="http://schemas.openxmlformats.org/spreadsheetml/2006/main" count="176" uniqueCount="36">
  <si>
    <t>Min</t>
  </si>
  <si>
    <t>Max</t>
  </si>
  <si>
    <t>Average (milli)</t>
  </si>
  <si>
    <t>Average (micro)</t>
  </si>
  <si>
    <t>Average (nano)</t>
  </si>
  <si>
    <t>Average (second)</t>
  </si>
  <si>
    <t>Median</t>
  </si>
  <si>
    <t>Mode</t>
  </si>
  <si>
    <t># of Data Points</t>
  </si>
  <si>
    <t>ms</t>
  </si>
  <si>
    <t>IDLE</t>
  </si>
  <si>
    <t>MOVING_UP</t>
  </si>
  <si>
    <t>MOVING_DOWN</t>
  </si>
  <si>
    <t>STOP</t>
  </si>
  <si>
    <t>OPEN_DOORS</t>
  </si>
  <si>
    <t>CLOSE_DOORS</t>
  </si>
  <si>
    <t>EXTRACT</t>
  </si>
  <si>
    <t>PROCESS</t>
  </si>
  <si>
    <t>Elevator 4</t>
  </si>
  <si>
    <t>Elevator 2</t>
  </si>
  <si>
    <t>Elevator 3</t>
  </si>
  <si>
    <t>Elevator 1</t>
  </si>
  <si>
    <t>TOTAL</t>
  </si>
  <si>
    <t>(DEAD)</t>
  </si>
  <si>
    <t>(REBOOT)</t>
  </si>
  <si>
    <t xml:space="preserve"> = Elevator 2 (Had DEAD)</t>
  </si>
  <si>
    <t xml:space="preserve"> = Elevator 3</t>
  </si>
  <si>
    <t xml:space="preserve"> = Elevator 1</t>
  </si>
  <si>
    <t xml:space="preserve"> = Elevator 4 (Had REBOOT)</t>
  </si>
  <si>
    <t>Default Values</t>
  </si>
  <si>
    <t>Average time to extract a message:</t>
  </si>
  <si>
    <t>Average time to process a message:</t>
  </si>
  <si>
    <t>Minimum time to extract a message:</t>
  </si>
  <si>
    <t>Maximum time to extract a message:</t>
  </si>
  <si>
    <t>Minimum time to process a message:</t>
  </si>
  <si>
    <t>Maximum time to process a message: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</si>
</sst>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dotted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dotted">
        <color indexed="64"/>
      </left>
      <right/>
      <top style="medium">
        <color indexed="64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dotted">
        <color indexed="64"/>
      </right>
      <top style="double">
        <color indexed="64"/>
      </top>
      <bottom/>
      <diagonal/>
    </border>
    <border>
      <left style="double">
        <color indexed="64"/>
      </left>
      <right style="dotted">
        <color indexed="64"/>
      </right>
      <top/>
      <bottom/>
      <diagonal/>
    </border>
    <border>
      <left style="double">
        <color indexed="64"/>
      </left>
      <right style="dotted">
        <color indexed="64"/>
      </right>
      <top/>
      <bottom style="double">
        <color indexed="64"/>
      </bottom>
      <diagonal/>
    </border>
    <border>
      <left/>
      <right style="dotted">
        <color indexed="64"/>
      </right>
      <top style="double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dotted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1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6" fillId="33" borderId="18" xfId="0" applyFont="1" applyFill="1" applyBorder="1"/>
    <xf numFmtId="0" fontId="16" fillId="33" borderId="16" xfId="0" applyFont="1" applyFill="1" applyBorder="1"/>
    <xf numFmtId="0" fontId="16" fillId="33" borderId="17" xfId="0" applyFont="1" applyFill="1" applyBorder="1"/>
    <xf numFmtId="0" fontId="0" fillId="35" borderId="14" xfId="0" applyFill="1" applyBorder="1"/>
    <xf numFmtId="0" fontId="0" fillId="35" borderId="11" xfId="0" applyFill="1" applyBorder="1"/>
    <xf numFmtId="0" fontId="16" fillId="0" borderId="0" xfId="0" applyFont="1"/>
    <xf numFmtId="0" fontId="16" fillId="0" borderId="21" xfId="0" applyFont="1" applyBorder="1" applyAlignment="1">
      <alignment horizontal="center"/>
    </xf>
    <xf numFmtId="0" fontId="16" fillId="0" borderId="22" xfId="0" applyFont="1" applyBorder="1" applyAlignment="1">
      <alignment horizontal="center"/>
    </xf>
    <xf numFmtId="0" fontId="16" fillId="0" borderId="23" xfId="0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0" fontId="16" fillId="0" borderId="25" xfId="0" applyFont="1" applyBorder="1" applyAlignment="1">
      <alignment horizontal="center"/>
    </xf>
    <xf numFmtId="0" fontId="16" fillId="0" borderId="27" xfId="0" applyFont="1" applyBorder="1" applyAlignment="1">
      <alignment horizontal="center"/>
    </xf>
    <xf numFmtId="0" fontId="16" fillId="0" borderId="26" xfId="0" applyFont="1" applyBorder="1" applyAlignment="1">
      <alignment horizontal="center"/>
    </xf>
    <xf numFmtId="0" fontId="16" fillId="0" borderId="28" xfId="0" applyFont="1" applyBorder="1" applyAlignment="1">
      <alignment horizontal="center"/>
    </xf>
    <xf numFmtId="0" fontId="16" fillId="0" borderId="29" xfId="0" applyFont="1" applyBorder="1" applyAlignment="1">
      <alignment horizontal="center"/>
    </xf>
    <xf numFmtId="0" fontId="16" fillId="0" borderId="31" xfId="0" applyFont="1" applyBorder="1" applyAlignment="1">
      <alignment horizontal="center"/>
    </xf>
    <xf numFmtId="0" fontId="16" fillId="0" borderId="33" xfId="0" applyFont="1" applyBorder="1" applyAlignment="1">
      <alignment horizontal="center"/>
    </xf>
    <xf numFmtId="0" fontId="16" fillId="0" borderId="32" xfId="0" applyFont="1" applyBorder="1" applyAlignment="1">
      <alignment horizontal="center"/>
    </xf>
    <xf numFmtId="0" fontId="0" fillId="37" borderId="0" xfId="0" applyFill="1"/>
    <xf numFmtId="0" fontId="16" fillId="0" borderId="0" xfId="0" applyFont="1" applyFill="1" applyBorder="1" applyAlignment="1">
      <alignment horizontal="left"/>
    </xf>
    <xf numFmtId="0" fontId="0" fillId="36" borderId="0" xfId="0" applyFill="1"/>
    <xf numFmtId="0" fontId="0" fillId="38" borderId="0" xfId="0" applyFill="1"/>
    <xf numFmtId="0" fontId="0" fillId="39" borderId="0" xfId="0" applyFill="1"/>
    <xf numFmtId="0" fontId="0" fillId="0" borderId="19" xfId="0" applyBorder="1"/>
    <xf numFmtId="0" fontId="0" fillId="0" borderId="0" xfId="0" applyBorder="1"/>
    <xf numFmtId="0" fontId="0" fillId="0" borderId="20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35" borderId="0" xfId="0" applyFill="1" applyBorder="1"/>
    <xf numFmtId="0" fontId="0" fillId="35" borderId="41" xfId="0" applyFill="1" applyBorder="1"/>
    <xf numFmtId="0" fontId="0" fillId="35" borderId="35" xfId="0" applyFill="1" applyBorder="1"/>
    <xf numFmtId="0" fontId="0" fillId="35" borderId="38" xfId="0" applyFill="1" applyBorder="1"/>
    <xf numFmtId="0" fontId="16" fillId="33" borderId="21" xfId="0" applyFont="1" applyFill="1" applyBorder="1" applyAlignment="1">
      <alignment horizontal="center"/>
    </xf>
    <xf numFmtId="0" fontId="16" fillId="33" borderId="22" xfId="0" applyFont="1" applyFill="1" applyBorder="1" applyAlignment="1">
      <alignment horizontal="center"/>
    </xf>
    <xf numFmtId="0" fontId="16" fillId="33" borderId="25" xfId="0" applyFont="1" applyFill="1" applyBorder="1" applyAlignment="1">
      <alignment horizontal="center"/>
    </xf>
    <xf numFmtId="0" fontId="16" fillId="33" borderId="24" xfId="0" applyFont="1" applyFill="1" applyBorder="1" applyAlignment="1">
      <alignment horizontal="center"/>
    </xf>
    <xf numFmtId="0" fontId="16" fillId="33" borderId="23" xfId="0" applyFont="1" applyFill="1" applyBorder="1" applyAlignment="1">
      <alignment horizontal="center"/>
    </xf>
    <xf numFmtId="0" fontId="16" fillId="33" borderId="45" xfId="0" applyFont="1" applyFill="1" applyBorder="1" applyAlignment="1">
      <alignment horizontal="center"/>
    </xf>
    <xf numFmtId="0" fontId="16" fillId="33" borderId="44" xfId="0" applyFont="1" applyFill="1" applyBorder="1" applyAlignment="1">
      <alignment horizontal="center"/>
    </xf>
    <xf numFmtId="0" fontId="16" fillId="33" borderId="33" xfId="0" applyFont="1" applyFill="1" applyBorder="1" applyAlignment="1">
      <alignment horizontal="center"/>
    </xf>
    <xf numFmtId="0" fontId="16" fillId="33" borderId="46" xfId="0" applyFont="1" applyFill="1" applyBorder="1" applyAlignment="1">
      <alignment horizontal="center"/>
    </xf>
    <xf numFmtId="0" fontId="16" fillId="33" borderId="30" xfId="0" applyFont="1" applyFill="1" applyBorder="1" applyAlignment="1">
      <alignment horizontal="center"/>
    </xf>
    <xf numFmtId="0" fontId="16" fillId="33" borderId="43" xfId="0" applyFont="1" applyFill="1" applyBorder="1" applyAlignment="1">
      <alignment horizontal="center"/>
    </xf>
    <xf numFmtId="0" fontId="16" fillId="33" borderId="0" xfId="0" applyFont="1" applyFill="1" applyAlignment="1">
      <alignment horizontal="right"/>
    </xf>
    <xf numFmtId="0" fontId="16" fillId="34" borderId="18" xfId="0" applyFont="1" applyFill="1" applyBorder="1" applyAlignment="1">
      <alignment horizontal="center" vertical="center"/>
    </xf>
    <xf numFmtId="0" fontId="16" fillId="34" borderId="17" xfId="0" applyFont="1" applyFill="1" applyBorder="1" applyAlignment="1">
      <alignment horizontal="center" vertical="center"/>
    </xf>
    <xf numFmtId="17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ADB33-A26B-41A8-8951-E2E5EA0299DF}">
  <dimension ref="B1:AR125"/>
  <sheetViews>
    <sheetView showGridLines="0" topLeftCell="B1" zoomScale="50" zoomScaleNormal="50" workbookViewId="0">
      <selection activeCell="AJ24" sqref="AJ24"/>
    </sheetView>
  </sheetViews>
  <sheetFormatPr defaultRowHeight="14.4" x14ac:dyDescent="0.3"/>
  <cols>
    <col min="26" max="26" width="15.33203125" customWidth="1"/>
    <col min="27" max="27" width="12.109375" bestFit="1" customWidth="1"/>
    <col min="28" max="31" width="9" bestFit="1" customWidth="1"/>
    <col min="32" max="32" width="11.5546875" bestFit="1" customWidth="1"/>
    <col min="33" max="34" width="9" bestFit="1" customWidth="1"/>
    <col min="35" max="35" width="11.5546875" bestFit="1" customWidth="1"/>
    <col min="36" max="37" width="9" bestFit="1" customWidth="1"/>
    <col min="38" max="38" width="11.5546875" bestFit="1" customWidth="1"/>
    <col min="39" max="40" width="9" bestFit="1" customWidth="1"/>
    <col min="41" max="41" width="11.5546875" bestFit="1" customWidth="1"/>
    <col min="42" max="43" width="9" bestFit="1" customWidth="1"/>
    <col min="44" max="44" width="11.5546875" bestFit="1" customWidth="1"/>
  </cols>
  <sheetData>
    <row r="1" spans="2:44" ht="15" thickBot="1" x14ac:dyDescent="0.35"/>
    <row r="2" spans="2:44" ht="15.6" thickTop="1" thickBot="1" x14ac:dyDescent="0.35">
      <c r="B2" s="13" t="s">
        <v>10</v>
      </c>
      <c r="C2" s="14"/>
      <c r="D2" s="17"/>
      <c r="E2" s="16" t="s">
        <v>11</v>
      </c>
      <c r="F2" s="14"/>
      <c r="G2" s="14"/>
      <c r="H2" s="16" t="s">
        <v>12</v>
      </c>
      <c r="I2" s="14"/>
      <c r="J2" s="17"/>
      <c r="K2" s="16" t="s">
        <v>13</v>
      </c>
      <c r="L2" s="14"/>
      <c r="M2" s="17"/>
      <c r="N2" s="16" t="s">
        <v>14</v>
      </c>
      <c r="O2" s="14"/>
      <c r="P2" s="14"/>
      <c r="Q2" s="16" t="s">
        <v>15</v>
      </c>
      <c r="R2" s="14"/>
      <c r="S2" s="15"/>
      <c r="Z2" s="58" t="s">
        <v>29</v>
      </c>
      <c r="AA2" s="46" t="s">
        <v>10</v>
      </c>
      <c r="AB2" s="47"/>
      <c r="AC2" s="48"/>
      <c r="AD2" s="49" t="s">
        <v>11</v>
      </c>
      <c r="AE2" s="47"/>
      <c r="AF2" s="47"/>
      <c r="AG2" s="49" t="s">
        <v>12</v>
      </c>
      <c r="AH2" s="47"/>
      <c r="AI2" s="48"/>
      <c r="AJ2" s="49" t="s">
        <v>13</v>
      </c>
      <c r="AK2" s="47"/>
      <c r="AL2" s="48"/>
      <c r="AM2" s="49" t="s">
        <v>14</v>
      </c>
      <c r="AN2" s="47"/>
      <c r="AO2" s="47"/>
      <c r="AP2" s="49" t="s">
        <v>15</v>
      </c>
      <c r="AQ2" s="47"/>
      <c r="AR2" s="50"/>
    </row>
    <row r="3" spans="2:44" ht="15" thickBot="1" x14ac:dyDescent="0.35">
      <c r="B3" s="18" t="s">
        <v>16</v>
      </c>
      <c r="C3" s="22" t="s">
        <v>17</v>
      </c>
      <c r="D3" s="19" t="s">
        <v>22</v>
      </c>
      <c r="E3" s="20" t="s">
        <v>16</v>
      </c>
      <c r="F3" s="24" t="s">
        <v>17</v>
      </c>
      <c r="G3" s="23" t="s">
        <v>22</v>
      </c>
      <c r="H3" s="20" t="s">
        <v>16</v>
      </c>
      <c r="I3" s="22" t="s">
        <v>17</v>
      </c>
      <c r="J3" s="19" t="s">
        <v>22</v>
      </c>
      <c r="K3" s="20" t="s">
        <v>16</v>
      </c>
      <c r="L3" s="22" t="s">
        <v>17</v>
      </c>
      <c r="M3" s="19" t="s">
        <v>22</v>
      </c>
      <c r="N3" s="20" t="s">
        <v>16</v>
      </c>
      <c r="O3" s="22" t="s">
        <v>17</v>
      </c>
      <c r="P3" s="19" t="s">
        <v>22</v>
      </c>
      <c r="Q3" s="20" t="s">
        <v>16</v>
      </c>
      <c r="R3" s="22" t="s">
        <v>17</v>
      </c>
      <c r="S3" s="21" t="s">
        <v>22</v>
      </c>
      <c r="U3" s="25"/>
      <c r="V3" s="26" t="s">
        <v>27</v>
      </c>
      <c r="Z3" s="59"/>
      <c r="AA3" s="51" t="s">
        <v>16</v>
      </c>
      <c r="AB3" s="52" t="s">
        <v>17</v>
      </c>
      <c r="AC3" s="53" t="s">
        <v>22</v>
      </c>
      <c r="AD3" s="54" t="s">
        <v>16</v>
      </c>
      <c r="AE3" s="52" t="s">
        <v>17</v>
      </c>
      <c r="AF3" s="53" t="s">
        <v>22</v>
      </c>
      <c r="AG3" s="54" t="s">
        <v>16</v>
      </c>
      <c r="AH3" s="52" t="s">
        <v>17</v>
      </c>
      <c r="AI3" s="53" t="s">
        <v>22</v>
      </c>
      <c r="AJ3" s="54" t="s">
        <v>16</v>
      </c>
      <c r="AK3" s="52" t="s">
        <v>17</v>
      </c>
      <c r="AL3" s="53" t="s">
        <v>22</v>
      </c>
      <c r="AM3" s="54" t="s">
        <v>16</v>
      </c>
      <c r="AN3" s="52" t="s">
        <v>17</v>
      </c>
      <c r="AO3" s="53" t="s">
        <v>22</v>
      </c>
      <c r="AP3" s="54" t="s">
        <v>16</v>
      </c>
      <c r="AQ3" s="55" t="s">
        <v>17</v>
      </c>
      <c r="AR3" s="56" t="s">
        <v>22</v>
      </c>
    </row>
    <row r="4" spans="2:44" ht="15" thickTop="1" x14ac:dyDescent="0.3">
      <c r="B4" s="25">
        <v>8.6999999999999994E-3</v>
      </c>
      <c r="C4" s="25">
        <v>4.8680000000000003</v>
      </c>
      <c r="D4" s="25">
        <v>1.7023999999999999</v>
      </c>
      <c r="E4" s="25">
        <v>7.0000000000000001E-3</v>
      </c>
      <c r="F4" s="25">
        <v>0.74419999999999997</v>
      </c>
      <c r="G4" s="25">
        <v>4995.9787999999999</v>
      </c>
      <c r="H4" s="25">
        <v>6.8999999999999999E-3</v>
      </c>
      <c r="I4" s="25">
        <v>0.44290000000000002</v>
      </c>
      <c r="J4" s="25">
        <v>4999.8827000000001</v>
      </c>
      <c r="K4" s="25">
        <v>7.1999999999999998E-3</v>
      </c>
      <c r="L4" s="25">
        <v>2.5000000000000001E-3</v>
      </c>
      <c r="M4" s="25">
        <v>7000.0682999999999</v>
      </c>
      <c r="N4" s="25">
        <v>4.7500000000000001E-2</v>
      </c>
      <c r="O4" s="25">
        <v>0.64500000000000002</v>
      </c>
      <c r="P4" s="25">
        <v>3002.5381000000002</v>
      </c>
      <c r="Q4" s="25">
        <v>5.0000000000000001E-3</v>
      </c>
      <c r="R4" s="25">
        <v>0.1709</v>
      </c>
      <c r="S4" s="25">
        <v>3002.5677000000001</v>
      </c>
      <c r="U4" s="27"/>
      <c r="V4" s="26" t="s">
        <v>25</v>
      </c>
      <c r="Z4" s="7" t="s">
        <v>8</v>
      </c>
      <c r="AA4" s="33">
        <f>COUNT(B:B)</f>
        <v>28</v>
      </c>
      <c r="AB4" s="4">
        <f>COUNT(C:C)</f>
        <v>28</v>
      </c>
      <c r="AC4" s="39">
        <f>COUNT(D:D)</f>
        <v>28</v>
      </c>
      <c r="AD4" s="36">
        <f>COUNT(E:E)</f>
        <v>122</v>
      </c>
      <c r="AE4" s="4">
        <f>COUNT(F:F)</f>
        <v>122</v>
      </c>
      <c r="AF4" s="39">
        <f>COUNT(G:G)</f>
        <v>103</v>
      </c>
      <c r="AG4" s="36">
        <f>COUNT(H:H)</f>
        <v>64</v>
      </c>
      <c r="AH4" s="4">
        <f>COUNT(I:I)</f>
        <v>64</v>
      </c>
      <c r="AI4" s="39">
        <f>COUNT(J:J)</f>
        <v>52</v>
      </c>
      <c r="AJ4" s="36">
        <f>COUNT(K:K)</f>
        <v>23</v>
      </c>
      <c r="AK4" s="4">
        <f>COUNT(L:L)</f>
        <v>23</v>
      </c>
      <c r="AL4" s="39">
        <f>COUNT(M:M)</f>
        <v>22</v>
      </c>
      <c r="AM4" s="36">
        <f>COUNT(N:N)</f>
        <v>24</v>
      </c>
      <c r="AN4" s="4">
        <f>COUNT(O:O)</f>
        <v>24</v>
      </c>
      <c r="AO4" s="39">
        <f>COUNT(P:P)</f>
        <v>24</v>
      </c>
      <c r="AP4" s="36">
        <f>COUNT(Q:Q)</f>
        <v>24</v>
      </c>
      <c r="AQ4" s="30">
        <f>COUNT(R:R)</f>
        <v>24</v>
      </c>
      <c r="AR4" s="1">
        <f>COUNT(S:S)</f>
        <v>24</v>
      </c>
    </row>
    <row r="5" spans="2:44" x14ac:dyDescent="0.3">
      <c r="B5" s="25">
        <v>7.7000000000000002E-3</v>
      </c>
      <c r="C5" s="25">
        <v>1.7182999999999999</v>
      </c>
      <c r="D5" s="25">
        <v>0.91790000000000005</v>
      </c>
      <c r="E5" s="25">
        <v>7.1999999999999998E-3</v>
      </c>
      <c r="F5" s="25">
        <v>4.4999999999999997E-3</v>
      </c>
      <c r="G5" s="25">
        <v>2998.7107999999998</v>
      </c>
      <c r="H5" s="25">
        <v>4.8999999999999998E-3</v>
      </c>
      <c r="I5" s="25">
        <v>1.6999999999999999E-3</v>
      </c>
      <c r="J5" s="25">
        <v>2999.5084999999999</v>
      </c>
      <c r="K5" s="25">
        <v>6.8999999999999999E-3</v>
      </c>
      <c r="L5" s="25">
        <v>6.3700000000000007E-2</v>
      </c>
      <c r="M5" s="25">
        <v>7001.9791999999998</v>
      </c>
      <c r="N5" s="25">
        <v>7.3000000000000001E-3</v>
      </c>
      <c r="O5" s="25">
        <v>0.32500000000000001</v>
      </c>
      <c r="P5" s="25">
        <v>3002.6671999999999</v>
      </c>
      <c r="Q5" s="25">
        <v>5.0000000000000001E-3</v>
      </c>
      <c r="R5" s="25">
        <v>0.2082</v>
      </c>
      <c r="S5" s="25">
        <v>3003.1669000000002</v>
      </c>
      <c r="U5" s="28"/>
      <c r="V5" s="12" t="s">
        <v>26</v>
      </c>
      <c r="Z5" s="8" t="s">
        <v>5</v>
      </c>
      <c r="AA5" s="34">
        <f>AVERAGE(B4:B1000)/1000</f>
        <v>7.6035714285714292E-6</v>
      </c>
      <c r="AB5" s="5">
        <f t="shared" ref="AB5:AR5" si="0">AVERAGE(C4:C1000)/1000</f>
        <v>9.7282857142857158E-4</v>
      </c>
      <c r="AC5" s="40">
        <f t="shared" si="0"/>
        <v>6.5030357142857132E-4</v>
      </c>
      <c r="AD5" s="37">
        <f t="shared" si="0"/>
        <v>8.2319672131147565E-6</v>
      </c>
      <c r="AE5" s="5">
        <f t="shared" si="0"/>
        <v>2.1968196721311469E-4</v>
      </c>
      <c r="AF5" s="40">
        <f t="shared" si="0"/>
        <v>3.1922716805825258</v>
      </c>
      <c r="AG5" s="37">
        <f t="shared" si="0"/>
        <v>7.3250000000000002E-6</v>
      </c>
      <c r="AH5" s="5">
        <f t="shared" si="0"/>
        <v>7.1903124999999994E-5</v>
      </c>
      <c r="AI5" s="40">
        <f t="shared" si="0"/>
        <v>3.3449649115384621</v>
      </c>
      <c r="AJ5" s="37">
        <f t="shared" si="0"/>
        <v>7.2391304347826092E-6</v>
      </c>
      <c r="AK5" s="5">
        <f t="shared" si="0"/>
        <v>1.3180869565217394E-4</v>
      </c>
      <c r="AL5" s="40">
        <f t="shared" si="0"/>
        <v>7.001485863636363</v>
      </c>
      <c r="AM5" s="37">
        <f t="shared" si="0"/>
        <v>9.2833333333333314E-6</v>
      </c>
      <c r="AN5" s="5">
        <f t="shared" si="0"/>
        <v>1.2646250000000002E-4</v>
      </c>
      <c r="AO5" s="40">
        <f t="shared" si="0"/>
        <v>3.4186989125</v>
      </c>
      <c r="AP5" s="37">
        <f t="shared" si="0"/>
        <v>6.8666666666666673E-6</v>
      </c>
      <c r="AQ5" s="31">
        <f t="shared" si="0"/>
        <v>8.9037499999999989E-5</v>
      </c>
      <c r="AR5" s="2">
        <f t="shared" si="0"/>
        <v>3.0018835666666668</v>
      </c>
    </row>
    <row r="6" spans="2:44" x14ac:dyDescent="0.3">
      <c r="B6" s="25">
        <v>7.6E-3</v>
      </c>
      <c r="C6" s="25">
        <v>2.1798000000000002</v>
      </c>
      <c r="D6" s="25">
        <v>0.89059999999999995</v>
      </c>
      <c r="E6" s="25">
        <v>2.0899999999999998E-2</v>
      </c>
      <c r="F6" s="25">
        <v>2.3999999999999998E-3</v>
      </c>
      <c r="G6" s="25">
        <v>2998.9827</v>
      </c>
      <c r="H6" s="25">
        <v>9.9000000000000008E-3</v>
      </c>
      <c r="I6" s="25">
        <v>2E-3</v>
      </c>
      <c r="J6" s="25">
        <v>2998.4582999999998</v>
      </c>
      <c r="K6" s="25">
        <v>6.7999999999999996E-3</v>
      </c>
      <c r="L6" s="25">
        <v>0.12529999999999999</v>
      </c>
      <c r="M6" s="25">
        <v>7001.8459000000003</v>
      </c>
      <c r="N6" s="25">
        <v>7.0000000000000001E-3</v>
      </c>
      <c r="O6" s="25">
        <v>7.2999999999999995E-2</v>
      </c>
      <c r="P6" s="25">
        <v>3001.8189000000002</v>
      </c>
      <c r="Q6" s="25">
        <v>7.9000000000000008E-3</v>
      </c>
      <c r="R6" s="25">
        <v>0.14599999999999999</v>
      </c>
      <c r="S6" s="25">
        <v>3001.7253000000001</v>
      </c>
      <c r="U6" s="29"/>
      <c r="V6" s="12" t="s">
        <v>28</v>
      </c>
      <c r="Z6" s="8" t="s">
        <v>2</v>
      </c>
      <c r="AA6" s="44">
        <f>AVERAGE(B4:B1000)</f>
        <v>7.6035714285714292E-3</v>
      </c>
      <c r="AB6" s="10">
        <f t="shared" ref="AB6:AR6" si="1">AVERAGE(C4:C1000)</f>
        <v>0.9728285714285716</v>
      </c>
      <c r="AC6" s="43">
        <f t="shared" si="1"/>
        <v>0.65030357142857131</v>
      </c>
      <c r="AD6" s="45">
        <f t="shared" si="1"/>
        <v>8.2319672131147565E-3</v>
      </c>
      <c r="AE6" s="10">
        <f t="shared" si="1"/>
        <v>0.2196819672131147</v>
      </c>
      <c r="AF6" s="43">
        <f t="shared" si="1"/>
        <v>3192.2716805825257</v>
      </c>
      <c r="AG6" s="45">
        <f t="shared" si="1"/>
        <v>7.3249999999999999E-3</v>
      </c>
      <c r="AH6" s="10">
        <f t="shared" si="1"/>
        <v>7.1903124999999998E-2</v>
      </c>
      <c r="AI6" s="43">
        <f t="shared" si="1"/>
        <v>3344.9649115384623</v>
      </c>
      <c r="AJ6" s="45">
        <f t="shared" si="1"/>
        <v>7.2391304347826091E-3</v>
      </c>
      <c r="AK6" s="10">
        <f t="shared" si="1"/>
        <v>0.13180869565217393</v>
      </c>
      <c r="AL6" s="43">
        <f t="shared" si="1"/>
        <v>7001.4858636363633</v>
      </c>
      <c r="AM6" s="45">
        <f t="shared" si="1"/>
        <v>9.2833333333333309E-3</v>
      </c>
      <c r="AN6" s="10">
        <f t="shared" si="1"/>
        <v>0.12646250000000001</v>
      </c>
      <c r="AO6" s="43">
        <f t="shared" si="1"/>
        <v>3418.6989125</v>
      </c>
      <c r="AP6" s="45">
        <f t="shared" si="1"/>
        <v>6.8666666666666676E-3</v>
      </c>
      <c r="AQ6" s="42">
        <f t="shared" si="1"/>
        <v>8.9037499999999992E-2</v>
      </c>
      <c r="AR6" s="11">
        <f t="shared" si="1"/>
        <v>3001.8835666666669</v>
      </c>
    </row>
    <row r="7" spans="2:44" x14ac:dyDescent="0.3">
      <c r="B7" s="25">
        <v>8.9999999999999993E-3</v>
      </c>
      <c r="C7" s="25">
        <v>0.56589999999999996</v>
      </c>
      <c r="D7" s="25">
        <v>0.41570000000000001</v>
      </c>
      <c r="E7" s="25">
        <v>3.6499999999999998E-2</v>
      </c>
      <c r="F7" s="25">
        <v>2E-3</v>
      </c>
      <c r="G7" s="25">
        <v>2998.6125000000002</v>
      </c>
      <c r="H7" s="25">
        <v>7.1000000000000004E-3</v>
      </c>
      <c r="I7" s="25">
        <v>1.6999999999999999E-3</v>
      </c>
      <c r="J7" s="25">
        <v>2998.6684</v>
      </c>
      <c r="K7" s="25">
        <v>4.8999999999999998E-3</v>
      </c>
      <c r="L7" s="25">
        <v>7.1999999999999998E-3</v>
      </c>
      <c r="M7" s="25">
        <v>7000.5075999999999</v>
      </c>
      <c r="N7" s="25">
        <v>8.6E-3</v>
      </c>
      <c r="O7" s="25">
        <v>8.09E-2</v>
      </c>
      <c r="P7" s="25">
        <v>3001.6704</v>
      </c>
      <c r="Q7" s="25">
        <v>8.0999999999999996E-3</v>
      </c>
      <c r="R7" s="25">
        <v>5.96E-2</v>
      </c>
      <c r="S7" s="25">
        <v>3001.7629999999999</v>
      </c>
      <c r="Z7" s="8" t="s">
        <v>3</v>
      </c>
      <c r="AA7" s="34">
        <f>AVERAGE(B4:B1000)*1000</f>
        <v>7.6035714285714295</v>
      </c>
      <c r="AB7" s="5">
        <f t="shared" ref="AB7:AR7" si="2">AVERAGE(C4:C1000)*1000</f>
        <v>972.82857142857165</v>
      </c>
      <c r="AC7" s="40">
        <f t="shared" si="2"/>
        <v>650.30357142857133</v>
      </c>
      <c r="AD7" s="37">
        <f t="shared" si="2"/>
        <v>8.231967213114757</v>
      </c>
      <c r="AE7" s="5">
        <f t="shared" si="2"/>
        <v>219.68196721311469</v>
      </c>
      <c r="AF7" s="40">
        <f t="shared" si="2"/>
        <v>3192271.6805825257</v>
      </c>
      <c r="AG7" s="37">
        <f t="shared" si="2"/>
        <v>7.3250000000000002</v>
      </c>
      <c r="AH7" s="5">
        <f t="shared" si="2"/>
        <v>71.903125000000003</v>
      </c>
      <c r="AI7" s="40">
        <f t="shared" si="2"/>
        <v>3344964.9115384622</v>
      </c>
      <c r="AJ7" s="37">
        <f t="shared" si="2"/>
        <v>7.2391304347826093</v>
      </c>
      <c r="AK7" s="5">
        <f t="shared" si="2"/>
        <v>131.80869565217392</v>
      </c>
      <c r="AL7" s="40">
        <f t="shared" si="2"/>
        <v>7001485.8636363633</v>
      </c>
      <c r="AM7" s="37">
        <f t="shared" si="2"/>
        <v>9.2833333333333314</v>
      </c>
      <c r="AN7" s="5">
        <f t="shared" si="2"/>
        <v>126.46250000000001</v>
      </c>
      <c r="AO7" s="40">
        <f t="shared" si="2"/>
        <v>3418698.9125000001</v>
      </c>
      <c r="AP7" s="37">
        <f t="shared" si="2"/>
        <v>6.866666666666668</v>
      </c>
      <c r="AQ7" s="31">
        <f t="shared" si="2"/>
        <v>89.037499999999994</v>
      </c>
      <c r="AR7" s="2">
        <f t="shared" si="2"/>
        <v>3001883.5666666669</v>
      </c>
    </row>
    <row r="8" spans="2:44" x14ac:dyDescent="0.3">
      <c r="B8" s="25">
        <v>9.4999999999999998E-3</v>
      </c>
      <c r="C8" s="25">
        <v>0.87439999999999996</v>
      </c>
      <c r="D8" s="25">
        <v>0.34860000000000002</v>
      </c>
      <c r="E8" s="25">
        <v>1.52E-2</v>
      </c>
      <c r="F8" s="25">
        <v>9.1000000000000004E-3</v>
      </c>
      <c r="G8" s="25">
        <v>2999.9771000000001</v>
      </c>
      <c r="H8" s="25">
        <v>1.8700000000000001E-2</v>
      </c>
      <c r="I8" s="25">
        <v>1.9E-3</v>
      </c>
      <c r="J8" s="25">
        <v>2999.2260000000001</v>
      </c>
      <c r="K8" s="25">
        <v>4.3E-3</v>
      </c>
      <c r="L8" s="25">
        <v>4.5199999999999997E-2</v>
      </c>
      <c r="M8" s="25">
        <v>7001.5905000000002</v>
      </c>
      <c r="N8" s="25">
        <v>1.0500000000000001E-2</v>
      </c>
      <c r="O8" s="25">
        <v>8.6800000000000002E-2</v>
      </c>
      <c r="P8" s="25">
        <v>3001.8298</v>
      </c>
      <c r="Q8" s="25">
        <v>6.4999999999999997E-3</v>
      </c>
      <c r="R8" s="25">
        <v>6.6699999999999995E-2</v>
      </c>
      <c r="S8" s="25">
        <v>3001.6761999999999</v>
      </c>
      <c r="Z8" s="8" t="s">
        <v>4</v>
      </c>
      <c r="AA8" s="34">
        <f>AVERAGE(B4:B1000)*1000000</f>
        <v>7603.5714285714294</v>
      </c>
      <c r="AB8" s="5">
        <f t="shared" ref="AB8:AR8" si="3">AVERAGE(C4:C1000)*1000000</f>
        <v>972828.57142857159</v>
      </c>
      <c r="AC8" s="40">
        <f t="shared" si="3"/>
        <v>650303.57142857136</v>
      </c>
      <c r="AD8" s="37">
        <f t="shared" si="3"/>
        <v>8231.9672131147563</v>
      </c>
      <c r="AE8" s="5">
        <f t="shared" si="3"/>
        <v>219681.96721311469</v>
      </c>
      <c r="AF8" s="40">
        <f t="shared" si="3"/>
        <v>3192271680.5825257</v>
      </c>
      <c r="AG8" s="37">
        <f t="shared" si="3"/>
        <v>7325</v>
      </c>
      <c r="AH8" s="5">
        <f t="shared" si="3"/>
        <v>71903.125</v>
      </c>
      <c r="AI8" s="40">
        <f t="shared" si="3"/>
        <v>3344964911.5384622</v>
      </c>
      <c r="AJ8" s="37">
        <f t="shared" si="3"/>
        <v>7239.130434782609</v>
      </c>
      <c r="AK8" s="5">
        <f t="shared" si="3"/>
        <v>131808.69565217392</v>
      </c>
      <c r="AL8" s="40">
        <f t="shared" si="3"/>
        <v>7001485863.636363</v>
      </c>
      <c r="AM8" s="37">
        <f t="shared" si="3"/>
        <v>9283.3333333333303</v>
      </c>
      <c r="AN8" s="5">
        <f t="shared" si="3"/>
        <v>126462.5</v>
      </c>
      <c r="AO8" s="40">
        <f t="shared" si="3"/>
        <v>3418698912.5</v>
      </c>
      <c r="AP8" s="37">
        <f t="shared" si="3"/>
        <v>6866.6666666666679</v>
      </c>
      <c r="AQ8" s="31">
        <f t="shared" si="3"/>
        <v>89037.499999999985</v>
      </c>
      <c r="AR8" s="2">
        <f t="shared" si="3"/>
        <v>3001883566.666667</v>
      </c>
    </row>
    <row r="9" spans="2:44" x14ac:dyDescent="0.3">
      <c r="B9" s="25">
        <v>5.8999999999999999E-3</v>
      </c>
      <c r="C9" s="25">
        <v>0.38479999999999998</v>
      </c>
      <c r="D9" s="25">
        <v>0.35039999999999999</v>
      </c>
      <c r="E9" s="25">
        <v>7.3000000000000001E-3</v>
      </c>
      <c r="F9" s="25">
        <v>1.8E-3</v>
      </c>
      <c r="G9" s="25">
        <v>2989.9935999999998</v>
      </c>
      <c r="H9" s="25">
        <v>6.7999999999999996E-3</v>
      </c>
      <c r="I9" s="25">
        <v>1.4E-3</v>
      </c>
      <c r="J9" s="25">
        <v>2999.3155000000002</v>
      </c>
      <c r="K9" s="25">
        <v>4.8999999999999998E-3</v>
      </c>
      <c r="L9" s="25">
        <v>1.1999999999999999E-3</v>
      </c>
      <c r="M9" s="25">
        <v>7000.7627000000002</v>
      </c>
      <c r="N9" s="25">
        <v>5.1000000000000004E-3</v>
      </c>
      <c r="O9" s="25">
        <v>5.2499999999999998E-2</v>
      </c>
      <c r="P9" s="25">
        <v>3001.6379000000002</v>
      </c>
      <c r="Q9" s="25">
        <v>7.6E-3</v>
      </c>
      <c r="R9" s="25">
        <v>8.5099999999999995E-2</v>
      </c>
      <c r="S9" s="25">
        <v>3001.6082999999999</v>
      </c>
      <c r="Z9" s="8" t="s">
        <v>0</v>
      </c>
      <c r="AA9" s="44">
        <f>MIN(B4:B1000)</f>
        <v>3.8E-3</v>
      </c>
      <c r="AB9" s="10">
        <f t="shared" ref="AB9:AR9" si="4">MIN(C4:C1000)</f>
        <v>0.29049999999999998</v>
      </c>
      <c r="AC9" s="43">
        <f t="shared" si="4"/>
        <v>0.14269999999999999</v>
      </c>
      <c r="AD9" s="45">
        <f t="shared" si="4"/>
        <v>1.6000000000000001E-3</v>
      </c>
      <c r="AE9" s="10">
        <f t="shared" si="4"/>
        <v>8.0000000000000004E-4</v>
      </c>
      <c r="AF9" s="43">
        <f t="shared" si="4"/>
        <v>2989.5448999999999</v>
      </c>
      <c r="AG9" s="45">
        <f t="shared" si="4"/>
        <v>3.0000000000000001E-3</v>
      </c>
      <c r="AH9" s="10">
        <f t="shared" si="4"/>
        <v>8.9999999999999998E-4</v>
      </c>
      <c r="AI9" s="43">
        <f t="shared" si="4"/>
        <v>2996.0212999999999</v>
      </c>
      <c r="AJ9" s="45">
        <f t="shared" si="4"/>
        <v>3.8E-3</v>
      </c>
      <c r="AK9" s="10">
        <f t="shared" si="4"/>
        <v>1.1999999999999999E-3</v>
      </c>
      <c r="AL9" s="43">
        <f t="shared" si="4"/>
        <v>7000.0682999999999</v>
      </c>
      <c r="AM9" s="45">
        <f t="shared" si="4"/>
        <v>4.5999999999999999E-3</v>
      </c>
      <c r="AN9" s="10">
        <f t="shared" si="4"/>
        <v>3.5200000000000002E-2</v>
      </c>
      <c r="AO9" s="43">
        <f t="shared" si="4"/>
        <v>3001.4748</v>
      </c>
      <c r="AP9" s="45">
        <f t="shared" si="4"/>
        <v>4.7999999999999996E-3</v>
      </c>
      <c r="AQ9" s="42">
        <f t="shared" si="4"/>
        <v>4.0899999999999999E-2</v>
      </c>
      <c r="AR9" s="11">
        <f t="shared" si="4"/>
        <v>3001.4694</v>
      </c>
    </row>
    <row r="10" spans="2:44" x14ac:dyDescent="0.3">
      <c r="B10" s="25">
        <v>5.3E-3</v>
      </c>
      <c r="C10" s="25">
        <v>0.33</v>
      </c>
      <c r="D10" s="25">
        <v>0.34189999999999998</v>
      </c>
      <c r="E10" s="25">
        <v>6.3E-3</v>
      </c>
      <c r="F10" s="25">
        <v>2.0999999999999999E-3</v>
      </c>
      <c r="G10" s="25">
        <v>2999.2269999999999</v>
      </c>
      <c r="H10" s="25">
        <v>7.7000000000000002E-3</v>
      </c>
      <c r="I10" s="25">
        <v>1.4E-3</v>
      </c>
      <c r="J10" s="25">
        <v>2999.5399000000002</v>
      </c>
      <c r="K10" s="27">
        <v>6.6E-3</v>
      </c>
      <c r="L10" s="27">
        <v>0.22170000000000001</v>
      </c>
      <c r="M10" s="27">
        <v>7002.8047999999999</v>
      </c>
      <c r="N10" s="25">
        <v>4.7999999999999996E-3</v>
      </c>
      <c r="O10" s="25">
        <v>4.3099999999999999E-2</v>
      </c>
      <c r="P10" s="25">
        <v>3001.6039000000001</v>
      </c>
      <c r="Q10" s="25">
        <v>4.7999999999999996E-3</v>
      </c>
      <c r="R10" s="25">
        <v>5.2900000000000003E-2</v>
      </c>
      <c r="S10" s="25">
        <v>3001.7165</v>
      </c>
      <c r="Z10" s="8" t="s">
        <v>1</v>
      </c>
      <c r="AA10" s="44">
        <f>MAX(B4:B1000)</f>
        <v>1.9800000000000002E-2</v>
      </c>
      <c r="AB10" s="10">
        <f t="shared" ref="AB10:AR10" si="5">MAX(C4:C1000)</f>
        <v>4.8680000000000003</v>
      </c>
      <c r="AC10" s="43">
        <f t="shared" si="5"/>
        <v>2.9821</v>
      </c>
      <c r="AD10" s="45">
        <f t="shared" si="5"/>
        <v>4.5499999999999999E-2</v>
      </c>
      <c r="AE10" s="10">
        <f t="shared" si="5"/>
        <v>20.1632</v>
      </c>
      <c r="AF10" s="43">
        <f t="shared" si="5"/>
        <v>5000.4044000000004</v>
      </c>
      <c r="AG10" s="45">
        <f t="shared" si="5"/>
        <v>2.2200000000000001E-2</v>
      </c>
      <c r="AH10" s="10">
        <f t="shared" si="5"/>
        <v>1.137</v>
      </c>
      <c r="AI10" s="43">
        <f t="shared" si="5"/>
        <v>5000.3540000000003</v>
      </c>
      <c r="AJ10" s="45">
        <f t="shared" si="5"/>
        <v>1.54E-2</v>
      </c>
      <c r="AK10" s="10">
        <f t="shared" si="5"/>
        <v>1.5539000000000001</v>
      </c>
      <c r="AL10" s="43">
        <f t="shared" si="5"/>
        <v>7002.8047999999999</v>
      </c>
      <c r="AM10" s="45">
        <f t="shared" si="5"/>
        <v>4.7500000000000001E-2</v>
      </c>
      <c r="AN10" s="10">
        <f t="shared" si="5"/>
        <v>0.64500000000000002</v>
      </c>
      <c r="AO10" s="43">
        <f t="shared" si="5"/>
        <v>13003.036</v>
      </c>
      <c r="AP10" s="45">
        <f t="shared" si="5"/>
        <v>1.1900000000000001E-2</v>
      </c>
      <c r="AQ10" s="42">
        <f t="shared" si="5"/>
        <v>0.215</v>
      </c>
      <c r="AR10" s="11">
        <f t="shared" si="5"/>
        <v>3003.1669000000002</v>
      </c>
    </row>
    <row r="11" spans="2:44" x14ac:dyDescent="0.3">
      <c r="B11" s="25">
        <v>5.7999999999999996E-3</v>
      </c>
      <c r="C11" s="25">
        <v>0.35420000000000001</v>
      </c>
      <c r="D11" s="25">
        <v>0.22739999999999999</v>
      </c>
      <c r="E11" s="25">
        <v>6.7000000000000002E-3</v>
      </c>
      <c r="F11" s="25">
        <v>1.8E-3</v>
      </c>
      <c r="G11" s="25">
        <v>2994.7066</v>
      </c>
      <c r="H11" s="25">
        <v>6.7000000000000002E-3</v>
      </c>
      <c r="I11" s="25">
        <v>3.7000000000000002E-3</v>
      </c>
      <c r="J11" s="25">
        <v>4995.1913000000004</v>
      </c>
      <c r="K11" s="27">
        <v>6.4999999999999997E-3</v>
      </c>
      <c r="L11" s="27">
        <v>0.1186</v>
      </c>
      <c r="M11" s="27">
        <v>7001.9152000000004</v>
      </c>
      <c r="N11" s="25">
        <v>7.0000000000000001E-3</v>
      </c>
      <c r="O11" s="25">
        <v>9.3600000000000003E-2</v>
      </c>
      <c r="P11" s="25">
        <v>3001.5237000000002</v>
      </c>
      <c r="Q11" s="25">
        <v>5.1000000000000004E-3</v>
      </c>
      <c r="R11" s="25">
        <v>4.4299999999999999E-2</v>
      </c>
      <c r="S11" s="25">
        <v>3001.5542999999998</v>
      </c>
      <c r="Z11" s="8" t="s">
        <v>6</v>
      </c>
      <c r="AA11" s="34">
        <f>MEDIAN(B4:B1000)</f>
        <v>6.7499999999999999E-3</v>
      </c>
      <c r="AB11" s="5">
        <f t="shared" ref="AB11:AR11" si="6">MEDIAN(C4:C1000)</f>
        <v>0.52185000000000004</v>
      </c>
      <c r="AC11" s="40">
        <f t="shared" si="6"/>
        <v>0.41385</v>
      </c>
      <c r="AD11" s="37">
        <f t="shared" si="6"/>
        <v>6.4999999999999997E-3</v>
      </c>
      <c r="AE11" s="5">
        <f t="shared" si="6"/>
        <v>1.8E-3</v>
      </c>
      <c r="AF11" s="40">
        <f t="shared" si="6"/>
        <v>2998.9827</v>
      </c>
      <c r="AG11" s="37">
        <f t="shared" si="6"/>
        <v>6.8999999999999999E-3</v>
      </c>
      <c r="AH11" s="5">
        <f t="shared" si="6"/>
        <v>1.6000000000000001E-3</v>
      </c>
      <c r="AI11" s="40">
        <f t="shared" si="6"/>
        <v>2999.3232500000004</v>
      </c>
      <c r="AJ11" s="37">
        <f t="shared" si="6"/>
        <v>6.7000000000000002E-3</v>
      </c>
      <c r="AK11" s="5">
        <f t="shared" si="6"/>
        <v>5.9799999999999999E-2</v>
      </c>
      <c r="AL11" s="40">
        <f t="shared" si="6"/>
        <v>7001.7564000000002</v>
      </c>
      <c r="AM11" s="37">
        <f t="shared" si="6"/>
        <v>7.0000000000000001E-3</v>
      </c>
      <c r="AN11" s="5">
        <f t="shared" si="6"/>
        <v>8.4650000000000003E-2</v>
      </c>
      <c r="AO11" s="40">
        <f t="shared" si="6"/>
        <v>3001.82375</v>
      </c>
      <c r="AP11" s="37">
        <f t="shared" si="6"/>
        <v>6.3499999999999997E-3</v>
      </c>
      <c r="AQ11" s="31">
        <f t="shared" si="6"/>
        <v>6.4650000000000013E-2</v>
      </c>
      <c r="AR11" s="2">
        <f t="shared" si="6"/>
        <v>3001.779</v>
      </c>
    </row>
    <row r="12" spans="2:44" ht="15" thickBot="1" x14ac:dyDescent="0.35">
      <c r="B12" s="25">
        <v>5.1000000000000004E-3</v>
      </c>
      <c r="C12" s="25">
        <v>0.29420000000000002</v>
      </c>
      <c r="D12" s="25">
        <v>2.9821</v>
      </c>
      <c r="E12" s="25">
        <v>7.7999999999999996E-3</v>
      </c>
      <c r="F12" s="25">
        <v>1.8E-3</v>
      </c>
      <c r="G12" s="25">
        <v>2998.7013000000002</v>
      </c>
      <c r="H12" s="25">
        <v>3.2000000000000002E-3</v>
      </c>
      <c r="I12" s="25">
        <v>0.55810000000000004</v>
      </c>
      <c r="J12" s="25">
        <v>2999.2691</v>
      </c>
      <c r="K12" s="27">
        <v>4.3E-3</v>
      </c>
      <c r="L12" s="27">
        <v>9.1600000000000001E-2</v>
      </c>
      <c r="M12" s="28">
        <v>7002.1809999999996</v>
      </c>
      <c r="N12" s="27">
        <v>2.6800000000000001E-2</v>
      </c>
      <c r="O12" s="27">
        <v>0.43859999999999999</v>
      </c>
      <c r="P12" s="27">
        <v>3002.3172</v>
      </c>
      <c r="Q12" s="27">
        <v>6.1999999999999998E-3</v>
      </c>
      <c r="R12" s="27">
        <v>0.215</v>
      </c>
      <c r="S12" s="27">
        <v>3002.4178000000002</v>
      </c>
      <c r="Z12" s="9" t="s">
        <v>7</v>
      </c>
      <c r="AA12" s="35">
        <f>MODE(B4:B1000)</f>
        <v>5.7999999999999996E-3</v>
      </c>
      <c r="AB12" s="6" t="e">
        <f t="shared" ref="AB12:AR12" si="7">MODE(C4:C1000)</f>
        <v>#N/A</v>
      </c>
      <c r="AC12" s="41" t="e">
        <f t="shared" si="7"/>
        <v>#N/A</v>
      </c>
      <c r="AD12" s="38">
        <f t="shared" si="7"/>
        <v>6.3E-3</v>
      </c>
      <c r="AE12" s="6">
        <f t="shared" si="7"/>
        <v>1.8E-3</v>
      </c>
      <c r="AF12" s="41" t="e">
        <f t="shared" si="7"/>
        <v>#N/A</v>
      </c>
      <c r="AG12" s="38">
        <f t="shared" si="7"/>
        <v>6.6E-3</v>
      </c>
      <c r="AH12" s="6">
        <f t="shared" si="7"/>
        <v>1.4E-3</v>
      </c>
      <c r="AI12" s="41" t="e">
        <f t="shared" si="7"/>
        <v>#N/A</v>
      </c>
      <c r="AJ12" s="38">
        <f t="shared" si="7"/>
        <v>4.8999999999999998E-3</v>
      </c>
      <c r="AK12" s="6" t="e">
        <f t="shared" si="7"/>
        <v>#N/A</v>
      </c>
      <c r="AL12" s="41" t="e">
        <f t="shared" si="7"/>
        <v>#N/A</v>
      </c>
      <c r="AM12" s="38">
        <f t="shared" si="7"/>
        <v>7.0000000000000001E-3</v>
      </c>
      <c r="AN12" s="6" t="e">
        <f t="shared" si="7"/>
        <v>#N/A</v>
      </c>
      <c r="AO12" s="41" t="e">
        <f t="shared" si="7"/>
        <v>#N/A</v>
      </c>
      <c r="AP12" s="38">
        <f t="shared" si="7"/>
        <v>5.0000000000000001E-3</v>
      </c>
      <c r="AQ12" s="32" t="e">
        <f t="shared" si="7"/>
        <v>#N/A</v>
      </c>
      <c r="AR12" s="3" t="e">
        <f t="shared" si="7"/>
        <v>#N/A</v>
      </c>
    </row>
    <row r="13" spans="2:44" ht="15" thickTop="1" x14ac:dyDescent="0.3">
      <c r="B13" s="27">
        <v>1.9800000000000002E-2</v>
      </c>
      <c r="C13" s="27">
        <v>0.9325</v>
      </c>
      <c r="D13" s="27">
        <v>0.91100000000000003</v>
      </c>
      <c r="E13" s="25">
        <v>7.1999999999999998E-3</v>
      </c>
      <c r="F13" s="25">
        <v>2.0999999999999999E-3</v>
      </c>
      <c r="G13" s="25">
        <v>2998.8791000000001</v>
      </c>
      <c r="H13" s="25">
        <v>3.0000000000000001E-3</v>
      </c>
      <c r="I13" s="25">
        <v>1E-3</v>
      </c>
      <c r="J13" s="25">
        <v>2996.0212999999999</v>
      </c>
      <c r="K13" s="28">
        <v>1.54E-2</v>
      </c>
      <c r="L13" s="28">
        <v>1.5539000000000001</v>
      </c>
      <c r="M13" s="28">
        <v>7002.1327000000001</v>
      </c>
      <c r="N13" s="27">
        <v>8.5000000000000006E-3</v>
      </c>
      <c r="O13" s="27">
        <v>0.1002</v>
      </c>
      <c r="P13" s="27">
        <v>3001.7847000000002</v>
      </c>
      <c r="Q13" s="27">
        <v>8.5000000000000006E-3</v>
      </c>
      <c r="R13" s="27">
        <v>0.1056</v>
      </c>
      <c r="S13" s="27">
        <v>3002.0218</v>
      </c>
    </row>
    <row r="14" spans="2:44" x14ac:dyDescent="0.3">
      <c r="B14" s="27">
        <v>1.14E-2</v>
      </c>
      <c r="C14" s="27">
        <v>1.7928999999999999</v>
      </c>
      <c r="D14" s="27">
        <v>0.65920000000000001</v>
      </c>
      <c r="E14" s="25">
        <v>6.7000000000000002E-3</v>
      </c>
      <c r="F14" s="25">
        <v>2E-3</v>
      </c>
      <c r="G14" s="25">
        <v>2998.7975000000001</v>
      </c>
      <c r="H14" s="25">
        <v>6.1000000000000004E-3</v>
      </c>
      <c r="I14" s="25">
        <v>1.4E-3</v>
      </c>
      <c r="J14" s="25">
        <v>2999.4357</v>
      </c>
      <c r="K14" s="28">
        <v>7.9000000000000008E-3</v>
      </c>
      <c r="L14" s="28">
        <v>7.3099999999999998E-2</v>
      </c>
      <c r="M14" s="28">
        <v>7000.192</v>
      </c>
      <c r="N14" s="28">
        <v>6.6E-3</v>
      </c>
      <c r="O14" s="28">
        <v>0.1226</v>
      </c>
      <c r="P14" s="28">
        <v>3002.0700999999999</v>
      </c>
      <c r="Q14" s="28">
        <v>8.0000000000000002E-3</v>
      </c>
      <c r="R14" s="28">
        <v>0.1832</v>
      </c>
      <c r="S14" s="28">
        <v>3002.1298000000002</v>
      </c>
      <c r="AC14" s="57" t="s">
        <v>30</v>
      </c>
      <c r="AD14" s="57"/>
      <c r="AE14" s="57"/>
      <c r="AF14" s="57"/>
      <c r="AG14" s="60">
        <f xml:space="preserve"> AVERAGE(AA6,AD6,AG6,AJ6,AM6,AP6)</f>
        <v>7.7582781794114652E-3</v>
      </c>
      <c r="AH14" t="s">
        <v>9</v>
      </c>
      <c r="AJ14" s="57" t="s">
        <v>31</v>
      </c>
      <c r="AK14" s="57"/>
      <c r="AL14" s="57"/>
      <c r="AM14" s="57"/>
      <c r="AN14" s="60">
        <f>AVERAGE(AB6,AE6,AH6,AK6,AN6,AQ6)</f>
        <v>0.2686203932156434</v>
      </c>
      <c r="AO14" t="s">
        <v>9</v>
      </c>
    </row>
    <row r="15" spans="2:44" x14ac:dyDescent="0.3">
      <c r="B15" s="27">
        <v>7.1000000000000004E-3</v>
      </c>
      <c r="C15" s="27">
        <v>0.52590000000000003</v>
      </c>
      <c r="D15" s="27">
        <v>0.44940000000000002</v>
      </c>
      <c r="E15" s="25">
        <v>1.1599999999999999E-2</v>
      </c>
      <c r="F15" s="25">
        <v>2.8E-3</v>
      </c>
      <c r="G15" s="25">
        <v>2997.7635</v>
      </c>
      <c r="H15" s="25">
        <v>4.3E-3</v>
      </c>
      <c r="I15" s="25">
        <v>1.6999999999999999E-3</v>
      </c>
      <c r="J15" s="25">
        <v>2999.5016999999998</v>
      </c>
      <c r="K15" s="28">
        <v>8.0000000000000002E-3</v>
      </c>
      <c r="L15" s="28">
        <v>1.6999999999999999E-3</v>
      </c>
      <c r="M15" s="28">
        <v>7001.4719999999998</v>
      </c>
      <c r="N15" s="28">
        <v>5.8999999999999999E-3</v>
      </c>
      <c r="O15" s="28">
        <v>9.3200000000000005E-2</v>
      </c>
      <c r="P15" s="28">
        <v>3001.4748</v>
      </c>
      <c r="Q15" s="28">
        <v>5.8999999999999999E-3</v>
      </c>
      <c r="R15" s="28">
        <v>4.9700000000000001E-2</v>
      </c>
      <c r="S15" s="28">
        <v>3001.598</v>
      </c>
      <c r="AC15" s="57" t="s">
        <v>32</v>
      </c>
      <c r="AD15" s="57"/>
      <c r="AE15" s="57"/>
      <c r="AF15" s="57"/>
      <c r="AG15">
        <f>MIN(AA9,AD9,AG9,AJ9,AM9,AP9)</f>
        <v>1.6000000000000001E-3</v>
      </c>
      <c r="AH15" t="s">
        <v>9</v>
      </c>
      <c r="AJ15" s="57" t="s">
        <v>34</v>
      </c>
      <c r="AK15" s="57"/>
      <c r="AL15" s="57"/>
      <c r="AM15" s="57"/>
      <c r="AN15">
        <f>MIN(AB9,AE9,AH9,AK9,AN9,AQ9)</f>
        <v>8.0000000000000004E-4</v>
      </c>
      <c r="AO15" t="s">
        <v>9</v>
      </c>
    </row>
    <row r="16" spans="2:44" x14ac:dyDescent="0.3">
      <c r="B16" s="28">
        <v>3.8E-3</v>
      </c>
      <c r="C16" s="28">
        <v>4.2855999999999996</v>
      </c>
      <c r="D16" s="28">
        <v>1.1116999999999999</v>
      </c>
      <c r="E16" s="25">
        <v>5.5999999999999999E-3</v>
      </c>
      <c r="F16" s="25">
        <v>2.3999999999999998E-3</v>
      </c>
      <c r="G16" s="25">
        <v>2999.0882999999999</v>
      </c>
      <c r="H16" s="25">
        <v>8.5000000000000006E-3</v>
      </c>
      <c r="I16" s="25">
        <v>1.4E-3</v>
      </c>
      <c r="J16" s="25">
        <v>2999.5612000000001</v>
      </c>
      <c r="K16" s="28">
        <v>1.4500000000000001E-2</v>
      </c>
      <c r="L16" s="28">
        <v>5.8700000000000002E-2</v>
      </c>
      <c r="M16" s="28">
        <v>7000.3666999999996</v>
      </c>
      <c r="N16" s="28">
        <v>7.1000000000000004E-3</v>
      </c>
      <c r="O16" s="28">
        <v>8.9800000000000005E-2</v>
      </c>
      <c r="P16" s="28">
        <v>3002.6505000000002</v>
      </c>
      <c r="Q16" s="28">
        <v>9.4999999999999998E-3</v>
      </c>
      <c r="R16" s="28">
        <v>5.5300000000000002E-2</v>
      </c>
      <c r="S16" s="28">
        <v>3001.9594000000002</v>
      </c>
      <c r="AC16" s="57" t="s">
        <v>33</v>
      </c>
      <c r="AD16" s="57"/>
      <c r="AE16" s="57"/>
      <c r="AF16" s="57"/>
      <c r="AG16">
        <f>MAX(AA10,AD10,AG10,AJ10,AM10,AP10)</f>
        <v>4.7500000000000001E-2</v>
      </c>
      <c r="AH16" t="s">
        <v>9</v>
      </c>
      <c r="AJ16" s="57" t="s">
        <v>35</v>
      </c>
      <c r="AK16" s="57"/>
      <c r="AL16" s="57"/>
      <c r="AM16" s="57"/>
      <c r="AN16">
        <f>MAX(AB10,AE10,AH10,AK10,AN10,AQ10)</f>
        <v>20.1632</v>
      </c>
      <c r="AO16" t="s">
        <v>9</v>
      </c>
    </row>
    <row r="17" spans="2:19" x14ac:dyDescent="0.3">
      <c r="B17" s="28">
        <v>6.4999999999999997E-3</v>
      </c>
      <c r="C17" s="28">
        <v>0.51780000000000004</v>
      </c>
      <c r="D17" s="28">
        <v>0.48089999999999999</v>
      </c>
      <c r="E17" s="25">
        <v>6.8999999999999999E-3</v>
      </c>
      <c r="F17" s="25">
        <v>2.5000000000000001E-3</v>
      </c>
      <c r="G17" s="25">
        <v>2999.0880000000002</v>
      </c>
      <c r="H17" s="25">
        <v>7.7999999999999996E-3</v>
      </c>
      <c r="I17" s="25">
        <v>1.4E-3</v>
      </c>
      <c r="J17" s="25">
        <v>2997.7368999999999</v>
      </c>
      <c r="K17" s="28">
        <v>3.8E-3</v>
      </c>
      <c r="L17" s="28">
        <v>6.0100000000000001E-2</v>
      </c>
      <c r="M17" s="28">
        <v>7001.6788999999999</v>
      </c>
      <c r="N17" s="28">
        <v>6.8999999999999999E-3</v>
      </c>
      <c r="O17" s="28">
        <v>6.7400000000000002E-2</v>
      </c>
      <c r="P17" s="28">
        <v>3001.7384999999999</v>
      </c>
      <c r="Q17" s="28">
        <v>6.1000000000000004E-3</v>
      </c>
      <c r="R17" s="28">
        <v>5.8700000000000002E-2</v>
      </c>
      <c r="S17" s="28">
        <v>3001.4694</v>
      </c>
    </row>
    <row r="18" spans="2:19" x14ac:dyDescent="0.3">
      <c r="B18" s="28">
        <v>6.4000000000000003E-3</v>
      </c>
      <c r="C18" s="28">
        <v>0.57340000000000002</v>
      </c>
      <c r="D18" s="28">
        <v>0.76600000000000001</v>
      </c>
      <c r="E18" s="25">
        <v>6.4999999999999997E-3</v>
      </c>
      <c r="F18" s="25">
        <v>2.3999999999999998E-3</v>
      </c>
      <c r="G18" s="25">
        <v>2999.5237000000002</v>
      </c>
      <c r="H18" s="25">
        <v>6.6E-3</v>
      </c>
      <c r="I18" s="25">
        <v>1.4E-3</v>
      </c>
      <c r="J18" s="25">
        <v>2999.3886000000002</v>
      </c>
      <c r="K18" s="28">
        <v>6.1999999999999998E-3</v>
      </c>
      <c r="L18" s="28">
        <v>4.2599999999999999E-2</v>
      </c>
      <c r="M18" s="28">
        <v>7001.7442000000001</v>
      </c>
      <c r="N18" s="28">
        <v>4.7999999999999996E-3</v>
      </c>
      <c r="O18" s="28">
        <v>5.6800000000000003E-2</v>
      </c>
      <c r="P18" s="28">
        <v>3001.6532999999999</v>
      </c>
      <c r="Q18" s="28">
        <v>4.8999999999999998E-3</v>
      </c>
      <c r="R18" s="28">
        <v>5.3999999999999999E-2</v>
      </c>
      <c r="S18" s="28">
        <v>3001.8856000000001</v>
      </c>
    </row>
    <row r="19" spans="2:19" x14ac:dyDescent="0.3">
      <c r="B19" s="28">
        <v>1.32E-2</v>
      </c>
      <c r="C19" s="28">
        <v>0.95979999999999999</v>
      </c>
      <c r="D19" s="28">
        <v>0.35299999999999998</v>
      </c>
      <c r="E19" s="25">
        <v>6.4000000000000003E-3</v>
      </c>
      <c r="F19" s="25">
        <v>2.5999999999999999E-3</v>
      </c>
      <c r="G19" s="25">
        <v>2999.6797999999999</v>
      </c>
      <c r="H19" s="25">
        <v>7.4999999999999997E-3</v>
      </c>
      <c r="I19" s="25">
        <v>1.8E-3</v>
      </c>
      <c r="J19" s="25">
        <v>2999.4056999999998</v>
      </c>
      <c r="K19" s="28">
        <v>7.9000000000000008E-3</v>
      </c>
      <c r="L19" s="28">
        <v>5.8299999999999998E-2</v>
      </c>
      <c r="M19" s="29">
        <v>7001.7686000000003</v>
      </c>
      <c r="N19" s="28">
        <v>5.4000000000000003E-3</v>
      </c>
      <c r="O19" s="28">
        <v>6.0900000000000003E-2</v>
      </c>
      <c r="P19" s="28">
        <v>3002.5360999999998</v>
      </c>
      <c r="Q19" s="28">
        <v>9.5999999999999992E-3</v>
      </c>
      <c r="R19" s="28">
        <v>4.4600000000000001E-2</v>
      </c>
      <c r="S19" s="28">
        <v>3001.6262999999999</v>
      </c>
    </row>
    <row r="20" spans="2:19" x14ac:dyDescent="0.3">
      <c r="B20" s="28">
        <v>4.8999999999999998E-3</v>
      </c>
      <c r="C20" s="28">
        <v>0.3745</v>
      </c>
      <c r="D20" s="28">
        <v>0.31979999999999997</v>
      </c>
      <c r="E20" s="25">
        <v>6.7000000000000002E-3</v>
      </c>
      <c r="F20" s="25">
        <v>2E-3</v>
      </c>
      <c r="G20" s="25">
        <v>2999.2314000000001</v>
      </c>
      <c r="H20" s="25">
        <v>6.3E-3</v>
      </c>
      <c r="I20" s="25">
        <v>1.2999999999999999E-3</v>
      </c>
      <c r="J20" s="25">
        <v>2999.5574000000001</v>
      </c>
      <c r="K20" s="29">
        <v>8.3999999999999995E-3</v>
      </c>
      <c r="L20" s="29">
        <v>0.13450000000000001</v>
      </c>
      <c r="M20" s="29">
        <v>7001.9535999999998</v>
      </c>
      <c r="N20" s="28">
        <v>4.7999999999999996E-3</v>
      </c>
      <c r="O20" s="28">
        <v>3.5200000000000002E-2</v>
      </c>
      <c r="P20" s="28">
        <v>3002.2150000000001</v>
      </c>
      <c r="Q20" s="28">
        <v>5.1000000000000004E-3</v>
      </c>
      <c r="R20" s="28">
        <v>6.3700000000000007E-2</v>
      </c>
      <c r="S20" s="28">
        <v>3001.6867999999999</v>
      </c>
    </row>
    <row r="21" spans="2:19" x14ac:dyDescent="0.3">
      <c r="B21" s="28">
        <v>0.01</v>
      </c>
      <c r="C21" s="28">
        <v>0.3095</v>
      </c>
      <c r="D21" s="28">
        <v>0.14269999999999999</v>
      </c>
      <c r="E21" s="25">
        <v>8.3000000000000001E-3</v>
      </c>
      <c r="F21" s="25">
        <v>1.6999999999999999E-3</v>
      </c>
      <c r="G21" s="25">
        <v>2997.0245</v>
      </c>
      <c r="H21" s="25">
        <v>8.5000000000000006E-3</v>
      </c>
      <c r="I21" s="25">
        <v>2E-3</v>
      </c>
      <c r="J21" s="25">
        <v>5000.1562000000004</v>
      </c>
      <c r="K21" s="29">
        <v>8.0000000000000002E-3</v>
      </c>
      <c r="L21" s="29">
        <v>0.12330000000000001</v>
      </c>
      <c r="M21" s="29">
        <v>7001.7929000000004</v>
      </c>
      <c r="N21" s="29">
        <v>7.0000000000000001E-3</v>
      </c>
      <c r="O21" s="29">
        <v>8.3000000000000004E-2</v>
      </c>
      <c r="P21" s="29">
        <v>3001.7757999999999</v>
      </c>
      <c r="Q21" s="29">
        <v>7.4999999999999997E-3</v>
      </c>
      <c r="R21" s="29">
        <v>7.3099999999999998E-2</v>
      </c>
      <c r="S21" s="29">
        <v>3001.9654999999998</v>
      </c>
    </row>
    <row r="22" spans="2:19" x14ac:dyDescent="0.3">
      <c r="B22" s="28">
        <v>6.3E-3</v>
      </c>
      <c r="C22" s="28">
        <v>0.58909999999999996</v>
      </c>
      <c r="D22" s="28">
        <v>0.26910000000000001</v>
      </c>
      <c r="E22" s="25">
        <v>1.6299999999999999E-2</v>
      </c>
      <c r="F22" s="25">
        <v>1.6000000000000001E-3</v>
      </c>
      <c r="G22" s="25">
        <v>2999.3797</v>
      </c>
      <c r="H22" s="25">
        <v>7.6E-3</v>
      </c>
      <c r="I22" s="25">
        <v>1.6000000000000001E-3</v>
      </c>
      <c r="J22" s="28">
        <v>4997.9097000000002</v>
      </c>
      <c r="K22" s="29">
        <v>6.7000000000000002E-3</v>
      </c>
      <c r="L22" s="29">
        <v>4.5499999999999999E-2</v>
      </c>
      <c r="M22" s="29">
        <v>7001.8561</v>
      </c>
      <c r="N22" s="29">
        <v>7.9000000000000008E-3</v>
      </c>
      <c r="O22" s="29">
        <v>0.15060000000000001</v>
      </c>
      <c r="P22" s="29">
        <v>13003.036</v>
      </c>
      <c r="Q22" s="29">
        <v>1.1900000000000001E-2</v>
      </c>
      <c r="R22" s="29">
        <v>8.9099999999999999E-2</v>
      </c>
      <c r="S22" s="29">
        <v>3001.8096</v>
      </c>
    </row>
    <row r="23" spans="2:19" x14ac:dyDescent="0.3">
      <c r="B23" s="28">
        <v>5.4999999999999997E-3</v>
      </c>
      <c r="C23" s="28">
        <v>0.36209999999999998</v>
      </c>
      <c r="D23" s="28">
        <v>0.33279999999999998</v>
      </c>
      <c r="E23" s="25">
        <v>8.0999999999999996E-3</v>
      </c>
      <c r="F23" s="25">
        <v>1.9E-3</v>
      </c>
      <c r="G23" s="25">
        <v>2998.5493000000001</v>
      </c>
      <c r="H23" s="25">
        <v>6.7000000000000002E-3</v>
      </c>
      <c r="I23" s="25">
        <v>1.5E-3</v>
      </c>
      <c r="J23" s="28">
        <v>2999.4459000000002</v>
      </c>
      <c r="K23" s="29">
        <v>9.4000000000000004E-3</v>
      </c>
      <c r="L23" s="29">
        <v>5.9799999999999999E-2</v>
      </c>
      <c r="M23" s="29">
        <v>7000.5821999999998</v>
      </c>
      <c r="N23" s="29">
        <v>4.5999999999999999E-3</v>
      </c>
      <c r="O23" s="29">
        <v>4.19E-2</v>
      </c>
      <c r="P23" s="29">
        <v>3002.5189</v>
      </c>
      <c r="Q23" s="29">
        <v>5.0000000000000001E-3</v>
      </c>
      <c r="R23" s="29">
        <v>4.0899999999999999E-2</v>
      </c>
      <c r="S23" s="29">
        <v>3001.6649000000002</v>
      </c>
    </row>
    <row r="24" spans="2:19" x14ac:dyDescent="0.3">
      <c r="B24" s="29">
        <v>4.3E-3</v>
      </c>
      <c r="C24" s="29">
        <v>1.619</v>
      </c>
      <c r="D24" s="29">
        <v>1.5747</v>
      </c>
      <c r="E24" s="25">
        <v>8.0000000000000002E-3</v>
      </c>
      <c r="F24" s="25">
        <v>1.9E-3</v>
      </c>
      <c r="G24" s="25">
        <v>4997.5735999999997</v>
      </c>
      <c r="H24" s="25">
        <v>7.4000000000000003E-3</v>
      </c>
      <c r="I24" s="25">
        <v>1.6000000000000001E-3</v>
      </c>
      <c r="J24" s="28">
        <v>2999.1406000000002</v>
      </c>
      <c r="K24" s="29">
        <v>6.4000000000000003E-3</v>
      </c>
      <c r="L24" s="29">
        <v>2.5999999999999999E-3</v>
      </c>
      <c r="M24" s="29">
        <v>7001.6872000000003</v>
      </c>
      <c r="N24" s="29">
        <v>8.3000000000000001E-3</v>
      </c>
      <c r="O24" s="29">
        <v>8.6300000000000002E-2</v>
      </c>
      <c r="P24" s="29">
        <v>3001.6395000000002</v>
      </c>
      <c r="Q24" s="29">
        <v>7.3000000000000001E-3</v>
      </c>
      <c r="R24" s="29">
        <v>5.4300000000000001E-2</v>
      </c>
      <c r="S24" s="29">
        <v>3001.8582000000001</v>
      </c>
    </row>
    <row r="25" spans="2:19" x14ac:dyDescent="0.3">
      <c r="B25" s="29">
        <v>8.8999999999999999E-3</v>
      </c>
      <c r="C25" s="29">
        <v>0.59919999999999995</v>
      </c>
      <c r="D25" s="29">
        <v>0.4229</v>
      </c>
      <c r="E25" s="25">
        <v>2.5999999999999999E-3</v>
      </c>
      <c r="F25" s="25">
        <v>0.21240000000000001</v>
      </c>
      <c r="G25" s="25">
        <v>2999.3759</v>
      </c>
      <c r="H25" s="25">
        <v>3.8999999999999998E-3</v>
      </c>
      <c r="I25" s="25">
        <v>0.33750000000000002</v>
      </c>
      <c r="J25" s="28">
        <v>2998.9450999999999</v>
      </c>
      <c r="K25" s="29">
        <v>4.7999999999999996E-3</v>
      </c>
      <c r="L25" s="29">
        <v>4.4400000000000002E-2</v>
      </c>
      <c r="M25" s="29">
        <v>7001.8067000000001</v>
      </c>
      <c r="N25" s="29">
        <v>7.6E-3</v>
      </c>
      <c r="O25" s="29">
        <v>0.1195</v>
      </c>
      <c r="P25" s="29">
        <v>3001.6401999999998</v>
      </c>
      <c r="Q25" s="29">
        <v>8.2000000000000007E-3</v>
      </c>
      <c r="R25" s="29">
        <v>0.10299999999999999</v>
      </c>
      <c r="S25" s="29">
        <v>3001.7950000000001</v>
      </c>
    </row>
    <row r="26" spans="2:19" x14ac:dyDescent="0.3">
      <c r="B26" s="29">
        <v>7.3000000000000001E-3</v>
      </c>
      <c r="C26" s="29">
        <v>0.37269999999999998</v>
      </c>
      <c r="D26" s="29">
        <v>0.3286</v>
      </c>
      <c r="E26" s="25">
        <v>1.6000000000000001E-3</v>
      </c>
      <c r="F26" s="25">
        <v>8.9999999999999998E-4</v>
      </c>
      <c r="G26" s="25">
        <v>2998.7856999999999</v>
      </c>
      <c r="H26" s="25">
        <v>4.0000000000000001E-3</v>
      </c>
      <c r="I26" s="25">
        <v>1.2999999999999999E-3</v>
      </c>
      <c r="J26" s="28">
        <v>2999.1974</v>
      </c>
      <c r="K26" s="29">
        <v>6.7000000000000002E-3</v>
      </c>
      <c r="L26" s="29">
        <v>9.6100000000000005E-2</v>
      </c>
      <c r="N26" s="29">
        <v>6.0000000000000001E-3</v>
      </c>
      <c r="O26" s="29">
        <v>4.6300000000000001E-2</v>
      </c>
      <c r="P26" s="29">
        <v>3002.6048000000001</v>
      </c>
      <c r="Q26" s="29">
        <v>5.8999999999999999E-3</v>
      </c>
      <c r="R26" s="29">
        <v>6.5600000000000006E-2</v>
      </c>
      <c r="S26" s="29">
        <v>3001.8427000000001</v>
      </c>
    </row>
    <row r="27" spans="2:19" x14ac:dyDescent="0.3">
      <c r="B27" s="29">
        <v>5.7000000000000002E-3</v>
      </c>
      <c r="C27" s="29">
        <v>0.32140000000000002</v>
      </c>
      <c r="D27" s="29">
        <v>0.33910000000000001</v>
      </c>
      <c r="E27" s="25">
        <v>4.7999999999999996E-3</v>
      </c>
      <c r="F27" s="25">
        <v>1.1999999999999999E-3</v>
      </c>
      <c r="G27" s="25">
        <v>2999.1368000000002</v>
      </c>
      <c r="H27" s="28">
        <v>2.2200000000000001E-2</v>
      </c>
      <c r="I27" s="28">
        <v>1.137</v>
      </c>
      <c r="J27" s="28">
        <v>2998.9328</v>
      </c>
      <c r="N27" s="29">
        <v>6.7999999999999996E-3</v>
      </c>
      <c r="O27" s="29">
        <v>4.2900000000000001E-2</v>
      </c>
      <c r="P27" s="29">
        <v>3001.8285999999998</v>
      </c>
      <c r="Q27" s="29">
        <v>5.1999999999999998E-3</v>
      </c>
      <c r="R27" s="29">
        <v>4.7399999999999998E-2</v>
      </c>
      <c r="S27" s="29">
        <v>3001.6966000000002</v>
      </c>
    </row>
    <row r="28" spans="2:19" x14ac:dyDescent="0.3">
      <c r="B28" s="29">
        <v>7.0000000000000001E-3</v>
      </c>
      <c r="C28" s="29">
        <v>0.37969999999999998</v>
      </c>
      <c r="D28" s="29">
        <v>0.35820000000000002</v>
      </c>
      <c r="E28" s="25">
        <v>3.2000000000000002E-3</v>
      </c>
      <c r="F28" s="25">
        <v>1.6000000000000001E-3</v>
      </c>
      <c r="G28" s="25">
        <v>3000.1473999999998</v>
      </c>
      <c r="H28" s="28">
        <v>5.7999999999999996E-3</v>
      </c>
      <c r="I28" s="28">
        <v>1.2999999999999999E-3</v>
      </c>
      <c r="J28" s="28">
        <v>2999.2658000000001</v>
      </c>
    </row>
    <row r="29" spans="2:19" x14ac:dyDescent="0.3">
      <c r="B29" s="29">
        <v>8.8000000000000005E-3</v>
      </c>
      <c r="C29" s="29">
        <v>0.50239999999999996</v>
      </c>
      <c r="D29" s="29">
        <v>0.41199999999999998</v>
      </c>
      <c r="E29" s="25">
        <v>5.8999999999999999E-3</v>
      </c>
      <c r="F29" s="25">
        <v>1.2999999999999999E-3</v>
      </c>
      <c r="G29" s="25">
        <v>2999.6511</v>
      </c>
      <c r="H29" s="28">
        <v>7.7999999999999996E-3</v>
      </c>
      <c r="I29" s="28">
        <v>1.5E-3</v>
      </c>
      <c r="J29" s="28">
        <v>2998.7737000000002</v>
      </c>
    </row>
    <row r="30" spans="2:19" x14ac:dyDescent="0.3">
      <c r="B30" s="29">
        <v>5.5999999999999999E-3</v>
      </c>
      <c r="C30" s="29">
        <v>0.36159999999999998</v>
      </c>
      <c r="D30" s="29">
        <v>0.50439999999999996</v>
      </c>
      <c r="E30" s="25">
        <v>6.1999999999999998E-3</v>
      </c>
      <c r="F30" s="25">
        <v>1.2999999999999999E-3</v>
      </c>
      <c r="G30" s="25">
        <v>2998.7049000000002</v>
      </c>
      <c r="H30" s="28">
        <v>6.7999999999999996E-3</v>
      </c>
      <c r="I30" s="28">
        <v>1.5E-3</v>
      </c>
      <c r="J30" s="28">
        <v>2999.4964</v>
      </c>
    </row>
    <row r="31" spans="2:19" x14ac:dyDescent="0.3">
      <c r="B31" s="29">
        <v>5.7999999999999996E-3</v>
      </c>
      <c r="C31" s="29">
        <v>0.29049999999999998</v>
      </c>
      <c r="D31" s="29">
        <v>0.29599999999999999</v>
      </c>
      <c r="E31" s="25">
        <v>6.3E-3</v>
      </c>
      <c r="F31" s="25">
        <v>1.2999999999999999E-3</v>
      </c>
      <c r="G31" s="25">
        <v>2999.0495000000001</v>
      </c>
      <c r="H31" s="28">
        <v>8.6999999999999994E-3</v>
      </c>
      <c r="I31" s="28">
        <v>1.6000000000000001E-3</v>
      </c>
      <c r="J31" s="28">
        <v>2998.8899000000001</v>
      </c>
    </row>
    <row r="32" spans="2:19" x14ac:dyDescent="0.3">
      <c r="E32" s="25">
        <v>5.0000000000000001E-3</v>
      </c>
      <c r="F32" s="25">
        <v>1.4E-3</v>
      </c>
      <c r="G32" s="25">
        <v>2999.2226000000001</v>
      </c>
      <c r="H32" s="28">
        <v>8.2000000000000007E-3</v>
      </c>
      <c r="I32" s="28">
        <v>1.6999999999999999E-3</v>
      </c>
      <c r="J32" s="28">
        <v>2999.1833000000001</v>
      </c>
    </row>
    <row r="33" spans="5:10" x14ac:dyDescent="0.3">
      <c r="E33" s="25">
        <v>6.1000000000000004E-3</v>
      </c>
      <c r="F33" s="25">
        <v>1.1999999999999999E-3</v>
      </c>
      <c r="G33" s="25">
        <v>2999.4717000000001</v>
      </c>
      <c r="H33" s="28">
        <v>8.8000000000000005E-3</v>
      </c>
      <c r="I33" s="28">
        <v>2E-3</v>
      </c>
      <c r="J33" s="28">
        <v>2999.1891999999998</v>
      </c>
    </row>
    <row r="34" spans="5:10" x14ac:dyDescent="0.3">
      <c r="E34" s="25">
        <v>5.1000000000000004E-3</v>
      </c>
      <c r="F34" s="25">
        <v>1.2999999999999999E-3</v>
      </c>
      <c r="G34" s="25">
        <v>2999.1570000000002</v>
      </c>
      <c r="H34" s="28">
        <v>6.3E-3</v>
      </c>
      <c r="I34" s="28">
        <v>1.5E-3</v>
      </c>
      <c r="J34" s="28">
        <v>2999.2739000000001</v>
      </c>
    </row>
    <row r="35" spans="5:10" x14ac:dyDescent="0.3">
      <c r="E35" s="25">
        <v>5.3E-3</v>
      </c>
      <c r="F35" s="25">
        <v>1.2999999999999999E-3</v>
      </c>
      <c r="G35" s="25">
        <v>2999.9281000000001</v>
      </c>
      <c r="H35" s="28">
        <v>1.2699999999999999E-2</v>
      </c>
      <c r="I35" s="28">
        <v>1.4E-3</v>
      </c>
      <c r="J35" s="28">
        <v>2998.7647000000002</v>
      </c>
    </row>
    <row r="36" spans="5:10" x14ac:dyDescent="0.3">
      <c r="E36" s="25">
        <v>6.3E-3</v>
      </c>
      <c r="F36" s="25">
        <v>1.6000000000000001E-3</v>
      </c>
      <c r="G36" s="25">
        <v>2994.1113999999998</v>
      </c>
      <c r="H36" s="28">
        <v>7.3000000000000001E-3</v>
      </c>
      <c r="I36" s="28">
        <v>1.1000000000000001E-3</v>
      </c>
      <c r="J36" s="28">
        <v>2998.7265000000002</v>
      </c>
    </row>
    <row r="37" spans="5:10" x14ac:dyDescent="0.3">
      <c r="E37" s="25">
        <v>6.6E-3</v>
      </c>
      <c r="F37" s="25">
        <v>1.5E-3</v>
      </c>
      <c r="G37" s="25">
        <v>2997.8613999999998</v>
      </c>
      <c r="H37" s="28">
        <v>6.1999999999999998E-3</v>
      </c>
      <c r="I37" s="28">
        <v>8.9999999999999998E-4</v>
      </c>
      <c r="J37" s="28">
        <v>2999.2838999999999</v>
      </c>
    </row>
    <row r="38" spans="5:10" x14ac:dyDescent="0.3">
      <c r="E38" s="25">
        <v>4.8999999999999998E-3</v>
      </c>
      <c r="F38" s="25">
        <v>1.8E-3</v>
      </c>
      <c r="G38" s="25">
        <v>2999.5551999999998</v>
      </c>
      <c r="H38" s="28">
        <v>1.17E-2</v>
      </c>
      <c r="I38" s="28">
        <v>2E-3</v>
      </c>
      <c r="J38" s="28">
        <v>2999.3404</v>
      </c>
    </row>
    <row r="39" spans="5:10" x14ac:dyDescent="0.3">
      <c r="E39" s="25">
        <v>7.6E-3</v>
      </c>
      <c r="F39" s="25">
        <v>1.4E-3</v>
      </c>
      <c r="G39" s="25">
        <v>4999.6036000000004</v>
      </c>
      <c r="H39" s="28">
        <v>1.0800000000000001E-2</v>
      </c>
      <c r="I39" s="28">
        <v>1.5E-3</v>
      </c>
      <c r="J39" s="28">
        <v>2999.3721999999998</v>
      </c>
    </row>
    <row r="40" spans="5:10" x14ac:dyDescent="0.3">
      <c r="E40" s="25">
        <v>4.8999999999999998E-3</v>
      </c>
      <c r="F40" s="25">
        <v>1.6000000000000001E-3</v>
      </c>
      <c r="G40" s="25">
        <v>2999.6291999999999</v>
      </c>
      <c r="H40" s="28">
        <v>6.8999999999999999E-3</v>
      </c>
      <c r="I40" s="28">
        <v>1.4E-3</v>
      </c>
      <c r="J40" s="28">
        <v>2999.5794000000001</v>
      </c>
    </row>
    <row r="41" spans="5:10" x14ac:dyDescent="0.3">
      <c r="E41" s="25">
        <v>6.1000000000000004E-3</v>
      </c>
      <c r="F41" s="25">
        <v>1.4E-3</v>
      </c>
      <c r="G41" s="25">
        <v>2998.9641999999999</v>
      </c>
      <c r="H41" s="28">
        <v>8.0000000000000002E-3</v>
      </c>
      <c r="I41" s="28">
        <v>1E-3</v>
      </c>
      <c r="J41" s="29">
        <v>5000.0484999999999</v>
      </c>
    </row>
    <row r="42" spans="5:10" x14ac:dyDescent="0.3">
      <c r="E42" s="25">
        <v>6.0000000000000001E-3</v>
      </c>
      <c r="F42" s="25">
        <v>1.1000000000000001E-3</v>
      </c>
      <c r="G42" s="25">
        <v>2999.4139</v>
      </c>
      <c r="H42" s="28">
        <v>8.3000000000000001E-3</v>
      </c>
      <c r="I42" s="28">
        <v>1.6999999999999999E-3</v>
      </c>
      <c r="J42" s="29">
        <v>2996.5740000000001</v>
      </c>
    </row>
    <row r="43" spans="5:10" x14ac:dyDescent="0.3">
      <c r="E43" s="25">
        <v>5.1000000000000004E-3</v>
      </c>
      <c r="F43" s="25">
        <v>0.34439999999999998</v>
      </c>
      <c r="G43" s="27">
        <v>4998.9269000000004</v>
      </c>
      <c r="H43" s="28">
        <v>8.0999999999999996E-3</v>
      </c>
      <c r="I43" s="28">
        <v>1.6999999999999999E-3</v>
      </c>
      <c r="J43" s="29">
        <v>2999.3310000000001</v>
      </c>
    </row>
    <row r="44" spans="5:10" x14ac:dyDescent="0.3">
      <c r="E44" s="25">
        <v>3.0000000000000001E-3</v>
      </c>
      <c r="F44" s="25">
        <v>8.9999999999999998E-4</v>
      </c>
      <c r="G44" s="27">
        <v>2998.1844999999998</v>
      </c>
      <c r="H44" s="28">
        <v>8.6999999999999994E-3</v>
      </c>
      <c r="I44" s="28">
        <v>1.6999999999999999E-3</v>
      </c>
      <c r="J44" s="29">
        <v>4993.7485999999999</v>
      </c>
    </row>
    <row r="45" spans="5:10" x14ac:dyDescent="0.3">
      <c r="E45" s="25">
        <v>6.1000000000000004E-3</v>
      </c>
      <c r="F45" s="25">
        <v>1.6000000000000001E-3</v>
      </c>
      <c r="G45" s="27">
        <v>2999.0108</v>
      </c>
      <c r="H45" s="28">
        <v>7.4999999999999997E-3</v>
      </c>
      <c r="I45" s="28">
        <v>1.5E-3</v>
      </c>
      <c r="J45" s="29">
        <v>2999.2511</v>
      </c>
    </row>
    <row r="46" spans="5:10" x14ac:dyDescent="0.3">
      <c r="E46" s="25">
        <v>4.5999999999999999E-3</v>
      </c>
      <c r="F46" s="25">
        <v>1.2999999999999999E-3</v>
      </c>
      <c r="G46" s="27">
        <v>2998.3806</v>
      </c>
      <c r="H46" s="28">
        <v>6.6E-3</v>
      </c>
      <c r="I46" s="28">
        <v>1.2999999999999999E-3</v>
      </c>
      <c r="J46" s="29">
        <v>5000.3540000000003</v>
      </c>
    </row>
    <row r="47" spans="5:10" x14ac:dyDescent="0.3">
      <c r="E47" s="25">
        <v>6.3E-3</v>
      </c>
      <c r="F47" s="25">
        <v>2.8999999999999998E-3</v>
      </c>
      <c r="G47" s="27">
        <v>2999.096</v>
      </c>
      <c r="H47" s="28">
        <v>3.5000000000000001E-3</v>
      </c>
      <c r="I47" s="28">
        <v>0.25330000000000003</v>
      </c>
      <c r="J47" s="29">
        <v>4994.0393000000004</v>
      </c>
    </row>
    <row r="48" spans="5:10" x14ac:dyDescent="0.3">
      <c r="E48" s="27">
        <v>6.4000000000000003E-3</v>
      </c>
      <c r="F48" s="27">
        <v>0.88529999999999998</v>
      </c>
      <c r="G48" s="27">
        <v>2998.4931000000001</v>
      </c>
      <c r="H48" s="29">
        <v>6.1000000000000004E-3</v>
      </c>
      <c r="I48" s="29">
        <v>0.53139999999999998</v>
      </c>
      <c r="J48" s="29">
        <v>2999.1790000000001</v>
      </c>
    </row>
    <row r="49" spans="5:10" x14ac:dyDescent="0.3">
      <c r="E49" s="27">
        <v>1.67E-2</v>
      </c>
      <c r="F49" s="27">
        <v>20.1632</v>
      </c>
      <c r="G49" s="27">
        <v>2996.4445999999998</v>
      </c>
      <c r="H49" s="29">
        <v>6.4999999999999997E-3</v>
      </c>
      <c r="I49" s="29">
        <v>3.3999999999999998E-3</v>
      </c>
      <c r="J49" s="29">
        <v>4999.8630000000003</v>
      </c>
    </row>
    <row r="50" spans="5:10" x14ac:dyDescent="0.3">
      <c r="E50" s="27">
        <v>4.5499999999999999E-2</v>
      </c>
      <c r="F50" s="27">
        <v>2.0999999999999999E-3</v>
      </c>
      <c r="G50" s="27">
        <v>2996.0987</v>
      </c>
      <c r="H50" s="29">
        <v>5.7999999999999996E-3</v>
      </c>
      <c r="I50" s="29">
        <v>2.8999999999999998E-3</v>
      </c>
      <c r="J50" s="29">
        <v>2999.7462999999998</v>
      </c>
    </row>
    <row r="51" spans="5:10" x14ac:dyDescent="0.3">
      <c r="E51" s="27">
        <v>2.2100000000000002E-2</v>
      </c>
      <c r="F51" s="27">
        <v>2.8999999999999998E-3</v>
      </c>
      <c r="G51" s="27">
        <v>2999.2521000000002</v>
      </c>
      <c r="H51" s="29">
        <v>5.7999999999999996E-3</v>
      </c>
      <c r="I51" s="29">
        <v>2.2000000000000001E-3</v>
      </c>
      <c r="J51" s="29">
        <v>2999.17</v>
      </c>
    </row>
    <row r="52" spans="5:10" x14ac:dyDescent="0.3">
      <c r="E52" s="27">
        <v>6.4000000000000003E-3</v>
      </c>
      <c r="F52" s="27">
        <v>1.5E-3</v>
      </c>
      <c r="G52" s="27">
        <v>2998.3469</v>
      </c>
      <c r="H52" s="29">
        <v>4.5999999999999999E-3</v>
      </c>
      <c r="I52" s="29">
        <v>0.30309999999999998</v>
      </c>
      <c r="J52" s="29">
        <v>2997.7604000000001</v>
      </c>
    </row>
    <row r="53" spans="5:10" x14ac:dyDescent="0.3">
      <c r="E53" s="27">
        <v>6.3E-3</v>
      </c>
      <c r="F53" s="27">
        <v>1.8E-3</v>
      </c>
      <c r="G53" s="27">
        <v>2996.4870999999998</v>
      </c>
      <c r="H53" s="29">
        <v>3.8E-3</v>
      </c>
      <c r="I53" s="29">
        <v>1.4E-3</v>
      </c>
      <c r="J53" s="29">
        <v>2997.2078999999999</v>
      </c>
    </row>
    <row r="54" spans="5:10" x14ac:dyDescent="0.3">
      <c r="E54" s="27">
        <v>7.6E-3</v>
      </c>
      <c r="F54" s="27">
        <v>1.9E-3</v>
      </c>
      <c r="G54" s="27">
        <v>2998.7046</v>
      </c>
      <c r="H54" s="29">
        <v>8.6E-3</v>
      </c>
      <c r="I54" s="29">
        <v>1.6999999999999999E-3</v>
      </c>
      <c r="J54" s="29">
        <v>2999.7943</v>
      </c>
    </row>
    <row r="55" spans="5:10" x14ac:dyDescent="0.3">
      <c r="E55" s="27">
        <v>6.7000000000000002E-3</v>
      </c>
      <c r="F55" s="27">
        <v>1.8E-3</v>
      </c>
      <c r="G55" s="27">
        <v>2998.7465000000002</v>
      </c>
      <c r="H55" s="29">
        <v>7.1999999999999998E-3</v>
      </c>
      <c r="I55" s="29">
        <v>0.35039999999999999</v>
      </c>
      <c r="J55" s="29">
        <v>2999.5727999999999</v>
      </c>
    </row>
    <row r="56" spans="5:10" x14ac:dyDescent="0.3">
      <c r="E56" s="27">
        <v>8.0000000000000002E-3</v>
      </c>
      <c r="F56" s="27">
        <v>1.8E-3</v>
      </c>
      <c r="G56" s="28">
        <v>4987.1001999999999</v>
      </c>
      <c r="H56" s="29">
        <v>4.1000000000000003E-3</v>
      </c>
      <c r="I56" s="29">
        <v>1.1999999999999999E-3</v>
      </c>
    </row>
    <row r="57" spans="5:10" x14ac:dyDescent="0.3">
      <c r="E57" s="27">
        <v>6.3E-3</v>
      </c>
      <c r="F57" s="27">
        <v>1.8E-3</v>
      </c>
      <c r="G57" s="28">
        <v>2991.9940000000001</v>
      </c>
      <c r="H57" s="29">
        <v>1.2800000000000001E-2</v>
      </c>
      <c r="I57" s="29">
        <v>0.29820000000000002</v>
      </c>
    </row>
    <row r="58" spans="5:10" x14ac:dyDescent="0.3">
      <c r="E58" s="27">
        <v>6.7999999999999996E-3</v>
      </c>
      <c r="F58" s="27">
        <v>2E-3</v>
      </c>
      <c r="G58" s="28">
        <v>2998.1790000000001</v>
      </c>
      <c r="H58" s="29">
        <v>5.4999999999999997E-3</v>
      </c>
      <c r="I58" s="29">
        <v>1.2999999999999999E-3</v>
      </c>
    </row>
    <row r="59" spans="5:10" x14ac:dyDescent="0.3">
      <c r="E59" s="27">
        <v>6.3E-3</v>
      </c>
      <c r="F59" s="27">
        <v>1.8E-3</v>
      </c>
      <c r="G59" s="28">
        <v>2997.8699000000001</v>
      </c>
      <c r="H59" s="29">
        <v>7.4000000000000003E-3</v>
      </c>
      <c r="I59" s="29">
        <v>1.5E-3</v>
      </c>
    </row>
    <row r="60" spans="5:10" x14ac:dyDescent="0.3">
      <c r="E60" s="27">
        <v>7.7000000000000002E-3</v>
      </c>
      <c r="F60" s="27">
        <v>3.5999999999999999E-3</v>
      </c>
      <c r="G60" s="28">
        <v>2998.5623999999998</v>
      </c>
      <c r="H60" s="29">
        <v>7.9000000000000008E-3</v>
      </c>
      <c r="I60" s="29">
        <v>0.3024</v>
      </c>
    </row>
    <row r="61" spans="5:10" x14ac:dyDescent="0.3">
      <c r="E61" s="27">
        <v>6.8999999999999999E-3</v>
      </c>
      <c r="F61" s="27">
        <v>1.8E-3</v>
      </c>
      <c r="G61" s="28">
        <v>2996.337</v>
      </c>
      <c r="H61" s="29">
        <v>3.5000000000000001E-3</v>
      </c>
      <c r="I61" s="29">
        <v>1E-3</v>
      </c>
    </row>
    <row r="62" spans="5:10" x14ac:dyDescent="0.3">
      <c r="E62" s="27">
        <v>7.0000000000000001E-3</v>
      </c>
      <c r="F62" s="27">
        <v>1.8E-3</v>
      </c>
      <c r="G62" s="28">
        <v>4998.1228000000001</v>
      </c>
      <c r="H62" s="29">
        <v>5.1000000000000004E-3</v>
      </c>
      <c r="I62" s="29">
        <v>1.2999999999999999E-3</v>
      </c>
    </row>
    <row r="63" spans="5:10" x14ac:dyDescent="0.3">
      <c r="E63" s="27">
        <v>6.6E-3</v>
      </c>
      <c r="F63" s="27">
        <v>0.46460000000000001</v>
      </c>
      <c r="G63" s="28">
        <v>4998.7197999999999</v>
      </c>
      <c r="H63" s="29">
        <v>8.6E-3</v>
      </c>
      <c r="I63" s="29">
        <v>1.6000000000000001E-3</v>
      </c>
    </row>
    <row r="64" spans="5:10" x14ac:dyDescent="0.3">
      <c r="E64" s="28">
        <v>6.4999999999999997E-3</v>
      </c>
      <c r="F64" s="28">
        <v>0.87170000000000003</v>
      </c>
      <c r="G64" s="28">
        <v>2998.1763000000001</v>
      </c>
      <c r="H64" s="29">
        <v>7.1000000000000004E-3</v>
      </c>
      <c r="I64" s="29">
        <v>1.6000000000000001E-3</v>
      </c>
    </row>
    <row r="65" spans="5:9" x14ac:dyDescent="0.3">
      <c r="E65" s="28">
        <v>3.5999999999999999E-3</v>
      </c>
      <c r="F65" s="28">
        <v>1.6999999999999999E-3</v>
      </c>
      <c r="G65" s="28">
        <v>2998.5511000000001</v>
      </c>
      <c r="H65" s="29">
        <v>6.6E-3</v>
      </c>
      <c r="I65" s="29">
        <v>1.8E-3</v>
      </c>
    </row>
    <row r="66" spans="5:9" x14ac:dyDescent="0.3">
      <c r="E66" s="28">
        <v>2.3800000000000002E-2</v>
      </c>
      <c r="F66" s="28">
        <v>3.2000000000000002E-3</v>
      </c>
      <c r="G66" s="28">
        <v>2998.6230999999998</v>
      </c>
      <c r="H66" s="29">
        <v>6.4000000000000003E-3</v>
      </c>
      <c r="I66" s="29">
        <v>1.6000000000000001E-3</v>
      </c>
    </row>
    <row r="67" spans="5:9" x14ac:dyDescent="0.3">
      <c r="E67" s="28">
        <v>5.7000000000000002E-3</v>
      </c>
      <c r="F67" s="28">
        <v>2E-3</v>
      </c>
      <c r="G67" s="28">
        <v>2999.2937999999999</v>
      </c>
      <c r="H67" s="29">
        <v>4.4000000000000003E-3</v>
      </c>
      <c r="I67" s="29">
        <v>1.5E-3</v>
      </c>
    </row>
    <row r="68" spans="5:9" x14ac:dyDescent="0.3">
      <c r="E68" s="28">
        <v>5.7000000000000002E-3</v>
      </c>
      <c r="F68" s="28">
        <v>2.3E-3</v>
      </c>
      <c r="G68" s="28">
        <v>2996.0005000000001</v>
      </c>
    </row>
    <row r="69" spans="5:9" x14ac:dyDescent="0.3">
      <c r="E69" s="28">
        <v>1.0500000000000001E-2</v>
      </c>
      <c r="F69" s="28">
        <v>2.5999999999999999E-3</v>
      </c>
      <c r="G69" s="28">
        <v>2998.5563999999999</v>
      </c>
    </row>
    <row r="70" spans="5:9" x14ac:dyDescent="0.3">
      <c r="E70" s="28">
        <v>7.7000000000000002E-3</v>
      </c>
      <c r="F70" s="28">
        <v>2.0999999999999999E-3</v>
      </c>
      <c r="G70" s="28">
        <v>2989.5448999999999</v>
      </c>
    </row>
    <row r="71" spans="5:9" x14ac:dyDescent="0.3">
      <c r="E71" s="28">
        <v>4.8999999999999998E-3</v>
      </c>
      <c r="F71" s="28">
        <v>0.37209999999999999</v>
      </c>
      <c r="G71" s="28">
        <v>2998.9837000000002</v>
      </c>
    </row>
    <row r="72" spans="5:9" x14ac:dyDescent="0.3">
      <c r="E72" s="28">
        <v>5.3E-3</v>
      </c>
      <c r="F72" s="28">
        <v>1.6000000000000001E-3</v>
      </c>
      <c r="G72" s="28">
        <v>2995.7224999999999</v>
      </c>
    </row>
    <row r="73" spans="5:9" x14ac:dyDescent="0.3">
      <c r="E73" s="28">
        <v>6.6E-3</v>
      </c>
      <c r="F73" s="28">
        <v>0.40210000000000001</v>
      </c>
      <c r="G73" s="28">
        <v>3000.6028999999999</v>
      </c>
    </row>
    <row r="74" spans="5:9" x14ac:dyDescent="0.3">
      <c r="E74" s="28">
        <v>4.7999999999999996E-3</v>
      </c>
      <c r="F74" s="28">
        <v>1.6000000000000001E-3</v>
      </c>
      <c r="G74" s="28">
        <v>2999.4580000000001</v>
      </c>
    </row>
    <row r="75" spans="5:9" x14ac:dyDescent="0.3">
      <c r="E75" s="28">
        <v>4.3E-3</v>
      </c>
      <c r="F75" s="28">
        <v>1.4E-3</v>
      </c>
      <c r="G75" s="28">
        <v>2999.3982999999998</v>
      </c>
    </row>
    <row r="76" spans="5:9" x14ac:dyDescent="0.3">
      <c r="E76" s="28">
        <v>6.1000000000000004E-3</v>
      </c>
      <c r="F76" s="28">
        <v>1.6000000000000001E-3</v>
      </c>
      <c r="G76" s="28">
        <v>2994.0381000000002</v>
      </c>
    </row>
    <row r="77" spans="5:9" x14ac:dyDescent="0.3">
      <c r="E77" s="28">
        <v>8.6999999999999994E-3</v>
      </c>
      <c r="F77" s="28">
        <v>1.6999999999999999E-3</v>
      </c>
      <c r="G77" s="28">
        <v>2999.2667000000001</v>
      </c>
    </row>
    <row r="78" spans="5:9" x14ac:dyDescent="0.3">
      <c r="E78" s="28">
        <v>6.7000000000000002E-3</v>
      </c>
      <c r="F78" s="28">
        <v>1.9E-3</v>
      </c>
      <c r="G78" s="28">
        <v>5000.0712999999996</v>
      </c>
    </row>
    <row r="79" spans="5:9" x14ac:dyDescent="0.3">
      <c r="E79" s="28">
        <v>8.0000000000000002E-3</v>
      </c>
      <c r="F79" s="28">
        <v>2.2000000000000001E-3</v>
      </c>
      <c r="G79" s="28">
        <v>2996.9517000000001</v>
      </c>
    </row>
    <row r="80" spans="5:9" x14ac:dyDescent="0.3">
      <c r="E80" s="28">
        <v>6.0000000000000001E-3</v>
      </c>
      <c r="F80" s="28">
        <v>1.6999999999999999E-3</v>
      </c>
      <c r="G80" s="28">
        <v>2999.6561000000002</v>
      </c>
    </row>
    <row r="81" spans="5:7" x14ac:dyDescent="0.3">
      <c r="E81" s="28">
        <v>2.5999999999999999E-2</v>
      </c>
      <c r="F81" s="28">
        <v>9.7000000000000003E-3</v>
      </c>
      <c r="G81" s="28">
        <v>2999.5563999999999</v>
      </c>
    </row>
    <row r="82" spans="5:7" x14ac:dyDescent="0.3">
      <c r="E82" s="28">
        <v>8.5000000000000006E-3</v>
      </c>
      <c r="F82" s="28">
        <v>1.6000000000000001E-3</v>
      </c>
      <c r="G82" s="28">
        <v>2998.2368000000001</v>
      </c>
    </row>
    <row r="83" spans="5:7" x14ac:dyDescent="0.3">
      <c r="E83" s="28">
        <v>8.8000000000000005E-3</v>
      </c>
      <c r="F83" s="28">
        <v>2.3E-3</v>
      </c>
      <c r="G83" s="28">
        <v>2995.7129</v>
      </c>
    </row>
    <row r="84" spans="5:7" x14ac:dyDescent="0.3">
      <c r="E84" s="28">
        <v>1.15E-2</v>
      </c>
      <c r="F84" s="28">
        <v>1.5E-3</v>
      </c>
      <c r="G84" s="28">
        <v>2999.5475000000001</v>
      </c>
    </row>
    <row r="85" spans="5:7" x14ac:dyDescent="0.3">
      <c r="E85" s="28">
        <v>6.1999999999999998E-3</v>
      </c>
      <c r="F85" s="28">
        <v>1.6000000000000001E-3</v>
      </c>
      <c r="G85" s="28">
        <v>2999.7824999999998</v>
      </c>
    </row>
    <row r="86" spans="5:7" x14ac:dyDescent="0.3">
      <c r="E86" s="28">
        <v>7.9000000000000008E-3</v>
      </c>
      <c r="F86" s="28">
        <v>2.5999999999999999E-3</v>
      </c>
      <c r="G86" s="29">
        <v>4995.7619999999997</v>
      </c>
    </row>
    <row r="87" spans="5:7" x14ac:dyDescent="0.3">
      <c r="E87" s="28">
        <v>2.5000000000000001E-3</v>
      </c>
      <c r="F87" s="28">
        <v>0.307</v>
      </c>
      <c r="G87" s="29">
        <v>2993.3773000000001</v>
      </c>
    </row>
    <row r="88" spans="5:7" x14ac:dyDescent="0.3">
      <c r="E88" s="28">
        <v>3.3E-3</v>
      </c>
      <c r="F88" s="28">
        <v>8.0000000000000004E-4</v>
      </c>
      <c r="G88" s="29">
        <v>2998.8348999999998</v>
      </c>
    </row>
    <row r="89" spans="5:7" x14ac:dyDescent="0.3">
      <c r="E89" s="28">
        <v>3.5999999999999999E-3</v>
      </c>
      <c r="F89" s="28">
        <v>1.1000000000000001E-3</v>
      </c>
      <c r="G89" s="29">
        <v>2998.4112</v>
      </c>
    </row>
    <row r="90" spans="5:7" x14ac:dyDescent="0.3">
      <c r="E90" s="28">
        <v>6.1000000000000004E-3</v>
      </c>
      <c r="F90" s="28">
        <v>1.1000000000000001E-3</v>
      </c>
      <c r="G90" s="29">
        <v>2998.4445999999998</v>
      </c>
    </row>
    <row r="91" spans="5:7" x14ac:dyDescent="0.3">
      <c r="E91" s="28">
        <v>6.1000000000000004E-3</v>
      </c>
      <c r="F91" s="28">
        <v>1.5E-3</v>
      </c>
      <c r="G91" s="29">
        <v>2996.2447000000002</v>
      </c>
    </row>
    <row r="92" spans="5:7" x14ac:dyDescent="0.3">
      <c r="E92" s="28">
        <v>1.41E-2</v>
      </c>
      <c r="F92" s="28">
        <v>1.2999999999999999E-3</v>
      </c>
      <c r="G92" s="29">
        <v>2998.9252000000001</v>
      </c>
    </row>
    <row r="93" spans="5:7" x14ac:dyDescent="0.3">
      <c r="E93" s="28">
        <v>5.3E-3</v>
      </c>
      <c r="F93" s="28">
        <v>1.6000000000000001E-3</v>
      </c>
      <c r="G93" s="29">
        <v>2998.3458000000001</v>
      </c>
    </row>
    <row r="94" spans="5:7" x14ac:dyDescent="0.3">
      <c r="E94" s="28">
        <v>1.01E-2</v>
      </c>
      <c r="F94" s="28">
        <v>0.36280000000000001</v>
      </c>
      <c r="G94" s="29">
        <v>2999.0653000000002</v>
      </c>
    </row>
    <row r="95" spans="5:7" x14ac:dyDescent="0.3">
      <c r="E95" s="28">
        <v>1.83E-2</v>
      </c>
      <c r="F95" s="28">
        <v>1.4E-3</v>
      </c>
      <c r="G95" s="29">
        <v>2998.998</v>
      </c>
    </row>
    <row r="96" spans="5:7" x14ac:dyDescent="0.3">
      <c r="E96" s="28">
        <v>8.6999999999999994E-3</v>
      </c>
      <c r="F96" s="28">
        <v>1.8E-3</v>
      </c>
      <c r="G96" s="29">
        <v>2997.8789000000002</v>
      </c>
    </row>
    <row r="97" spans="5:7" x14ac:dyDescent="0.3">
      <c r="E97" s="28">
        <v>5.4000000000000003E-3</v>
      </c>
      <c r="F97" s="28">
        <v>1.1999999999999999E-3</v>
      </c>
      <c r="G97" s="29">
        <v>5000.4044000000004</v>
      </c>
    </row>
    <row r="98" spans="5:7" x14ac:dyDescent="0.3">
      <c r="E98" s="28">
        <v>5.4000000000000003E-3</v>
      </c>
      <c r="F98" s="28">
        <v>1.4E-3</v>
      </c>
      <c r="G98" s="29">
        <v>2999.2921999999999</v>
      </c>
    </row>
    <row r="99" spans="5:7" x14ac:dyDescent="0.3">
      <c r="E99" s="28">
        <v>4.7999999999999996E-3</v>
      </c>
      <c r="F99" s="28">
        <v>1E-3</v>
      </c>
      <c r="G99" s="29">
        <v>2998.5868999999998</v>
      </c>
    </row>
    <row r="100" spans="5:7" x14ac:dyDescent="0.3">
      <c r="E100" s="28">
        <v>6.8999999999999999E-3</v>
      </c>
      <c r="F100" s="28">
        <v>1.4E-3</v>
      </c>
      <c r="G100" s="29">
        <v>2999.7478000000001</v>
      </c>
    </row>
    <row r="101" spans="5:7" x14ac:dyDescent="0.3">
      <c r="E101" s="28">
        <v>5.0000000000000001E-3</v>
      </c>
      <c r="F101" s="28">
        <v>1.1999999999999999E-3</v>
      </c>
      <c r="G101" s="29">
        <v>2994.9434999999999</v>
      </c>
    </row>
    <row r="102" spans="5:7" x14ac:dyDescent="0.3">
      <c r="E102" s="28">
        <v>3.3099999999999997E-2</v>
      </c>
      <c r="F102" s="28">
        <v>9.4999999999999998E-3</v>
      </c>
      <c r="G102" s="29">
        <v>2999.3047000000001</v>
      </c>
    </row>
    <row r="103" spans="5:7" x14ac:dyDescent="0.3">
      <c r="E103" s="29">
        <v>9.1999999999999998E-3</v>
      </c>
      <c r="F103" s="29">
        <v>1.0084</v>
      </c>
      <c r="G103" s="29">
        <v>2998.8189000000002</v>
      </c>
    </row>
    <row r="104" spans="5:7" x14ac:dyDescent="0.3">
      <c r="E104" s="29">
        <v>6.3E-3</v>
      </c>
      <c r="F104" s="29">
        <v>3.0000000000000001E-3</v>
      </c>
      <c r="G104" s="29">
        <v>2999.27</v>
      </c>
    </row>
    <row r="105" spans="5:7" x14ac:dyDescent="0.3">
      <c r="E105" s="29">
        <v>6.7000000000000002E-3</v>
      </c>
      <c r="F105" s="29">
        <v>1.4E-3</v>
      </c>
      <c r="G105" s="29">
        <v>2999.7318</v>
      </c>
    </row>
    <row r="106" spans="5:7" x14ac:dyDescent="0.3">
      <c r="E106" s="29">
        <v>6.7000000000000002E-3</v>
      </c>
      <c r="F106" s="29">
        <v>2.0999999999999999E-3</v>
      </c>
      <c r="G106" s="29">
        <v>2999.5675999999999</v>
      </c>
    </row>
    <row r="107" spans="5:7" x14ac:dyDescent="0.3">
      <c r="E107" s="29">
        <v>1.3599999999999999E-2</v>
      </c>
      <c r="F107" s="29">
        <v>2E-3</v>
      </c>
    </row>
    <row r="108" spans="5:7" x14ac:dyDescent="0.3">
      <c r="E108" s="29">
        <v>1.17E-2</v>
      </c>
      <c r="F108" s="29">
        <v>1.9E-3</v>
      </c>
    </row>
    <row r="109" spans="5:7" x14ac:dyDescent="0.3">
      <c r="E109" s="29">
        <v>6.6E-3</v>
      </c>
      <c r="F109" s="29">
        <v>3.2000000000000002E-3</v>
      </c>
    </row>
    <row r="110" spans="5:7" x14ac:dyDescent="0.3">
      <c r="E110" s="29">
        <v>1.1900000000000001E-2</v>
      </c>
      <c r="F110" s="29">
        <v>8.6E-3</v>
      </c>
    </row>
    <row r="111" spans="5:7" x14ac:dyDescent="0.3">
      <c r="E111" s="29">
        <v>7.1999999999999998E-3</v>
      </c>
      <c r="F111" s="29">
        <v>2.0999999999999999E-3</v>
      </c>
    </row>
    <row r="112" spans="5:7" x14ac:dyDescent="0.3">
      <c r="E112" s="29">
        <v>6.7999999999999996E-3</v>
      </c>
      <c r="F112" s="29">
        <v>1.8E-3</v>
      </c>
    </row>
    <row r="113" spans="5:6" x14ac:dyDescent="0.3">
      <c r="E113" s="29">
        <v>8.0999999999999996E-3</v>
      </c>
      <c r="F113" s="29">
        <v>2.0999999999999999E-3</v>
      </c>
    </row>
    <row r="114" spans="5:6" x14ac:dyDescent="0.3">
      <c r="E114" s="29">
        <v>6.1000000000000004E-3</v>
      </c>
      <c r="F114" s="29">
        <v>1.8E-3</v>
      </c>
    </row>
    <row r="115" spans="5:6" x14ac:dyDescent="0.3">
      <c r="E115" s="29">
        <v>5.4000000000000003E-3</v>
      </c>
      <c r="F115" s="29">
        <v>0.42399999999999999</v>
      </c>
    </row>
    <row r="116" spans="5:6" x14ac:dyDescent="0.3">
      <c r="E116" s="29">
        <v>4.7999999999999996E-3</v>
      </c>
      <c r="F116" s="29">
        <v>1.4E-3</v>
      </c>
    </row>
    <row r="117" spans="5:6" x14ac:dyDescent="0.3">
      <c r="E117" s="29">
        <v>7.4999999999999997E-3</v>
      </c>
      <c r="F117" s="29">
        <v>1.5E-3</v>
      </c>
    </row>
    <row r="118" spans="5:6" x14ac:dyDescent="0.3">
      <c r="E118" s="29">
        <v>8.5000000000000006E-3</v>
      </c>
      <c r="F118" s="29">
        <v>1.6999999999999999E-3</v>
      </c>
    </row>
    <row r="119" spans="5:6" x14ac:dyDescent="0.3">
      <c r="E119" s="29">
        <v>6.4999999999999997E-3</v>
      </c>
      <c r="F119" s="29">
        <v>1.5299999999999999E-2</v>
      </c>
    </row>
    <row r="120" spans="5:6" x14ac:dyDescent="0.3">
      <c r="E120" s="29">
        <v>6.1000000000000004E-3</v>
      </c>
      <c r="F120" s="29">
        <v>1.4E-3</v>
      </c>
    </row>
    <row r="121" spans="5:6" x14ac:dyDescent="0.3">
      <c r="E121" s="29">
        <v>4.5999999999999999E-3</v>
      </c>
      <c r="F121" s="29">
        <v>1.1999999999999999E-3</v>
      </c>
    </row>
    <row r="122" spans="5:6" x14ac:dyDescent="0.3">
      <c r="E122" s="29">
        <v>6.1999999999999998E-3</v>
      </c>
      <c r="F122" s="29">
        <v>1.4E-3</v>
      </c>
    </row>
    <row r="123" spans="5:6" x14ac:dyDescent="0.3">
      <c r="E123" s="29">
        <v>4.5999999999999999E-3</v>
      </c>
      <c r="F123" s="29">
        <v>1.2999999999999999E-3</v>
      </c>
    </row>
    <row r="124" spans="5:6" x14ac:dyDescent="0.3">
      <c r="E124" s="29">
        <v>5.4000000000000003E-3</v>
      </c>
      <c r="F124" s="29">
        <v>1.2999999999999999E-3</v>
      </c>
    </row>
    <row r="125" spans="5:6" x14ac:dyDescent="0.3">
      <c r="E125" s="29">
        <v>5.1999999999999998E-3</v>
      </c>
      <c r="F125" s="29">
        <v>1.4E-3</v>
      </c>
    </row>
  </sheetData>
  <mergeCells count="19">
    <mergeCell ref="AC14:AF14"/>
    <mergeCell ref="AC15:AF15"/>
    <mergeCell ref="AC16:AF16"/>
    <mergeCell ref="AJ14:AM14"/>
    <mergeCell ref="AJ15:AM15"/>
    <mergeCell ref="AJ16:AM16"/>
    <mergeCell ref="Z2:Z3"/>
    <mergeCell ref="AA2:AC2"/>
    <mergeCell ref="AD2:AF2"/>
    <mergeCell ref="AG2:AI2"/>
    <mergeCell ref="AJ2:AL2"/>
    <mergeCell ref="AM2:AO2"/>
    <mergeCell ref="AP2:AR2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0537D-D01C-4341-9A1D-ABD63D850EEB}">
  <dimension ref="B1:S47"/>
  <sheetViews>
    <sheetView topLeftCell="B1" zoomScale="84" zoomScaleNormal="84" workbookViewId="0">
      <selection activeCell="N12" sqref="N12:S13"/>
    </sheetView>
  </sheetViews>
  <sheetFormatPr defaultRowHeight="14.4" x14ac:dyDescent="0.3"/>
  <sheetData>
    <row r="1" spans="2:19" ht="15" thickBot="1" x14ac:dyDescent="0.35">
      <c r="B1" t="s">
        <v>21</v>
      </c>
      <c r="C1" t="s">
        <v>24</v>
      </c>
    </row>
    <row r="2" spans="2:19" ht="15.6" thickTop="1" thickBot="1" x14ac:dyDescent="0.35">
      <c r="B2" s="13" t="s">
        <v>10</v>
      </c>
      <c r="C2" s="14"/>
      <c r="D2" s="17"/>
      <c r="E2" s="16" t="s">
        <v>11</v>
      </c>
      <c r="F2" s="14"/>
      <c r="G2" s="14"/>
      <c r="H2" s="16" t="s">
        <v>12</v>
      </c>
      <c r="I2" s="14"/>
      <c r="J2" s="17"/>
      <c r="K2" s="16" t="s">
        <v>13</v>
      </c>
      <c r="L2" s="14"/>
      <c r="M2" s="17"/>
      <c r="N2" s="16" t="s">
        <v>14</v>
      </c>
      <c r="O2" s="14"/>
      <c r="P2" s="14"/>
      <c r="Q2" s="16" t="s">
        <v>15</v>
      </c>
      <c r="R2" s="14"/>
      <c r="S2" s="15"/>
    </row>
    <row r="3" spans="2:19" ht="15" thickBot="1" x14ac:dyDescent="0.35">
      <c r="B3" s="18" t="s">
        <v>16</v>
      </c>
      <c r="C3" s="22" t="s">
        <v>17</v>
      </c>
      <c r="D3" s="19" t="s">
        <v>22</v>
      </c>
      <c r="E3" s="20" t="s">
        <v>16</v>
      </c>
      <c r="F3" s="24" t="s">
        <v>17</v>
      </c>
      <c r="G3" s="23" t="s">
        <v>22</v>
      </c>
      <c r="H3" s="20" t="s">
        <v>16</v>
      </c>
      <c r="I3" s="22" t="s">
        <v>17</v>
      </c>
      <c r="J3" s="19" t="s">
        <v>22</v>
      </c>
      <c r="K3" s="20" t="s">
        <v>16</v>
      </c>
      <c r="L3" s="22" t="s">
        <v>17</v>
      </c>
      <c r="M3" s="19" t="s">
        <v>22</v>
      </c>
      <c r="N3" s="20" t="s">
        <v>16</v>
      </c>
      <c r="O3" s="22" t="s">
        <v>17</v>
      </c>
      <c r="P3" s="19" t="s">
        <v>22</v>
      </c>
      <c r="Q3" s="20" t="s">
        <v>16</v>
      </c>
      <c r="R3" s="22" t="s">
        <v>17</v>
      </c>
      <c r="S3" s="21" t="s">
        <v>22</v>
      </c>
    </row>
    <row r="4" spans="2:19" ht="15" thickTop="1" x14ac:dyDescent="0.3">
      <c r="B4" s="25">
        <v>8.6999999999999994E-3</v>
      </c>
      <c r="C4" s="25">
        <v>4.8680000000000003</v>
      </c>
      <c r="D4" s="25">
        <v>1.7023999999999999</v>
      </c>
      <c r="E4" s="25">
        <v>7.0000000000000001E-3</v>
      </c>
      <c r="F4" s="25">
        <v>0.74419999999999997</v>
      </c>
      <c r="G4" s="25">
        <v>4995.9787999999999</v>
      </c>
      <c r="H4" s="25">
        <v>6.8999999999999999E-3</v>
      </c>
      <c r="I4" s="25">
        <v>0.44290000000000002</v>
      </c>
      <c r="J4" s="25">
        <v>4999.8827000000001</v>
      </c>
      <c r="K4" s="25">
        <v>7.1999999999999998E-3</v>
      </c>
      <c r="L4" s="25">
        <v>2.5000000000000001E-3</v>
      </c>
      <c r="M4" s="25">
        <v>7000.0682999999999</v>
      </c>
      <c r="N4" s="25">
        <v>4.7500000000000001E-2</v>
      </c>
      <c r="O4" s="25">
        <v>0.64500000000000002</v>
      </c>
      <c r="P4" s="25">
        <v>3002.5381000000002</v>
      </c>
      <c r="Q4" s="25">
        <v>5.0000000000000001E-3</v>
      </c>
      <c r="R4" s="25">
        <v>0.1709</v>
      </c>
      <c r="S4" s="25">
        <v>3002.5677000000001</v>
      </c>
    </row>
    <row r="5" spans="2:19" x14ac:dyDescent="0.3">
      <c r="B5" s="25">
        <v>7.7000000000000002E-3</v>
      </c>
      <c r="C5" s="25">
        <v>1.7182999999999999</v>
      </c>
      <c r="D5" s="25">
        <v>0.91790000000000005</v>
      </c>
      <c r="E5" s="25">
        <v>7.1999999999999998E-3</v>
      </c>
      <c r="F5" s="25">
        <v>4.4999999999999997E-3</v>
      </c>
      <c r="G5" s="25">
        <v>2998.7107999999998</v>
      </c>
      <c r="H5" s="25">
        <v>4.8999999999999998E-3</v>
      </c>
      <c r="I5" s="25">
        <v>1.6999999999999999E-3</v>
      </c>
      <c r="J5" s="25">
        <v>2999.5084999999999</v>
      </c>
      <c r="K5" s="25">
        <v>6.8999999999999999E-3</v>
      </c>
      <c r="L5" s="25">
        <v>6.3700000000000007E-2</v>
      </c>
      <c r="M5" s="25">
        <v>7001.9791999999998</v>
      </c>
      <c r="N5" s="25">
        <v>7.3000000000000001E-3</v>
      </c>
      <c r="O5" s="25">
        <v>0.32500000000000001</v>
      </c>
      <c r="P5" s="25">
        <v>3002.6671999999999</v>
      </c>
      <c r="Q5" s="25">
        <v>5.0000000000000001E-3</v>
      </c>
      <c r="R5" s="25">
        <v>0.2082</v>
      </c>
      <c r="S5" s="25">
        <v>3003.1669000000002</v>
      </c>
    </row>
    <row r="6" spans="2:19" x14ac:dyDescent="0.3">
      <c r="B6" s="25">
        <v>7.6E-3</v>
      </c>
      <c r="C6" s="25">
        <v>2.1798000000000002</v>
      </c>
      <c r="D6" s="25">
        <v>0.89059999999999995</v>
      </c>
      <c r="E6" s="25">
        <v>2.0899999999999998E-2</v>
      </c>
      <c r="F6" s="25">
        <v>2.3999999999999998E-3</v>
      </c>
      <c r="G6" s="25">
        <v>2998.9827</v>
      </c>
      <c r="H6" s="25">
        <v>9.9000000000000008E-3</v>
      </c>
      <c r="I6" s="25">
        <v>2E-3</v>
      </c>
      <c r="J6" s="25">
        <v>2998.4582999999998</v>
      </c>
      <c r="K6" s="25">
        <v>6.7999999999999996E-3</v>
      </c>
      <c r="L6" s="25">
        <v>0.12529999999999999</v>
      </c>
      <c r="M6" s="25">
        <v>7001.8459000000003</v>
      </c>
      <c r="N6" s="25">
        <v>7.0000000000000001E-3</v>
      </c>
      <c r="O6" s="25">
        <v>7.2999999999999995E-2</v>
      </c>
      <c r="P6" s="25">
        <v>3001.8189000000002</v>
      </c>
      <c r="Q6" s="25">
        <v>7.9000000000000008E-3</v>
      </c>
      <c r="R6" s="25">
        <v>0.14599999999999999</v>
      </c>
      <c r="S6" s="25">
        <v>3001.7253000000001</v>
      </c>
    </row>
    <row r="7" spans="2:19" x14ac:dyDescent="0.3">
      <c r="B7" s="25">
        <v>8.9999999999999993E-3</v>
      </c>
      <c r="C7" s="25">
        <v>0.56589999999999996</v>
      </c>
      <c r="D7" s="25">
        <v>0.41570000000000001</v>
      </c>
      <c r="E7" s="25">
        <v>3.6499999999999998E-2</v>
      </c>
      <c r="F7" s="25">
        <v>2E-3</v>
      </c>
      <c r="G7" s="25">
        <v>2998.6125000000002</v>
      </c>
      <c r="H7" s="25">
        <v>7.1000000000000004E-3</v>
      </c>
      <c r="I7" s="25">
        <v>1.6999999999999999E-3</v>
      </c>
      <c r="J7" s="25">
        <v>2998.6684</v>
      </c>
      <c r="K7" s="25">
        <v>4.8999999999999998E-3</v>
      </c>
      <c r="L7" s="25">
        <v>7.1999999999999998E-3</v>
      </c>
      <c r="M7" s="25">
        <v>7000.5075999999999</v>
      </c>
      <c r="N7" s="25">
        <v>8.6E-3</v>
      </c>
      <c r="O7" s="25">
        <v>8.09E-2</v>
      </c>
      <c r="P7" s="25">
        <v>3001.6704</v>
      </c>
      <c r="Q7" s="25">
        <v>8.0999999999999996E-3</v>
      </c>
      <c r="R7" s="25">
        <v>5.96E-2</v>
      </c>
      <c r="S7" s="25">
        <v>3001.7629999999999</v>
      </c>
    </row>
    <row r="8" spans="2:19" x14ac:dyDescent="0.3">
      <c r="B8" s="25">
        <v>9.4999999999999998E-3</v>
      </c>
      <c r="C8" s="25">
        <v>0.87439999999999996</v>
      </c>
      <c r="D8" s="25">
        <v>0.34860000000000002</v>
      </c>
      <c r="E8" s="25">
        <v>1.52E-2</v>
      </c>
      <c r="F8" s="25">
        <v>9.1000000000000004E-3</v>
      </c>
      <c r="G8" s="25">
        <v>2999.9771000000001</v>
      </c>
      <c r="H8" s="25">
        <v>1.8700000000000001E-2</v>
      </c>
      <c r="I8" s="25">
        <v>1.9E-3</v>
      </c>
      <c r="J8" s="25">
        <v>2999.2260000000001</v>
      </c>
      <c r="K8" s="25">
        <v>4.3E-3</v>
      </c>
      <c r="L8" s="25">
        <v>4.5199999999999997E-2</v>
      </c>
      <c r="M8" s="25">
        <v>7001.5905000000002</v>
      </c>
      <c r="N8" s="25">
        <v>1.0500000000000001E-2</v>
      </c>
      <c r="O8" s="25">
        <v>8.6800000000000002E-2</v>
      </c>
      <c r="P8" s="25">
        <v>3001.8298</v>
      </c>
      <c r="Q8" s="25">
        <v>6.4999999999999997E-3</v>
      </c>
      <c r="R8" s="25">
        <v>6.6699999999999995E-2</v>
      </c>
      <c r="S8" s="25">
        <v>3001.6761999999999</v>
      </c>
    </row>
    <row r="9" spans="2:19" x14ac:dyDescent="0.3">
      <c r="B9" s="25">
        <v>5.8999999999999999E-3</v>
      </c>
      <c r="C9" s="25">
        <v>0.38479999999999998</v>
      </c>
      <c r="D9" s="25">
        <v>0.35039999999999999</v>
      </c>
      <c r="E9" s="25">
        <v>7.3000000000000001E-3</v>
      </c>
      <c r="F9" s="25">
        <v>1.8E-3</v>
      </c>
      <c r="G9" s="25">
        <v>2989.9935999999998</v>
      </c>
      <c r="H9" s="25">
        <v>6.7999999999999996E-3</v>
      </c>
      <c r="I9" s="25">
        <v>1.4E-3</v>
      </c>
      <c r="J9" s="25">
        <v>2999.3155000000002</v>
      </c>
      <c r="K9" s="25">
        <v>4.8999999999999998E-3</v>
      </c>
      <c r="L9" s="25">
        <v>1.1999999999999999E-3</v>
      </c>
      <c r="M9" s="25">
        <v>7000.7627000000002</v>
      </c>
      <c r="N9" s="25">
        <v>5.1000000000000004E-3</v>
      </c>
      <c r="O9" s="25">
        <v>5.2499999999999998E-2</v>
      </c>
      <c r="P9" s="25">
        <v>3001.6379000000002</v>
      </c>
      <c r="Q9" s="25">
        <v>7.6E-3</v>
      </c>
      <c r="R9" s="25">
        <v>8.5099999999999995E-2</v>
      </c>
      <c r="S9" s="25">
        <v>3001.6082999999999</v>
      </c>
    </row>
    <row r="10" spans="2:19" x14ac:dyDescent="0.3">
      <c r="B10" s="25">
        <v>5.3E-3</v>
      </c>
      <c r="C10" s="25">
        <v>0.33</v>
      </c>
      <c r="D10" s="25">
        <v>0.34189999999999998</v>
      </c>
      <c r="E10" s="25">
        <v>6.3E-3</v>
      </c>
      <c r="F10" s="25">
        <v>2.0999999999999999E-3</v>
      </c>
      <c r="G10" s="25">
        <v>2999.2269999999999</v>
      </c>
      <c r="H10" s="25">
        <v>7.7000000000000002E-3</v>
      </c>
      <c r="I10" s="25">
        <v>1.4E-3</v>
      </c>
      <c r="J10" s="25">
        <v>2999.5399000000002</v>
      </c>
      <c r="N10" s="25">
        <v>4.7999999999999996E-3</v>
      </c>
      <c r="O10" s="25">
        <v>4.3099999999999999E-2</v>
      </c>
      <c r="P10" s="25">
        <v>3001.6039000000001</v>
      </c>
      <c r="Q10" s="25">
        <v>4.7999999999999996E-3</v>
      </c>
      <c r="R10" s="25">
        <v>5.2900000000000003E-2</v>
      </c>
      <c r="S10" s="25">
        <v>3001.7165</v>
      </c>
    </row>
    <row r="11" spans="2:19" x14ac:dyDescent="0.3">
      <c r="B11" s="25">
        <v>5.7999999999999996E-3</v>
      </c>
      <c r="C11" s="25">
        <v>0.35420000000000001</v>
      </c>
      <c r="D11" s="25">
        <v>0.22739999999999999</v>
      </c>
      <c r="E11" s="25">
        <v>6.7000000000000002E-3</v>
      </c>
      <c r="F11" s="25">
        <v>1.8E-3</v>
      </c>
      <c r="G11" s="25">
        <v>2994.7066</v>
      </c>
      <c r="H11" s="25">
        <v>6.7000000000000002E-3</v>
      </c>
      <c r="I11" s="25">
        <v>3.7000000000000002E-3</v>
      </c>
      <c r="J11" s="25">
        <v>4995.1913000000004</v>
      </c>
      <c r="N11" s="25">
        <v>7.0000000000000001E-3</v>
      </c>
      <c r="O11" s="25">
        <v>9.3600000000000003E-2</v>
      </c>
      <c r="P11" s="25">
        <v>3001.5237000000002</v>
      </c>
      <c r="Q11" s="25">
        <v>5.1000000000000004E-3</v>
      </c>
      <c r="R11" s="25">
        <v>4.4299999999999999E-2</v>
      </c>
      <c r="S11" s="25">
        <v>3001.5542999999998</v>
      </c>
    </row>
    <row r="12" spans="2:19" x14ac:dyDescent="0.3">
      <c r="B12" s="25">
        <v>5.1000000000000004E-3</v>
      </c>
      <c r="C12" s="25">
        <v>0.29420000000000002</v>
      </c>
      <c r="D12" s="25">
        <v>2.9821</v>
      </c>
      <c r="E12" s="25">
        <v>7.7999999999999996E-3</v>
      </c>
      <c r="F12" s="25">
        <v>1.8E-3</v>
      </c>
      <c r="G12" s="25">
        <v>2998.7013000000002</v>
      </c>
      <c r="H12" s="25">
        <v>3.2000000000000002E-3</v>
      </c>
      <c r="I12" s="25">
        <v>0.55810000000000004</v>
      </c>
      <c r="J12" s="25">
        <v>2999.2691</v>
      </c>
    </row>
    <row r="13" spans="2:19" x14ac:dyDescent="0.3">
      <c r="E13" s="25">
        <v>7.1999999999999998E-3</v>
      </c>
      <c r="F13" s="25">
        <v>2.0999999999999999E-3</v>
      </c>
      <c r="G13" s="25">
        <v>2998.8791000000001</v>
      </c>
      <c r="H13" s="25">
        <v>3.0000000000000001E-3</v>
      </c>
      <c r="I13" s="25">
        <v>1E-3</v>
      </c>
      <c r="J13" s="25">
        <v>2996.0212999999999</v>
      </c>
    </row>
    <row r="14" spans="2:19" x14ac:dyDescent="0.3">
      <c r="E14" s="25">
        <v>6.7000000000000002E-3</v>
      </c>
      <c r="F14" s="25">
        <v>2E-3</v>
      </c>
      <c r="G14" s="25">
        <v>2998.7975000000001</v>
      </c>
      <c r="H14" s="25">
        <v>6.1000000000000004E-3</v>
      </c>
      <c r="I14" s="25">
        <v>1.4E-3</v>
      </c>
      <c r="J14" s="25">
        <v>2999.4357</v>
      </c>
    </row>
    <row r="15" spans="2:19" x14ac:dyDescent="0.3">
      <c r="E15" s="25">
        <v>1.1599999999999999E-2</v>
      </c>
      <c r="F15" s="25">
        <v>2.8E-3</v>
      </c>
      <c r="G15" s="25">
        <v>2997.7635</v>
      </c>
      <c r="H15" s="25">
        <v>4.3E-3</v>
      </c>
      <c r="I15" s="25">
        <v>1.6999999999999999E-3</v>
      </c>
      <c r="J15" s="25">
        <v>2999.5016999999998</v>
      </c>
    </row>
    <row r="16" spans="2:19" x14ac:dyDescent="0.3">
      <c r="E16" s="25">
        <v>5.5999999999999999E-3</v>
      </c>
      <c r="F16" s="25">
        <v>2.3999999999999998E-3</v>
      </c>
      <c r="G16" s="25">
        <v>2999.0882999999999</v>
      </c>
      <c r="H16" s="25">
        <v>8.5000000000000006E-3</v>
      </c>
      <c r="I16" s="25">
        <v>1.4E-3</v>
      </c>
      <c r="J16" s="25">
        <v>2999.5612000000001</v>
      </c>
    </row>
    <row r="17" spans="5:10" x14ac:dyDescent="0.3">
      <c r="E17" s="25">
        <v>6.8999999999999999E-3</v>
      </c>
      <c r="F17" s="25">
        <v>2.5000000000000001E-3</v>
      </c>
      <c r="G17" s="25">
        <v>2999.0880000000002</v>
      </c>
      <c r="H17" s="25">
        <v>7.7999999999999996E-3</v>
      </c>
      <c r="I17" s="25">
        <v>1.4E-3</v>
      </c>
      <c r="J17" s="25">
        <v>2997.7368999999999</v>
      </c>
    </row>
    <row r="18" spans="5:10" x14ac:dyDescent="0.3">
      <c r="E18" s="25">
        <v>6.4999999999999997E-3</v>
      </c>
      <c r="F18" s="25">
        <v>2.3999999999999998E-3</v>
      </c>
      <c r="G18" s="25">
        <v>2999.5237000000002</v>
      </c>
      <c r="H18" s="25">
        <v>6.6E-3</v>
      </c>
      <c r="I18" s="25">
        <v>1.4E-3</v>
      </c>
      <c r="J18" s="25">
        <v>2999.3886000000002</v>
      </c>
    </row>
    <row r="19" spans="5:10" x14ac:dyDescent="0.3">
      <c r="E19" s="25">
        <v>6.4000000000000003E-3</v>
      </c>
      <c r="F19" s="25">
        <v>2.5999999999999999E-3</v>
      </c>
      <c r="G19" s="25">
        <v>2999.6797999999999</v>
      </c>
      <c r="H19" s="25">
        <v>7.4999999999999997E-3</v>
      </c>
      <c r="I19" s="25">
        <v>1.8E-3</v>
      </c>
      <c r="J19" s="25">
        <v>2999.4056999999998</v>
      </c>
    </row>
    <row r="20" spans="5:10" x14ac:dyDescent="0.3">
      <c r="E20" s="25">
        <v>6.7000000000000002E-3</v>
      </c>
      <c r="F20" s="25">
        <v>2E-3</v>
      </c>
      <c r="G20" s="25">
        <v>2999.2314000000001</v>
      </c>
      <c r="H20" s="25">
        <v>6.3E-3</v>
      </c>
      <c r="I20" s="25">
        <v>1.2999999999999999E-3</v>
      </c>
      <c r="J20" s="25">
        <v>2999.5574000000001</v>
      </c>
    </row>
    <row r="21" spans="5:10" x14ac:dyDescent="0.3">
      <c r="E21" s="25">
        <v>8.3000000000000001E-3</v>
      </c>
      <c r="F21" s="25">
        <v>1.6999999999999999E-3</v>
      </c>
      <c r="G21" s="25">
        <v>2997.0245</v>
      </c>
      <c r="H21" s="25">
        <v>8.5000000000000006E-3</v>
      </c>
      <c r="I21" s="25">
        <v>2E-3</v>
      </c>
      <c r="J21" s="25">
        <v>5000.1562000000004</v>
      </c>
    </row>
    <row r="22" spans="5:10" x14ac:dyDescent="0.3">
      <c r="E22" s="25">
        <v>1.6299999999999999E-2</v>
      </c>
      <c r="F22" s="25">
        <v>1.6000000000000001E-3</v>
      </c>
      <c r="G22" s="25">
        <v>2999.3797</v>
      </c>
      <c r="H22" s="25">
        <v>7.6E-3</v>
      </c>
      <c r="I22" s="25">
        <v>1.6000000000000001E-3</v>
      </c>
    </row>
    <row r="23" spans="5:10" x14ac:dyDescent="0.3">
      <c r="E23" s="25">
        <v>8.0999999999999996E-3</v>
      </c>
      <c r="F23" s="25">
        <v>1.9E-3</v>
      </c>
      <c r="G23" s="25">
        <v>2998.5493000000001</v>
      </c>
      <c r="H23" s="25">
        <v>6.7000000000000002E-3</v>
      </c>
      <c r="I23" s="25">
        <v>1.5E-3</v>
      </c>
    </row>
    <row r="24" spans="5:10" x14ac:dyDescent="0.3">
      <c r="E24" s="25">
        <v>8.0000000000000002E-3</v>
      </c>
      <c r="F24" s="25">
        <v>1.9E-3</v>
      </c>
      <c r="G24" s="25">
        <v>4997.5735999999997</v>
      </c>
      <c r="H24" s="25">
        <v>7.4000000000000003E-3</v>
      </c>
      <c r="I24" s="25">
        <v>1.6000000000000001E-3</v>
      </c>
    </row>
    <row r="25" spans="5:10" x14ac:dyDescent="0.3">
      <c r="E25" s="25">
        <v>2.5999999999999999E-3</v>
      </c>
      <c r="F25" s="25">
        <v>0.21240000000000001</v>
      </c>
      <c r="G25" s="25">
        <v>2999.3759</v>
      </c>
      <c r="H25" s="25">
        <v>3.8999999999999998E-3</v>
      </c>
      <c r="I25" s="25">
        <v>0.33750000000000002</v>
      </c>
    </row>
    <row r="26" spans="5:10" x14ac:dyDescent="0.3">
      <c r="E26" s="25">
        <v>1.6000000000000001E-3</v>
      </c>
      <c r="F26" s="25">
        <v>8.9999999999999998E-4</v>
      </c>
      <c r="G26" s="25">
        <v>2998.7856999999999</v>
      </c>
      <c r="H26" s="25">
        <v>4.0000000000000001E-3</v>
      </c>
      <c r="I26" s="25">
        <v>1.2999999999999999E-3</v>
      </c>
    </row>
    <row r="27" spans="5:10" x14ac:dyDescent="0.3">
      <c r="E27" s="25">
        <v>4.7999999999999996E-3</v>
      </c>
      <c r="F27" s="25">
        <v>1.1999999999999999E-3</v>
      </c>
      <c r="G27" s="25">
        <v>2999.1368000000002</v>
      </c>
    </row>
    <row r="28" spans="5:10" x14ac:dyDescent="0.3">
      <c r="E28" s="25">
        <v>3.2000000000000002E-3</v>
      </c>
      <c r="F28" s="25">
        <v>1.6000000000000001E-3</v>
      </c>
      <c r="G28" s="25">
        <v>3000.1473999999998</v>
      </c>
    </row>
    <row r="29" spans="5:10" x14ac:dyDescent="0.3">
      <c r="E29" s="25">
        <v>5.8999999999999999E-3</v>
      </c>
      <c r="F29" s="25">
        <v>1.2999999999999999E-3</v>
      </c>
      <c r="G29" s="25">
        <v>2999.6511</v>
      </c>
    </row>
    <row r="30" spans="5:10" x14ac:dyDescent="0.3">
      <c r="E30" s="25">
        <v>6.1999999999999998E-3</v>
      </c>
      <c r="F30" s="25">
        <v>1.2999999999999999E-3</v>
      </c>
      <c r="G30" s="25">
        <v>2998.7049000000002</v>
      </c>
    </row>
    <row r="31" spans="5:10" x14ac:dyDescent="0.3">
      <c r="E31" s="25">
        <v>6.3E-3</v>
      </c>
      <c r="F31" s="25">
        <v>1.2999999999999999E-3</v>
      </c>
      <c r="G31" s="25">
        <v>2999.0495000000001</v>
      </c>
    </row>
    <row r="32" spans="5:10" x14ac:dyDescent="0.3">
      <c r="E32" s="25">
        <v>5.0000000000000001E-3</v>
      </c>
      <c r="F32" s="25">
        <v>1.4E-3</v>
      </c>
      <c r="G32" s="25">
        <v>2999.2226000000001</v>
      </c>
    </row>
    <row r="33" spans="5:7" x14ac:dyDescent="0.3">
      <c r="E33" s="25">
        <v>6.1000000000000004E-3</v>
      </c>
      <c r="F33" s="25">
        <v>1.1999999999999999E-3</v>
      </c>
      <c r="G33" s="25">
        <v>2999.4717000000001</v>
      </c>
    </row>
    <row r="34" spans="5:7" x14ac:dyDescent="0.3">
      <c r="E34" s="25">
        <v>5.1000000000000004E-3</v>
      </c>
      <c r="F34" s="25">
        <v>1.2999999999999999E-3</v>
      </c>
      <c r="G34" s="25">
        <v>2999.1570000000002</v>
      </c>
    </row>
    <row r="35" spans="5:7" x14ac:dyDescent="0.3">
      <c r="E35" s="25">
        <v>5.3E-3</v>
      </c>
      <c r="F35" s="25">
        <v>1.2999999999999999E-3</v>
      </c>
      <c r="G35" s="25">
        <v>2999.9281000000001</v>
      </c>
    </row>
    <row r="36" spans="5:7" x14ac:dyDescent="0.3">
      <c r="E36" s="25">
        <v>6.3E-3</v>
      </c>
      <c r="F36" s="25">
        <v>1.6000000000000001E-3</v>
      </c>
      <c r="G36" s="25">
        <v>2994.1113999999998</v>
      </c>
    </row>
    <row r="37" spans="5:7" x14ac:dyDescent="0.3">
      <c r="E37" s="25">
        <v>6.6E-3</v>
      </c>
      <c r="F37" s="25">
        <v>1.5E-3</v>
      </c>
      <c r="G37" s="25">
        <v>2997.8613999999998</v>
      </c>
    </row>
    <row r="38" spans="5:7" x14ac:dyDescent="0.3">
      <c r="E38" s="25">
        <v>4.8999999999999998E-3</v>
      </c>
      <c r="F38" s="25">
        <v>1.8E-3</v>
      </c>
      <c r="G38" s="25">
        <v>2999.5551999999998</v>
      </c>
    </row>
    <row r="39" spans="5:7" x14ac:dyDescent="0.3">
      <c r="E39" s="25">
        <v>7.6E-3</v>
      </c>
      <c r="F39" s="25">
        <v>1.4E-3</v>
      </c>
      <c r="G39" s="25">
        <v>4999.6036000000004</v>
      </c>
    </row>
    <row r="40" spans="5:7" x14ac:dyDescent="0.3">
      <c r="E40" s="25">
        <v>4.8999999999999998E-3</v>
      </c>
      <c r="F40" s="25">
        <v>1.6000000000000001E-3</v>
      </c>
      <c r="G40" s="25">
        <v>2999.6291999999999</v>
      </c>
    </row>
    <row r="41" spans="5:7" x14ac:dyDescent="0.3">
      <c r="E41" s="25">
        <v>6.1000000000000004E-3</v>
      </c>
      <c r="F41" s="25">
        <v>1.4E-3</v>
      </c>
      <c r="G41" s="25">
        <v>2998.9641999999999</v>
      </c>
    </row>
    <row r="42" spans="5:7" x14ac:dyDescent="0.3">
      <c r="E42" s="25">
        <v>6.0000000000000001E-3</v>
      </c>
      <c r="F42" s="25">
        <v>1.1000000000000001E-3</v>
      </c>
      <c r="G42" s="25">
        <v>2999.4139</v>
      </c>
    </row>
    <row r="43" spans="5:7" x14ac:dyDescent="0.3">
      <c r="E43" s="25">
        <v>5.1000000000000004E-3</v>
      </c>
      <c r="F43" s="25">
        <v>0.34439999999999998</v>
      </c>
    </row>
    <row r="44" spans="5:7" x14ac:dyDescent="0.3">
      <c r="E44" s="25">
        <v>3.0000000000000001E-3</v>
      </c>
      <c r="F44" s="25">
        <v>8.9999999999999998E-4</v>
      </c>
    </row>
    <row r="45" spans="5:7" x14ac:dyDescent="0.3">
      <c r="E45" s="25">
        <v>6.1000000000000004E-3</v>
      </c>
      <c r="F45" s="25">
        <v>1.6000000000000001E-3</v>
      </c>
    </row>
    <row r="46" spans="5:7" x14ac:dyDescent="0.3">
      <c r="E46" s="25">
        <v>4.5999999999999999E-3</v>
      </c>
      <c r="F46" s="25">
        <v>1.2999999999999999E-3</v>
      </c>
    </row>
    <row r="47" spans="5:7" x14ac:dyDescent="0.3">
      <c r="E47" s="25">
        <v>6.3E-3</v>
      </c>
      <c r="F47" s="25">
        <v>2.8999999999999998E-3</v>
      </c>
    </row>
  </sheetData>
  <mergeCells count="6">
    <mergeCell ref="N2:P2"/>
    <mergeCell ref="Q2:S2"/>
    <mergeCell ref="B2:D2"/>
    <mergeCell ref="E2:G2"/>
    <mergeCell ref="H2:J2"/>
    <mergeCell ref="K2:M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5DDE1-0EF4-44E3-A023-001A84DDFBB1}">
  <dimension ref="B1:S19"/>
  <sheetViews>
    <sheetView topLeftCell="B1" zoomScale="84" zoomScaleNormal="84" workbookViewId="0">
      <selection activeCell="N4" sqref="N4:S5"/>
    </sheetView>
  </sheetViews>
  <sheetFormatPr defaultRowHeight="14.4" x14ac:dyDescent="0.3"/>
  <sheetData>
    <row r="1" spans="2:19" ht="15" thickBot="1" x14ac:dyDescent="0.35">
      <c r="B1" t="s">
        <v>19</v>
      </c>
      <c r="C1" t="s">
        <v>23</v>
      </c>
    </row>
    <row r="2" spans="2:19" ht="15.6" thickTop="1" thickBot="1" x14ac:dyDescent="0.35">
      <c r="B2" s="13" t="s">
        <v>10</v>
      </c>
      <c r="C2" s="14"/>
      <c r="D2" s="17"/>
      <c r="E2" s="16" t="s">
        <v>11</v>
      </c>
      <c r="F2" s="14"/>
      <c r="G2" s="14"/>
      <c r="H2" s="16" t="s">
        <v>12</v>
      </c>
      <c r="I2" s="14"/>
      <c r="J2" s="17"/>
      <c r="K2" s="16" t="s">
        <v>13</v>
      </c>
      <c r="L2" s="14"/>
      <c r="M2" s="17"/>
      <c r="N2" s="16" t="s">
        <v>14</v>
      </c>
      <c r="O2" s="14"/>
      <c r="P2" s="14"/>
      <c r="Q2" s="16" t="s">
        <v>15</v>
      </c>
      <c r="R2" s="14"/>
      <c r="S2" s="15"/>
    </row>
    <row r="3" spans="2:19" ht="15" thickBot="1" x14ac:dyDescent="0.35">
      <c r="B3" s="18" t="s">
        <v>16</v>
      </c>
      <c r="C3" s="22" t="s">
        <v>17</v>
      </c>
      <c r="D3" s="19" t="s">
        <v>22</v>
      </c>
      <c r="E3" s="20" t="s">
        <v>16</v>
      </c>
      <c r="F3" s="24" t="s">
        <v>17</v>
      </c>
      <c r="G3" s="23" t="s">
        <v>22</v>
      </c>
      <c r="H3" s="20" t="s">
        <v>16</v>
      </c>
      <c r="I3" s="22" t="s">
        <v>17</v>
      </c>
      <c r="J3" s="19" t="s">
        <v>22</v>
      </c>
      <c r="K3" s="20" t="s">
        <v>16</v>
      </c>
      <c r="L3" s="22" t="s">
        <v>17</v>
      </c>
      <c r="M3" s="19" t="s">
        <v>22</v>
      </c>
      <c r="N3" s="20" t="s">
        <v>16</v>
      </c>
      <c r="O3" s="22" t="s">
        <v>17</v>
      </c>
      <c r="P3" s="19" t="s">
        <v>22</v>
      </c>
      <c r="Q3" s="20" t="s">
        <v>16</v>
      </c>
      <c r="R3" s="22" t="s">
        <v>17</v>
      </c>
      <c r="S3" s="21" t="s">
        <v>22</v>
      </c>
    </row>
    <row r="4" spans="2:19" ht="15" thickTop="1" x14ac:dyDescent="0.3">
      <c r="B4" s="27">
        <v>1.9800000000000002E-2</v>
      </c>
      <c r="C4" s="27">
        <v>0.9325</v>
      </c>
      <c r="D4" s="27">
        <v>0.91100000000000003</v>
      </c>
      <c r="E4" s="27">
        <v>6.4000000000000003E-3</v>
      </c>
      <c r="F4" s="27">
        <v>0.88529999999999998</v>
      </c>
      <c r="G4" s="27">
        <v>4998.9269000000004</v>
      </c>
      <c r="K4" s="27">
        <v>6.6E-3</v>
      </c>
      <c r="L4" s="27">
        <v>0.22170000000000001</v>
      </c>
      <c r="M4" s="27">
        <v>7002.8047999999999</v>
      </c>
      <c r="N4" s="27">
        <v>2.6800000000000001E-2</v>
      </c>
      <c r="O4" s="27">
        <v>0.43859999999999999</v>
      </c>
      <c r="P4" s="27">
        <v>3002.3172</v>
      </c>
      <c r="Q4" s="27">
        <v>6.1999999999999998E-3</v>
      </c>
      <c r="R4" s="27">
        <v>0.215</v>
      </c>
      <c r="S4" s="27">
        <v>3002.4178000000002</v>
      </c>
    </row>
    <row r="5" spans="2:19" x14ac:dyDescent="0.3">
      <c r="B5" s="27">
        <v>1.14E-2</v>
      </c>
      <c r="C5" s="27">
        <v>1.7928999999999999</v>
      </c>
      <c r="D5" s="27">
        <v>0.65920000000000001</v>
      </c>
      <c r="E5" s="27">
        <v>1.67E-2</v>
      </c>
      <c r="F5" s="27">
        <v>20.1632</v>
      </c>
      <c r="G5" s="27">
        <v>2998.1844999999998</v>
      </c>
      <c r="K5" s="27">
        <v>6.4999999999999997E-3</v>
      </c>
      <c r="L5" s="27">
        <v>0.1186</v>
      </c>
      <c r="M5" s="27">
        <v>7001.9152000000004</v>
      </c>
      <c r="N5" s="27">
        <v>8.5000000000000006E-3</v>
      </c>
      <c r="O5" s="27">
        <v>0.1002</v>
      </c>
      <c r="P5" s="27">
        <v>3001.7847000000002</v>
      </c>
      <c r="Q5" s="27">
        <v>8.5000000000000006E-3</v>
      </c>
      <c r="R5" s="27">
        <v>0.1056</v>
      </c>
      <c r="S5" s="27">
        <v>3002.0218</v>
      </c>
    </row>
    <row r="6" spans="2:19" x14ac:dyDescent="0.3">
      <c r="B6" s="27">
        <v>7.1000000000000004E-3</v>
      </c>
      <c r="C6" s="27">
        <v>0.52590000000000003</v>
      </c>
      <c r="D6" s="27">
        <v>0.44940000000000002</v>
      </c>
      <c r="E6" s="27">
        <v>4.5499999999999999E-2</v>
      </c>
      <c r="F6" s="27">
        <v>2.0999999999999999E-3</v>
      </c>
      <c r="G6" s="27">
        <v>2999.0108</v>
      </c>
      <c r="K6" s="27">
        <v>4.3E-3</v>
      </c>
      <c r="L6" s="27">
        <v>9.1600000000000001E-2</v>
      </c>
    </row>
    <row r="7" spans="2:19" x14ac:dyDescent="0.3">
      <c r="E7" s="27">
        <v>2.2100000000000002E-2</v>
      </c>
      <c r="F7" s="27">
        <v>2.8999999999999998E-3</v>
      </c>
      <c r="G7" s="27">
        <v>2998.3806</v>
      </c>
    </row>
    <row r="8" spans="2:19" x14ac:dyDescent="0.3">
      <c r="E8" s="27">
        <v>6.4000000000000003E-3</v>
      </c>
      <c r="F8" s="27">
        <v>1.5E-3</v>
      </c>
      <c r="G8" s="27">
        <v>2999.096</v>
      </c>
    </row>
    <row r="9" spans="2:19" x14ac:dyDescent="0.3">
      <c r="E9" s="27">
        <v>6.3E-3</v>
      </c>
      <c r="F9" s="27">
        <v>1.8E-3</v>
      </c>
      <c r="G9" s="27">
        <v>2998.4931000000001</v>
      </c>
    </row>
    <row r="10" spans="2:19" x14ac:dyDescent="0.3">
      <c r="E10" s="27">
        <v>7.6E-3</v>
      </c>
      <c r="F10" s="27">
        <v>1.9E-3</v>
      </c>
      <c r="G10" s="27">
        <v>2996.4445999999998</v>
      </c>
    </row>
    <row r="11" spans="2:19" x14ac:dyDescent="0.3">
      <c r="E11" s="27">
        <v>6.7000000000000002E-3</v>
      </c>
      <c r="F11" s="27">
        <v>1.8E-3</v>
      </c>
      <c r="G11" s="27">
        <v>2996.0987</v>
      </c>
    </row>
    <row r="12" spans="2:19" x14ac:dyDescent="0.3">
      <c r="E12" s="27">
        <v>8.0000000000000002E-3</v>
      </c>
      <c r="F12" s="27">
        <v>1.8E-3</v>
      </c>
      <c r="G12" s="27">
        <v>2999.2521000000002</v>
      </c>
    </row>
    <row r="13" spans="2:19" x14ac:dyDescent="0.3">
      <c r="E13" s="27">
        <v>6.3E-3</v>
      </c>
      <c r="F13" s="27">
        <v>1.8E-3</v>
      </c>
      <c r="G13" s="27">
        <v>2998.3469</v>
      </c>
    </row>
    <row r="14" spans="2:19" x14ac:dyDescent="0.3">
      <c r="E14" s="27">
        <v>6.7999999999999996E-3</v>
      </c>
      <c r="F14" s="27">
        <v>2E-3</v>
      </c>
      <c r="G14" s="27">
        <v>2996.4870999999998</v>
      </c>
    </row>
    <row r="15" spans="2:19" x14ac:dyDescent="0.3">
      <c r="E15" s="27">
        <v>6.3E-3</v>
      </c>
      <c r="F15" s="27">
        <v>1.8E-3</v>
      </c>
      <c r="G15" s="27">
        <v>2998.7046</v>
      </c>
    </row>
    <row r="16" spans="2:19" x14ac:dyDescent="0.3">
      <c r="E16" s="27">
        <v>7.7000000000000002E-3</v>
      </c>
      <c r="F16" s="27">
        <v>3.5999999999999999E-3</v>
      </c>
      <c r="G16" s="27">
        <v>2998.7465000000002</v>
      </c>
    </row>
    <row r="17" spans="5:6" x14ac:dyDescent="0.3">
      <c r="E17" s="27">
        <v>6.8999999999999999E-3</v>
      </c>
      <c r="F17" s="27">
        <v>1.8E-3</v>
      </c>
    </row>
    <row r="18" spans="5:6" x14ac:dyDescent="0.3">
      <c r="E18" s="27">
        <v>7.0000000000000001E-3</v>
      </c>
      <c r="F18" s="27">
        <v>1.8E-3</v>
      </c>
    </row>
    <row r="19" spans="5:6" x14ac:dyDescent="0.3">
      <c r="E19" s="27">
        <v>6.6E-3</v>
      </c>
      <c r="F19" s="27">
        <v>0.46460000000000001</v>
      </c>
    </row>
  </sheetData>
  <mergeCells count="6">
    <mergeCell ref="N2:P2"/>
    <mergeCell ref="Q2:S2"/>
    <mergeCell ref="B2:D2"/>
    <mergeCell ref="E2:G2"/>
    <mergeCell ref="H2:J2"/>
    <mergeCell ref="K2:M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1025D-BB05-46BB-817E-242957E3B003}">
  <dimension ref="B1:S42"/>
  <sheetViews>
    <sheetView zoomScale="84" zoomScaleNormal="84" workbookViewId="0">
      <selection activeCell="N4" sqref="N4:S10"/>
    </sheetView>
  </sheetViews>
  <sheetFormatPr defaultRowHeight="14.4" x14ac:dyDescent="0.3"/>
  <sheetData>
    <row r="1" spans="2:19" ht="15" thickBot="1" x14ac:dyDescent="0.35">
      <c r="B1" t="s">
        <v>20</v>
      </c>
    </row>
    <row r="2" spans="2:19" ht="15.6" thickTop="1" thickBot="1" x14ac:dyDescent="0.35">
      <c r="B2" s="13" t="s">
        <v>10</v>
      </c>
      <c r="C2" s="14"/>
      <c r="D2" s="17"/>
      <c r="E2" s="16" t="s">
        <v>11</v>
      </c>
      <c r="F2" s="14"/>
      <c r="G2" s="14"/>
      <c r="H2" s="16" t="s">
        <v>12</v>
      </c>
      <c r="I2" s="14"/>
      <c r="J2" s="17"/>
      <c r="K2" s="16" t="s">
        <v>13</v>
      </c>
      <c r="L2" s="14"/>
      <c r="M2" s="17"/>
      <c r="N2" s="16" t="s">
        <v>14</v>
      </c>
      <c r="O2" s="14"/>
      <c r="P2" s="14"/>
      <c r="Q2" s="16" t="s">
        <v>15</v>
      </c>
      <c r="R2" s="14"/>
      <c r="S2" s="15"/>
    </row>
    <row r="3" spans="2:19" ht="15" thickBot="1" x14ac:dyDescent="0.35">
      <c r="B3" s="18" t="s">
        <v>16</v>
      </c>
      <c r="C3" s="22" t="s">
        <v>17</v>
      </c>
      <c r="D3" s="19" t="s">
        <v>22</v>
      </c>
      <c r="E3" s="20" t="s">
        <v>16</v>
      </c>
      <c r="F3" s="24" t="s">
        <v>17</v>
      </c>
      <c r="G3" s="23" t="s">
        <v>22</v>
      </c>
      <c r="H3" s="20" t="s">
        <v>16</v>
      </c>
      <c r="I3" s="22" t="s">
        <v>17</v>
      </c>
      <c r="J3" s="19" t="s">
        <v>22</v>
      </c>
      <c r="K3" s="20" t="s">
        <v>16</v>
      </c>
      <c r="L3" s="22" t="s">
        <v>17</v>
      </c>
      <c r="M3" s="19" t="s">
        <v>22</v>
      </c>
      <c r="N3" s="20" t="s">
        <v>16</v>
      </c>
      <c r="O3" s="22" t="s">
        <v>17</v>
      </c>
      <c r="P3" s="19" t="s">
        <v>22</v>
      </c>
      <c r="Q3" s="20" t="s">
        <v>16</v>
      </c>
      <c r="R3" s="22" t="s">
        <v>17</v>
      </c>
      <c r="S3" s="21" t="s">
        <v>22</v>
      </c>
    </row>
    <row r="4" spans="2:19" ht="15" thickTop="1" x14ac:dyDescent="0.3">
      <c r="B4" s="28">
        <v>3.8E-3</v>
      </c>
      <c r="C4" s="28">
        <v>4.2855999999999996</v>
      </c>
      <c r="D4" s="28">
        <v>1.1116999999999999</v>
      </c>
      <c r="E4" s="28">
        <v>6.4999999999999997E-3</v>
      </c>
      <c r="F4" s="28">
        <v>0.87170000000000003</v>
      </c>
      <c r="G4" s="28">
        <v>4987.1001999999999</v>
      </c>
      <c r="H4" s="28">
        <v>2.2200000000000001E-2</v>
      </c>
      <c r="I4" s="28">
        <v>1.137</v>
      </c>
      <c r="J4" s="28">
        <v>4997.9097000000002</v>
      </c>
      <c r="K4" s="28">
        <v>1.54E-2</v>
      </c>
      <c r="L4" s="28">
        <v>1.5539000000000001</v>
      </c>
      <c r="M4" s="28">
        <v>7002.1809999999996</v>
      </c>
      <c r="N4" s="28">
        <v>6.6E-3</v>
      </c>
      <c r="O4" s="28">
        <v>0.1226</v>
      </c>
      <c r="P4" s="28">
        <v>3002.0700999999999</v>
      </c>
      <c r="Q4" s="28">
        <v>8.0000000000000002E-3</v>
      </c>
      <c r="R4" s="28">
        <v>0.1832</v>
      </c>
      <c r="S4" s="28">
        <v>3002.1298000000002</v>
      </c>
    </row>
    <row r="5" spans="2:19" x14ac:dyDescent="0.3">
      <c r="B5" s="28">
        <v>6.4999999999999997E-3</v>
      </c>
      <c r="C5" s="28">
        <v>0.51780000000000004</v>
      </c>
      <c r="D5" s="28">
        <v>0.48089999999999999</v>
      </c>
      <c r="E5" s="28">
        <v>3.5999999999999999E-3</v>
      </c>
      <c r="F5" s="28">
        <v>1.6999999999999999E-3</v>
      </c>
      <c r="G5" s="28">
        <v>2991.9940000000001</v>
      </c>
      <c r="H5" s="28">
        <v>5.7999999999999996E-3</v>
      </c>
      <c r="I5" s="28">
        <v>1.2999999999999999E-3</v>
      </c>
      <c r="J5" s="28">
        <v>2999.4459000000002</v>
      </c>
      <c r="K5" s="28">
        <v>7.9000000000000008E-3</v>
      </c>
      <c r="L5" s="28">
        <v>7.3099999999999998E-2</v>
      </c>
      <c r="M5" s="28">
        <v>7002.1327000000001</v>
      </c>
      <c r="N5" s="28">
        <v>5.8999999999999999E-3</v>
      </c>
      <c r="O5" s="28">
        <v>9.3200000000000005E-2</v>
      </c>
      <c r="P5" s="28">
        <v>3001.4748</v>
      </c>
      <c r="Q5" s="28">
        <v>5.8999999999999999E-3</v>
      </c>
      <c r="R5" s="28">
        <v>4.9700000000000001E-2</v>
      </c>
      <c r="S5" s="28">
        <v>3001.598</v>
      </c>
    </row>
    <row r="6" spans="2:19" x14ac:dyDescent="0.3">
      <c r="B6" s="28">
        <v>6.4000000000000003E-3</v>
      </c>
      <c r="C6" s="28">
        <v>0.57340000000000002</v>
      </c>
      <c r="D6" s="28">
        <v>0.76600000000000001</v>
      </c>
      <c r="E6" s="28">
        <v>2.3800000000000002E-2</v>
      </c>
      <c r="F6" s="28">
        <v>3.2000000000000002E-3</v>
      </c>
      <c r="G6" s="28">
        <v>2998.1790000000001</v>
      </c>
      <c r="H6" s="28">
        <v>7.7999999999999996E-3</v>
      </c>
      <c r="I6" s="28">
        <v>1.5E-3</v>
      </c>
      <c r="J6" s="28">
        <v>2999.1406000000002</v>
      </c>
      <c r="K6" s="28">
        <v>8.0000000000000002E-3</v>
      </c>
      <c r="L6" s="28">
        <v>1.6999999999999999E-3</v>
      </c>
      <c r="M6" s="28">
        <v>7000.192</v>
      </c>
      <c r="N6" s="28">
        <v>7.1000000000000004E-3</v>
      </c>
      <c r="O6" s="28">
        <v>8.9800000000000005E-2</v>
      </c>
      <c r="P6" s="28">
        <v>3002.6505000000002</v>
      </c>
      <c r="Q6" s="28">
        <v>9.4999999999999998E-3</v>
      </c>
      <c r="R6" s="28">
        <v>5.5300000000000002E-2</v>
      </c>
      <c r="S6" s="28">
        <v>3001.9594000000002</v>
      </c>
    </row>
    <row r="7" spans="2:19" x14ac:dyDescent="0.3">
      <c r="B7" s="28">
        <v>1.32E-2</v>
      </c>
      <c r="C7" s="28">
        <v>0.95979999999999999</v>
      </c>
      <c r="D7" s="28">
        <v>0.35299999999999998</v>
      </c>
      <c r="E7" s="28">
        <v>5.7000000000000002E-3</v>
      </c>
      <c r="F7" s="28">
        <v>2E-3</v>
      </c>
      <c r="G7" s="28">
        <v>2997.8699000000001</v>
      </c>
      <c r="H7" s="28">
        <v>6.7999999999999996E-3</v>
      </c>
      <c r="I7" s="28">
        <v>1.5E-3</v>
      </c>
      <c r="J7" s="28">
        <v>2998.9450999999999</v>
      </c>
      <c r="K7" s="28">
        <v>1.4500000000000001E-2</v>
      </c>
      <c r="L7" s="28">
        <v>5.8700000000000002E-2</v>
      </c>
      <c r="M7" s="28">
        <v>7001.4719999999998</v>
      </c>
      <c r="N7" s="28">
        <v>6.8999999999999999E-3</v>
      </c>
      <c r="O7" s="28">
        <v>6.7400000000000002E-2</v>
      </c>
      <c r="P7" s="28">
        <v>3001.7384999999999</v>
      </c>
      <c r="Q7" s="28">
        <v>6.1000000000000004E-3</v>
      </c>
      <c r="R7" s="28">
        <v>5.8700000000000002E-2</v>
      </c>
      <c r="S7" s="28">
        <v>3001.4694</v>
      </c>
    </row>
    <row r="8" spans="2:19" x14ac:dyDescent="0.3">
      <c r="B8" s="28">
        <v>4.8999999999999998E-3</v>
      </c>
      <c r="C8" s="28">
        <v>0.3745</v>
      </c>
      <c r="D8" s="28">
        <v>0.31979999999999997</v>
      </c>
      <c r="E8" s="28">
        <v>5.7000000000000002E-3</v>
      </c>
      <c r="F8" s="28">
        <v>2.3E-3</v>
      </c>
      <c r="G8" s="28">
        <v>2998.5623999999998</v>
      </c>
      <c r="H8" s="28">
        <v>8.6999999999999994E-3</v>
      </c>
      <c r="I8" s="28">
        <v>1.6000000000000001E-3</v>
      </c>
      <c r="J8" s="28">
        <v>2999.1974</v>
      </c>
      <c r="K8" s="28">
        <v>3.8E-3</v>
      </c>
      <c r="L8" s="28">
        <v>6.0100000000000001E-2</v>
      </c>
      <c r="M8" s="28">
        <v>7000.3666999999996</v>
      </c>
      <c r="N8" s="28">
        <v>4.7999999999999996E-3</v>
      </c>
      <c r="O8" s="28">
        <v>5.6800000000000003E-2</v>
      </c>
      <c r="P8" s="28">
        <v>3001.6532999999999</v>
      </c>
      <c r="Q8" s="28">
        <v>4.8999999999999998E-3</v>
      </c>
      <c r="R8" s="28">
        <v>5.3999999999999999E-2</v>
      </c>
      <c r="S8" s="28">
        <v>3001.8856000000001</v>
      </c>
    </row>
    <row r="9" spans="2:19" x14ac:dyDescent="0.3">
      <c r="B9" s="28">
        <v>0.01</v>
      </c>
      <c r="C9" s="28">
        <v>0.3095</v>
      </c>
      <c r="D9" s="28">
        <v>0.14269999999999999</v>
      </c>
      <c r="E9" s="28">
        <v>1.0500000000000001E-2</v>
      </c>
      <c r="F9" s="28">
        <v>2.5999999999999999E-3</v>
      </c>
      <c r="G9" s="28">
        <v>2996.337</v>
      </c>
      <c r="H9" s="28">
        <v>8.2000000000000007E-3</v>
      </c>
      <c r="I9" s="28">
        <v>1.6999999999999999E-3</v>
      </c>
      <c r="J9" s="28">
        <v>2998.9328</v>
      </c>
      <c r="K9" s="28">
        <v>6.1999999999999998E-3</v>
      </c>
      <c r="L9" s="28">
        <v>4.2599999999999999E-2</v>
      </c>
      <c r="M9" s="28">
        <v>7001.6788999999999</v>
      </c>
      <c r="N9" s="28">
        <v>5.4000000000000003E-3</v>
      </c>
      <c r="O9" s="28">
        <v>6.0900000000000003E-2</v>
      </c>
      <c r="P9" s="28">
        <v>3002.5360999999998</v>
      </c>
      <c r="Q9" s="28">
        <v>9.5999999999999992E-3</v>
      </c>
      <c r="R9" s="28">
        <v>4.4600000000000001E-2</v>
      </c>
      <c r="S9" s="28">
        <v>3001.6262999999999</v>
      </c>
    </row>
    <row r="10" spans="2:19" x14ac:dyDescent="0.3">
      <c r="B10" s="28">
        <v>6.3E-3</v>
      </c>
      <c r="C10" s="28">
        <v>0.58909999999999996</v>
      </c>
      <c r="D10" s="28">
        <v>0.26910000000000001</v>
      </c>
      <c r="E10" s="28">
        <v>7.7000000000000002E-3</v>
      </c>
      <c r="F10" s="28">
        <v>2.0999999999999999E-3</v>
      </c>
      <c r="G10" s="28">
        <v>4998.1228000000001</v>
      </c>
      <c r="H10" s="28">
        <v>8.8000000000000005E-3</v>
      </c>
      <c r="I10" s="28">
        <v>2E-3</v>
      </c>
      <c r="J10" s="28">
        <v>2999.2658000000001</v>
      </c>
      <c r="K10" s="28">
        <v>7.9000000000000008E-3</v>
      </c>
      <c r="L10" s="28">
        <v>5.8299999999999998E-2</v>
      </c>
      <c r="M10" s="28">
        <v>7001.7442000000001</v>
      </c>
      <c r="N10" s="28">
        <v>4.7999999999999996E-3</v>
      </c>
      <c r="O10" s="28">
        <v>3.5200000000000002E-2</v>
      </c>
      <c r="P10" s="28">
        <v>3002.2150000000001</v>
      </c>
      <c r="Q10" s="28">
        <v>5.1000000000000004E-3</v>
      </c>
      <c r="R10" s="28">
        <v>6.3700000000000007E-2</v>
      </c>
      <c r="S10" s="28">
        <v>3001.6867999999999</v>
      </c>
    </row>
    <row r="11" spans="2:19" x14ac:dyDescent="0.3">
      <c r="B11" s="28">
        <v>5.4999999999999997E-3</v>
      </c>
      <c r="C11" s="28">
        <v>0.36209999999999998</v>
      </c>
      <c r="D11" s="28">
        <v>0.33279999999999998</v>
      </c>
      <c r="E11" s="28">
        <v>4.8999999999999998E-3</v>
      </c>
      <c r="F11" s="28">
        <v>0.37209999999999999</v>
      </c>
      <c r="G11" s="28">
        <v>4998.7197999999999</v>
      </c>
      <c r="H11" s="28">
        <v>6.3E-3</v>
      </c>
      <c r="I11" s="28">
        <v>1.5E-3</v>
      </c>
      <c r="J11" s="28">
        <v>2998.7737000000002</v>
      </c>
    </row>
    <row r="12" spans="2:19" x14ac:dyDescent="0.3">
      <c r="E12" s="28">
        <v>5.3E-3</v>
      </c>
      <c r="F12" s="28">
        <v>1.6000000000000001E-3</v>
      </c>
      <c r="G12" s="28">
        <v>2998.1763000000001</v>
      </c>
      <c r="H12" s="28">
        <v>1.2699999999999999E-2</v>
      </c>
      <c r="I12" s="28">
        <v>1.4E-3</v>
      </c>
      <c r="J12" s="28">
        <v>2999.4964</v>
      </c>
    </row>
    <row r="13" spans="2:19" x14ac:dyDescent="0.3">
      <c r="E13" s="28">
        <v>6.6E-3</v>
      </c>
      <c r="F13" s="28">
        <v>0.40210000000000001</v>
      </c>
      <c r="G13" s="28">
        <v>2998.5511000000001</v>
      </c>
      <c r="H13" s="28">
        <v>7.3000000000000001E-3</v>
      </c>
      <c r="I13" s="28">
        <v>1.1000000000000001E-3</v>
      </c>
      <c r="J13" s="28">
        <v>2998.8899000000001</v>
      </c>
    </row>
    <row r="14" spans="2:19" x14ac:dyDescent="0.3">
      <c r="E14" s="28">
        <v>4.7999999999999996E-3</v>
      </c>
      <c r="F14" s="28">
        <v>1.6000000000000001E-3</v>
      </c>
      <c r="G14" s="28">
        <v>2998.6230999999998</v>
      </c>
      <c r="H14" s="28">
        <v>6.1999999999999998E-3</v>
      </c>
      <c r="I14" s="28">
        <v>8.9999999999999998E-4</v>
      </c>
      <c r="J14" s="28">
        <v>2999.1833000000001</v>
      </c>
    </row>
    <row r="15" spans="2:19" x14ac:dyDescent="0.3">
      <c r="E15" s="28">
        <v>4.3E-3</v>
      </c>
      <c r="F15" s="28">
        <v>1.4E-3</v>
      </c>
      <c r="G15" s="28">
        <v>2999.2937999999999</v>
      </c>
      <c r="H15" s="28">
        <v>1.17E-2</v>
      </c>
      <c r="I15" s="28">
        <v>2E-3</v>
      </c>
      <c r="J15" s="28">
        <v>2999.1891999999998</v>
      </c>
    </row>
    <row r="16" spans="2:19" x14ac:dyDescent="0.3">
      <c r="E16" s="28">
        <v>6.1000000000000004E-3</v>
      </c>
      <c r="F16" s="28">
        <v>1.6000000000000001E-3</v>
      </c>
      <c r="G16" s="28">
        <v>2996.0005000000001</v>
      </c>
      <c r="H16" s="28">
        <v>1.0800000000000001E-2</v>
      </c>
      <c r="I16" s="28">
        <v>1.5E-3</v>
      </c>
      <c r="J16" s="28">
        <v>2999.2739000000001</v>
      </c>
    </row>
    <row r="17" spans="5:10" x14ac:dyDescent="0.3">
      <c r="E17" s="28">
        <v>8.6999999999999994E-3</v>
      </c>
      <c r="F17" s="28">
        <v>1.6999999999999999E-3</v>
      </c>
      <c r="G17" s="28">
        <v>2998.5563999999999</v>
      </c>
      <c r="H17" s="28">
        <v>6.8999999999999999E-3</v>
      </c>
      <c r="I17" s="28">
        <v>1.4E-3</v>
      </c>
      <c r="J17" s="28">
        <v>2998.7647000000002</v>
      </c>
    </row>
    <row r="18" spans="5:10" x14ac:dyDescent="0.3">
      <c r="E18" s="28">
        <v>6.7000000000000002E-3</v>
      </c>
      <c r="F18" s="28">
        <v>1.9E-3</v>
      </c>
      <c r="G18" s="28">
        <v>2989.5448999999999</v>
      </c>
      <c r="H18" s="28">
        <v>8.0000000000000002E-3</v>
      </c>
      <c r="I18" s="28">
        <v>1E-3</v>
      </c>
      <c r="J18" s="28">
        <v>2998.7265000000002</v>
      </c>
    </row>
    <row r="19" spans="5:10" x14ac:dyDescent="0.3">
      <c r="E19" s="28">
        <v>8.0000000000000002E-3</v>
      </c>
      <c r="F19" s="28">
        <v>2.2000000000000001E-3</v>
      </c>
      <c r="G19" s="28">
        <v>2998.9837000000002</v>
      </c>
      <c r="H19" s="28">
        <v>8.3000000000000001E-3</v>
      </c>
      <c r="I19" s="28">
        <v>1.6999999999999999E-3</v>
      </c>
      <c r="J19" s="28">
        <v>2999.2838999999999</v>
      </c>
    </row>
    <row r="20" spans="5:10" x14ac:dyDescent="0.3">
      <c r="E20" s="28">
        <v>6.0000000000000001E-3</v>
      </c>
      <c r="F20" s="28">
        <v>1.6999999999999999E-3</v>
      </c>
      <c r="G20" s="28">
        <v>2995.7224999999999</v>
      </c>
      <c r="H20" s="28">
        <v>8.0999999999999996E-3</v>
      </c>
      <c r="I20" s="28">
        <v>1.6999999999999999E-3</v>
      </c>
      <c r="J20" s="28">
        <v>2999.3404</v>
      </c>
    </row>
    <row r="21" spans="5:10" x14ac:dyDescent="0.3">
      <c r="E21" s="28">
        <v>2.5999999999999999E-2</v>
      </c>
      <c r="F21" s="28">
        <v>9.7000000000000003E-3</v>
      </c>
      <c r="G21" s="28">
        <v>3000.6028999999999</v>
      </c>
      <c r="H21" s="28">
        <v>8.6999999999999994E-3</v>
      </c>
      <c r="I21" s="28">
        <v>1.6999999999999999E-3</v>
      </c>
      <c r="J21" s="28">
        <v>2999.3721999999998</v>
      </c>
    </row>
    <row r="22" spans="5:10" x14ac:dyDescent="0.3">
      <c r="E22" s="28">
        <v>8.5000000000000006E-3</v>
      </c>
      <c r="F22" s="28">
        <v>1.6000000000000001E-3</v>
      </c>
      <c r="G22" s="28">
        <v>2999.4580000000001</v>
      </c>
      <c r="H22" s="28">
        <v>7.4999999999999997E-3</v>
      </c>
      <c r="I22" s="28">
        <v>1.5E-3</v>
      </c>
      <c r="J22" s="28">
        <v>2999.5794000000001</v>
      </c>
    </row>
    <row r="23" spans="5:10" x14ac:dyDescent="0.3">
      <c r="E23" s="28">
        <v>8.8000000000000005E-3</v>
      </c>
      <c r="F23" s="28">
        <v>2.3E-3</v>
      </c>
      <c r="G23" s="28">
        <v>2999.3982999999998</v>
      </c>
      <c r="H23" s="28">
        <v>6.6E-3</v>
      </c>
      <c r="I23" s="28">
        <v>1.2999999999999999E-3</v>
      </c>
    </row>
    <row r="24" spans="5:10" x14ac:dyDescent="0.3">
      <c r="E24" s="28">
        <v>1.15E-2</v>
      </c>
      <c r="F24" s="28">
        <v>1.5E-3</v>
      </c>
      <c r="G24" s="28">
        <v>2994.0381000000002</v>
      </c>
      <c r="H24" s="28">
        <v>3.5000000000000001E-3</v>
      </c>
      <c r="I24" s="28">
        <v>0.25330000000000003</v>
      </c>
    </row>
    <row r="25" spans="5:10" x14ac:dyDescent="0.3">
      <c r="E25" s="28">
        <v>6.1999999999999998E-3</v>
      </c>
      <c r="F25" s="28">
        <v>1.6000000000000001E-3</v>
      </c>
      <c r="G25" s="28">
        <v>2999.2667000000001</v>
      </c>
    </row>
    <row r="26" spans="5:10" x14ac:dyDescent="0.3">
      <c r="E26" s="28">
        <v>7.9000000000000008E-3</v>
      </c>
      <c r="F26" s="28">
        <v>2.5999999999999999E-3</v>
      </c>
      <c r="G26" s="28">
        <v>5000.0712999999996</v>
      </c>
    </row>
    <row r="27" spans="5:10" x14ac:dyDescent="0.3">
      <c r="E27" s="28">
        <v>2.5000000000000001E-3</v>
      </c>
      <c r="F27" s="28">
        <v>0.307</v>
      </c>
      <c r="G27" s="28">
        <v>2996.9517000000001</v>
      </c>
    </row>
    <row r="28" spans="5:10" x14ac:dyDescent="0.3">
      <c r="E28" s="28">
        <v>3.3E-3</v>
      </c>
      <c r="F28" s="28">
        <v>8.0000000000000004E-4</v>
      </c>
      <c r="G28" s="28">
        <v>2999.6561000000002</v>
      </c>
    </row>
    <row r="29" spans="5:10" x14ac:dyDescent="0.3">
      <c r="E29" s="28">
        <v>3.5999999999999999E-3</v>
      </c>
      <c r="F29" s="28">
        <v>1.1000000000000001E-3</v>
      </c>
      <c r="G29" s="28">
        <v>2999.5563999999999</v>
      </c>
    </row>
    <row r="30" spans="5:10" x14ac:dyDescent="0.3">
      <c r="E30" s="28">
        <v>6.1000000000000004E-3</v>
      </c>
      <c r="F30" s="28">
        <v>1.1000000000000001E-3</v>
      </c>
      <c r="G30" s="28">
        <v>2998.2368000000001</v>
      </c>
    </row>
    <row r="31" spans="5:10" x14ac:dyDescent="0.3">
      <c r="E31" s="28">
        <v>6.1000000000000004E-3</v>
      </c>
      <c r="F31" s="28">
        <v>1.5E-3</v>
      </c>
      <c r="G31" s="28">
        <v>2995.7129</v>
      </c>
    </row>
    <row r="32" spans="5:10" x14ac:dyDescent="0.3">
      <c r="E32" s="28">
        <v>1.41E-2</v>
      </c>
      <c r="F32" s="28">
        <v>1.2999999999999999E-3</v>
      </c>
      <c r="G32" s="28">
        <v>2999.5475000000001</v>
      </c>
    </row>
    <row r="33" spans="5:7" x14ac:dyDescent="0.3">
      <c r="E33" s="28">
        <v>5.3E-3</v>
      </c>
      <c r="F33" s="28">
        <v>1.6000000000000001E-3</v>
      </c>
      <c r="G33" s="28">
        <v>2999.7824999999998</v>
      </c>
    </row>
    <row r="34" spans="5:7" x14ac:dyDescent="0.3">
      <c r="E34" s="28">
        <v>1.01E-2</v>
      </c>
      <c r="F34" s="28">
        <v>0.36280000000000001</v>
      </c>
    </row>
    <row r="35" spans="5:7" x14ac:dyDescent="0.3">
      <c r="E35" s="28">
        <v>1.83E-2</v>
      </c>
      <c r="F35" s="28">
        <v>1.4E-3</v>
      </c>
    </row>
    <row r="36" spans="5:7" x14ac:dyDescent="0.3">
      <c r="E36" s="28">
        <v>8.6999999999999994E-3</v>
      </c>
      <c r="F36" s="28">
        <v>1.8E-3</v>
      </c>
    </row>
    <row r="37" spans="5:7" x14ac:dyDescent="0.3">
      <c r="E37" s="28">
        <v>5.4000000000000003E-3</v>
      </c>
      <c r="F37" s="28">
        <v>1.1999999999999999E-3</v>
      </c>
    </row>
    <row r="38" spans="5:7" x14ac:dyDescent="0.3">
      <c r="E38" s="28">
        <v>5.4000000000000003E-3</v>
      </c>
      <c r="F38" s="28">
        <v>1.4E-3</v>
      </c>
    </row>
    <row r="39" spans="5:7" x14ac:dyDescent="0.3">
      <c r="E39" s="28">
        <v>4.7999999999999996E-3</v>
      </c>
      <c r="F39" s="28">
        <v>1E-3</v>
      </c>
    </row>
    <row r="40" spans="5:7" x14ac:dyDescent="0.3">
      <c r="E40" s="28">
        <v>6.8999999999999999E-3</v>
      </c>
      <c r="F40" s="28">
        <v>1.4E-3</v>
      </c>
    </row>
    <row r="41" spans="5:7" x14ac:dyDescent="0.3">
      <c r="E41" s="28">
        <v>5.0000000000000001E-3</v>
      </c>
      <c r="F41" s="28">
        <v>1.1999999999999999E-3</v>
      </c>
    </row>
    <row r="42" spans="5:7" x14ac:dyDescent="0.3">
      <c r="E42" s="28">
        <v>3.3099999999999997E-2</v>
      </c>
      <c r="F42" s="28">
        <v>9.4999999999999998E-3</v>
      </c>
    </row>
  </sheetData>
  <mergeCells count="6">
    <mergeCell ref="N2:P2"/>
    <mergeCell ref="Q2:S2"/>
    <mergeCell ref="B2:D2"/>
    <mergeCell ref="E2:G2"/>
    <mergeCell ref="H2:J2"/>
    <mergeCell ref="K2:M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BB221-F382-449E-9B45-60B02B9FB454}">
  <dimension ref="B1:S26"/>
  <sheetViews>
    <sheetView tabSelected="1" topLeftCell="B1" zoomScale="84" zoomScaleNormal="84" workbookViewId="0">
      <selection activeCell="N4" sqref="N4:S10"/>
    </sheetView>
  </sheetViews>
  <sheetFormatPr defaultRowHeight="14.4" x14ac:dyDescent="0.3"/>
  <sheetData>
    <row r="1" spans="2:19" ht="15" thickBot="1" x14ac:dyDescent="0.35">
      <c r="B1" t="s">
        <v>18</v>
      </c>
    </row>
    <row r="2" spans="2:19" ht="15.6" thickTop="1" thickBot="1" x14ac:dyDescent="0.35">
      <c r="B2" s="13" t="s">
        <v>10</v>
      </c>
      <c r="C2" s="14"/>
      <c r="D2" s="17"/>
      <c r="E2" s="16" t="s">
        <v>11</v>
      </c>
      <c r="F2" s="14"/>
      <c r="G2" s="14"/>
      <c r="H2" s="16" t="s">
        <v>12</v>
      </c>
      <c r="I2" s="14"/>
      <c r="J2" s="17"/>
      <c r="K2" s="16" t="s">
        <v>13</v>
      </c>
      <c r="L2" s="14"/>
      <c r="M2" s="17"/>
      <c r="N2" s="16" t="s">
        <v>14</v>
      </c>
      <c r="O2" s="14"/>
      <c r="P2" s="14"/>
      <c r="Q2" s="16" t="s">
        <v>15</v>
      </c>
      <c r="R2" s="14"/>
      <c r="S2" s="15"/>
    </row>
    <row r="3" spans="2:19" ht="15" thickBot="1" x14ac:dyDescent="0.35">
      <c r="B3" s="18" t="s">
        <v>16</v>
      </c>
      <c r="C3" s="22" t="s">
        <v>17</v>
      </c>
      <c r="D3" s="19" t="s">
        <v>22</v>
      </c>
      <c r="E3" s="20" t="s">
        <v>16</v>
      </c>
      <c r="F3" s="24" t="s">
        <v>17</v>
      </c>
      <c r="G3" s="23" t="s">
        <v>22</v>
      </c>
      <c r="H3" s="20" t="s">
        <v>16</v>
      </c>
      <c r="I3" s="22" t="s">
        <v>17</v>
      </c>
      <c r="J3" s="19" t="s">
        <v>22</v>
      </c>
      <c r="K3" s="20" t="s">
        <v>16</v>
      </c>
      <c r="L3" s="22" t="s">
        <v>17</v>
      </c>
      <c r="M3" s="19" t="s">
        <v>22</v>
      </c>
      <c r="N3" s="20" t="s">
        <v>16</v>
      </c>
      <c r="O3" s="22" t="s">
        <v>17</v>
      </c>
      <c r="P3" s="19" t="s">
        <v>22</v>
      </c>
      <c r="Q3" s="20" t="s">
        <v>16</v>
      </c>
      <c r="R3" s="22" t="s">
        <v>17</v>
      </c>
      <c r="S3" s="21" t="s">
        <v>22</v>
      </c>
    </row>
    <row r="4" spans="2:19" ht="15" thickTop="1" x14ac:dyDescent="0.3">
      <c r="B4" s="29">
        <v>4.3E-3</v>
      </c>
      <c r="C4" s="29">
        <v>1.619</v>
      </c>
      <c r="D4" s="29">
        <v>1.5747</v>
      </c>
      <c r="E4" s="29">
        <v>9.1999999999999998E-3</v>
      </c>
      <c r="F4" s="29">
        <v>1.0084</v>
      </c>
      <c r="G4" s="29">
        <v>4995.7619999999997</v>
      </c>
      <c r="H4" s="29">
        <v>6.1000000000000004E-3</v>
      </c>
      <c r="I4" s="29">
        <v>0.53139999999999998</v>
      </c>
      <c r="J4" s="29">
        <v>5000.0484999999999</v>
      </c>
      <c r="K4" s="29">
        <v>8.3999999999999995E-3</v>
      </c>
      <c r="L4" s="29">
        <v>0.13450000000000001</v>
      </c>
      <c r="M4" s="29">
        <v>7001.7686000000003</v>
      </c>
      <c r="N4" s="29">
        <v>7.0000000000000001E-3</v>
      </c>
      <c r="O4" s="29">
        <v>8.3000000000000004E-2</v>
      </c>
      <c r="P4" s="29">
        <v>3001.7757999999999</v>
      </c>
      <c r="Q4" s="29">
        <v>7.4999999999999997E-3</v>
      </c>
      <c r="R4" s="29">
        <v>7.3099999999999998E-2</v>
      </c>
      <c r="S4" s="29">
        <v>3001.9654999999998</v>
      </c>
    </row>
    <row r="5" spans="2:19" x14ac:dyDescent="0.3">
      <c r="B5" s="29">
        <v>8.8999999999999999E-3</v>
      </c>
      <c r="C5" s="29">
        <v>0.59919999999999995</v>
      </c>
      <c r="D5" s="29">
        <v>0.4229</v>
      </c>
      <c r="E5" s="29">
        <v>6.3E-3</v>
      </c>
      <c r="F5" s="29">
        <v>3.0000000000000001E-3</v>
      </c>
      <c r="G5" s="29">
        <v>2993.3773000000001</v>
      </c>
      <c r="H5" s="29">
        <v>6.4999999999999997E-3</v>
      </c>
      <c r="I5" s="29">
        <v>3.3999999999999998E-3</v>
      </c>
      <c r="J5" s="29">
        <v>2996.5740000000001</v>
      </c>
      <c r="K5" s="29">
        <v>8.0000000000000002E-3</v>
      </c>
      <c r="L5" s="29">
        <v>0.12330000000000001</v>
      </c>
      <c r="M5" s="29">
        <v>7001.9535999999998</v>
      </c>
      <c r="N5" s="29">
        <v>7.9000000000000008E-3</v>
      </c>
      <c r="O5" s="29">
        <v>0.15060000000000001</v>
      </c>
      <c r="P5" s="29">
        <v>13003.036</v>
      </c>
      <c r="Q5" s="29">
        <v>1.1900000000000001E-2</v>
      </c>
      <c r="R5" s="29">
        <v>8.9099999999999999E-2</v>
      </c>
      <c r="S5" s="29">
        <v>3001.8096</v>
      </c>
    </row>
    <row r="6" spans="2:19" x14ac:dyDescent="0.3">
      <c r="B6" s="29">
        <v>7.3000000000000001E-3</v>
      </c>
      <c r="C6" s="29">
        <v>0.37269999999999998</v>
      </c>
      <c r="D6" s="29">
        <v>0.3286</v>
      </c>
      <c r="E6" s="29">
        <v>6.7000000000000002E-3</v>
      </c>
      <c r="F6" s="29">
        <v>1.4E-3</v>
      </c>
      <c r="G6" s="29">
        <v>2998.8348999999998</v>
      </c>
      <c r="H6" s="29">
        <v>5.7999999999999996E-3</v>
      </c>
      <c r="I6" s="29">
        <v>2.8999999999999998E-3</v>
      </c>
      <c r="J6" s="29">
        <v>2999.3310000000001</v>
      </c>
      <c r="K6" s="29">
        <v>6.7000000000000002E-3</v>
      </c>
      <c r="L6" s="29">
        <v>4.5499999999999999E-2</v>
      </c>
      <c r="M6" s="29">
        <v>7001.7929000000004</v>
      </c>
      <c r="N6" s="29">
        <v>4.5999999999999999E-3</v>
      </c>
      <c r="O6" s="29">
        <v>4.19E-2</v>
      </c>
      <c r="P6" s="29">
        <v>3002.5189</v>
      </c>
      <c r="Q6" s="29">
        <v>5.0000000000000001E-3</v>
      </c>
      <c r="R6" s="29">
        <v>4.0899999999999999E-2</v>
      </c>
      <c r="S6" s="29">
        <v>3001.6649000000002</v>
      </c>
    </row>
    <row r="7" spans="2:19" x14ac:dyDescent="0.3">
      <c r="B7" s="29">
        <v>5.7000000000000002E-3</v>
      </c>
      <c r="C7" s="29">
        <v>0.32140000000000002</v>
      </c>
      <c r="D7" s="29">
        <v>0.33910000000000001</v>
      </c>
      <c r="E7" s="29">
        <v>6.7000000000000002E-3</v>
      </c>
      <c r="F7" s="29">
        <v>2.0999999999999999E-3</v>
      </c>
      <c r="G7" s="29">
        <v>2998.4112</v>
      </c>
      <c r="H7" s="29">
        <v>5.7999999999999996E-3</v>
      </c>
      <c r="I7" s="29">
        <v>2.2000000000000001E-3</v>
      </c>
      <c r="J7" s="29">
        <v>4993.7485999999999</v>
      </c>
      <c r="K7" s="29">
        <v>9.4000000000000004E-3</v>
      </c>
      <c r="L7" s="29">
        <v>5.9799999999999999E-2</v>
      </c>
      <c r="M7" s="29">
        <v>7001.8561</v>
      </c>
      <c r="N7" s="29">
        <v>8.3000000000000001E-3</v>
      </c>
      <c r="O7" s="29">
        <v>8.6300000000000002E-2</v>
      </c>
      <c r="P7" s="29">
        <v>3001.6395000000002</v>
      </c>
      <c r="Q7" s="29">
        <v>7.3000000000000001E-3</v>
      </c>
      <c r="R7" s="29">
        <v>5.4300000000000001E-2</v>
      </c>
      <c r="S7" s="29">
        <v>3001.8582000000001</v>
      </c>
    </row>
    <row r="8" spans="2:19" x14ac:dyDescent="0.3">
      <c r="B8" s="29">
        <v>7.0000000000000001E-3</v>
      </c>
      <c r="C8" s="29">
        <v>0.37969999999999998</v>
      </c>
      <c r="D8" s="29">
        <v>0.35820000000000002</v>
      </c>
      <c r="E8" s="29">
        <v>1.3599999999999999E-2</v>
      </c>
      <c r="F8" s="29">
        <v>2E-3</v>
      </c>
      <c r="G8" s="29">
        <v>2998.4445999999998</v>
      </c>
      <c r="H8" s="29">
        <v>4.5999999999999999E-3</v>
      </c>
      <c r="I8" s="29">
        <v>0.30309999999999998</v>
      </c>
      <c r="J8" s="29">
        <v>2999.2511</v>
      </c>
      <c r="K8" s="29">
        <v>6.4000000000000003E-3</v>
      </c>
      <c r="L8" s="29">
        <v>2.5999999999999999E-3</v>
      </c>
      <c r="M8" s="29">
        <v>7000.5821999999998</v>
      </c>
      <c r="N8" s="29">
        <v>7.6E-3</v>
      </c>
      <c r="O8" s="29">
        <v>0.1195</v>
      </c>
      <c r="P8" s="29">
        <v>3001.6401999999998</v>
      </c>
      <c r="Q8" s="29">
        <v>8.2000000000000007E-3</v>
      </c>
      <c r="R8" s="29">
        <v>0.10299999999999999</v>
      </c>
      <c r="S8" s="29">
        <v>3001.7950000000001</v>
      </c>
    </row>
    <row r="9" spans="2:19" x14ac:dyDescent="0.3">
      <c r="B9" s="29">
        <v>8.8000000000000005E-3</v>
      </c>
      <c r="C9" s="29">
        <v>0.50239999999999996</v>
      </c>
      <c r="D9" s="29">
        <v>0.41199999999999998</v>
      </c>
      <c r="E9" s="29">
        <v>1.17E-2</v>
      </c>
      <c r="F9" s="29">
        <v>1.9E-3</v>
      </c>
      <c r="G9" s="29">
        <v>2996.2447000000002</v>
      </c>
      <c r="H9" s="29">
        <v>3.8E-3</v>
      </c>
      <c r="I9" s="29">
        <v>1.4E-3</v>
      </c>
      <c r="J9" s="29">
        <v>5000.3540000000003</v>
      </c>
      <c r="K9" s="29">
        <v>4.7999999999999996E-3</v>
      </c>
      <c r="L9" s="29">
        <v>4.4400000000000002E-2</v>
      </c>
      <c r="M9" s="29">
        <v>7001.6872000000003</v>
      </c>
      <c r="N9" s="29">
        <v>6.0000000000000001E-3</v>
      </c>
      <c r="O9" s="29">
        <v>4.6300000000000001E-2</v>
      </c>
      <c r="P9" s="29">
        <v>3002.6048000000001</v>
      </c>
      <c r="Q9" s="29">
        <v>5.8999999999999999E-3</v>
      </c>
      <c r="R9" s="29">
        <v>6.5600000000000006E-2</v>
      </c>
      <c r="S9" s="29">
        <v>3001.8427000000001</v>
      </c>
    </row>
    <row r="10" spans="2:19" x14ac:dyDescent="0.3">
      <c r="B10" s="29">
        <v>5.5999999999999999E-3</v>
      </c>
      <c r="C10" s="29">
        <v>0.36159999999999998</v>
      </c>
      <c r="D10" s="29">
        <v>0.50439999999999996</v>
      </c>
      <c r="E10" s="29">
        <v>6.6E-3</v>
      </c>
      <c r="F10" s="29">
        <v>3.2000000000000002E-3</v>
      </c>
      <c r="G10" s="29">
        <v>2998.9252000000001</v>
      </c>
      <c r="H10" s="29">
        <v>8.6E-3</v>
      </c>
      <c r="I10" s="29">
        <v>1.6999999999999999E-3</v>
      </c>
      <c r="J10" s="29">
        <v>4994.0393000000004</v>
      </c>
      <c r="K10" s="29">
        <v>6.7000000000000002E-3</v>
      </c>
      <c r="L10" s="29">
        <v>9.6100000000000005E-2</v>
      </c>
      <c r="M10" s="29">
        <v>7001.8067000000001</v>
      </c>
      <c r="N10" s="29">
        <v>6.7999999999999996E-3</v>
      </c>
      <c r="O10" s="29">
        <v>4.2900000000000001E-2</v>
      </c>
      <c r="P10" s="29">
        <v>3001.8285999999998</v>
      </c>
      <c r="Q10" s="29">
        <v>5.1999999999999998E-3</v>
      </c>
      <c r="R10" s="29">
        <v>4.7399999999999998E-2</v>
      </c>
      <c r="S10" s="29">
        <v>3001.6966000000002</v>
      </c>
    </row>
    <row r="11" spans="2:19" x14ac:dyDescent="0.3">
      <c r="B11" s="29">
        <v>5.7999999999999996E-3</v>
      </c>
      <c r="C11" s="29">
        <v>0.29049999999999998</v>
      </c>
      <c r="D11" s="29">
        <v>0.29599999999999999</v>
      </c>
      <c r="E11" s="29">
        <v>1.1900000000000001E-2</v>
      </c>
      <c r="F11" s="29">
        <v>8.6E-3</v>
      </c>
      <c r="G11" s="29">
        <v>2998.3458000000001</v>
      </c>
      <c r="H11" s="29">
        <v>7.1999999999999998E-3</v>
      </c>
      <c r="I11" s="29">
        <v>0.35039999999999999</v>
      </c>
      <c r="J11" s="29">
        <v>2999.1790000000001</v>
      </c>
    </row>
    <row r="12" spans="2:19" x14ac:dyDescent="0.3">
      <c r="E12" s="29">
        <v>7.1999999999999998E-3</v>
      </c>
      <c r="F12" s="29">
        <v>2.0999999999999999E-3</v>
      </c>
      <c r="G12" s="29">
        <v>2999.0653000000002</v>
      </c>
      <c r="H12" s="29">
        <v>4.1000000000000003E-3</v>
      </c>
      <c r="I12" s="29">
        <v>1.1999999999999999E-3</v>
      </c>
      <c r="J12" s="29">
        <v>4999.8630000000003</v>
      </c>
    </row>
    <row r="13" spans="2:19" x14ac:dyDescent="0.3">
      <c r="E13" s="29">
        <v>6.7999999999999996E-3</v>
      </c>
      <c r="F13" s="29">
        <v>1.8E-3</v>
      </c>
      <c r="G13" s="29">
        <v>2998.998</v>
      </c>
      <c r="H13" s="29">
        <v>1.2800000000000001E-2</v>
      </c>
      <c r="I13" s="29">
        <v>0.29820000000000002</v>
      </c>
      <c r="J13" s="29">
        <v>2999.7462999999998</v>
      </c>
    </row>
    <row r="14" spans="2:19" x14ac:dyDescent="0.3">
      <c r="E14" s="29">
        <v>8.0999999999999996E-3</v>
      </c>
      <c r="F14" s="29">
        <v>2.0999999999999999E-3</v>
      </c>
      <c r="G14" s="29">
        <v>2997.8789000000002</v>
      </c>
      <c r="H14" s="29">
        <v>5.4999999999999997E-3</v>
      </c>
      <c r="I14" s="29">
        <v>1.2999999999999999E-3</v>
      </c>
      <c r="J14" s="29">
        <v>2999.17</v>
      </c>
    </row>
    <row r="15" spans="2:19" x14ac:dyDescent="0.3">
      <c r="E15" s="29">
        <v>6.1000000000000004E-3</v>
      </c>
      <c r="F15" s="29">
        <v>1.8E-3</v>
      </c>
      <c r="G15" s="29">
        <v>5000.4044000000004</v>
      </c>
      <c r="H15" s="29">
        <v>7.4000000000000003E-3</v>
      </c>
      <c r="I15" s="29">
        <v>1.5E-3</v>
      </c>
      <c r="J15" s="29">
        <v>2997.7604000000001</v>
      </c>
    </row>
    <row r="16" spans="2:19" x14ac:dyDescent="0.3">
      <c r="E16" s="29">
        <v>5.4000000000000003E-3</v>
      </c>
      <c r="F16" s="29">
        <v>0.42399999999999999</v>
      </c>
      <c r="G16" s="29">
        <v>2999.2921999999999</v>
      </c>
      <c r="H16" s="29">
        <v>7.9000000000000008E-3</v>
      </c>
      <c r="I16" s="29">
        <v>0.3024</v>
      </c>
      <c r="J16" s="29">
        <v>2997.2078999999999</v>
      </c>
    </row>
    <row r="17" spans="5:10" x14ac:dyDescent="0.3">
      <c r="E17" s="29">
        <v>4.7999999999999996E-3</v>
      </c>
      <c r="F17" s="29">
        <v>1.4E-3</v>
      </c>
      <c r="G17" s="29">
        <v>2998.5868999999998</v>
      </c>
      <c r="H17" s="29">
        <v>3.5000000000000001E-3</v>
      </c>
      <c r="I17" s="29">
        <v>1E-3</v>
      </c>
      <c r="J17" s="29">
        <v>2999.7943</v>
      </c>
    </row>
    <row r="18" spans="5:10" x14ac:dyDescent="0.3">
      <c r="E18" s="29">
        <v>7.4999999999999997E-3</v>
      </c>
      <c r="F18" s="29">
        <v>1.5E-3</v>
      </c>
      <c r="G18" s="29">
        <v>2999.7478000000001</v>
      </c>
      <c r="H18" s="29">
        <v>5.1000000000000004E-3</v>
      </c>
      <c r="I18" s="29">
        <v>1.2999999999999999E-3</v>
      </c>
      <c r="J18" s="29">
        <v>2999.5727999999999</v>
      </c>
    </row>
    <row r="19" spans="5:10" x14ac:dyDescent="0.3">
      <c r="E19" s="29">
        <v>8.5000000000000006E-3</v>
      </c>
      <c r="F19" s="29">
        <v>1.6999999999999999E-3</v>
      </c>
      <c r="G19" s="29">
        <v>2994.9434999999999</v>
      </c>
      <c r="H19" s="29">
        <v>8.6E-3</v>
      </c>
      <c r="I19" s="29">
        <v>1.6000000000000001E-3</v>
      </c>
    </row>
    <row r="20" spans="5:10" x14ac:dyDescent="0.3">
      <c r="E20" s="29">
        <v>6.4999999999999997E-3</v>
      </c>
      <c r="F20" s="29">
        <v>1.5299999999999999E-2</v>
      </c>
      <c r="G20" s="29">
        <v>2999.3047000000001</v>
      </c>
      <c r="H20" s="29">
        <v>7.1000000000000004E-3</v>
      </c>
      <c r="I20" s="29">
        <v>1.6000000000000001E-3</v>
      </c>
    </row>
    <row r="21" spans="5:10" x14ac:dyDescent="0.3">
      <c r="E21" s="29">
        <v>6.1000000000000004E-3</v>
      </c>
      <c r="F21" s="29">
        <v>1.4E-3</v>
      </c>
      <c r="G21" s="29">
        <v>2998.8189000000002</v>
      </c>
      <c r="H21" s="29">
        <v>6.6E-3</v>
      </c>
      <c r="I21" s="29">
        <v>1.8E-3</v>
      </c>
    </row>
    <row r="22" spans="5:10" x14ac:dyDescent="0.3">
      <c r="E22" s="29">
        <v>4.5999999999999999E-3</v>
      </c>
      <c r="F22" s="29">
        <v>1.1999999999999999E-3</v>
      </c>
      <c r="G22" s="29">
        <v>2999.27</v>
      </c>
      <c r="H22" s="29">
        <v>6.4000000000000003E-3</v>
      </c>
      <c r="I22" s="29">
        <v>1.6000000000000001E-3</v>
      </c>
    </row>
    <row r="23" spans="5:10" x14ac:dyDescent="0.3">
      <c r="E23" s="29">
        <v>6.1999999999999998E-3</v>
      </c>
      <c r="F23" s="29">
        <v>1.4E-3</v>
      </c>
      <c r="G23" s="29">
        <v>2999.7318</v>
      </c>
      <c r="H23" s="29">
        <v>4.4000000000000003E-3</v>
      </c>
      <c r="I23" s="29">
        <v>1.5E-3</v>
      </c>
    </row>
    <row r="24" spans="5:10" x14ac:dyDescent="0.3">
      <c r="E24" s="29">
        <v>4.5999999999999999E-3</v>
      </c>
      <c r="F24" s="29">
        <v>1.2999999999999999E-3</v>
      </c>
      <c r="G24" s="29">
        <v>2999.5675999999999</v>
      </c>
    </row>
    <row r="25" spans="5:10" x14ac:dyDescent="0.3">
      <c r="E25" s="29">
        <v>5.4000000000000003E-3</v>
      </c>
      <c r="F25" s="29">
        <v>1.2999999999999999E-3</v>
      </c>
    </row>
    <row r="26" spans="5:10" x14ac:dyDescent="0.3">
      <c r="E26" s="29">
        <v>5.1999999999999998E-3</v>
      </c>
      <c r="F26" s="29">
        <v>1.4E-3</v>
      </c>
    </row>
  </sheetData>
  <mergeCells count="6">
    <mergeCell ref="N2:P2"/>
    <mergeCell ref="Q2:S2"/>
    <mergeCell ref="B2:D2"/>
    <mergeCell ref="E2:G2"/>
    <mergeCell ref="H2:J2"/>
    <mergeCell ref="K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- All</vt:lpstr>
      <vt:lpstr>Data - Elevator 1</vt:lpstr>
      <vt:lpstr>Data - Elevator 2</vt:lpstr>
      <vt:lpstr>Data - Elevator 3</vt:lpstr>
      <vt:lpstr>Data - Elevator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King</dc:creator>
  <cp:lastModifiedBy>Jordan</cp:lastModifiedBy>
  <dcterms:created xsi:type="dcterms:W3CDTF">2023-04-09T04:01:28Z</dcterms:created>
  <dcterms:modified xsi:type="dcterms:W3CDTF">2023-04-10T06:20:38Z</dcterms:modified>
</cp:coreProperties>
</file>