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ja\DailyTimeSheet\"/>
    </mc:Choice>
  </mc:AlternateContent>
  <bookViews>
    <workbookView xWindow="0" yWindow="0" windowWidth="20490" windowHeight="7620" firstSheet="4" activeTab="8"/>
  </bookViews>
  <sheets>
    <sheet name="Time Management" sheetId="2" r:id="rId1"/>
    <sheet name="Time Sheet" sheetId="3" r:id="rId2"/>
    <sheet name="DailyTimeSpentReport" sheetId="1" r:id="rId3"/>
    <sheet name="DailyTaskdone" sheetId="6" r:id="rId4"/>
    <sheet name="PreviousReport" sheetId="7" r:id="rId5"/>
    <sheet name="WOndDP" sheetId="4" r:id="rId6"/>
    <sheet name="Challenges" sheetId="5" r:id="rId7"/>
    <sheet name="Weight Tracker" sheetId="9" r:id="rId8"/>
    <sheet name="Dailyintake" sheetId="11" r:id="rId9"/>
    <sheet name="TodaysTask" sheetId="10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9" l="1"/>
  <c r="E120" i="9" l="1"/>
  <c r="F120" i="9"/>
  <c r="H120" i="9"/>
  <c r="I120" i="9"/>
  <c r="E121" i="9"/>
  <c r="F121" i="9"/>
  <c r="H121" i="9"/>
  <c r="I121" i="9"/>
  <c r="E122" i="9"/>
  <c r="F122" i="9"/>
  <c r="H122" i="9"/>
  <c r="I122" i="9"/>
  <c r="E123" i="9"/>
  <c r="F123" i="9"/>
  <c r="H123" i="9"/>
  <c r="I123" i="9"/>
  <c r="E124" i="9"/>
  <c r="F124" i="9"/>
  <c r="H124" i="9"/>
  <c r="I124" i="9"/>
  <c r="E125" i="9"/>
  <c r="F125" i="9"/>
  <c r="H125" i="9"/>
  <c r="I125" i="9"/>
  <c r="E126" i="9"/>
  <c r="F126" i="9"/>
  <c r="H126" i="9"/>
  <c r="I126" i="9"/>
  <c r="E127" i="9"/>
  <c r="F127" i="9"/>
  <c r="H127" i="9"/>
  <c r="I127" i="9"/>
  <c r="E128" i="9"/>
  <c r="F128" i="9"/>
  <c r="H128" i="9"/>
  <c r="I128" i="9"/>
  <c r="E129" i="9"/>
  <c r="F129" i="9"/>
  <c r="H129" i="9"/>
  <c r="I129" i="9"/>
  <c r="E130" i="9"/>
  <c r="F130" i="9"/>
  <c r="H130" i="9"/>
  <c r="I130" i="9"/>
  <c r="E131" i="9"/>
  <c r="F131" i="9"/>
  <c r="H131" i="9"/>
  <c r="I131" i="9"/>
  <c r="E132" i="9"/>
  <c r="F132" i="9"/>
  <c r="H132" i="9"/>
  <c r="I132" i="9"/>
  <c r="E133" i="9"/>
  <c r="F133" i="9"/>
  <c r="H133" i="9"/>
  <c r="I133" i="9"/>
  <c r="E134" i="9"/>
  <c r="F134" i="9"/>
  <c r="H134" i="9"/>
  <c r="I134" i="9"/>
  <c r="E135" i="9"/>
  <c r="F135" i="9"/>
  <c r="H135" i="9"/>
  <c r="I135" i="9"/>
  <c r="E136" i="9"/>
  <c r="F136" i="9"/>
  <c r="H136" i="9"/>
  <c r="I136" i="9"/>
  <c r="E137" i="9"/>
  <c r="F137" i="9"/>
  <c r="H137" i="9"/>
  <c r="I137" i="9"/>
  <c r="E138" i="9"/>
  <c r="F138" i="9"/>
  <c r="H138" i="9"/>
  <c r="I138" i="9"/>
  <c r="E139" i="9"/>
  <c r="F139" i="9"/>
  <c r="H139" i="9"/>
  <c r="I139" i="9"/>
  <c r="E61" i="9"/>
  <c r="F61" i="9"/>
  <c r="H61" i="9"/>
  <c r="I61" i="9"/>
  <c r="E62" i="9"/>
  <c r="F62" i="9"/>
  <c r="H62" i="9"/>
  <c r="I62" i="9"/>
  <c r="E63" i="9"/>
  <c r="F63" i="9"/>
  <c r="H63" i="9"/>
  <c r="I63" i="9"/>
  <c r="E64" i="9"/>
  <c r="F64" i="9"/>
  <c r="H64" i="9"/>
  <c r="I64" i="9"/>
  <c r="E65" i="9"/>
  <c r="F65" i="9"/>
  <c r="H65" i="9"/>
  <c r="I65" i="9"/>
  <c r="E66" i="9"/>
  <c r="F66" i="9"/>
  <c r="H66" i="9"/>
  <c r="I66" i="9"/>
  <c r="E67" i="9"/>
  <c r="F67" i="9"/>
  <c r="H67" i="9"/>
  <c r="I67" i="9"/>
  <c r="E68" i="9"/>
  <c r="F68" i="9"/>
  <c r="H68" i="9"/>
  <c r="I68" i="9"/>
  <c r="E69" i="9"/>
  <c r="F69" i="9"/>
  <c r="H69" i="9"/>
  <c r="I69" i="9"/>
  <c r="E70" i="9"/>
  <c r="F70" i="9"/>
  <c r="H70" i="9"/>
  <c r="I70" i="9"/>
  <c r="E71" i="9"/>
  <c r="F71" i="9"/>
  <c r="H71" i="9"/>
  <c r="I71" i="9"/>
  <c r="E72" i="9"/>
  <c r="F72" i="9"/>
  <c r="H72" i="9"/>
  <c r="I72" i="9"/>
  <c r="E73" i="9"/>
  <c r="F73" i="9"/>
  <c r="H73" i="9"/>
  <c r="I73" i="9"/>
  <c r="E74" i="9"/>
  <c r="F74" i="9"/>
  <c r="H74" i="9"/>
  <c r="I74" i="9"/>
  <c r="E75" i="9"/>
  <c r="F75" i="9"/>
  <c r="H75" i="9"/>
  <c r="I75" i="9"/>
  <c r="E76" i="9"/>
  <c r="F76" i="9"/>
  <c r="H76" i="9"/>
  <c r="I76" i="9"/>
  <c r="E77" i="9"/>
  <c r="F77" i="9"/>
  <c r="H77" i="9"/>
  <c r="I77" i="9"/>
  <c r="E78" i="9"/>
  <c r="F78" i="9"/>
  <c r="H78" i="9"/>
  <c r="I78" i="9"/>
  <c r="E79" i="9"/>
  <c r="F79" i="9"/>
  <c r="H79" i="9"/>
  <c r="I79" i="9"/>
  <c r="E80" i="9"/>
  <c r="F80" i="9"/>
  <c r="H80" i="9"/>
  <c r="I80" i="9"/>
  <c r="E81" i="9"/>
  <c r="F81" i="9"/>
  <c r="H81" i="9"/>
  <c r="I81" i="9"/>
  <c r="E82" i="9"/>
  <c r="F82" i="9"/>
  <c r="H82" i="9"/>
  <c r="I82" i="9"/>
  <c r="E83" i="9"/>
  <c r="F83" i="9"/>
  <c r="H83" i="9"/>
  <c r="I83" i="9"/>
  <c r="E84" i="9"/>
  <c r="F84" i="9"/>
  <c r="H84" i="9"/>
  <c r="I84" i="9"/>
  <c r="E85" i="9"/>
  <c r="F85" i="9"/>
  <c r="H85" i="9"/>
  <c r="I85" i="9"/>
  <c r="E86" i="9"/>
  <c r="F86" i="9"/>
  <c r="H86" i="9"/>
  <c r="I86" i="9"/>
  <c r="E87" i="9"/>
  <c r="F87" i="9"/>
  <c r="H87" i="9"/>
  <c r="I87" i="9"/>
  <c r="E88" i="9"/>
  <c r="F88" i="9"/>
  <c r="H88" i="9"/>
  <c r="I88" i="9"/>
  <c r="E89" i="9"/>
  <c r="F89" i="9"/>
  <c r="H89" i="9"/>
  <c r="I89" i="9"/>
  <c r="E90" i="9"/>
  <c r="F90" i="9"/>
  <c r="H90" i="9"/>
  <c r="I90" i="9"/>
  <c r="E91" i="9"/>
  <c r="F91" i="9"/>
  <c r="H91" i="9"/>
  <c r="I91" i="9"/>
  <c r="E92" i="9"/>
  <c r="F92" i="9"/>
  <c r="H92" i="9"/>
  <c r="I92" i="9"/>
  <c r="E93" i="9"/>
  <c r="F93" i="9"/>
  <c r="H93" i="9"/>
  <c r="I93" i="9"/>
  <c r="E94" i="9"/>
  <c r="F94" i="9"/>
  <c r="H94" i="9"/>
  <c r="I94" i="9"/>
  <c r="E95" i="9"/>
  <c r="F95" i="9"/>
  <c r="H95" i="9"/>
  <c r="I95" i="9"/>
  <c r="E96" i="9"/>
  <c r="F96" i="9"/>
  <c r="H96" i="9"/>
  <c r="I96" i="9"/>
  <c r="E97" i="9"/>
  <c r="F97" i="9"/>
  <c r="H97" i="9"/>
  <c r="I97" i="9"/>
  <c r="E98" i="9"/>
  <c r="F98" i="9"/>
  <c r="H98" i="9"/>
  <c r="I98" i="9"/>
  <c r="E99" i="9"/>
  <c r="F99" i="9"/>
  <c r="H99" i="9"/>
  <c r="I99" i="9"/>
  <c r="E100" i="9"/>
  <c r="F100" i="9"/>
  <c r="H100" i="9"/>
  <c r="I100" i="9"/>
  <c r="E101" i="9"/>
  <c r="F101" i="9"/>
  <c r="H101" i="9"/>
  <c r="I101" i="9"/>
  <c r="E102" i="9"/>
  <c r="F102" i="9"/>
  <c r="H102" i="9"/>
  <c r="I102" i="9"/>
  <c r="E103" i="9"/>
  <c r="F103" i="9"/>
  <c r="H103" i="9"/>
  <c r="I103" i="9"/>
  <c r="E104" i="9"/>
  <c r="F104" i="9"/>
  <c r="H104" i="9"/>
  <c r="I104" i="9"/>
  <c r="E105" i="9"/>
  <c r="F105" i="9"/>
  <c r="H105" i="9"/>
  <c r="I105" i="9"/>
  <c r="E106" i="9"/>
  <c r="F106" i="9"/>
  <c r="H106" i="9"/>
  <c r="I106" i="9"/>
  <c r="E107" i="9"/>
  <c r="F107" i="9"/>
  <c r="H107" i="9"/>
  <c r="I107" i="9"/>
  <c r="E108" i="9"/>
  <c r="F108" i="9"/>
  <c r="H108" i="9"/>
  <c r="I108" i="9"/>
  <c r="E109" i="9"/>
  <c r="F109" i="9"/>
  <c r="H109" i="9"/>
  <c r="I109" i="9"/>
  <c r="E110" i="9"/>
  <c r="F110" i="9"/>
  <c r="H110" i="9"/>
  <c r="I110" i="9"/>
  <c r="E111" i="9"/>
  <c r="F111" i="9"/>
  <c r="H111" i="9"/>
  <c r="I111" i="9"/>
  <c r="E112" i="9"/>
  <c r="F112" i="9"/>
  <c r="H112" i="9"/>
  <c r="I112" i="9"/>
  <c r="E113" i="9"/>
  <c r="F113" i="9"/>
  <c r="H113" i="9"/>
  <c r="I113" i="9"/>
  <c r="E114" i="9"/>
  <c r="F114" i="9"/>
  <c r="H114" i="9"/>
  <c r="I114" i="9"/>
  <c r="E115" i="9"/>
  <c r="F115" i="9"/>
  <c r="H115" i="9"/>
  <c r="I115" i="9"/>
  <c r="E116" i="9"/>
  <c r="F116" i="9"/>
  <c r="H116" i="9"/>
  <c r="I116" i="9"/>
  <c r="E117" i="9"/>
  <c r="F117" i="9"/>
  <c r="H117" i="9"/>
  <c r="I117" i="9"/>
  <c r="E118" i="9"/>
  <c r="F118" i="9"/>
  <c r="H118" i="9"/>
  <c r="I118" i="9"/>
  <c r="E119" i="9"/>
  <c r="F119" i="9"/>
  <c r="H119" i="9"/>
  <c r="I119" i="9"/>
  <c r="E51" i="9"/>
  <c r="F51" i="9"/>
  <c r="H51" i="9"/>
  <c r="I51" i="9"/>
  <c r="E52" i="9"/>
  <c r="F52" i="9"/>
  <c r="H52" i="9"/>
  <c r="I52" i="9"/>
  <c r="E53" i="9"/>
  <c r="F53" i="9"/>
  <c r="H53" i="9"/>
  <c r="I53" i="9"/>
  <c r="E54" i="9"/>
  <c r="F54" i="9"/>
  <c r="H54" i="9"/>
  <c r="I54" i="9"/>
  <c r="E55" i="9"/>
  <c r="F55" i="9"/>
  <c r="H55" i="9"/>
  <c r="I55" i="9"/>
  <c r="E56" i="9"/>
  <c r="F56" i="9"/>
  <c r="H56" i="9"/>
  <c r="I56" i="9"/>
  <c r="E57" i="9"/>
  <c r="F57" i="9"/>
  <c r="H57" i="9"/>
  <c r="I57" i="9"/>
  <c r="E58" i="9"/>
  <c r="F58" i="9"/>
  <c r="H58" i="9"/>
  <c r="I58" i="9"/>
  <c r="E59" i="9"/>
  <c r="F59" i="9"/>
  <c r="H59" i="9"/>
  <c r="I59" i="9"/>
  <c r="E60" i="9"/>
  <c r="F60" i="9"/>
  <c r="H60" i="9"/>
  <c r="I60" i="9"/>
  <c r="I50" i="9" l="1"/>
  <c r="H50" i="9"/>
  <c r="F50" i="9"/>
  <c r="E50" i="9"/>
  <c r="I49" i="9"/>
  <c r="H49" i="9"/>
  <c r="F49" i="9"/>
  <c r="E49" i="9"/>
  <c r="I48" i="9"/>
  <c r="H48" i="9"/>
  <c r="F48" i="9"/>
  <c r="E48" i="9"/>
  <c r="I47" i="9"/>
  <c r="H47" i="9"/>
  <c r="F47" i="9"/>
  <c r="E47" i="9"/>
  <c r="I46" i="9"/>
  <c r="H46" i="9"/>
  <c r="F46" i="9"/>
  <c r="E46" i="9"/>
  <c r="I45" i="9"/>
  <c r="H45" i="9"/>
  <c r="F45" i="9"/>
  <c r="E45" i="9"/>
  <c r="I44" i="9"/>
  <c r="H44" i="9"/>
  <c r="F44" i="9"/>
  <c r="E44" i="9"/>
  <c r="I43" i="9"/>
  <c r="H43" i="9"/>
  <c r="F43" i="9"/>
  <c r="E43" i="9"/>
  <c r="I42" i="9"/>
  <c r="H42" i="9"/>
  <c r="F42" i="9"/>
  <c r="E42" i="9"/>
  <c r="I41" i="9"/>
  <c r="H41" i="9"/>
  <c r="F41" i="9"/>
  <c r="E41" i="9"/>
  <c r="I40" i="9"/>
  <c r="H40" i="9"/>
  <c r="F40" i="9"/>
  <c r="E40" i="9"/>
  <c r="I39" i="9"/>
  <c r="H39" i="9"/>
  <c r="F39" i="9"/>
  <c r="E39" i="9"/>
  <c r="I38" i="9"/>
  <c r="H38" i="9"/>
  <c r="F38" i="9"/>
  <c r="E38" i="9"/>
  <c r="I37" i="9"/>
  <c r="H37" i="9"/>
  <c r="F37" i="9"/>
  <c r="E37" i="9"/>
  <c r="I36" i="9"/>
  <c r="H36" i="9"/>
  <c r="F36" i="9"/>
  <c r="E36" i="9"/>
  <c r="I35" i="9"/>
  <c r="H35" i="9"/>
  <c r="F35" i="9"/>
  <c r="E35" i="9"/>
  <c r="I34" i="9"/>
  <c r="H34" i="9"/>
  <c r="F34" i="9"/>
  <c r="E34" i="9"/>
  <c r="I33" i="9"/>
  <c r="H33" i="9"/>
  <c r="F33" i="9"/>
  <c r="E33" i="9"/>
  <c r="I32" i="9"/>
  <c r="H32" i="9"/>
  <c r="F32" i="9"/>
  <c r="E32" i="9"/>
  <c r="I31" i="9"/>
  <c r="H31" i="9"/>
  <c r="F31" i="9"/>
  <c r="E31" i="9"/>
  <c r="I30" i="9"/>
  <c r="H30" i="9"/>
  <c r="F30" i="9"/>
  <c r="E30" i="9"/>
  <c r="I29" i="9"/>
  <c r="H29" i="9"/>
  <c r="F29" i="9"/>
  <c r="E29" i="9"/>
  <c r="I28" i="9"/>
  <c r="H28" i="9"/>
  <c r="F28" i="9"/>
  <c r="E28" i="9"/>
  <c r="I27" i="9"/>
  <c r="H27" i="9"/>
  <c r="F27" i="9"/>
  <c r="E27" i="9"/>
  <c r="I26" i="9"/>
  <c r="H26" i="9"/>
  <c r="F26" i="9"/>
  <c r="E26" i="9"/>
  <c r="I25" i="9"/>
  <c r="H25" i="9"/>
  <c r="F25" i="9"/>
  <c r="I24" i="9"/>
  <c r="H24" i="9"/>
  <c r="F24" i="9"/>
  <c r="E24" i="9"/>
  <c r="I23" i="9"/>
  <c r="H23" i="9"/>
  <c r="F23" i="9"/>
  <c r="E23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I22" i="9"/>
  <c r="F22" i="9"/>
  <c r="E22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D16" i="9"/>
  <c r="G22" i="9" s="1"/>
  <c r="G14" i="9"/>
  <c r="D14" i="9"/>
  <c r="H13" i="9"/>
  <c r="H22" i="9" l="1"/>
  <c r="G23" i="9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D17" i="9"/>
  <c r="G17" i="9" s="1"/>
  <c r="G16" i="9" s="1"/>
</calcChain>
</file>

<file path=xl/comments1.xml><?xml version="1.0" encoding="utf-8"?>
<comments xmlns="http://schemas.openxmlformats.org/spreadsheetml/2006/main">
  <authors>
    <author>Narender Raj</author>
  </authors>
  <commentList>
    <comment ref="D13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comments2.xml><?xml version="1.0" encoding="utf-8"?>
<comments xmlns="http://schemas.openxmlformats.org/spreadsheetml/2006/main">
  <authors>
    <author>Narender Raj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Date entry format
22 Nov 2016</t>
        </r>
      </text>
    </comment>
  </commentList>
</comments>
</file>

<file path=xl/sharedStrings.xml><?xml version="1.0" encoding="utf-8"?>
<sst xmlns="http://schemas.openxmlformats.org/spreadsheetml/2006/main" count="316" uniqueCount="199">
  <si>
    <t>10-11</t>
  </si>
  <si>
    <t>11-12</t>
  </si>
  <si>
    <t>3-4</t>
  </si>
  <si>
    <t>4-5</t>
  </si>
  <si>
    <t>7-8</t>
  </si>
  <si>
    <t>Date</t>
  </si>
  <si>
    <t>1-2(Lunch)</t>
  </si>
  <si>
    <t>Better</t>
  </si>
  <si>
    <t>Poor</t>
  </si>
  <si>
    <t>Good</t>
  </si>
  <si>
    <t>DAILY TIME SHEET</t>
  </si>
  <si>
    <t>Leave</t>
  </si>
  <si>
    <t>URGENT</t>
  </si>
  <si>
    <t>NOT URGENT</t>
  </si>
  <si>
    <t>IMPORTANT</t>
  </si>
  <si>
    <t>NOT IMPORTANT</t>
  </si>
  <si>
    <t xml:space="preserve">Date: </t>
  </si>
  <si>
    <t>RANK</t>
  </si>
  <si>
    <t>GOAL</t>
  </si>
  <si>
    <t>DEADLINE</t>
  </si>
  <si>
    <t>TIME</t>
  </si>
  <si>
    <t>ACTIVITY</t>
  </si>
  <si>
    <t>TIME LOG</t>
  </si>
  <si>
    <t>PRIORITY</t>
  </si>
  <si>
    <t>COMMENTS</t>
  </si>
  <si>
    <r>
      <rPr>
        <b/>
        <sz val="14"/>
        <color rgb="FFFF0000"/>
        <rFont val="Calibri"/>
        <family val="2"/>
        <scheme val="minor"/>
      </rPr>
      <t>GOALS</t>
    </r>
    <r>
      <rPr>
        <b/>
        <sz val="14"/>
        <color rgb="FF00B0F0"/>
        <rFont val="Calibri"/>
        <family val="2"/>
        <scheme val="minor"/>
      </rPr>
      <t xml:space="preserve"> for the Day</t>
    </r>
  </si>
  <si>
    <t>Work Out &amp; Diet Plan</t>
  </si>
  <si>
    <t>DAY</t>
  </si>
  <si>
    <t>10-11 AM</t>
  </si>
  <si>
    <t>12.30 - 1 PM</t>
  </si>
  <si>
    <t>3.30-4 PM</t>
  </si>
  <si>
    <t>6.15-6.30 PM</t>
  </si>
  <si>
    <t>8-8.30PM</t>
  </si>
  <si>
    <t>11-11.30PM</t>
  </si>
  <si>
    <t>Monday</t>
  </si>
  <si>
    <t>Tuesday</t>
  </si>
  <si>
    <t>Wednesday</t>
  </si>
  <si>
    <t>Thursday</t>
  </si>
  <si>
    <t>Friday</t>
  </si>
  <si>
    <t>Saturday</t>
  </si>
  <si>
    <t>Sunday</t>
  </si>
  <si>
    <t>BF(2 boiled Egg)</t>
  </si>
  <si>
    <t>BF(2 banana)</t>
  </si>
  <si>
    <t>BF(Fruits)</t>
  </si>
  <si>
    <t>Any Fruit</t>
  </si>
  <si>
    <t xml:space="preserve">Practice </t>
  </si>
  <si>
    <t>BF(2 boiled Egg + Meat)</t>
  </si>
  <si>
    <t>Match</t>
  </si>
  <si>
    <t>Dinner(2 banana)</t>
  </si>
  <si>
    <t>Dinner(2Egg)</t>
  </si>
  <si>
    <t>go to sleep</t>
  </si>
  <si>
    <t>Dinner(2Egg / Meat)</t>
  </si>
  <si>
    <t>(2 boiled Egg)</t>
  </si>
  <si>
    <t>(Fruits)</t>
  </si>
  <si>
    <t>Veg Salad</t>
  </si>
  <si>
    <t>Shoulder</t>
  </si>
  <si>
    <t>Chest</t>
  </si>
  <si>
    <t>Biceps</t>
  </si>
  <si>
    <t>Circuit</t>
  </si>
  <si>
    <t>Tigh and Abs will be included in the daily activity</t>
  </si>
  <si>
    <t>5-7(Practice or GYM)</t>
  </si>
  <si>
    <t>Challenges</t>
  </si>
  <si>
    <t>Pushups</t>
  </si>
  <si>
    <t>Dips</t>
  </si>
  <si>
    <t>Squats</t>
  </si>
  <si>
    <t>Lunges</t>
  </si>
  <si>
    <t>Calf Raises</t>
  </si>
  <si>
    <t>Bridge</t>
  </si>
  <si>
    <t>Crunches</t>
  </si>
  <si>
    <t>Plank</t>
  </si>
  <si>
    <t>20 sec</t>
  </si>
  <si>
    <t>5-6.15PM</t>
  </si>
  <si>
    <t>rest</t>
  </si>
  <si>
    <t>6.30-7 AM</t>
  </si>
  <si>
    <t>8-8.30 AM</t>
  </si>
  <si>
    <t>7 -8 AM</t>
  </si>
  <si>
    <t>Swimming</t>
  </si>
  <si>
    <t xml:space="preserve">Cardio </t>
  </si>
  <si>
    <t>9-10(Learning)</t>
  </si>
  <si>
    <t>2-3</t>
  </si>
  <si>
    <t>12-1(Kshop or utility development)</t>
  </si>
  <si>
    <t>Resource Name</t>
  </si>
  <si>
    <t>No. of Hours spent</t>
  </si>
  <si>
    <t>Task description</t>
  </si>
  <si>
    <t>Status</t>
  </si>
  <si>
    <t>FDD</t>
  </si>
  <si>
    <t>TDD</t>
  </si>
  <si>
    <t>Recording Sessions</t>
  </si>
  <si>
    <t>Live Session</t>
  </si>
  <si>
    <t>Code Setup / Walk through</t>
  </si>
  <si>
    <t>R2 SIT</t>
  </si>
  <si>
    <t>Others ( CCD, SR,..)</t>
  </si>
  <si>
    <t>Raja D</t>
  </si>
  <si>
    <t>In Progress</t>
  </si>
  <si>
    <t>Going through the recording sessions side by side</t>
  </si>
  <si>
    <t>KT on PO &amp; PT from Valin</t>
  </si>
  <si>
    <t>Working on Defect Fix</t>
  </si>
  <si>
    <t>Business Rules Session</t>
  </si>
  <si>
    <t>Business Rules Session &amp; working on debugging keystone through Postman</t>
  </si>
  <si>
    <t>Weight Tracking Chart</t>
  </si>
  <si>
    <t>Target</t>
  </si>
  <si>
    <t>Height (In cms)</t>
  </si>
  <si>
    <t>BMI Table</t>
  </si>
  <si>
    <t>Weight (kg)</t>
  </si>
  <si>
    <t>Obese</t>
  </si>
  <si>
    <t>days</t>
  </si>
  <si>
    <t>Overweight</t>
  </si>
  <si>
    <t>Start BMI:</t>
  </si>
  <si>
    <t>BMI:</t>
  </si>
  <si>
    <t>Normal</t>
  </si>
  <si>
    <t>&lt; 18.5</t>
  </si>
  <si>
    <t>Danger of Anorexia</t>
  </si>
  <si>
    <t>calories less per day</t>
  </si>
  <si>
    <t>Kilogram per week</t>
  </si>
  <si>
    <t>calories less per week</t>
  </si>
  <si>
    <t>[42]</t>
  </si>
  <si>
    <t>Enter your weight in the table (in the morning, after toilet, before breakfast)</t>
  </si>
  <si>
    <t>Loss/Gain</t>
  </si>
  <si>
    <t>Total Loss</t>
  </si>
  <si>
    <t>Deviation from target</t>
  </si>
  <si>
    <r>
      <rPr>
        <b/>
        <sz val="14"/>
        <color rgb="FFFF0000"/>
        <rFont val="Calibri"/>
        <family val="2"/>
        <scheme val="minor"/>
      </rPr>
      <t xml:space="preserve">NOTE: </t>
    </r>
    <r>
      <rPr>
        <b/>
        <i/>
        <sz val="14"/>
        <rFont val="Calibri"/>
        <family val="2"/>
        <scheme val="minor"/>
      </rPr>
      <t>Fields in yellow to be filled by you - Your Name, Start Weight, Target Weight, Height in cms &amp; daily weight.</t>
    </r>
    <r>
      <rPr>
        <b/>
        <i/>
        <sz val="14"/>
        <color rgb="FFFF0000"/>
        <rFont val="Calibri"/>
        <family val="2"/>
        <scheme val="minor"/>
      </rPr>
      <t xml:space="preserve"> </t>
    </r>
  </si>
  <si>
    <t xml:space="preserve">Start </t>
  </si>
  <si>
    <t xml:space="preserve">&gt;30 </t>
  </si>
  <si>
    <t xml:space="preserve">25-30 </t>
  </si>
  <si>
    <t xml:space="preserve">&lt;25 </t>
  </si>
  <si>
    <t xml:space="preserve">This represents </t>
  </si>
  <si>
    <t xml:space="preserve">Grams per day or eat </t>
  </si>
  <si>
    <t xml:space="preserve">or </t>
  </si>
  <si>
    <t xml:space="preserve">Day </t>
  </si>
  <si>
    <t xml:space="preserve">BMI </t>
  </si>
  <si>
    <t>Name:  RAJA</t>
  </si>
  <si>
    <t>21 sec</t>
  </si>
  <si>
    <t>22 sec</t>
  </si>
  <si>
    <t>23 sec</t>
  </si>
  <si>
    <t>24 sec</t>
  </si>
  <si>
    <t>25 sec</t>
  </si>
  <si>
    <t>26 sec</t>
  </si>
  <si>
    <t>27 sec</t>
  </si>
  <si>
    <t>28 sec</t>
  </si>
  <si>
    <t>29 sec</t>
  </si>
  <si>
    <t>30 sec</t>
  </si>
  <si>
    <t>31 sec</t>
  </si>
  <si>
    <t>32 sec</t>
  </si>
  <si>
    <t>33 sec</t>
  </si>
  <si>
    <t>34 sec</t>
  </si>
  <si>
    <t>35 sec</t>
  </si>
  <si>
    <t>36 sec</t>
  </si>
  <si>
    <t>37 sec</t>
  </si>
  <si>
    <t>38 sec</t>
  </si>
  <si>
    <t>39 sec</t>
  </si>
  <si>
    <t>40 sec</t>
  </si>
  <si>
    <t>41 sec</t>
  </si>
  <si>
    <t>42 sec</t>
  </si>
  <si>
    <t>43 sec</t>
  </si>
  <si>
    <t>44 sec</t>
  </si>
  <si>
    <t>45 sec</t>
  </si>
  <si>
    <t>46 sec</t>
  </si>
  <si>
    <t>47 sec</t>
  </si>
  <si>
    <t>48 sec</t>
  </si>
  <si>
    <t>49 sec</t>
  </si>
  <si>
    <t>50 sec</t>
  </si>
  <si>
    <t>1.check the two defects in the Booking</t>
  </si>
  <si>
    <t>1.DailyTaskTracker</t>
  </si>
  <si>
    <t>COD</t>
  </si>
  <si>
    <t>check the two defects in the Booking</t>
  </si>
  <si>
    <t>1.check the issues in dotnet debugging of keystone
2.Learn R programming.
3.Learn Big Data.
4.combining AngularJs and R reports</t>
  </si>
  <si>
    <t>check the issues in dotnet debugging of keystone</t>
  </si>
  <si>
    <t>23/11/2016 COD</t>
  </si>
  <si>
    <t>Day</t>
  </si>
  <si>
    <t>Break Fast</t>
  </si>
  <si>
    <t>Break1</t>
  </si>
  <si>
    <t>Lunch</t>
  </si>
  <si>
    <t>Break2</t>
  </si>
  <si>
    <t>Dinner</t>
  </si>
  <si>
    <t>1.GroundNut Salad
2.Tea(with milk &amp; sugar)
3.1 Biscuit</t>
  </si>
  <si>
    <t>Wakeup snack</t>
  </si>
  <si>
    <t xml:space="preserve">Purchase Order </t>
  </si>
  <si>
    <t>R1.3.5.0</t>
  </si>
  <si>
    <t xml:space="preserve">An issue was identified where UDF code validation is not being performed by the PO upload processor in MDM. </t>
  </si>
  <si>
    <t xml:space="preserve">1.Green Salad
2.1 cup of dhaal
</t>
  </si>
  <si>
    <t xml:space="preserve">1. Medium Boost
</t>
  </si>
  <si>
    <t>1) 2 Almond
2) Siraga Water</t>
  </si>
  <si>
    <t>1.150 grms Masala Peanut</t>
  </si>
  <si>
    <t>1.4 Chappathi
2.1/2 Egg Burgi
3. 2 omlet
4.5 otta vada</t>
  </si>
  <si>
    <t>1) Cumin Water</t>
  </si>
  <si>
    <t xml:space="preserve">1.Sprout Salad
2.Tea(with milk &amp; sugar)
</t>
  </si>
  <si>
    <t>1.1 almond, 1 dates, 1.walnut, 6 dry grapes</t>
  </si>
  <si>
    <t>Grean Tea</t>
  </si>
  <si>
    <t>Steps</t>
  </si>
  <si>
    <t>Execercise</t>
  </si>
  <si>
    <t>Yes</t>
  </si>
  <si>
    <t>yes</t>
  </si>
  <si>
    <t xml:space="preserve">1.3 Chappathi
2.1/2 Egg Burgi
3. 2 omlet
</t>
  </si>
  <si>
    <t>Sleep</t>
  </si>
  <si>
    <t>1) Cumin Tea
2) 4 Almound</t>
  </si>
  <si>
    <t xml:space="preserve">1.GroundNut Salad
2.Tea(with milk &amp; sugar)
</t>
  </si>
  <si>
    <t>7h 12m</t>
  </si>
  <si>
    <t>6h 56min</t>
  </si>
  <si>
    <t>7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</si>
</sst>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[$-409]d\-mmm;@"/>
    <numFmt numFmtId="165" formatCode="_-* #,##0.00_-;\-* #,##0.00_-;_-* &quot;-&quot;??_-;_-@_-"/>
    <numFmt numFmtId="166" formatCode="[$-409]d\-mmm\-yy;@"/>
    <numFmt numFmtId="167" formatCode="0.0"/>
    <numFmt numFmtId="168" formatCode="_-* #,##0.000_-;\-* #,##0.000_-;_-* &quot;-&quot;??_-;_-@_-"/>
    <numFmt numFmtId="169" formatCode="_-* #,##0_-;\-* #,##0_-;_-* &quot;-&quot;??_-;_-@_-"/>
    <numFmt numFmtId="170" formatCode="_-* #,##0.0_-;\-* #,##0.0_-;_-* &quot;-&quot;??_-;_-@_-"/>
    <numFmt numFmtId="171" formatCode="d\ mmm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28"/>
      <color rgb="FF00206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entury Gothic"/>
      <family val="2"/>
    </font>
    <font>
      <b/>
      <sz val="20"/>
      <color theme="0"/>
      <name val="Anivers"/>
      <family val="3"/>
    </font>
    <font>
      <b/>
      <i/>
      <sz val="14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Tahoma"/>
      <family val="2"/>
    </font>
    <font>
      <sz val="10"/>
      <color indexed="9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51B2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AA61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0" xfId="0" applyFont="1"/>
    <xf numFmtId="49" fontId="1" fillId="3" borderId="1" xfId="0" applyNumberFormat="1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0" fillId="6" borderId="0" xfId="0" applyFill="1"/>
    <xf numFmtId="49" fontId="1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49" fontId="3" fillId="6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6" borderId="0" xfId="0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5" fillId="7" borderId="0" xfId="0" applyFont="1" applyFill="1"/>
    <xf numFmtId="4" fontId="0" fillId="0" borderId="0" xfId="0" applyNumberFormat="1"/>
    <xf numFmtId="4" fontId="6" fillId="8" borderId="1" xfId="0" applyNumberFormat="1" applyFont="1" applyFill="1" applyBorder="1"/>
    <xf numFmtId="4" fontId="6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16" fontId="1" fillId="0" borderId="3" xfId="0" applyNumberFormat="1" applyFont="1" applyBorder="1"/>
    <xf numFmtId="0" fontId="0" fillId="2" borderId="4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0" fillId="6" borderId="4" xfId="0" applyFill="1" applyBorder="1"/>
    <xf numFmtId="0" fontId="0" fillId="0" borderId="4" xfId="0" applyBorder="1"/>
    <xf numFmtId="0" fontId="5" fillId="7" borderId="2" xfId="0" applyFont="1" applyFill="1" applyBorder="1"/>
    <xf numFmtId="18" fontId="1" fillId="0" borderId="0" xfId="0" applyNumberFormat="1" applyFont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11" borderId="0" xfId="0" applyFill="1"/>
    <xf numFmtId="165" fontId="0" fillId="11" borderId="0" xfId="1" applyNumberFormat="1" applyFont="1" applyFill="1"/>
    <xf numFmtId="2" fontId="0" fillId="11" borderId="0" xfId="1" applyNumberFormat="1" applyFont="1" applyFill="1"/>
    <xf numFmtId="43" fontId="0" fillId="11" borderId="0" xfId="1" applyFont="1" applyFill="1"/>
    <xf numFmtId="0" fontId="0" fillId="12" borderId="5" xfId="0" applyFill="1" applyBorder="1"/>
    <xf numFmtId="0" fontId="0" fillId="12" borderId="6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1" borderId="8" xfId="0" applyFill="1" applyBorder="1"/>
    <xf numFmtId="0" fontId="0" fillId="11" borderId="0" xfId="0" applyFill="1" applyBorder="1"/>
    <xf numFmtId="165" fontId="12" fillId="11" borderId="0" xfId="1" applyNumberFormat="1" applyFont="1" applyFill="1" applyBorder="1" applyAlignment="1">
      <alignment horizontal="left" vertical="center" indent="44"/>
    </xf>
    <xf numFmtId="165" fontId="12" fillId="11" borderId="9" xfId="1" applyNumberFormat="1" applyFont="1" applyFill="1" applyBorder="1" applyAlignment="1">
      <alignment horizontal="left" vertical="center" indent="44"/>
    </xf>
    <xf numFmtId="0" fontId="13" fillId="11" borderId="0" xfId="0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43" fontId="0" fillId="11" borderId="0" xfId="1" applyFont="1" applyFill="1" applyBorder="1"/>
    <xf numFmtId="165" fontId="0" fillId="11" borderId="0" xfId="1" applyNumberFormat="1" applyFont="1" applyFill="1" applyBorder="1"/>
    <xf numFmtId="2" fontId="0" fillId="11" borderId="0" xfId="1" applyNumberFormat="1" applyFont="1" applyFill="1" applyBorder="1"/>
    <xf numFmtId="0" fontId="0" fillId="11" borderId="9" xfId="0" applyFill="1" applyBorder="1"/>
    <xf numFmtId="43" fontId="0" fillId="13" borderId="0" xfId="1" applyFont="1" applyFill="1" applyBorder="1"/>
    <xf numFmtId="2" fontId="1" fillId="11" borderId="12" xfId="1" applyNumberFormat="1" applyFont="1" applyFill="1" applyBorder="1"/>
    <xf numFmtId="0" fontId="1" fillId="11" borderId="12" xfId="0" applyFont="1" applyFill="1" applyBorder="1"/>
    <xf numFmtId="0" fontId="15" fillId="11" borderId="14" xfId="0" applyFont="1" applyFill="1" applyBorder="1"/>
    <xf numFmtId="0" fontId="16" fillId="11" borderId="0" xfId="0" applyFont="1" applyFill="1" applyBorder="1"/>
    <xf numFmtId="0" fontId="0" fillId="11" borderId="15" xfId="0" applyFill="1" applyBorder="1"/>
    <xf numFmtId="165" fontId="0" fillId="13" borderId="1" xfId="1" applyNumberFormat="1" applyFont="1" applyFill="1" applyBorder="1"/>
    <xf numFmtId="2" fontId="0" fillId="11" borderId="1" xfId="1" applyNumberFormat="1" applyFont="1" applyFill="1" applyBorder="1"/>
    <xf numFmtId="0" fontId="0" fillId="11" borderId="1" xfId="0" applyFill="1" applyBorder="1"/>
    <xf numFmtId="43" fontId="0" fillId="13" borderId="1" xfId="1" applyFont="1" applyFill="1" applyBorder="1"/>
    <xf numFmtId="0" fontId="0" fillId="13" borderId="16" xfId="0" applyFill="1" applyBorder="1"/>
    <xf numFmtId="0" fontId="0" fillId="11" borderId="0" xfId="0" quotePrefix="1" applyFill="1" applyBorder="1"/>
    <xf numFmtId="166" fontId="0" fillId="11" borderId="1" xfId="1" applyNumberFormat="1" applyFont="1" applyFill="1" applyBorder="1"/>
    <xf numFmtId="0" fontId="0" fillId="11" borderId="16" xfId="0" applyFill="1" applyBorder="1"/>
    <xf numFmtId="0" fontId="0" fillId="11" borderId="17" xfId="0" applyFill="1" applyBorder="1"/>
    <xf numFmtId="165" fontId="5" fillId="10" borderId="18" xfId="1" applyNumberFormat="1" applyFont="1" applyFill="1" applyBorder="1"/>
    <xf numFmtId="2" fontId="0" fillId="11" borderId="18" xfId="1" applyNumberFormat="1" applyFont="1" applyFill="1" applyBorder="1"/>
    <xf numFmtId="167" fontId="0" fillId="11" borderId="18" xfId="0" applyNumberFormat="1" applyFill="1" applyBorder="1"/>
    <xf numFmtId="0" fontId="0" fillId="11" borderId="18" xfId="0" applyFill="1" applyBorder="1"/>
    <xf numFmtId="168" fontId="0" fillId="11" borderId="19" xfId="1" applyNumberFormat="1" applyFont="1" applyFill="1" applyBorder="1"/>
    <xf numFmtId="2" fontId="0" fillId="11" borderId="0" xfId="1" applyNumberFormat="1" applyFont="1" applyFill="1" applyBorder="1" applyAlignment="1">
      <alignment horizontal="left"/>
    </xf>
    <xf numFmtId="169" fontId="1" fillId="11" borderId="0" xfId="1" applyNumberFormat="1" applyFont="1" applyFill="1" applyBorder="1"/>
    <xf numFmtId="0" fontId="0" fillId="11" borderId="20" xfId="0" applyFill="1" applyBorder="1"/>
    <xf numFmtId="165" fontId="0" fillId="11" borderId="21" xfId="1" applyNumberFormat="1" applyFont="1" applyFill="1" applyBorder="1"/>
    <xf numFmtId="2" fontId="0" fillId="11" borderId="21" xfId="1" applyNumberFormat="1" applyFont="1" applyFill="1" applyBorder="1" applyAlignment="1">
      <alignment horizontal="left"/>
    </xf>
    <xf numFmtId="0" fontId="0" fillId="11" borderId="21" xfId="0" applyFill="1" applyBorder="1"/>
    <xf numFmtId="169" fontId="1" fillId="11" borderId="21" xfId="1" applyNumberFormat="1" applyFont="1" applyFill="1" applyBorder="1"/>
    <xf numFmtId="0" fontId="0" fillId="11" borderId="22" xfId="0" applyFill="1" applyBorder="1"/>
    <xf numFmtId="0" fontId="17" fillId="11" borderId="0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18" fillId="11" borderId="0" xfId="0" applyFont="1" applyFill="1" applyBorder="1"/>
    <xf numFmtId="0" fontId="15" fillId="11" borderId="0" xfId="0" applyFont="1" applyFill="1" applyBorder="1"/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165" fontId="5" fillId="10" borderId="24" xfId="1" applyNumberFormat="1" applyFont="1" applyFill="1" applyBorder="1" applyAlignment="1">
      <alignment horizontal="center" vertical="center" wrapText="1"/>
    </xf>
    <xf numFmtId="2" fontId="5" fillId="10" borderId="24" xfId="1" applyNumberFormat="1" applyFont="1" applyFill="1" applyBorder="1" applyAlignment="1">
      <alignment horizontal="center" vertical="center" wrapText="1"/>
    </xf>
    <xf numFmtId="43" fontId="5" fillId="10" borderId="24" xfId="1" applyFont="1" applyFill="1" applyBorder="1" applyAlignment="1">
      <alignment horizontal="center" vertical="center" wrapText="1"/>
    </xf>
    <xf numFmtId="170" fontId="5" fillId="10" borderId="25" xfId="1" applyNumberFormat="1" applyFont="1" applyFill="1" applyBorder="1" applyAlignment="1">
      <alignment horizontal="center" vertical="center" wrapText="1"/>
    </xf>
    <xf numFmtId="0" fontId="0" fillId="11" borderId="0" xfId="0" applyFill="1" applyBorder="1" applyAlignment="1">
      <alignment wrapText="1"/>
    </xf>
    <xf numFmtId="0" fontId="0" fillId="11" borderId="9" xfId="0" applyFill="1" applyBorder="1" applyAlignment="1">
      <alignment wrapText="1"/>
    </xf>
    <xf numFmtId="0" fontId="0" fillId="11" borderId="0" xfId="0" applyFill="1" applyAlignment="1">
      <alignment wrapText="1"/>
    </xf>
    <xf numFmtId="0" fontId="0" fillId="11" borderId="26" xfId="0" applyFill="1" applyBorder="1" applyAlignment="1">
      <alignment horizontal="center" vertical="center"/>
    </xf>
    <xf numFmtId="171" fontId="0" fillId="11" borderId="27" xfId="0" applyNumberFormat="1" applyFill="1" applyBorder="1" applyAlignment="1">
      <alignment horizontal="center" vertical="center"/>
    </xf>
    <xf numFmtId="165" fontId="0" fillId="13" borderId="27" xfId="1" applyNumberFormat="1" applyFont="1" applyFill="1" applyBorder="1" applyAlignment="1">
      <alignment horizontal="center" vertical="center"/>
    </xf>
    <xf numFmtId="2" fontId="0" fillId="11" borderId="1" xfId="1" applyNumberFormat="1" applyFont="1" applyFill="1" applyBorder="1" applyAlignment="1">
      <alignment horizontal="center" vertical="center"/>
    </xf>
    <xf numFmtId="165" fontId="0" fillId="11" borderId="27" xfId="0" applyNumberFormat="1" applyFill="1" applyBorder="1" applyAlignment="1">
      <alignment horizontal="center" vertical="center"/>
    </xf>
    <xf numFmtId="2" fontId="0" fillId="11" borderId="27" xfId="1" applyNumberFormat="1" applyFont="1" applyFill="1" applyBorder="1" applyAlignment="1">
      <alignment horizontal="center" vertical="center"/>
    </xf>
    <xf numFmtId="43" fontId="0" fillId="11" borderId="28" xfId="1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171" fontId="0" fillId="11" borderId="1" xfId="0" applyNumberFormat="1" applyFill="1" applyBorder="1" applyAlignment="1">
      <alignment horizontal="center" vertical="center"/>
    </xf>
    <xf numFmtId="165" fontId="0" fillId="13" borderId="1" xfId="1" applyNumberFormat="1" applyFont="1" applyFill="1" applyBorder="1" applyAlignment="1">
      <alignment horizontal="center" vertical="center"/>
    </xf>
    <xf numFmtId="165" fontId="0" fillId="11" borderId="1" xfId="0" applyNumberFormat="1" applyFill="1" applyBorder="1" applyAlignment="1">
      <alignment horizontal="center" vertical="center"/>
    </xf>
    <xf numFmtId="43" fontId="0" fillId="11" borderId="16" xfId="1" applyFon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171" fontId="0" fillId="11" borderId="18" xfId="0" applyNumberFormat="1" applyFill="1" applyBorder="1" applyAlignment="1">
      <alignment horizontal="center" vertical="center"/>
    </xf>
    <xf numFmtId="165" fontId="0" fillId="13" borderId="18" xfId="1" applyNumberFormat="1" applyFont="1" applyFill="1" applyBorder="1" applyAlignment="1">
      <alignment horizontal="center" vertical="center"/>
    </xf>
    <xf numFmtId="2" fontId="0" fillId="11" borderId="18" xfId="1" applyNumberFormat="1" applyFont="1" applyFill="1" applyBorder="1" applyAlignment="1">
      <alignment horizontal="center" vertical="center"/>
    </xf>
    <xf numFmtId="165" fontId="0" fillId="11" borderId="18" xfId="0" applyNumberFormat="1" applyFill="1" applyBorder="1" applyAlignment="1">
      <alignment horizontal="center" vertical="center"/>
    </xf>
    <xf numFmtId="2" fontId="0" fillId="11" borderId="29" xfId="1" applyNumberFormat="1" applyFont="1" applyFill="1" applyBorder="1" applyAlignment="1">
      <alignment horizontal="center" vertical="center"/>
    </xf>
    <xf numFmtId="43" fontId="0" fillId="11" borderId="19" xfId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1" fillId="14" borderId="1" xfId="0" applyNumberFormat="1" applyFont="1" applyFill="1" applyBorder="1" applyAlignment="1">
      <alignment horizontal="center" vertical="center"/>
    </xf>
    <xf numFmtId="0" fontId="1" fillId="14" borderId="0" xfId="0" applyFont="1" applyFill="1"/>
    <xf numFmtId="0" fontId="0" fillId="0" borderId="1" xfId="0" applyBorder="1" applyAlignment="1">
      <alignment wrapText="1"/>
    </xf>
    <xf numFmtId="0" fontId="20" fillId="15" borderId="1" xfId="0" applyFont="1" applyFill="1" applyBorder="1" applyAlignment="1">
      <alignment vertical="top"/>
    </xf>
    <xf numFmtId="0" fontId="20" fillId="15" borderId="1" xfId="0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166" fontId="0" fillId="11" borderId="1" xfId="1" applyNumberFormat="1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/>
    <xf numFmtId="165" fontId="11" fillId="12" borderId="6" xfId="1" applyNumberFormat="1" applyFont="1" applyFill="1" applyBorder="1" applyAlignment="1">
      <alignment horizontal="left" vertical="center" indent="44"/>
    </xf>
    <xf numFmtId="165" fontId="11" fillId="12" borderId="7" xfId="1" applyNumberFormat="1" applyFont="1" applyFill="1" applyBorder="1" applyAlignment="1">
      <alignment horizontal="left" vertical="center" indent="44"/>
    </xf>
    <xf numFmtId="165" fontId="11" fillId="12" borderId="0" xfId="1" applyNumberFormat="1" applyFont="1" applyFill="1" applyBorder="1" applyAlignment="1">
      <alignment horizontal="left" vertical="center" indent="44"/>
    </xf>
    <xf numFmtId="165" fontId="11" fillId="12" borderId="9" xfId="1" applyNumberFormat="1" applyFont="1" applyFill="1" applyBorder="1" applyAlignment="1">
      <alignment horizontal="left" vertical="center" indent="44"/>
    </xf>
    <xf numFmtId="0" fontId="16" fillId="13" borderId="0" xfId="0" applyFont="1" applyFill="1" applyBorder="1" applyAlignment="1">
      <alignment horizontal="left"/>
    </xf>
    <xf numFmtId="0" fontId="15" fillId="11" borderId="10" xfId="0" applyFont="1" applyFill="1" applyBorder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1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ont>
        <color theme="0"/>
      </font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Weight</a:t>
            </a:r>
            <a:r>
              <a:rPr lang="fr-FR" b="1" baseline="0">
                <a:solidFill>
                  <a:schemeClr val="tx1"/>
                </a:solidFill>
              </a:rPr>
              <a:t> tracking chart (Kg)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'[1]Weight Tracker'!$G$21</c:f>
              <c:strCache>
                <c:ptCount val="1"/>
                <c:pt idx="0">
                  <c:v>Target</c:v>
                </c:pt>
              </c:strCache>
            </c:strRef>
          </c:tx>
          <c:spPr>
            <a:ln w="25400" cap="rnd">
              <a:solidFill>
                <a:srgbClr val="C51B2B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Tracker'!$G$22:$G$49</c:f>
              <c:numCache>
                <c:formatCode>General</c:formatCode>
                <c:ptCount val="28"/>
                <c:pt idx="0">
                  <c:v>77.65517241379311</c:v>
                </c:pt>
                <c:pt idx="1">
                  <c:v>77.310344827586221</c:v>
                </c:pt>
                <c:pt idx="2">
                  <c:v>76.965517241379331</c:v>
                </c:pt>
                <c:pt idx="3">
                  <c:v>76.620689655172441</c:v>
                </c:pt>
                <c:pt idx="4">
                  <c:v>76.275862068965552</c:v>
                </c:pt>
                <c:pt idx="5">
                  <c:v>75.931034482758662</c:v>
                </c:pt>
                <c:pt idx="6">
                  <c:v>75.586206896551772</c:v>
                </c:pt>
                <c:pt idx="7">
                  <c:v>75.241379310344882</c:v>
                </c:pt>
                <c:pt idx="8">
                  <c:v>74.896551724137993</c:v>
                </c:pt>
                <c:pt idx="9">
                  <c:v>74.551724137931103</c:v>
                </c:pt>
                <c:pt idx="10">
                  <c:v>74.206896551724213</c:v>
                </c:pt>
                <c:pt idx="11">
                  <c:v>73.862068965517324</c:v>
                </c:pt>
                <c:pt idx="12">
                  <c:v>73.517241379310434</c:v>
                </c:pt>
                <c:pt idx="13">
                  <c:v>73.172413793103544</c:v>
                </c:pt>
                <c:pt idx="14">
                  <c:v>72.827586206896655</c:v>
                </c:pt>
                <c:pt idx="15">
                  <c:v>72.482758620689765</c:v>
                </c:pt>
                <c:pt idx="16">
                  <c:v>72.137931034482875</c:v>
                </c:pt>
                <c:pt idx="17">
                  <c:v>71.793103448275986</c:v>
                </c:pt>
                <c:pt idx="18">
                  <c:v>71.448275862069096</c:v>
                </c:pt>
                <c:pt idx="19">
                  <c:v>71.103448275862206</c:v>
                </c:pt>
                <c:pt idx="20">
                  <c:v>70.758620689655316</c:v>
                </c:pt>
                <c:pt idx="21">
                  <c:v>70.413793103448427</c:v>
                </c:pt>
                <c:pt idx="22">
                  <c:v>70.068965517241537</c:v>
                </c:pt>
                <c:pt idx="23">
                  <c:v>69.724137931034647</c:v>
                </c:pt>
                <c:pt idx="24">
                  <c:v>69.379310344827758</c:v>
                </c:pt>
                <c:pt idx="25">
                  <c:v>69.034482758620868</c:v>
                </c:pt>
                <c:pt idx="26">
                  <c:v>68.689655172413978</c:v>
                </c:pt>
                <c:pt idx="27">
                  <c:v>68.344827586207089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2-4D60-883B-0A8CFE6CDE5D}"/>
            </c:ext>
          </c:extLst>
        </c:ser>
        <c:ser>
          <c:idx val="1"/>
          <c:order val="1"/>
          <c:tx>
            <c:strRef>
              <c:f>'[1]Weight Tracker'!$D$21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'[1]Weight Tracker'!$D$22:$D$50</c:f>
              <c:numCache>
                <c:formatCode>General</c:formatCode>
                <c:ptCount val="29"/>
                <c:pt idx="0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2-4D60-883B-0A8CFE6C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86064"/>
        <c:axId val="107387744"/>
      </c:scatterChart>
      <c:valAx>
        <c:axId val="107386064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7744"/>
        <c:crosses val="autoZero"/>
        <c:crossBetween val="midCat"/>
        <c:minorUnit val="1"/>
      </c:valAx>
      <c:valAx>
        <c:axId val="107387744"/>
        <c:scaling>
          <c:orientation val="minMax"/>
          <c:max val="120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10</xdr:col>
      <xdr:colOff>847725</xdr:colOff>
      <xdr:row>47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875"/>
          <a:ext cx="10058400" cy="6286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207962</xdr:colOff>
      <xdr:row>17</xdr:row>
      <xdr:rowOff>139699</xdr:rowOff>
    </xdr:from>
    <xdr:to>
      <xdr:col>19</xdr:col>
      <xdr:colOff>165100</xdr:colOff>
      <xdr:row>35</xdr:row>
      <xdr:rowOff>149225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16</xdr:row>
      <xdr:rowOff>74083</xdr:rowOff>
    </xdr:from>
    <xdr:to>
      <xdr:col>19</xdr:col>
      <xdr:colOff>179971</xdr:colOff>
      <xdr:row>17</xdr:row>
      <xdr:rowOff>139700</xdr:rowOff>
    </xdr:to>
    <xdr:sp macro="" textlink="">
      <xdr:nvSpPr>
        <xdr:cNvPr id="3" name="TextBox 2"/>
        <xdr:cNvSpPr txBox="1"/>
      </xdr:nvSpPr>
      <xdr:spPr>
        <a:xfrm>
          <a:off x="7496175" y="3217333"/>
          <a:ext cx="5618746" cy="265642"/>
        </a:xfrm>
        <a:prstGeom prst="rect">
          <a:avLst/>
        </a:prstGeom>
        <a:solidFill>
          <a:srgbClr val="C51B2B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400" b="1">
              <a:solidFill>
                <a:schemeClr val="bg1"/>
              </a:solidFill>
              <a:latin typeface="Century Gothic" panose="020B0502020202020204" pitchFamily="34" charset="0"/>
            </a:rPr>
            <a:t>Good Luck &amp; Stay Fit!!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ja_d02\AppData\Local\Microsoft\Windows\INetCache\Content.Outlook\6EXYCFTE\Weight_Tracker%20(Nare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 Tracker"/>
    </sheetNames>
    <sheetDataSet>
      <sheetData sheetId="0">
        <row r="21">
          <cell r="D21" t="str">
            <v>Weight (kg)</v>
          </cell>
          <cell r="G21" t="str">
            <v>Target</v>
          </cell>
        </row>
        <row r="22">
          <cell r="D22">
            <v>78</v>
          </cell>
          <cell r="G22">
            <v>77.65517241379311</v>
          </cell>
        </row>
        <row r="23">
          <cell r="D23"/>
          <cell r="G23">
            <v>77.310344827586221</v>
          </cell>
        </row>
        <row r="24">
          <cell r="D24"/>
          <cell r="G24">
            <v>76.965517241379331</v>
          </cell>
        </row>
        <row r="25">
          <cell r="D25"/>
          <cell r="G25">
            <v>76.620689655172441</v>
          </cell>
        </row>
        <row r="26">
          <cell r="D26"/>
          <cell r="G26">
            <v>76.275862068965552</v>
          </cell>
        </row>
        <row r="27">
          <cell r="D27"/>
          <cell r="G27">
            <v>75.931034482758662</v>
          </cell>
        </row>
        <row r="28">
          <cell r="D28"/>
          <cell r="G28">
            <v>75.586206896551772</v>
          </cell>
        </row>
        <row r="29">
          <cell r="D29"/>
          <cell r="G29">
            <v>75.241379310344882</v>
          </cell>
        </row>
        <row r="30">
          <cell r="D30"/>
          <cell r="G30">
            <v>74.896551724137993</v>
          </cell>
        </row>
        <row r="31">
          <cell r="D31"/>
          <cell r="G31">
            <v>74.551724137931103</v>
          </cell>
        </row>
        <row r="32">
          <cell r="D32"/>
          <cell r="G32">
            <v>74.206896551724213</v>
          </cell>
        </row>
        <row r="33">
          <cell r="D33"/>
          <cell r="G33">
            <v>73.862068965517324</v>
          </cell>
        </row>
        <row r="34">
          <cell r="D34"/>
          <cell r="G34">
            <v>73.517241379310434</v>
          </cell>
        </row>
        <row r="35">
          <cell r="D35"/>
          <cell r="G35">
            <v>73.172413793103544</v>
          </cell>
        </row>
        <row r="36">
          <cell r="D36"/>
          <cell r="G36">
            <v>72.827586206896655</v>
          </cell>
        </row>
        <row r="37">
          <cell r="D37"/>
          <cell r="G37">
            <v>72.482758620689765</v>
          </cell>
        </row>
        <row r="38">
          <cell r="D38"/>
          <cell r="G38">
            <v>72.137931034482875</v>
          </cell>
        </row>
        <row r="39">
          <cell r="D39"/>
          <cell r="G39">
            <v>71.793103448275986</v>
          </cell>
        </row>
        <row r="40">
          <cell r="D40"/>
          <cell r="G40">
            <v>71.448275862069096</v>
          </cell>
        </row>
        <row r="41">
          <cell r="D41"/>
          <cell r="G41">
            <v>71.103448275862206</v>
          </cell>
        </row>
        <row r="42">
          <cell r="D42"/>
          <cell r="G42">
            <v>70.758620689655316</v>
          </cell>
        </row>
        <row r="43">
          <cell r="D43"/>
          <cell r="G43">
            <v>70.413793103448427</v>
          </cell>
        </row>
        <row r="44">
          <cell r="D44"/>
          <cell r="G44">
            <v>70.068965517241537</v>
          </cell>
        </row>
        <row r="45">
          <cell r="D45"/>
          <cell r="G45">
            <v>69.724137931034647</v>
          </cell>
        </row>
        <row r="46">
          <cell r="D46"/>
          <cell r="G46">
            <v>69.379310344827758</v>
          </cell>
        </row>
        <row r="47">
          <cell r="D47"/>
          <cell r="G47">
            <v>69.034482758620868</v>
          </cell>
        </row>
        <row r="48">
          <cell r="D48"/>
          <cell r="G48">
            <v>68.689655172413978</v>
          </cell>
        </row>
        <row r="49">
          <cell r="D49"/>
          <cell r="G49">
            <v>68.344827586207089</v>
          </cell>
        </row>
        <row r="50">
          <cell r="D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"/>
    </sheetView>
  </sheetViews>
  <sheetFormatPr defaultRowHeight="15"/>
  <cols>
    <col min="1" max="1" width="26.140625" customWidth="1"/>
    <col min="2" max="2" width="86.28515625" customWidth="1"/>
    <col min="3" max="3" width="75.28515625" customWidth="1"/>
  </cols>
  <sheetData>
    <row r="1" spans="1:3" ht="25.5" customHeight="1">
      <c r="A1" s="19"/>
      <c r="B1" s="20" t="s">
        <v>12</v>
      </c>
      <c r="C1" s="20" t="s">
        <v>13</v>
      </c>
    </row>
    <row r="2" spans="1:3" ht="116.25" customHeight="1">
      <c r="A2" s="20" t="s">
        <v>14</v>
      </c>
      <c r="B2" s="1" t="s">
        <v>161</v>
      </c>
      <c r="C2" s="115" t="s">
        <v>165</v>
      </c>
    </row>
    <row r="3" spans="1:3" ht="141" customHeight="1">
      <c r="A3" s="20" t="s">
        <v>15</v>
      </c>
      <c r="B3" s="1" t="s">
        <v>162</v>
      </c>
      <c r="C3" s="1"/>
    </row>
    <row r="7" spans="1:3">
      <c r="A7" s="18"/>
    </row>
    <row r="8" spans="1:3">
      <c r="C8" s="18"/>
    </row>
    <row r="10" spans="1:3">
      <c r="C10" s="1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4" sqref="D4"/>
    </sheetView>
  </sheetViews>
  <sheetFormatPr defaultRowHeight="15"/>
  <cols>
    <col min="2" max="2" width="46" customWidth="1"/>
    <col min="3" max="3" width="31.5703125" customWidth="1"/>
    <col min="4" max="4" width="46.7109375" bestFit="1" customWidth="1"/>
  </cols>
  <sheetData>
    <row r="1" spans="1:4" ht="29.25" customHeight="1">
      <c r="A1" s="116">
        <v>6529</v>
      </c>
      <c r="B1" s="117" t="s">
        <v>176</v>
      </c>
      <c r="C1" s="116" t="s">
        <v>177</v>
      </c>
      <c r="D1" s="118" t="s">
        <v>178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9" sqref="D9"/>
    </sheetView>
  </sheetViews>
  <sheetFormatPr defaultRowHeight="15"/>
  <cols>
    <col min="2" max="2" width="16" customWidth="1"/>
    <col min="3" max="3" width="70" customWidth="1"/>
    <col min="4" max="5" width="15" customWidth="1"/>
    <col min="6" max="6" width="28.28515625" customWidth="1"/>
  </cols>
  <sheetData>
    <row r="1" spans="1:6">
      <c r="A1" s="3" t="s">
        <v>16</v>
      </c>
    </row>
    <row r="3" spans="1:6" ht="18.75">
      <c r="B3" s="121" t="s">
        <v>25</v>
      </c>
      <c r="C3" s="121"/>
      <c r="D3" s="121"/>
      <c r="E3" s="121"/>
    </row>
    <row r="5" spans="1:6">
      <c r="B5" s="21" t="s">
        <v>17</v>
      </c>
      <c r="C5" s="21" t="s">
        <v>18</v>
      </c>
      <c r="D5" s="21" t="s">
        <v>19</v>
      </c>
    </row>
    <row r="6" spans="1:6">
      <c r="B6" s="1">
        <v>1</v>
      </c>
      <c r="C6" s="1" t="s">
        <v>164</v>
      </c>
      <c r="D6" s="1" t="s">
        <v>163</v>
      </c>
    </row>
    <row r="7" spans="1:6">
      <c r="B7" s="1">
        <v>2</v>
      </c>
      <c r="C7" s="1" t="s">
        <v>166</v>
      </c>
      <c r="D7" s="1" t="s">
        <v>167</v>
      </c>
    </row>
    <row r="8" spans="1:6">
      <c r="B8" s="1"/>
      <c r="C8" s="1"/>
      <c r="D8" s="1"/>
    </row>
    <row r="9" spans="1:6">
      <c r="B9" s="1"/>
      <c r="C9" s="1"/>
      <c r="D9" s="1"/>
    </row>
    <row r="10" spans="1:6">
      <c r="B10" s="1"/>
      <c r="C10" s="1"/>
      <c r="D10" s="1"/>
    </row>
    <row r="12" spans="1:6">
      <c r="B12" s="21" t="s">
        <v>20</v>
      </c>
      <c r="C12" s="21" t="s">
        <v>21</v>
      </c>
      <c r="D12" s="21" t="s">
        <v>22</v>
      </c>
      <c r="E12" s="21" t="s">
        <v>23</v>
      </c>
      <c r="F12" s="21" t="s">
        <v>24</v>
      </c>
    </row>
    <row r="13" spans="1:6">
      <c r="B13" s="1"/>
      <c r="C13" s="1"/>
      <c r="D13" s="1"/>
      <c r="E13" s="1"/>
      <c r="F13" s="1"/>
    </row>
    <row r="14" spans="1:6">
      <c r="B14" s="1"/>
      <c r="C14" s="1"/>
      <c r="D14" s="1"/>
      <c r="E14" s="1"/>
      <c r="F14" s="1"/>
    </row>
    <row r="15" spans="1:6">
      <c r="B15" s="1"/>
      <c r="C15" s="1"/>
      <c r="D15" s="1"/>
      <c r="E15" s="1"/>
      <c r="F15" s="1"/>
    </row>
    <row r="16" spans="1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</sheetData>
  <mergeCells count="1"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66"/>
  <sheetViews>
    <sheetView topLeftCell="A14" workbookViewId="0">
      <selection activeCell="E30" sqref="E30"/>
    </sheetView>
  </sheetViews>
  <sheetFormatPr defaultRowHeight="15"/>
  <cols>
    <col min="1" max="2" width="16.7109375" style="3" customWidth="1"/>
    <col min="3" max="4" width="12.7109375" customWidth="1"/>
    <col min="5" max="5" width="39.140625" customWidth="1"/>
    <col min="6" max="6" width="10.28515625" style="6" bestFit="1" customWidth="1"/>
    <col min="7" max="7" width="12.28515625" customWidth="1"/>
    <col min="8" max="8" width="14.42578125" customWidth="1"/>
    <col min="9" max="9" width="15.140625" customWidth="1"/>
    <col min="10" max="10" width="19.5703125" style="11" bestFit="1" customWidth="1"/>
    <col min="11" max="11" width="18.28515625" customWidth="1"/>
    <col min="12" max="12" width="18.140625" customWidth="1"/>
  </cols>
  <sheetData>
    <row r="1" spans="1:271" ht="36">
      <c r="F1" s="122" t="s">
        <v>10</v>
      </c>
      <c r="G1" s="123"/>
      <c r="H1" s="123"/>
      <c r="J1"/>
    </row>
    <row r="2" spans="1:271" ht="36">
      <c r="F2" s="12"/>
      <c r="G2" s="13"/>
      <c r="H2" s="13"/>
      <c r="J2"/>
    </row>
    <row r="3" spans="1:271">
      <c r="A3" s="14" t="s">
        <v>9</v>
      </c>
      <c r="B3" s="15" t="s">
        <v>7</v>
      </c>
      <c r="C3" s="16" t="s">
        <v>8</v>
      </c>
      <c r="D3" s="17" t="s">
        <v>11</v>
      </c>
      <c r="F3"/>
      <c r="J3"/>
    </row>
    <row r="4" spans="1:271">
      <c r="F4"/>
      <c r="J4"/>
    </row>
    <row r="5" spans="1:271">
      <c r="F5"/>
      <c r="J5"/>
    </row>
    <row r="6" spans="1:271" s="5" customFormat="1">
      <c r="A6" s="4" t="s">
        <v>5</v>
      </c>
      <c r="B6" s="4" t="s">
        <v>78</v>
      </c>
      <c r="C6" s="4" t="s">
        <v>0</v>
      </c>
      <c r="D6" s="4" t="s">
        <v>1</v>
      </c>
      <c r="E6" s="4" t="s">
        <v>80</v>
      </c>
      <c r="F6" s="7" t="s">
        <v>6</v>
      </c>
      <c r="G6" s="4" t="s">
        <v>79</v>
      </c>
      <c r="H6" s="4" t="s">
        <v>2</v>
      </c>
      <c r="I6" s="4" t="s">
        <v>3</v>
      </c>
      <c r="J6" s="9" t="s">
        <v>60</v>
      </c>
      <c r="K6" s="4" t="s">
        <v>4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</row>
    <row r="7" spans="1:271">
      <c r="A7" s="2">
        <v>42675</v>
      </c>
      <c r="B7" s="23"/>
      <c r="C7" s="24"/>
      <c r="D7" s="24"/>
      <c r="E7" s="23"/>
      <c r="F7" s="25"/>
      <c r="G7" s="23"/>
      <c r="H7" s="24"/>
      <c r="I7" s="24"/>
      <c r="J7" s="25"/>
      <c r="K7" s="26"/>
    </row>
    <row r="8" spans="1:271">
      <c r="A8" s="22">
        <v>42676</v>
      </c>
      <c r="B8" s="27"/>
      <c r="C8" s="27"/>
      <c r="D8" s="27"/>
      <c r="E8" s="27"/>
      <c r="F8" s="25"/>
      <c r="G8" s="27"/>
      <c r="H8" s="27"/>
      <c r="I8" s="27"/>
      <c r="J8" s="25"/>
      <c r="K8" s="27"/>
    </row>
    <row r="9" spans="1:271">
      <c r="A9" s="22">
        <v>42677</v>
      </c>
      <c r="B9" s="27"/>
      <c r="C9" s="27"/>
      <c r="D9" s="27"/>
      <c r="E9" s="27"/>
      <c r="F9" s="25"/>
      <c r="G9" s="27"/>
      <c r="H9" s="27"/>
      <c r="I9" s="27"/>
      <c r="J9" s="25"/>
      <c r="K9" s="27"/>
    </row>
    <row r="10" spans="1:271">
      <c r="A10" s="22">
        <v>42678</v>
      </c>
      <c r="B10" s="27"/>
      <c r="C10" s="27"/>
      <c r="D10" s="27"/>
      <c r="E10" s="27"/>
      <c r="F10" s="25"/>
      <c r="G10" s="27"/>
      <c r="H10" s="27"/>
      <c r="I10" s="27"/>
      <c r="J10" s="25"/>
      <c r="K10" s="27"/>
    </row>
    <row r="11" spans="1:271">
      <c r="A11" s="22">
        <v>42679</v>
      </c>
      <c r="B11" s="27"/>
      <c r="C11" s="27"/>
      <c r="D11" s="27"/>
      <c r="E11" s="27"/>
      <c r="F11" s="25"/>
      <c r="G11" s="27"/>
      <c r="H11" s="27"/>
      <c r="I11" s="27"/>
      <c r="J11" s="25"/>
      <c r="K11" s="27"/>
    </row>
    <row r="12" spans="1:271">
      <c r="A12" s="22">
        <v>42680</v>
      </c>
      <c r="B12" s="27"/>
      <c r="C12" s="27"/>
      <c r="D12" s="27"/>
      <c r="E12" s="27"/>
      <c r="F12" s="25"/>
      <c r="G12" s="27"/>
      <c r="H12" s="27"/>
      <c r="I12" s="27"/>
      <c r="J12" s="25"/>
      <c r="K12" s="27"/>
    </row>
    <row r="13" spans="1:271">
      <c r="A13" s="2">
        <v>42681</v>
      </c>
      <c r="B13" s="16"/>
      <c r="C13" s="16"/>
      <c r="D13" s="16"/>
      <c r="E13" s="15"/>
      <c r="F13" s="25"/>
      <c r="G13" s="15"/>
      <c r="H13" s="15"/>
      <c r="I13" s="15"/>
      <c r="J13" s="25"/>
      <c r="K13" s="15"/>
    </row>
    <row r="14" spans="1:271">
      <c r="A14" s="2">
        <v>42682</v>
      </c>
      <c r="B14" s="16"/>
      <c r="C14" s="16"/>
      <c r="D14" s="16"/>
      <c r="E14" s="16"/>
      <c r="F14" s="25"/>
      <c r="G14" s="16"/>
      <c r="H14" s="16"/>
      <c r="I14" s="16"/>
      <c r="J14" s="25"/>
      <c r="K14" s="16"/>
    </row>
    <row r="15" spans="1:271">
      <c r="A15" s="2">
        <v>42683</v>
      </c>
      <c r="B15" s="16"/>
      <c r="C15" s="16"/>
      <c r="D15" s="16"/>
      <c r="E15" s="16"/>
      <c r="F15" s="8"/>
      <c r="G15" s="16"/>
      <c r="H15" s="16"/>
      <c r="I15" s="16"/>
      <c r="J15" s="10"/>
      <c r="K15" s="16"/>
    </row>
    <row r="16" spans="1:271">
      <c r="A16" s="2">
        <v>42684</v>
      </c>
      <c r="B16" s="16"/>
      <c r="C16" s="16"/>
      <c r="D16" s="16"/>
      <c r="E16" s="16"/>
      <c r="F16" s="8"/>
      <c r="G16" s="15"/>
      <c r="H16" s="15"/>
      <c r="I16" s="15"/>
      <c r="J16" s="10"/>
      <c r="K16" s="16"/>
    </row>
    <row r="17" spans="1:11">
      <c r="A17" s="2">
        <v>42685</v>
      </c>
      <c r="B17" s="16"/>
      <c r="C17" s="16"/>
      <c r="D17" s="16"/>
      <c r="E17" s="16"/>
      <c r="F17" s="8"/>
      <c r="G17" s="16"/>
      <c r="H17" s="16"/>
      <c r="I17" s="16"/>
      <c r="J17" s="8"/>
      <c r="K17" s="16"/>
    </row>
    <row r="18" spans="1:11">
      <c r="A18" s="2">
        <v>42686</v>
      </c>
      <c r="B18" s="27"/>
      <c r="C18" s="27"/>
      <c r="D18" s="27"/>
      <c r="E18" s="27"/>
      <c r="F18" s="8"/>
      <c r="G18" s="27"/>
      <c r="H18" s="27"/>
      <c r="I18" s="27"/>
      <c r="J18" s="8"/>
      <c r="K18" s="27"/>
    </row>
    <row r="19" spans="1:11">
      <c r="A19" s="2">
        <v>42687</v>
      </c>
      <c r="B19" s="27"/>
      <c r="C19" s="27"/>
      <c r="D19" s="27"/>
      <c r="E19" s="27"/>
      <c r="F19" s="8"/>
      <c r="G19" s="27"/>
      <c r="H19" s="27"/>
      <c r="I19" s="27"/>
      <c r="J19" s="8"/>
      <c r="K19" s="27"/>
    </row>
    <row r="20" spans="1:11">
      <c r="A20" s="2">
        <v>42688</v>
      </c>
      <c r="B20" s="16"/>
      <c r="C20" s="16"/>
      <c r="D20" s="16"/>
      <c r="E20" s="16"/>
      <c r="F20" s="8"/>
      <c r="G20" s="16"/>
      <c r="H20" s="16"/>
      <c r="I20" s="16"/>
      <c r="J20" s="8"/>
      <c r="K20" s="16"/>
    </row>
    <row r="21" spans="1:11">
      <c r="A21" s="2">
        <v>42689</v>
      </c>
      <c r="B21" s="16"/>
      <c r="C21" s="16"/>
      <c r="D21" s="16"/>
      <c r="E21" s="16"/>
      <c r="F21" s="8"/>
      <c r="G21" s="15"/>
      <c r="H21" s="15"/>
      <c r="I21" s="15"/>
      <c r="J21" s="10"/>
      <c r="K21" s="16"/>
    </row>
    <row r="22" spans="1:11">
      <c r="A22" s="2">
        <v>42690</v>
      </c>
      <c r="B22" s="16"/>
      <c r="C22" s="16"/>
      <c r="D22" s="16"/>
      <c r="E22" s="16"/>
      <c r="F22" s="8"/>
      <c r="G22" s="16"/>
      <c r="H22" s="16"/>
      <c r="I22" s="16"/>
      <c r="J22" s="10"/>
      <c r="K22" s="16"/>
    </row>
    <row r="23" spans="1:11">
      <c r="A23" s="2">
        <v>42691</v>
      </c>
      <c r="B23" s="16"/>
      <c r="C23" s="16"/>
      <c r="D23" s="16"/>
      <c r="E23" s="16"/>
      <c r="F23" s="8"/>
      <c r="G23" s="16"/>
      <c r="H23" s="16"/>
      <c r="I23" s="16"/>
      <c r="J23" s="10"/>
      <c r="K23" s="16"/>
    </row>
    <row r="24" spans="1:11">
      <c r="A24" s="2">
        <v>42692</v>
      </c>
      <c r="B24" s="27"/>
      <c r="C24" s="27"/>
      <c r="D24" s="27"/>
      <c r="E24" s="27"/>
      <c r="F24" s="8"/>
      <c r="G24" s="27"/>
      <c r="H24" s="27"/>
      <c r="I24" s="27"/>
      <c r="J24" s="8"/>
      <c r="K24" s="27"/>
    </row>
    <row r="25" spans="1:11">
      <c r="A25" s="2">
        <v>42693</v>
      </c>
      <c r="B25" s="27"/>
      <c r="C25" s="27"/>
      <c r="D25" s="27"/>
      <c r="E25" s="27"/>
      <c r="F25" s="8"/>
      <c r="G25" s="27"/>
      <c r="H25" s="27"/>
      <c r="I25" s="27"/>
      <c r="J25" s="8"/>
      <c r="K25" s="27"/>
    </row>
    <row r="26" spans="1:11">
      <c r="A26" s="2">
        <v>42694</v>
      </c>
      <c r="B26" s="27"/>
      <c r="C26" s="27"/>
      <c r="D26" s="27"/>
      <c r="E26" s="27"/>
      <c r="F26" s="8"/>
      <c r="G26" s="27"/>
      <c r="H26" s="27"/>
      <c r="I26" s="27"/>
      <c r="J26" s="8"/>
      <c r="K26" s="27"/>
    </row>
    <row r="27" spans="1:11">
      <c r="A27" s="2">
        <v>42695</v>
      </c>
      <c r="B27" s="16"/>
      <c r="C27" s="16"/>
      <c r="D27" s="16"/>
      <c r="E27" s="16"/>
      <c r="F27" s="8"/>
      <c r="G27" s="16"/>
      <c r="H27" s="16"/>
      <c r="I27" s="16"/>
      <c r="J27" s="8"/>
      <c r="K27" s="16"/>
    </row>
    <row r="28" spans="1:11">
      <c r="A28" s="2">
        <v>42696</v>
      </c>
      <c r="B28" s="16"/>
      <c r="C28" s="16"/>
      <c r="D28" s="16"/>
      <c r="E28" s="16"/>
      <c r="F28" s="8"/>
      <c r="G28" s="16"/>
      <c r="H28" s="16"/>
      <c r="I28" s="16"/>
      <c r="J28" s="8"/>
      <c r="K28" s="16"/>
    </row>
    <row r="29" spans="1:11">
      <c r="A29" s="2">
        <v>42697</v>
      </c>
      <c r="B29" s="16"/>
      <c r="C29" s="16"/>
      <c r="D29" s="16"/>
      <c r="E29" s="1"/>
      <c r="F29" s="8"/>
      <c r="G29" s="1"/>
      <c r="H29" s="1"/>
      <c r="I29" s="1"/>
      <c r="J29" s="10"/>
      <c r="K29" s="1"/>
    </row>
    <row r="30" spans="1:11">
      <c r="A30" s="2">
        <v>42698</v>
      </c>
      <c r="B30" s="2"/>
      <c r="C30" s="1"/>
      <c r="D30" s="1"/>
      <c r="E30" s="1"/>
      <c r="F30" s="8"/>
      <c r="G30" s="1"/>
      <c r="H30" s="1"/>
      <c r="I30" s="1"/>
      <c r="J30" s="10"/>
      <c r="K30" s="1"/>
    </row>
    <row r="31" spans="1:11">
      <c r="A31" s="2">
        <v>42699</v>
      </c>
      <c r="B31" s="2"/>
      <c r="C31" s="1"/>
      <c r="D31" s="1"/>
      <c r="E31" s="1"/>
      <c r="F31" s="8"/>
      <c r="G31" s="1"/>
      <c r="H31" s="1"/>
      <c r="I31" s="1"/>
      <c r="J31" s="10"/>
      <c r="K31" s="1"/>
    </row>
    <row r="32" spans="1:11">
      <c r="A32" s="2">
        <v>42700</v>
      </c>
      <c r="B32" s="2"/>
      <c r="C32" s="1"/>
      <c r="D32" s="1"/>
      <c r="E32" s="1"/>
      <c r="F32" s="8"/>
      <c r="G32" s="1"/>
      <c r="H32" s="1"/>
      <c r="I32" s="1"/>
      <c r="J32" s="10"/>
      <c r="K32" s="1"/>
    </row>
    <row r="33" spans="1:11">
      <c r="A33" s="2">
        <v>42701</v>
      </c>
      <c r="B33" s="2"/>
      <c r="C33" s="1"/>
      <c r="D33" s="1"/>
      <c r="E33" s="1"/>
      <c r="F33" s="8"/>
      <c r="G33" s="1"/>
      <c r="H33" s="1"/>
      <c r="I33" s="1"/>
      <c r="J33" s="10"/>
      <c r="K33" s="1"/>
    </row>
    <row r="34" spans="1:11">
      <c r="A34" s="2">
        <v>42702</v>
      </c>
      <c r="B34" s="2"/>
      <c r="C34" s="1"/>
      <c r="D34" s="1"/>
      <c r="E34" s="1"/>
      <c r="F34" s="8"/>
      <c r="G34" s="1"/>
      <c r="H34" s="1"/>
      <c r="I34" s="1"/>
      <c r="J34" s="10"/>
      <c r="K34" s="1"/>
    </row>
    <row r="35" spans="1:11">
      <c r="A35" s="2">
        <v>42703</v>
      </c>
      <c r="B35" s="2"/>
      <c r="C35" s="1"/>
      <c r="D35" s="1"/>
      <c r="E35" s="1"/>
      <c r="F35" s="8"/>
      <c r="G35" s="1"/>
      <c r="H35" s="1"/>
      <c r="I35" s="1"/>
      <c r="J35" s="10"/>
      <c r="K35" s="1"/>
    </row>
    <row r="36" spans="1:11">
      <c r="A36" s="2">
        <v>42704</v>
      </c>
      <c r="B36" s="2"/>
      <c r="C36" s="1"/>
      <c r="D36" s="1"/>
      <c r="E36" s="1"/>
      <c r="F36" s="8"/>
      <c r="G36" s="1"/>
      <c r="H36" s="1"/>
      <c r="I36" s="1"/>
      <c r="J36" s="10"/>
      <c r="K36" s="1"/>
    </row>
    <row r="37" spans="1:11">
      <c r="A37" s="2">
        <v>42705</v>
      </c>
      <c r="B37" s="2"/>
      <c r="C37" s="1"/>
      <c r="D37" s="1"/>
      <c r="E37" s="1"/>
      <c r="F37" s="8"/>
      <c r="G37" s="1"/>
      <c r="H37" s="1"/>
      <c r="I37" s="1"/>
      <c r="J37" s="10"/>
      <c r="K37" s="1"/>
    </row>
    <row r="38" spans="1:11">
      <c r="A38" s="2">
        <v>42706</v>
      </c>
      <c r="B38" s="2"/>
      <c r="C38" s="1"/>
      <c r="D38" s="1"/>
      <c r="E38" s="1"/>
      <c r="F38" s="8"/>
      <c r="G38" s="1"/>
      <c r="H38" s="1"/>
      <c r="I38" s="1"/>
      <c r="J38" s="10"/>
      <c r="K38" s="1"/>
    </row>
    <row r="39" spans="1:11">
      <c r="A39" s="2">
        <v>42707</v>
      </c>
      <c r="B39" s="2"/>
      <c r="C39" s="1"/>
      <c r="D39" s="1"/>
      <c r="E39" s="1"/>
      <c r="F39" s="8"/>
      <c r="G39" s="1"/>
      <c r="H39" s="1"/>
      <c r="I39" s="1"/>
      <c r="J39" s="10"/>
      <c r="K39" s="1"/>
    </row>
    <row r="40" spans="1:11">
      <c r="A40" s="2">
        <v>42708</v>
      </c>
      <c r="B40" s="2"/>
      <c r="C40" s="1"/>
      <c r="D40" s="1"/>
      <c r="E40" s="1"/>
      <c r="F40" s="8"/>
      <c r="G40" s="1"/>
      <c r="H40" s="1"/>
      <c r="I40" s="1"/>
      <c r="J40" s="10"/>
      <c r="K40" s="1"/>
    </row>
    <row r="41" spans="1:11">
      <c r="A41" s="2">
        <v>42709</v>
      </c>
      <c r="B41" s="2"/>
      <c r="C41" s="1"/>
      <c r="D41" s="1"/>
      <c r="E41" s="1"/>
      <c r="F41" s="8"/>
      <c r="G41" s="1"/>
      <c r="H41" s="1"/>
      <c r="I41" s="1"/>
      <c r="J41" s="10"/>
      <c r="K41" s="1"/>
    </row>
    <row r="42" spans="1:11">
      <c r="A42" s="2">
        <v>42710</v>
      </c>
      <c r="B42" s="2"/>
      <c r="C42" s="1"/>
      <c r="D42" s="1"/>
      <c r="E42" s="1"/>
      <c r="F42" s="8"/>
      <c r="G42" s="1"/>
      <c r="H42" s="1"/>
      <c r="I42" s="1"/>
      <c r="J42" s="10"/>
      <c r="K42" s="1"/>
    </row>
    <row r="43" spans="1:11">
      <c r="A43" s="2">
        <v>42711</v>
      </c>
      <c r="B43" s="2"/>
      <c r="C43" s="1"/>
      <c r="D43" s="1"/>
      <c r="E43" s="1"/>
      <c r="F43" s="8"/>
      <c r="G43" s="1"/>
      <c r="H43" s="1"/>
      <c r="I43" s="1"/>
      <c r="J43" s="10"/>
      <c r="K43" s="1"/>
    </row>
    <row r="44" spans="1:11">
      <c r="A44" s="2">
        <v>42712</v>
      </c>
      <c r="B44" s="2"/>
      <c r="C44" s="1"/>
      <c r="D44" s="1"/>
      <c r="E44" s="1"/>
      <c r="F44" s="8"/>
      <c r="G44" s="1"/>
      <c r="H44" s="1"/>
      <c r="I44" s="1"/>
      <c r="J44" s="10"/>
      <c r="K44" s="1"/>
    </row>
    <row r="45" spans="1:11">
      <c r="A45" s="2">
        <v>42713</v>
      </c>
      <c r="B45" s="2"/>
      <c r="C45" s="1"/>
      <c r="D45" s="1"/>
      <c r="E45" s="1"/>
      <c r="F45" s="8"/>
      <c r="G45" s="1"/>
      <c r="H45" s="1"/>
      <c r="I45" s="1"/>
      <c r="J45" s="10"/>
      <c r="K45" s="1"/>
    </row>
    <row r="46" spans="1:11">
      <c r="A46" s="2">
        <v>42714</v>
      </c>
      <c r="B46" s="2"/>
      <c r="C46" s="1"/>
      <c r="D46" s="1"/>
      <c r="E46" s="1"/>
      <c r="F46" s="8"/>
      <c r="G46" s="1"/>
      <c r="H46" s="1"/>
      <c r="I46" s="1"/>
      <c r="J46" s="10"/>
      <c r="K46" s="1"/>
    </row>
    <row r="47" spans="1:11">
      <c r="A47" s="2">
        <v>42715</v>
      </c>
      <c r="B47" s="2"/>
      <c r="C47" s="1"/>
      <c r="D47" s="1"/>
      <c r="E47" s="1"/>
      <c r="F47" s="8"/>
      <c r="G47" s="1"/>
      <c r="H47" s="1"/>
      <c r="I47" s="1"/>
      <c r="J47" s="10"/>
      <c r="K47" s="1"/>
    </row>
    <row r="48" spans="1:11">
      <c r="A48" s="2">
        <v>42716</v>
      </c>
      <c r="B48" s="2"/>
      <c r="C48" s="1"/>
      <c r="D48" s="1"/>
      <c r="E48" s="1"/>
      <c r="F48" s="8"/>
      <c r="G48" s="1"/>
      <c r="H48" s="1"/>
      <c r="I48" s="1"/>
      <c r="J48" s="10"/>
      <c r="K48" s="1"/>
    </row>
    <row r="49" spans="1:11">
      <c r="A49" s="2">
        <v>42717</v>
      </c>
      <c r="B49" s="2"/>
      <c r="C49" s="1"/>
      <c r="D49" s="1"/>
      <c r="E49" s="1"/>
      <c r="F49" s="8"/>
      <c r="G49" s="1"/>
      <c r="H49" s="1"/>
      <c r="I49" s="1"/>
      <c r="J49" s="10"/>
      <c r="K49" s="1"/>
    </row>
    <row r="50" spans="1:11">
      <c r="A50" s="2">
        <v>42718</v>
      </c>
      <c r="B50" s="2"/>
      <c r="C50" s="1"/>
      <c r="D50" s="1"/>
      <c r="E50" s="1"/>
      <c r="F50" s="8"/>
      <c r="G50" s="1"/>
      <c r="H50" s="1"/>
      <c r="I50" s="1"/>
      <c r="J50" s="10"/>
      <c r="K50" s="1"/>
    </row>
    <row r="51" spans="1:11">
      <c r="A51" s="2">
        <v>42719</v>
      </c>
      <c r="B51" s="2"/>
      <c r="C51" s="1"/>
      <c r="D51" s="1"/>
      <c r="E51" s="1"/>
      <c r="F51" s="8"/>
      <c r="G51" s="1"/>
      <c r="H51" s="1"/>
      <c r="I51" s="1"/>
      <c r="J51" s="10"/>
      <c r="K51" s="1"/>
    </row>
    <row r="52" spans="1:11">
      <c r="A52" s="2">
        <v>42720</v>
      </c>
      <c r="B52" s="2"/>
      <c r="C52" s="1"/>
      <c r="D52" s="1"/>
      <c r="E52" s="1"/>
      <c r="F52" s="8"/>
      <c r="G52" s="1"/>
      <c r="H52" s="1"/>
      <c r="I52" s="1"/>
      <c r="J52" s="10"/>
      <c r="K52" s="1"/>
    </row>
    <row r="53" spans="1:11">
      <c r="A53" s="2">
        <v>42721</v>
      </c>
      <c r="B53" s="2"/>
      <c r="C53" s="1"/>
      <c r="D53" s="1"/>
      <c r="E53" s="1"/>
      <c r="F53" s="8"/>
      <c r="G53" s="1"/>
      <c r="H53" s="1"/>
      <c r="I53" s="1"/>
      <c r="J53" s="10"/>
      <c r="K53" s="1"/>
    </row>
    <row r="54" spans="1:11">
      <c r="A54" s="2">
        <v>42722</v>
      </c>
      <c r="B54" s="2"/>
      <c r="C54" s="1"/>
      <c r="D54" s="1"/>
      <c r="E54" s="1"/>
      <c r="F54" s="8"/>
      <c r="G54" s="1"/>
      <c r="H54" s="1"/>
      <c r="I54" s="1"/>
      <c r="J54" s="10"/>
      <c r="K54" s="1"/>
    </row>
    <row r="55" spans="1:11">
      <c r="A55" s="2">
        <v>42723</v>
      </c>
      <c r="B55" s="2"/>
      <c r="C55" s="1"/>
      <c r="D55" s="1"/>
      <c r="E55" s="1"/>
      <c r="F55" s="8"/>
      <c r="G55" s="1"/>
      <c r="H55" s="1"/>
      <c r="I55" s="1"/>
      <c r="J55" s="10"/>
      <c r="K55" s="1"/>
    </row>
    <row r="56" spans="1:11">
      <c r="A56" s="2">
        <v>42724</v>
      </c>
      <c r="B56" s="2"/>
      <c r="C56" s="1"/>
      <c r="D56" s="1"/>
      <c r="E56" s="1"/>
      <c r="F56" s="8"/>
      <c r="G56" s="1"/>
      <c r="H56" s="1"/>
      <c r="I56" s="1"/>
      <c r="J56" s="10"/>
      <c r="K56" s="1"/>
    </row>
    <row r="57" spans="1:11">
      <c r="A57" s="2">
        <v>42725</v>
      </c>
      <c r="B57" s="2"/>
      <c r="C57" s="1"/>
      <c r="D57" s="1"/>
      <c r="E57" s="1"/>
      <c r="F57" s="8"/>
      <c r="G57" s="1"/>
      <c r="H57" s="1"/>
      <c r="I57" s="1"/>
      <c r="J57" s="10"/>
      <c r="K57" s="1"/>
    </row>
    <row r="58" spans="1:11">
      <c r="A58" s="2">
        <v>42726</v>
      </c>
      <c r="B58" s="2"/>
      <c r="C58" s="1"/>
      <c r="D58" s="1"/>
      <c r="E58" s="1"/>
      <c r="F58" s="8"/>
      <c r="G58" s="1"/>
      <c r="H58" s="1"/>
      <c r="I58" s="1"/>
      <c r="J58" s="10"/>
      <c r="K58" s="1"/>
    </row>
    <row r="59" spans="1:11">
      <c r="A59" s="2">
        <v>42727</v>
      </c>
      <c r="B59" s="2"/>
      <c r="C59" s="1"/>
      <c r="D59" s="1"/>
      <c r="E59" s="1"/>
      <c r="F59" s="8"/>
      <c r="G59" s="1"/>
      <c r="H59" s="1"/>
      <c r="I59" s="1"/>
      <c r="J59" s="10"/>
      <c r="K59" s="1"/>
    </row>
    <row r="60" spans="1:11">
      <c r="A60" s="2">
        <v>42728</v>
      </c>
      <c r="B60" s="2"/>
      <c r="C60" s="1"/>
      <c r="D60" s="1"/>
      <c r="E60" s="1"/>
      <c r="F60" s="8"/>
      <c r="G60" s="1"/>
      <c r="H60" s="1"/>
      <c r="I60" s="1"/>
      <c r="J60" s="10"/>
      <c r="K60" s="1"/>
    </row>
    <row r="61" spans="1:11">
      <c r="A61" s="2">
        <v>42729</v>
      </c>
      <c r="B61" s="2"/>
      <c r="C61" s="1"/>
      <c r="D61" s="1"/>
      <c r="E61" s="1"/>
      <c r="F61" s="8"/>
      <c r="G61" s="1"/>
      <c r="H61" s="1"/>
      <c r="I61" s="1"/>
      <c r="J61" s="10"/>
      <c r="K61" s="1"/>
    </row>
    <row r="62" spans="1:11">
      <c r="A62" s="2">
        <v>42730</v>
      </c>
      <c r="B62" s="2"/>
      <c r="C62" s="1"/>
      <c r="D62" s="1"/>
      <c r="E62" s="1"/>
      <c r="F62" s="8"/>
      <c r="G62" s="1"/>
      <c r="H62" s="1"/>
      <c r="I62" s="1"/>
      <c r="J62" s="10"/>
      <c r="K62" s="1"/>
    </row>
    <row r="63" spans="1:11">
      <c r="A63" s="2">
        <v>42731</v>
      </c>
      <c r="B63" s="2"/>
      <c r="C63" s="1"/>
      <c r="D63" s="1"/>
      <c r="E63" s="1"/>
      <c r="F63" s="8"/>
      <c r="G63" s="1"/>
      <c r="H63" s="1"/>
      <c r="I63" s="1"/>
      <c r="J63" s="10"/>
      <c r="K63" s="1"/>
    </row>
    <row r="64" spans="1:11">
      <c r="A64" s="2">
        <v>42732</v>
      </c>
      <c r="B64" s="2"/>
      <c r="C64" s="1"/>
      <c r="D64" s="1"/>
      <c r="E64" s="1"/>
      <c r="F64" s="8"/>
      <c r="G64" s="1"/>
      <c r="H64" s="1"/>
      <c r="I64" s="1"/>
      <c r="J64" s="10"/>
      <c r="K64" s="1"/>
    </row>
    <row r="65" spans="1:11">
      <c r="A65" s="2">
        <v>42733</v>
      </c>
      <c r="B65" s="2"/>
      <c r="C65" s="1"/>
      <c r="D65" s="1"/>
      <c r="E65" s="1"/>
      <c r="F65" s="8"/>
      <c r="G65" s="1"/>
      <c r="H65" s="1"/>
      <c r="I65" s="1"/>
      <c r="J65" s="10"/>
      <c r="K65" s="1"/>
    </row>
    <row r="66" spans="1:11">
      <c r="A66" s="2">
        <v>42734</v>
      </c>
      <c r="B66" s="2"/>
      <c r="C66" s="1"/>
      <c r="D66" s="1"/>
      <c r="E66" s="1"/>
      <c r="F66" s="8"/>
      <c r="G66" s="1"/>
      <c r="H66" s="1"/>
      <c r="I66" s="1"/>
      <c r="J66" s="10"/>
      <c r="K66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H6" sqref="H6"/>
    </sheetView>
  </sheetViews>
  <sheetFormatPr defaultRowHeight="15"/>
  <cols>
    <col min="1" max="1" width="10.7109375" bestFit="1" customWidth="1"/>
    <col min="3" max="3" width="11.28515625" customWidth="1"/>
    <col min="4" max="4" width="34.85546875" customWidth="1"/>
    <col min="5" max="5" width="10.7109375" bestFit="1" customWidth="1"/>
    <col min="6" max="6" width="12.140625" customWidth="1"/>
    <col min="7" max="7" width="12.28515625" customWidth="1"/>
    <col min="8" max="8" width="36.140625" customWidth="1"/>
    <col min="9" max="9" width="11.7109375" bestFit="1" customWidth="1"/>
    <col min="10" max="10" width="25.28515625" bestFit="1" customWidth="1"/>
    <col min="12" max="12" width="18" bestFit="1" customWidth="1"/>
  </cols>
  <sheetData>
    <row r="1" spans="1:12" ht="45">
      <c r="A1" s="29" t="s">
        <v>5</v>
      </c>
      <c r="B1" s="29" t="s">
        <v>81</v>
      </c>
      <c r="C1" s="30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  <row r="2" spans="1:12" ht="30">
      <c r="A2" s="31">
        <v>42689</v>
      </c>
      <c r="B2" t="s">
        <v>92</v>
      </c>
      <c r="C2">
        <v>2</v>
      </c>
      <c r="D2" s="32" t="s">
        <v>95</v>
      </c>
      <c r="E2" t="s">
        <v>93</v>
      </c>
      <c r="H2" s="32" t="s">
        <v>94</v>
      </c>
    </row>
    <row r="3" spans="1:12">
      <c r="A3" s="31">
        <v>42689</v>
      </c>
      <c r="B3" t="s">
        <v>92</v>
      </c>
      <c r="C3">
        <v>2</v>
      </c>
      <c r="D3" s="32" t="s">
        <v>96</v>
      </c>
      <c r="E3" t="s">
        <v>93</v>
      </c>
    </row>
    <row r="4" spans="1:12" ht="45">
      <c r="A4" s="31">
        <v>42689</v>
      </c>
      <c r="B4" t="s">
        <v>92</v>
      </c>
      <c r="C4">
        <v>1</v>
      </c>
      <c r="D4" s="32" t="s">
        <v>98</v>
      </c>
      <c r="E4" t="s">
        <v>93</v>
      </c>
      <c r="H4" t="s">
        <v>97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M1"/>
    </sheetView>
  </sheetViews>
  <sheetFormatPr defaultRowHeight="15"/>
  <sheetData>
    <row r="1" spans="1:12">
      <c r="A1" s="29" t="s">
        <v>5</v>
      </c>
      <c r="B1" s="29" t="s">
        <v>81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29" t="s">
        <v>87</v>
      </c>
      <c r="I1" s="29" t="s">
        <v>88</v>
      </c>
      <c r="J1" s="29" t="s">
        <v>89</v>
      </c>
      <c r="K1" s="29" t="s">
        <v>90</v>
      </c>
      <c r="L1" s="29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opLeftCell="A5" workbookViewId="0">
      <selection activeCell="B8" sqref="B8"/>
    </sheetView>
  </sheetViews>
  <sheetFormatPr defaultRowHeight="15"/>
  <cols>
    <col min="1" max="1" width="20" bestFit="1" customWidth="1"/>
    <col min="2" max="2" width="9.7109375" bestFit="1" customWidth="1"/>
    <col min="3" max="3" width="12.7109375" bestFit="1" customWidth="1"/>
    <col min="4" max="4" width="12.7109375" customWidth="1"/>
    <col min="5" max="5" width="15.28515625" bestFit="1" customWidth="1"/>
    <col min="7" max="7" width="22" bestFit="1" customWidth="1"/>
    <col min="8" max="8" width="15.28515625" bestFit="1" customWidth="1"/>
    <col min="10" max="10" width="12.140625" bestFit="1" customWidth="1"/>
    <col min="11" max="11" width="19" bestFit="1" customWidth="1"/>
    <col min="12" max="12" width="11.140625" bestFit="1" customWidth="1"/>
  </cols>
  <sheetData>
    <row r="1" spans="1:12" ht="26.25">
      <c r="A1" s="124" t="s">
        <v>26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</row>
    <row r="3" spans="1:12" s="3" customFormat="1">
      <c r="A3" s="3" t="s">
        <v>27</v>
      </c>
      <c r="B3" s="3" t="s">
        <v>73</v>
      </c>
      <c r="C3" s="3" t="s">
        <v>75</v>
      </c>
      <c r="D3" s="3" t="s">
        <v>74</v>
      </c>
      <c r="E3" s="28">
        <v>0.375</v>
      </c>
      <c r="F3" s="3" t="s">
        <v>28</v>
      </c>
      <c r="G3" s="3" t="s">
        <v>29</v>
      </c>
      <c r="H3" s="3" t="s">
        <v>30</v>
      </c>
      <c r="I3" s="3" t="s">
        <v>71</v>
      </c>
      <c r="J3" s="3" t="s">
        <v>31</v>
      </c>
      <c r="K3" s="3" t="s">
        <v>32</v>
      </c>
      <c r="L3" s="3" t="s">
        <v>33</v>
      </c>
    </row>
    <row r="4" spans="1:12">
      <c r="A4" t="s">
        <v>34</v>
      </c>
      <c r="B4" t="s">
        <v>77</v>
      </c>
      <c r="C4" t="s">
        <v>55</v>
      </c>
      <c r="D4" t="s">
        <v>76</v>
      </c>
      <c r="E4" t="s">
        <v>41</v>
      </c>
      <c r="F4" t="s">
        <v>44</v>
      </c>
      <c r="G4" t="s">
        <v>54</v>
      </c>
      <c r="H4" t="s">
        <v>52</v>
      </c>
      <c r="I4" t="s">
        <v>45</v>
      </c>
      <c r="J4" t="s">
        <v>44</v>
      </c>
      <c r="K4" t="s">
        <v>49</v>
      </c>
      <c r="L4" t="s">
        <v>50</v>
      </c>
    </row>
    <row r="5" spans="1:12">
      <c r="A5" t="s">
        <v>35</v>
      </c>
      <c r="B5" t="s">
        <v>77</v>
      </c>
      <c r="C5" t="s">
        <v>56</v>
      </c>
      <c r="D5" t="s">
        <v>76</v>
      </c>
      <c r="E5" t="s">
        <v>41</v>
      </c>
      <c r="F5" t="s">
        <v>44</v>
      </c>
      <c r="G5" t="s">
        <v>54</v>
      </c>
      <c r="H5" t="s">
        <v>52</v>
      </c>
      <c r="I5" t="s">
        <v>45</v>
      </c>
      <c r="J5" t="s">
        <v>44</v>
      </c>
      <c r="K5" t="s">
        <v>49</v>
      </c>
      <c r="L5" t="s">
        <v>50</v>
      </c>
    </row>
    <row r="6" spans="1:12">
      <c r="A6" t="s">
        <v>36</v>
      </c>
      <c r="B6" t="s">
        <v>77</v>
      </c>
      <c r="C6" t="s">
        <v>57</v>
      </c>
      <c r="D6" t="s">
        <v>76</v>
      </c>
      <c r="E6" t="s">
        <v>41</v>
      </c>
      <c r="F6" t="s">
        <v>44</v>
      </c>
      <c r="G6" t="s">
        <v>54</v>
      </c>
      <c r="H6" t="s">
        <v>52</v>
      </c>
      <c r="I6" t="s">
        <v>45</v>
      </c>
      <c r="J6" t="s">
        <v>44</v>
      </c>
      <c r="K6" t="s">
        <v>49</v>
      </c>
      <c r="L6" t="s">
        <v>50</v>
      </c>
    </row>
    <row r="7" spans="1:12">
      <c r="A7" t="s">
        <v>37</v>
      </c>
      <c r="B7" t="s">
        <v>77</v>
      </c>
      <c r="C7" t="s">
        <v>58</v>
      </c>
      <c r="D7" t="s">
        <v>76</v>
      </c>
      <c r="E7" t="s">
        <v>43</v>
      </c>
      <c r="F7" t="s">
        <v>44</v>
      </c>
      <c r="G7" t="s">
        <v>54</v>
      </c>
      <c r="H7" t="s">
        <v>53</v>
      </c>
      <c r="I7" t="s">
        <v>45</v>
      </c>
      <c r="J7" t="s">
        <v>44</v>
      </c>
      <c r="K7" t="s">
        <v>48</v>
      </c>
      <c r="L7" t="s">
        <v>50</v>
      </c>
    </row>
    <row r="8" spans="1:12">
      <c r="A8" t="s">
        <v>38</v>
      </c>
      <c r="B8" t="s">
        <v>77</v>
      </c>
      <c r="C8" t="s">
        <v>58</v>
      </c>
      <c r="D8" t="s">
        <v>76</v>
      </c>
      <c r="E8" t="s">
        <v>41</v>
      </c>
      <c r="F8" t="s">
        <v>44</v>
      </c>
      <c r="G8" t="s">
        <v>54</v>
      </c>
      <c r="H8" t="s">
        <v>52</v>
      </c>
      <c r="I8" t="s">
        <v>45</v>
      </c>
      <c r="J8" t="s">
        <v>44</v>
      </c>
      <c r="K8" t="s">
        <v>51</v>
      </c>
      <c r="L8" t="s">
        <v>50</v>
      </c>
    </row>
    <row r="9" spans="1:12">
      <c r="A9" t="s">
        <v>39</v>
      </c>
      <c r="B9" t="s">
        <v>72</v>
      </c>
      <c r="C9" t="s">
        <v>47</v>
      </c>
      <c r="D9" t="s">
        <v>47</v>
      </c>
      <c r="E9" t="s">
        <v>42</v>
      </c>
      <c r="F9" t="s">
        <v>44</v>
      </c>
      <c r="G9" t="s">
        <v>54</v>
      </c>
      <c r="H9" t="s">
        <v>53</v>
      </c>
      <c r="I9" t="s">
        <v>45</v>
      </c>
      <c r="J9" t="s">
        <v>44</v>
      </c>
      <c r="K9" t="s">
        <v>48</v>
      </c>
      <c r="L9" t="s">
        <v>50</v>
      </c>
    </row>
    <row r="10" spans="1:12">
      <c r="A10" t="s">
        <v>40</v>
      </c>
      <c r="B10" t="s">
        <v>72</v>
      </c>
      <c r="C10" t="s">
        <v>47</v>
      </c>
      <c r="D10" t="s">
        <v>47</v>
      </c>
      <c r="E10" t="s">
        <v>41</v>
      </c>
      <c r="F10" t="s">
        <v>44</v>
      </c>
      <c r="G10" t="s">
        <v>46</v>
      </c>
      <c r="H10" t="s">
        <v>44</v>
      </c>
      <c r="I10" t="s">
        <v>47</v>
      </c>
      <c r="J10" t="s">
        <v>44</v>
      </c>
      <c r="K10" t="s">
        <v>49</v>
      </c>
      <c r="L10" t="s">
        <v>50</v>
      </c>
    </row>
    <row r="13" spans="1:12">
      <c r="A13" s="125" t="s">
        <v>59</v>
      </c>
      <c r="B13" s="125"/>
      <c r="C13" s="125"/>
      <c r="D13" s="125"/>
      <c r="E13" s="125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</sheetData>
  <mergeCells count="2">
    <mergeCell ref="A1:L1"/>
    <mergeCell ref="A13:E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3" sqref="K3"/>
    </sheetView>
  </sheetViews>
  <sheetFormatPr defaultRowHeight="15"/>
  <cols>
    <col min="1" max="1" width="13.7109375" style="114" customWidth="1"/>
    <col min="2" max="2" width="10.140625" customWidth="1"/>
    <col min="6" max="6" width="11.7109375" customWidth="1"/>
  </cols>
  <sheetData>
    <row r="1" spans="1:9">
      <c r="A1" s="111" t="s">
        <v>61</v>
      </c>
      <c r="B1" s="112" t="s">
        <v>62</v>
      </c>
      <c r="C1" s="112" t="s">
        <v>63</v>
      </c>
      <c r="D1" s="112" t="s">
        <v>64</v>
      </c>
      <c r="E1" s="112" t="s">
        <v>65</v>
      </c>
      <c r="F1" s="112" t="s">
        <v>66</v>
      </c>
      <c r="G1" s="112" t="s">
        <v>67</v>
      </c>
      <c r="H1" s="112" t="s">
        <v>68</v>
      </c>
      <c r="I1" s="112" t="s">
        <v>69</v>
      </c>
    </row>
    <row r="2" spans="1:9" ht="18" customHeight="1">
      <c r="A2" s="113">
        <v>42705</v>
      </c>
      <c r="B2" s="1">
        <v>10</v>
      </c>
      <c r="C2" s="1">
        <v>5</v>
      </c>
      <c r="D2" s="1">
        <v>15</v>
      </c>
      <c r="E2" s="1">
        <v>10</v>
      </c>
      <c r="F2" s="1">
        <v>6</v>
      </c>
      <c r="G2" s="1" t="s">
        <v>70</v>
      </c>
      <c r="H2" s="1">
        <v>20</v>
      </c>
      <c r="I2" s="1" t="s">
        <v>70</v>
      </c>
    </row>
    <row r="3" spans="1:9">
      <c r="A3" s="113">
        <v>42706</v>
      </c>
      <c r="B3" s="1">
        <v>10</v>
      </c>
      <c r="C3" s="1">
        <v>5</v>
      </c>
      <c r="D3" s="1">
        <v>15</v>
      </c>
      <c r="E3" s="1">
        <v>10</v>
      </c>
      <c r="F3" s="1">
        <v>6</v>
      </c>
      <c r="G3" s="1" t="s">
        <v>131</v>
      </c>
      <c r="H3" s="1">
        <v>21</v>
      </c>
      <c r="I3" s="1" t="s">
        <v>131</v>
      </c>
    </row>
    <row r="4" spans="1:9" ht="16.5" customHeight="1">
      <c r="A4" s="113">
        <v>42707</v>
      </c>
      <c r="B4" s="1">
        <v>10</v>
      </c>
      <c r="C4" s="1">
        <v>5</v>
      </c>
      <c r="D4" s="1">
        <v>15</v>
      </c>
      <c r="E4" s="1">
        <v>10</v>
      </c>
      <c r="F4" s="1">
        <v>6</v>
      </c>
      <c r="G4" s="1" t="s">
        <v>132</v>
      </c>
      <c r="H4" s="1">
        <v>22</v>
      </c>
      <c r="I4" s="1" t="s">
        <v>132</v>
      </c>
    </row>
    <row r="5" spans="1:9" ht="18.75" customHeight="1">
      <c r="A5" s="113">
        <v>42708</v>
      </c>
      <c r="B5" s="1">
        <v>10</v>
      </c>
      <c r="C5" s="1">
        <v>5</v>
      </c>
      <c r="D5" s="1">
        <v>15</v>
      </c>
      <c r="E5" s="1">
        <v>10</v>
      </c>
      <c r="F5" s="1">
        <v>6</v>
      </c>
      <c r="G5" s="1" t="s">
        <v>133</v>
      </c>
      <c r="H5" s="1">
        <v>23</v>
      </c>
      <c r="I5" s="1" t="s">
        <v>133</v>
      </c>
    </row>
    <row r="6" spans="1:9" ht="17.25" customHeight="1">
      <c r="A6" s="113">
        <v>42709</v>
      </c>
      <c r="B6" s="1">
        <v>10</v>
      </c>
      <c r="C6" s="1">
        <v>5</v>
      </c>
      <c r="D6" s="1">
        <v>15</v>
      </c>
      <c r="E6" s="1">
        <v>10</v>
      </c>
      <c r="F6" s="1">
        <v>6</v>
      </c>
      <c r="G6" s="1" t="s">
        <v>134</v>
      </c>
      <c r="H6" s="1">
        <v>24</v>
      </c>
      <c r="I6" s="1" t="s">
        <v>134</v>
      </c>
    </row>
    <row r="7" spans="1:9" ht="18.75" customHeight="1">
      <c r="A7" s="113">
        <v>42710</v>
      </c>
      <c r="B7" s="1">
        <v>10</v>
      </c>
      <c r="C7" s="1">
        <v>5</v>
      </c>
      <c r="D7" s="1">
        <v>15</v>
      </c>
      <c r="E7" s="1">
        <v>10</v>
      </c>
      <c r="F7" s="1">
        <v>6</v>
      </c>
      <c r="G7" s="1" t="s">
        <v>135</v>
      </c>
      <c r="H7" s="1">
        <v>25</v>
      </c>
      <c r="I7" s="1" t="s">
        <v>135</v>
      </c>
    </row>
    <row r="8" spans="1:9">
      <c r="A8" s="113">
        <v>42711</v>
      </c>
      <c r="B8" s="1">
        <v>10</v>
      </c>
      <c r="C8" s="1">
        <v>5</v>
      </c>
      <c r="D8" s="1">
        <v>15</v>
      </c>
      <c r="E8" s="1">
        <v>10</v>
      </c>
      <c r="F8" s="1">
        <v>6</v>
      </c>
      <c r="G8" s="1" t="s">
        <v>136</v>
      </c>
      <c r="H8" s="1">
        <v>26</v>
      </c>
      <c r="I8" s="1" t="s">
        <v>136</v>
      </c>
    </row>
    <row r="9" spans="1:9" ht="18" customHeight="1">
      <c r="A9" s="113">
        <v>42712</v>
      </c>
      <c r="B9" s="1">
        <v>10</v>
      </c>
      <c r="C9" s="1">
        <v>5</v>
      </c>
      <c r="D9" s="1">
        <v>15</v>
      </c>
      <c r="E9" s="1">
        <v>10</v>
      </c>
      <c r="F9" s="1">
        <v>6</v>
      </c>
      <c r="G9" s="1" t="s">
        <v>137</v>
      </c>
      <c r="H9" s="1">
        <v>27</v>
      </c>
      <c r="I9" s="1" t="s">
        <v>137</v>
      </c>
    </row>
    <row r="10" spans="1:9" ht="15.75" customHeight="1">
      <c r="A10" s="113">
        <v>42713</v>
      </c>
      <c r="B10" s="1">
        <v>10</v>
      </c>
      <c r="C10" s="1">
        <v>5</v>
      </c>
      <c r="D10" s="1">
        <v>15</v>
      </c>
      <c r="E10" s="1">
        <v>10</v>
      </c>
      <c r="F10" s="1">
        <v>6</v>
      </c>
      <c r="G10" s="1" t="s">
        <v>138</v>
      </c>
      <c r="H10" s="1">
        <v>28</v>
      </c>
      <c r="I10" s="1" t="s">
        <v>138</v>
      </c>
    </row>
    <row r="11" spans="1:9" ht="18.75" customHeight="1">
      <c r="A11" s="113">
        <v>42714</v>
      </c>
      <c r="B11" s="1">
        <v>10</v>
      </c>
      <c r="C11" s="1">
        <v>5</v>
      </c>
      <c r="D11" s="1">
        <v>15</v>
      </c>
      <c r="E11" s="1">
        <v>10</v>
      </c>
      <c r="F11" s="1">
        <v>6</v>
      </c>
      <c r="G11" s="1" t="s">
        <v>139</v>
      </c>
      <c r="H11" s="1">
        <v>29</v>
      </c>
      <c r="I11" s="1" t="s">
        <v>139</v>
      </c>
    </row>
    <row r="12" spans="1:9" ht="16.5" customHeight="1">
      <c r="A12" s="113">
        <v>42715</v>
      </c>
      <c r="B12" s="1">
        <v>10</v>
      </c>
      <c r="C12" s="1">
        <v>5</v>
      </c>
      <c r="D12" s="1">
        <v>15</v>
      </c>
      <c r="E12" s="1">
        <v>10</v>
      </c>
      <c r="F12" s="1">
        <v>6</v>
      </c>
      <c r="G12" s="1" t="s">
        <v>140</v>
      </c>
      <c r="H12" s="1">
        <v>30</v>
      </c>
      <c r="I12" s="1" t="s">
        <v>140</v>
      </c>
    </row>
    <row r="13" spans="1:9" ht="15" customHeight="1">
      <c r="A13" s="113">
        <v>42716</v>
      </c>
      <c r="B13" s="1">
        <v>10</v>
      </c>
      <c r="C13" s="1">
        <v>5</v>
      </c>
      <c r="D13" s="1">
        <v>15</v>
      </c>
      <c r="E13" s="1">
        <v>10</v>
      </c>
      <c r="F13" s="1">
        <v>6</v>
      </c>
      <c r="G13" s="1" t="s">
        <v>141</v>
      </c>
      <c r="H13" s="1">
        <v>31</v>
      </c>
      <c r="I13" s="1" t="s">
        <v>141</v>
      </c>
    </row>
    <row r="14" spans="1:9" ht="14.25" customHeight="1">
      <c r="A14" s="113">
        <v>42717</v>
      </c>
      <c r="B14" s="1">
        <v>10</v>
      </c>
      <c r="C14" s="1">
        <v>5</v>
      </c>
      <c r="D14" s="1">
        <v>15</v>
      </c>
      <c r="E14" s="1">
        <v>10</v>
      </c>
      <c r="F14" s="1">
        <v>6</v>
      </c>
      <c r="G14" s="1" t="s">
        <v>142</v>
      </c>
      <c r="H14" s="1">
        <v>32</v>
      </c>
      <c r="I14" s="1" t="s">
        <v>142</v>
      </c>
    </row>
    <row r="15" spans="1:9">
      <c r="A15" s="113">
        <v>42718</v>
      </c>
      <c r="B15" s="1">
        <v>10</v>
      </c>
      <c r="C15" s="1">
        <v>5</v>
      </c>
      <c r="D15" s="1">
        <v>15</v>
      </c>
      <c r="E15" s="1">
        <v>10</v>
      </c>
      <c r="F15" s="1">
        <v>6</v>
      </c>
      <c r="G15" s="1" t="s">
        <v>143</v>
      </c>
      <c r="H15" s="1">
        <v>33</v>
      </c>
      <c r="I15" s="1" t="s">
        <v>143</v>
      </c>
    </row>
    <row r="16" spans="1:9" ht="16.5" customHeight="1">
      <c r="A16" s="113">
        <v>42719</v>
      </c>
      <c r="B16" s="1">
        <v>10</v>
      </c>
      <c r="C16" s="1">
        <v>5</v>
      </c>
      <c r="D16" s="1">
        <v>15</v>
      </c>
      <c r="E16" s="1">
        <v>10</v>
      </c>
      <c r="F16" s="1">
        <v>6</v>
      </c>
      <c r="G16" s="1" t="s">
        <v>144</v>
      </c>
      <c r="H16" s="1">
        <v>34</v>
      </c>
      <c r="I16" s="1" t="s">
        <v>144</v>
      </c>
    </row>
    <row r="17" spans="1:9">
      <c r="A17" s="113">
        <v>42720</v>
      </c>
      <c r="B17" s="1">
        <v>10</v>
      </c>
      <c r="C17" s="1">
        <v>5</v>
      </c>
      <c r="D17" s="1">
        <v>15</v>
      </c>
      <c r="E17" s="1">
        <v>10</v>
      </c>
      <c r="F17" s="1">
        <v>6</v>
      </c>
      <c r="G17" s="1" t="s">
        <v>145</v>
      </c>
      <c r="H17" s="1">
        <v>35</v>
      </c>
      <c r="I17" s="1" t="s">
        <v>145</v>
      </c>
    </row>
    <row r="18" spans="1:9">
      <c r="A18" s="113">
        <v>42721</v>
      </c>
      <c r="B18" s="1">
        <v>10</v>
      </c>
      <c r="C18" s="1">
        <v>5</v>
      </c>
      <c r="D18" s="1">
        <v>15</v>
      </c>
      <c r="E18" s="1">
        <v>10</v>
      </c>
      <c r="F18" s="1">
        <v>6</v>
      </c>
      <c r="G18" s="1" t="s">
        <v>146</v>
      </c>
      <c r="H18" s="1">
        <v>36</v>
      </c>
      <c r="I18" s="1" t="s">
        <v>146</v>
      </c>
    </row>
    <row r="19" spans="1:9">
      <c r="A19" s="113">
        <v>42722</v>
      </c>
      <c r="B19" s="1">
        <v>10</v>
      </c>
      <c r="C19" s="1">
        <v>5</v>
      </c>
      <c r="D19" s="1">
        <v>15</v>
      </c>
      <c r="E19" s="1">
        <v>10</v>
      </c>
      <c r="F19" s="1">
        <v>6</v>
      </c>
      <c r="G19" s="1" t="s">
        <v>147</v>
      </c>
      <c r="H19" s="1">
        <v>37</v>
      </c>
      <c r="I19" s="1" t="s">
        <v>147</v>
      </c>
    </row>
    <row r="20" spans="1:9">
      <c r="A20" s="113">
        <v>42723</v>
      </c>
      <c r="B20" s="1">
        <v>10</v>
      </c>
      <c r="C20" s="1">
        <v>5</v>
      </c>
      <c r="D20" s="1">
        <v>15</v>
      </c>
      <c r="E20" s="1">
        <v>10</v>
      </c>
      <c r="F20" s="1">
        <v>6</v>
      </c>
      <c r="G20" s="1" t="s">
        <v>148</v>
      </c>
      <c r="H20" s="1">
        <v>38</v>
      </c>
      <c r="I20" s="1" t="s">
        <v>148</v>
      </c>
    </row>
    <row r="21" spans="1:9">
      <c r="A21" s="113">
        <v>42724</v>
      </c>
      <c r="B21" s="1">
        <v>10</v>
      </c>
      <c r="C21" s="1">
        <v>5</v>
      </c>
      <c r="D21" s="1">
        <v>15</v>
      </c>
      <c r="E21" s="1">
        <v>10</v>
      </c>
      <c r="F21" s="1">
        <v>6</v>
      </c>
      <c r="G21" s="1" t="s">
        <v>149</v>
      </c>
      <c r="H21" s="1">
        <v>39</v>
      </c>
      <c r="I21" s="1" t="s">
        <v>149</v>
      </c>
    </row>
    <row r="22" spans="1:9">
      <c r="A22" s="113">
        <v>42725</v>
      </c>
      <c r="B22" s="1">
        <v>10</v>
      </c>
      <c r="C22" s="1">
        <v>5</v>
      </c>
      <c r="D22" s="1">
        <v>15</v>
      </c>
      <c r="E22" s="1">
        <v>10</v>
      </c>
      <c r="F22" s="1">
        <v>6</v>
      </c>
      <c r="G22" s="1" t="s">
        <v>150</v>
      </c>
      <c r="H22" s="1">
        <v>40</v>
      </c>
      <c r="I22" s="1" t="s">
        <v>150</v>
      </c>
    </row>
    <row r="23" spans="1:9">
      <c r="A23" s="113">
        <v>42726</v>
      </c>
      <c r="B23" s="1">
        <v>10</v>
      </c>
      <c r="C23" s="1">
        <v>5</v>
      </c>
      <c r="D23" s="1">
        <v>15</v>
      </c>
      <c r="E23" s="1">
        <v>10</v>
      </c>
      <c r="F23" s="1">
        <v>6</v>
      </c>
      <c r="G23" s="1" t="s">
        <v>151</v>
      </c>
      <c r="H23" s="1">
        <v>41</v>
      </c>
      <c r="I23" s="1" t="s">
        <v>151</v>
      </c>
    </row>
    <row r="24" spans="1:9">
      <c r="A24" s="113">
        <v>42727</v>
      </c>
      <c r="B24" s="1">
        <v>10</v>
      </c>
      <c r="C24" s="1">
        <v>5</v>
      </c>
      <c r="D24" s="1">
        <v>15</v>
      </c>
      <c r="E24" s="1">
        <v>10</v>
      </c>
      <c r="F24" s="1">
        <v>6</v>
      </c>
      <c r="G24" s="1" t="s">
        <v>152</v>
      </c>
      <c r="H24" s="1">
        <v>42</v>
      </c>
      <c r="I24" s="1" t="s">
        <v>152</v>
      </c>
    </row>
    <row r="25" spans="1:9">
      <c r="A25" s="113">
        <v>42728</v>
      </c>
      <c r="B25" s="1">
        <v>10</v>
      </c>
      <c r="C25" s="1">
        <v>5</v>
      </c>
      <c r="D25" s="1">
        <v>15</v>
      </c>
      <c r="E25" s="1">
        <v>10</v>
      </c>
      <c r="F25" s="1">
        <v>6</v>
      </c>
      <c r="G25" s="1" t="s">
        <v>153</v>
      </c>
      <c r="H25" s="1">
        <v>43</v>
      </c>
      <c r="I25" s="1" t="s">
        <v>153</v>
      </c>
    </row>
    <row r="26" spans="1:9">
      <c r="A26" s="113">
        <v>42729</v>
      </c>
      <c r="B26" s="1">
        <v>10</v>
      </c>
      <c r="C26" s="1">
        <v>5</v>
      </c>
      <c r="D26" s="1">
        <v>15</v>
      </c>
      <c r="E26" s="1">
        <v>10</v>
      </c>
      <c r="F26" s="1">
        <v>6</v>
      </c>
      <c r="G26" s="1" t="s">
        <v>154</v>
      </c>
      <c r="H26" s="1">
        <v>44</v>
      </c>
      <c r="I26" s="1" t="s">
        <v>154</v>
      </c>
    </row>
    <row r="27" spans="1:9">
      <c r="A27" s="113">
        <v>42730</v>
      </c>
      <c r="B27" s="1">
        <v>10</v>
      </c>
      <c r="C27" s="1">
        <v>5</v>
      </c>
      <c r="D27" s="1">
        <v>15</v>
      </c>
      <c r="E27" s="1">
        <v>10</v>
      </c>
      <c r="F27" s="1">
        <v>6</v>
      </c>
      <c r="G27" s="1" t="s">
        <v>155</v>
      </c>
      <c r="H27" s="1">
        <v>45</v>
      </c>
      <c r="I27" s="1" t="s">
        <v>155</v>
      </c>
    </row>
    <row r="28" spans="1:9">
      <c r="A28" s="113">
        <v>42731</v>
      </c>
      <c r="B28" s="1">
        <v>10</v>
      </c>
      <c r="C28" s="1">
        <v>5</v>
      </c>
      <c r="D28" s="1">
        <v>15</v>
      </c>
      <c r="E28" s="1">
        <v>10</v>
      </c>
      <c r="F28" s="1">
        <v>6</v>
      </c>
      <c r="G28" s="1" t="s">
        <v>156</v>
      </c>
      <c r="H28" s="1">
        <v>46</v>
      </c>
      <c r="I28" s="1" t="s">
        <v>156</v>
      </c>
    </row>
    <row r="29" spans="1:9">
      <c r="A29" s="113">
        <v>42732</v>
      </c>
      <c r="B29" s="1">
        <v>10</v>
      </c>
      <c r="C29" s="1">
        <v>5</v>
      </c>
      <c r="D29" s="1">
        <v>15</v>
      </c>
      <c r="E29" s="1">
        <v>10</v>
      </c>
      <c r="F29" s="1">
        <v>6</v>
      </c>
      <c r="G29" s="1" t="s">
        <v>157</v>
      </c>
      <c r="H29" s="1">
        <v>47</v>
      </c>
      <c r="I29" s="1" t="s">
        <v>157</v>
      </c>
    </row>
    <row r="30" spans="1:9">
      <c r="A30" s="113">
        <v>42733</v>
      </c>
      <c r="B30" s="1">
        <v>10</v>
      </c>
      <c r="C30" s="1">
        <v>5</v>
      </c>
      <c r="D30" s="1">
        <v>15</v>
      </c>
      <c r="E30" s="1">
        <v>10</v>
      </c>
      <c r="F30" s="1">
        <v>6</v>
      </c>
      <c r="G30" s="1" t="s">
        <v>158</v>
      </c>
      <c r="H30" s="1">
        <v>48</v>
      </c>
      <c r="I30" s="1" t="s">
        <v>158</v>
      </c>
    </row>
    <row r="31" spans="1:9">
      <c r="A31" s="113">
        <v>42734</v>
      </c>
      <c r="B31" s="1">
        <v>10</v>
      </c>
      <c r="C31" s="1">
        <v>5</v>
      </c>
      <c r="D31" s="1">
        <v>15</v>
      </c>
      <c r="E31" s="1">
        <v>10</v>
      </c>
      <c r="F31" s="1">
        <v>6</v>
      </c>
      <c r="G31" s="1" t="s">
        <v>159</v>
      </c>
      <c r="H31" s="1">
        <v>49</v>
      </c>
      <c r="I31" s="1" t="s">
        <v>159</v>
      </c>
    </row>
    <row r="32" spans="1:9">
      <c r="A32" s="113">
        <v>42735</v>
      </c>
      <c r="B32" s="1">
        <v>10</v>
      </c>
      <c r="C32" s="1">
        <v>5</v>
      </c>
      <c r="D32" s="1">
        <v>15</v>
      </c>
      <c r="E32" s="1">
        <v>10</v>
      </c>
      <c r="F32" s="1">
        <v>6</v>
      </c>
      <c r="G32" s="1" t="s">
        <v>160</v>
      </c>
      <c r="H32" s="1">
        <v>50</v>
      </c>
      <c r="I32" s="1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139"/>
  <sheetViews>
    <sheetView topLeftCell="A21" workbookViewId="0">
      <selection activeCell="H26" sqref="H26"/>
    </sheetView>
  </sheetViews>
  <sheetFormatPr defaultRowHeight="15"/>
  <cols>
    <col min="1" max="1" width="1.42578125" style="33" customWidth="1"/>
    <col min="2" max="2" width="5.42578125" style="33" customWidth="1"/>
    <col min="3" max="3" width="18.28515625" style="33" customWidth="1"/>
    <col min="4" max="4" width="11.42578125" style="34" bestFit="1" customWidth="1"/>
    <col min="5" max="5" width="10.28515625" style="35" customWidth="1"/>
    <col min="6" max="6" width="11.42578125" style="33" customWidth="1"/>
    <col min="7" max="7" width="13.140625" style="36" customWidth="1"/>
    <col min="8" max="8" width="10.42578125" style="33" customWidth="1"/>
    <col min="9" max="9" width="18.5703125" style="33" bestFit="1" customWidth="1"/>
    <col min="10" max="11" width="9.140625" style="33"/>
    <col min="12" max="12" width="11.28515625" style="33" customWidth="1"/>
    <col min="13" max="16384" width="9.140625" style="33"/>
  </cols>
  <sheetData>
    <row r="1" spans="2:20" ht="8.25" customHeight="1" thickBot="1"/>
    <row r="2" spans="2:20">
      <c r="B2" s="37"/>
      <c r="C2" s="38"/>
      <c r="D2" s="126" t="s">
        <v>99</v>
      </c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</row>
    <row r="3" spans="2:20">
      <c r="B3" s="39"/>
      <c r="C3" s="40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9"/>
    </row>
    <row r="4" spans="2:20">
      <c r="B4" s="39"/>
      <c r="C4" s="40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9"/>
    </row>
    <row r="5" spans="2:20">
      <c r="B5" s="39"/>
      <c r="C5" s="40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9"/>
    </row>
    <row r="6" spans="2:20">
      <c r="B6" s="39"/>
      <c r="C6" s="40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9"/>
    </row>
    <row r="7" spans="2:20" ht="8.25" customHeight="1">
      <c r="B7" s="41"/>
      <c r="C7" s="42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4"/>
    </row>
    <row r="8" spans="2:20" ht="22.5" customHeight="1">
      <c r="B8" s="41"/>
      <c r="C8" s="45" t="s">
        <v>120</v>
      </c>
      <c r="D8" s="46"/>
      <c r="E8" s="46"/>
      <c r="F8" s="46"/>
      <c r="G8" s="47"/>
      <c r="H8" s="42"/>
      <c r="I8" s="42"/>
      <c r="J8" s="42"/>
      <c r="K8" s="42"/>
      <c r="L8" s="42"/>
      <c r="M8" s="48"/>
      <c r="N8" s="49"/>
      <c r="O8" s="42"/>
      <c r="P8" s="42"/>
      <c r="Q8" s="42"/>
      <c r="R8" s="42"/>
      <c r="S8" s="42"/>
      <c r="T8" s="50"/>
    </row>
    <row r="9" spans="2:20" ht="21">
      <c r="B9" s="41"/>
      <c r="C9" s="130" t="s">
        <v>130</v>
      </c>
      <c r="D9" s="130"/>
      <c r="E9" s="130"/>
      <c r="F9" s="130"/>
      <c r="G9" s="51"/>
      <c r="H9" s="42"/>
      <c r="I9" s="42"/>
      <c r="J9" s="42"/>
      <c r="K9" s="42"/>
      <c r="L9" s="42"/>
      <c r="M9" s="48"/>
      <c r="N9" s="49"/>
      <c r="O9" s="42"/>
      <c r="P9" s="42"/>
      <c r="Q9" s="42"/>
      <c r="R9" s="42"/>
      <c r="S9" s="42"/>
      <c r="T9" s="50"/>
    </row>
    <row r="10" spans="2:20" ht="15.75" thickBot="1">
      <c r="B10" s="41"/>
      <c r="C10" s="42"/>
      <c r="D10" s="48"/>
      <c r="E10" s="49"/>
      <c r="F10" s="42"/>
      <c r="G10" s="47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50"/>
    </row>
    <row r="11" spans="2:20" ht="21">
      <c r="B11" s="41"/>
      <c r="C11" s="131" t="s">
        <v>121</v>
      </c>
      <c r="D11" s="132"/>
      <c r="E11" s="52"/>
      <c r="F11" s="133" t="s">
        <v>100</v>
      </c>
      <c r="G11" s="132"/>
      <c r="H11" s="53"/>
      <c r="I11" s="54" t="s">
        <v>101</v>
      </c>
      <c r="J11" s="42"/>
      <c r="K11" s="42"/>
      <c r="L11" s="55" t="s">
        <v>102</v>
      </c>
      <c r="M11" s="42"/>
      <c r="N11" s="42"/>
      <c r="O11" s="42"/>
      <c r="P11" s="42"/>
      <c r="Q11" s="42"/>
      <c r="R11" s="42"/>
      <c r="S11" s="42"/>
      <c r="T11" s="50"/>
    </row>
    <row r="12" spans="2:20">
      <c r="B12" s="41"/>
      <c r="C12" s="56" t="s">
        <v>103</v>
      </c>
      <c r="D12" s="57">
        <v>92.1</v>
      </c>
      <c r="E12" s="58"/>
      <c r="F12" s="59" t="s">
        <v>103</v>
      </c>
      <c r="G12" s="60">
        <v>70</v>
      </c>
      <c r="H12" s="59"/>
      <c r="I12" s="61">
        <v>171</v>
      </c>
      <c r="J12" s="42"/>
      <c r="K12" s="42"/>
      <c r="L12" s="62" t="s">
        <v>122</v>
      </c>
      <c r="M12" s="42" t="s">
        <v>104</v>
      </c>
      <c r="N12" s="42"/>
      <c r="O12" s="42"/>
      <c r="P12" s="42"/>
      <c r="Q12" s="42"/>
      <c r="R12" s="42"/>
      <c r="S12" s="42"/>
      <c r="T12" s="50"/>
    </row>
    <row r="13" spans="2:20">
      <c r="B13" s="41"/>
      <c r="C13" s="56" t="s">
        <v>5</v>
      </c>
      <c r="D13" s="63">
        <v>42697</v>
      </c>
      <c r="E13" s="58"/>
      <c r="F13" s="59" t="s">
        <v>5</v>
      </c>
      <c r="G13" s="63">
        <v>42815</v>
      </c>
      <c r="H13" s="59">
        <f>G13-D13</f>
        <v>118</v>
      </c>
      <c r="I13" s="64" t="s">
        <v>105</v>
      </c>
      <c r="J13" s="42"/>
      <c r="K13" s="42"/>
      <c r="L13" s="42" t="s">
        <v>123</v>
      </c>
      <c r="M13" s="42" t="s">
        <v>106</v>
      </c>
      <c r="N13" s="42"/>
      <c r="O13" s="42"/>
      <c r="P13" s="42"/>
      <c r="Q13" s="42"/>
      <c r="R13" s="42"/>
      <c r="S13" s="42"/>
      <c r="T13" s="50"/>
    </row>
    <row r="14" spans="2:20" ht="15.75" thickBot="1">
      <c r="B14" s="41"/>
      <c r="C14" s="65" t="s">
        <v>107</v>
      </c>
      <c r="D14" s="66">
        <f>IF(OR(ISBLANK(D12),ISERROR(D12/($I$12/100)^2))," --- ",D12/($I$12/100)^2)</f>
        <v>31.496870832050888</v>
      </c>
      <c r="E14" s="67"/>
      <c r="F14" s="68" t="s">
        <v>108</v>
      </c>
      <c r="G14" s="66">
        <f>IF(OR(ISBLANK(G12),ISERROR(G12/($I$12/100)^2))," --- ",G12/($I$12/100)^2)</f>
        <v>23.938989774631512</v>
      </c>
      <c r="H14" s="69"/>
      <c r="I14" s="70"/>
      <c r="J14" s="42"/>
      <c r="K14" s="42"/>
      <c r="L14" s="42" t="s">
        <v>124</v>
      </c>
      <c r="M14" s="42" t="s">
        <v>109</v>
      </c>
      <c r="N14" s="42"/>
      <c r="O14" s="42"/>
      <c r="P14" s="42"/>
      <c r="Q14" s="42"/>
      <c r="R14" s="42"/>
      <c r="S14" s="42"/>
      <c r="T14" s="50"/>
    </row>
    <row r="15" spans="2:20">
      <c r="B15" s="41"/>
      <c r="C15" s="41"/>
      <c r="D15" s="48"/>
      <c r="E15" s="49"/>
      <c r="F15" s="42"/>
      <c r="G15" s="47"/>
      <c r="H15" s="42"/>
      <c r="I15" s="50"/>
      <c r="J15" s="42"/>
      <c r="K15" s="42"/>
      <c r="L15" s="42" t="s">
        <v>110</v>
      </c>
      <c r="M15" s="42" t="s">
        <v>111</v>
      </c>
      <c r="N15" s="42"/>
      <c r="O15" s="42"/>
      <c r="P15" s="42"/>
      <c r="Q15" s="42"/>
      <c r="R15" s="42"/>
      <c r="S15" s="42"/>
      <c r="T15" s="50"/>
    </row>
    <row r="16" spans="2:20">
      <c r="B16" s="41"/>
      <c r="C16" s="41" t="s">
        <v>125</v>
      </c>
      <c r="D16" s="48">
        <f>-(D12-G12)/(G13-D13)*1000</f>
        <v>-187.28813559322029</v>
      </c>
      <c r="E16" s="71" t="s">
        <v>126</v>
      </c>
      <c r="F16" s="42"/>
      <c r="G16" s="72">
        <f>G17/7</f>
        <v>1442.1428571428571</v>
      </c>
      <c r="H16" s="42" t="s">
        <v>112</v>
      </c>
      <c r="I16" s="50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50"/>
    </row>
    <row r="17" spans="2:24" ht="15.75" thickBot="1">
      <c r="B17" s="41"/>
      <c r="C17" s="73" t="s">
        <v>127</v>
      </c>
      <c r="D17" s="74">
        <f>D16*7/1000</f>
        <v>-1.3110169491525421</v>
      </c>
      <c r="E17" s="75" t="s">
        <v>113</v>
      </c>
      <c r="F17" s="76"/>
      <c r="G17" s="77">
        <f>ABS(INT(D17*7700))</f>
        <v>10095</v>
      </c>
      <c r="H17" s="76" t="s">
        <v>114</v>
      </c>
      <c r="I17" s="7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50"/>
    </row>
    <row r="18" spans="2:24">
      <c r="B18" s="41"/>
      <c r="C18" s="42"/>
      <c r="D18" s="48"/>
      <c r="E18" s="49"/>
      <c r="F18" s="42"/>
      <c r="G18" s="47"/>
      <c r="H18" s="42"/>
      <c r="I18" s="42"/>
      <c r="J18" s="42"/>
      <c r="K18" s="42"/>
      <c r="L18" s="42"/>
      <c r="M18" s="42"/>
      <c r="N18" s="79"/>
      <c r="O18" s="79"/>
      <c r="P18" s="79"/>
      <c r="Q18" s="79"/>
      <c r="R18" s="79"/>
      <c r="S18" s="79"/>
      <c r="T18" s="80"/>
      <c r="U18" s="79"/>
      <c r="V18" s="79"/>
      <c r="W18" s="79"/>
      <c r="X18" s="81" t="s">
        <v>115</v>
      </c>
    </row>
    <row r="19" spans="2:24" ht="18.75">
      <c r="B19" s="41"/>
      <c r="C19" s="82" t="s">
        <v>116</v>
      </c>
      <c r="D19" s="48"/>
      <c r="E19" s="49"/>
      <c r="F19" s="42"/>
      <c r="G19" s="4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50"/>
      <c r="V19" s="42"/>
      <c r="W19" s="42"/>
      <c r="X19" s="42"/>
    </row>
    <row r="20" spans="2:24" ht="15.75" thickBot="1">
      <c r="B20" s="41"/>
      <c r="C20" s="42"/>
      <c r="D20" s="48"/>
      <c r="E20" s="49"/>
      <c r="F20" s="42"/>
      <c r="G20" s="4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50"/>
      <c r="V20" s="42"/>
      <c r="W20" s="42"/>
      <c r="X20" s="42"/>
    </row>
    <row r="21" spans="2:24" s="91" customFormat="1" ht="45.75" thickBot="1">
      <c r="B21" s="83" t="s">
        <v>128</v>
      </c>
      <c r="C21" s="84" t="s">
        <v>5</v>
      </c>
      <c r="D21" s="85" t="s">
        <v>103</v>
      </c>
      <c r="E21" s="86" t="s">
        <v>117</v>
      </c>
      <c r="F21" s="84" t="s">
        <v>118</v>
      </c>
      <c r="G21" s="84" t="s">
        <v>100</v>
      </c>
      <c r="H21" s="87" t="s">
        <v>119</v>
      </c>
      <c r="I21" s="88" t="s">
        <v>129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90"/>
    </row>
    <row r="22" spans="2:24">
      <c r="B22" s="92">
        <v>1</v>
      </c>
      <c r="C22" s="93">
        <f>D13+1</f>
        <v>42698</v>
      </c>
      <c r="D22" s="94">
        <v>92</v>
      </c>
      <c r="E22" s="95">
        <f>D22-D12</f>
        <v>-9.9999999999994316E-2</v>
      </c>
      <c r="F22" s="95">
        <f>D22-D12</f>
        <v>-9.9999999999994316E-2</v>
      </c>
      <c r="G22" s="96">
        <f>D12+D16/1000</f>
        <v>91.912711864406774</v>
      </c>
      <c r="H22" s="97">
        <f>IF(ISBLANK(D22),"",INT((G22-D22)*1000))</f>
        <v>-88</v>
      </c>
      <c r="I22" s="98">
        <f t="shared" ref="I22:I50" si="0">IF(ISBLANK(D22),"",D22/($I$12/100)^2)</f>
        <v>31.462672275229988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50"/>
    </row>
    <row r="23" spans="2:24">
      <c r="B23" s="99">
        <f>B22+1</f>
        <v>2</v>
      </c>
      <c r="C23" s="100">
        <f>C22+1</f>
        <v>42699</v>
      </c>
      <c r="D23" s="101">
        <v>91.5</v>
      </c>
      <c r="E23" s="95">
        <f t="shared" ref="E23:E49" si="1">IF(ISBLANK(D23),,D23-D22)</f>
        <v>-0.5</v>
      </c>
      <c r="F23" s="95">
        <f t="shared" ref="F23:F50" si="2">IF(ISBLANK(D23),,D23-D$12)</f>
        <v>-0.59999999999999432</v>
      </c>
      <c r="G23" s="102">
        <f t="shared" ref="G23:G49" si="3">IF(G22&gt;G$12,G22+D$16/1000,0)</f>
        <v>91.725423728813553</v>
      </c>
      <c r="H23" s="97">
        <f t="shared" ref="H23:H50" si="4">IF(ISBLANK(D23),"",INT((G23-D23)*1000))</f>
        <v>225</v>
      </c>
      <c r="I23" s="103">
        <f t="shared" si="0"/>
        <v>31.291679491125478</v>
      </c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50"/>
    </row>
    <row r="24" spans="2:24">
      <c r="B24" s="99">
        <f t="shared" ref="B24:C39" si="5">B23+1</f>
        <v>3</v>
      </c>
      <c r="C24" s="100">
        <f t="shared" si="5"/>
        <v>42700</v>
      </c>
      <c r="D24" s="101"/>
      <c r="E24" s="95">
        <f t="shared" si="1"/>
        <v>0</v>
      </c>
      <c r="F24" s="95">
        <f t="shared" si="2"/>
        <v>0</v>
      </c>
      <c r="G24" s="102">
        <f t="shared" si="3"/>
        <v>91.538135593220332</v>
      </c>
      <c r="H24" s="97" t="str">
        <f t="shared" si="4"/>
        <v/>
      </c>
      <c r="I24" s="103" t="str">
        <f t="shared" si="0"/>
        <v/>
      </c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50"/>
    </row>
    <row r="25" spans="2:24">
      <c r="B25" s="99">
        <f t="shared" si="5"/>
        <v>4</v>
      </c>
      <c r="C25" s="100">
        <f t="shared" si="5"/>
        <v>42701</v>
      </c>
      <c r="D25" s="101"/>
      <c r="E25" s="95">
        <f>IF(ISBLANK(D25),,D25-D24)</f>
        <v>0</v>
      </c>
      <c r="F25" s="95">
        <f t="shared" si="2"/>
        <v>0</v>
      </c>
      <c r="G25" s="102">
        <f t="shared" si="3"/>
        <v>91.350847457627111</v>
      </c>
      <c r="H25" s="97" t="str">
        <f t="shared" si="4"/>
        <v/>
      </c>
      <c r="I25" s="103" t="str">
        <f t="shared" si="0"/>
        <v/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50"/>
    </row>
    <row r="26" spans="2:24">
      <c r="B26" s="99">
        <f t="shared" si="5"/>
        <v>5</v>
      </c>
      <c r="C26" s="100">
        <f t="shared" si="5"/>
        <v>42702</v>
      </c>
      <c r="D26" s="101"/>
      <c r="E26" s="95">
        <f t="shared" si="1"/>
        <v>0</v>
      </c>
      <c r="F26" s="95">
        <f t="shared" si="2"/>
        <v>0</v>
      </c>
      <c r="G26" s="102">
        <f t="shared" si="3"/>
        <v>91.16355932203389</v>
      </c>
      <c r="H26" s="97" t="str">
        <f t="shared" si="4"/>
        <v/>
      </c>
      <c r="I26" s="103" t="str">
        <f t="shared" si="0"/>
        <v/>
      </c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50"/>
    </row>
    <row r="27" spans="2:24">
      <c r="B27" s="99">
        <f t="shared" si="5"/>
        <v>6</v>
      </c>
      <c r="C27" s="100">
        <f t="shared" si="5"/>
        <v>42703</v>
      </c>
      <c r="D27" s="101"/>
      <c r="E27" s="95">
        <f t="shared" si="1"/>
        <v>0</v>
      </c>
      <c r="F27" s="95">
        <f t="shared" si="2"/>
        <v>0</v>
      </c>
      <c r="G27" s="102">
        <f t="shared" si="3"/>
        <v>90.97627118644067</v>
      </c>
      <c r="H27" s="97" t="str">
        <f t="shared" si="4"/>
        <v/>
      </c>
      <c r="I27" s="103" t="str">
        <f t="shared" si="0"/>
        <v/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50"/>
    </row>
    <row r="28" spans="2:24">
      <c r="B28" s="99">
        <f t="shared" si="5"/>
        <v>7</v>
      </c>
      <c r="C28" s="100">
        <f t="shared" si="5"/>
        <v>42704</v>
      </c>
      <c r="D28" s="101"/>
      <c r="E28" s="95">
        <f t="shared" si="1"/>
        <v>0</v>
      </c>
      <c r="F28" s="95">
        <f t="shared" si="2"/>
        <v>0</v>
      </c>
      <c r="G28" s="102">
        <f t="shared" si="3"/>
        <v>90.788983050847449</v>
      </c>
      <c r="H28" s="97" t="str">
        <f t="shared" si="4"/>
        <v/>
      </c>
      <c r="I28" s="103" t="str">
        <f t="shared" si="0"/>
        <v/>
      </c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50"/>
    </row>
    <row r="29" spans="2:24">
      <c r="B29" s="99">
        <f t="shared" si="5"/>
        <v>8</v>
      </c>
      <c r="C29" s="100">
        <f t="shared" si="5"/>
        <v>42705</v>
      </c>
      <c r="D29" s="101"/>
      <c r="E29" s="95">
        <f t="shared" si="1"/>
        <v>0</v>
      </c>
      <c r="F29" s="95">
        <f t="shared" si="2"/>
        <v>0</v>
      </c>
      <c r="G29" s="102">
        <f t="shared" si="3"/>
        <v>90.601694915254228</v>
      </c>
      <c r="H29" s="97" t="str">
        <f t="shared" si="4"/>
        <v/>
      </c>
      <c r="I29" s="103" t="str">
        <f t="shared" si="0"/>
        <v/>
      </c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50"/>
    </row>
    <row r="30" spans="2:24">
      <c r="B30" s="99">
        <f t="shared" si="5"/>
        <v>9</v>
      </c>
      <c r="C30" s="100">
        <f t="shared" si="5"/>
        <v>42706</v>
      </c>
      <c r="D30" s="101"/>
      <c r="E30" s="95">
        <f t="shared" si="1"/>
        <v>0</v>
      </c>
      <c r="F30" s="95">
        <f t="shared" si="2"/>
        <v>0</v>
      </c>
      <c r="G30" s="102">
        <f t="shared" si="3"/>
        <v>90.414406779661007</v>
      </c>
      <c r="H30" s="97" t="str">
        <f t="shared" si="4"/>
        <v/>
      </c>
      <c r="I30" s="103" t="str">
        <f t="shared" si="0"/>
        <v/>
      </c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50"/>
    </row>
    <row r="31" spans="2:24">
      <c r="B31" s="99">
        <f t="shared" si="5"/>
        <v>10</v>
      </c>
      <c r="C31" s="100">
        <f t="shared" si="5"/>
        <v>42707</v>
      </c>
      <c r="D31" s="101"/>
      <c r="E31" s="95">
        <f t="shared" si="1"/>
        <v>0</v>
      </c>
      <c r="F31" s="95">
        <f t="shared" si="2"/>
        <v>0</v>
      </c>
      <c r="G31" s="102">
        <f t="shared" si="3"/>
        <v>90.227118644067787</v>
      </c>
      <c r="H31" s="97" t="str">
        <f t="shared" si="4"/>
        <v/>
      </c>
      <c r="I31" s="103" t="str">
        <f t="shared" si="0"/>
        <v/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50"/>
    </row>
    <row r="32" spans="2:24">
      <c r="B32" s="99">
        <f t="shared" si="5"/>
        <v>11</v>
      </c>
      <c r="C32" s="100">
        <f t="shared" si="5"/>
        <v>42708</v>
      </c>
      <c r="D32" s="101"/>
      <c r="E32" s="95">
        <f t="shared" si="1"/>
        <v>0</v>
      </c>
      <c r="F32" s="95">
        <f t="shared" si="2"/>
        <v>0</v>
      </c>
      <c r="G32" s="102">
        <f t="shared" si="3"/>
        <v>90.039830508474566</v>
      </c>
      <c r="H32" s="97" t="str">
        <f t="shared" si="4"/>
        <v/>
      </c>
      <c r="I32" s="103" t="str">
        <f t="shared" si="0"/>
        <v/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50"/>
    </row>
    <row r="33" spans="2:20">
      <c r="B33" s="99">
        <f t="shared" si="5"/>
        <v>12</v>
      </c>
      <c r="C33" s="100">
        <f t="shared" si="5"/>
        <v>42709</v>
      </c>
      <c r="D33" s="101"/>
      <c r="E33" s="95">
        <f t="shared" si="1"/>
        <v>0</v>
      </c>
      <c r="F33" s="95">
        <f t="shared" si="2"/>
        <v>0</v>
      </c>
      <c r="G33" s="102">
        <f t="shared" si="3"/>
        <v>89.852542372881345</v>
      </c>
      <c r="H33" s="97" t="str">
        <f t="shared" si="4"/>
        <v/>
      </c>
      <c r="I33" s="103" t="str">
        <f t="shared" si="0"/>
        <v/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50"/>
    </row>
    <row r="34" spans="2:20">
      <c r="B34" s="99">
        <f t="shared" si="5"/>
        <v>13</v>
      </c>
      <c r="C34" s="100">
        <f t="shared" si="5"/>
        <v>42710</v>
      </c>
      <c r="D34" s="101"/>
      <c r="E34" s="95">
        <f t="shared" si="1"/>
        <v>0</v>
      </c>
      <c r="F34" s="95">
        <f t="shared" si="2"/>
        <v>0</v>
      </c>
      <c r="G34" s="102">
        <f t="shared" si="3"/>
        <v>89.665254237288124</v>
      </c>
      <c r="H34" s="97" t="str">
        <f t="shared" si="4"/>
        <v/>
      </c>
      <c r="I34" s="103" t="str">
        <f t="shared" si="0"/>
        <v/>
      </c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0"/>
    </row>
    <row r="35" spans="2:20">
      <c r="B35" s="99">
        <f t="shared" si="5"/>
        <v>14</v>
      </c>
      <c r="C35" s="100">
        <f t="shared" si="5"/>
        <v>42711</v>
      </c>
      <c r="D35" s="101"/>
      <c r="E35" s="95">
        <f t="shared" si="1"/>
        <v>0</v>
      </c>
      <c r="F35" s="95">
        <f t="shared" si="2"/>
        <v>0</v>
      </c>
      <c r="G35" s="102">
        <f t="shared" si="3"/>
        <v>89.477966101694904</v>
      </c>
      <c r="H35" s="97" t="str">
        <f t="shared" si="4"/>
        <v/>
      </c>
      <c r="I35" s="103" t="str">
        <f t="shared" si="0"/>
        <v/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50"/>
    </row>
    <row r="36" spans="2:20">
      <c r="B36" s="99">
        <f t="shared" si="5"/>
        <v>15</v>
      </c>
      <c r="C36" s="100">
        <f t="shared" si="5"/>
        <v>42712</v>
      </c>
      <c r="D36" s="101"/>
      <c r="E36" s="95">
        <f t="shared" si="1"/>
        <v>0</v>
      </c>
      <c r="F36" s="95">
        <f t="shared" si="2"/>
        <v>0</v>
      </c>
      <c r="G36" s="102">
        <f t="shared" si="3"/>
        <v>89.290677966101683</v>
      </c>
      <c r="H36" s="97" t="str">
        <f t="shared" si="4"/>
        <v/>
      </c>
      <c r="I36" s="103" t="str">
        <f t="shared" si="0"/>
        <v/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50"/>
    </row>
    <row r="37" spans="2:20">
      <c r="B37" s="99">
        <f t="shared" si="5"/>
        <v>16</v>
      </c>
      <c r="C37" s="100">
        <f t="shared" si="5"/>
        <v>42713</v>
      </c>
      <c r="D37" s="101"/>
      <c r="E37" s="95">
        <f t="shared" si="1"/>
        <v>0</v>
      </c>
      <c r="F37" s="95">
        <f t="shared" si="2"/>
        <v>0</v>
      </c>
      <c r="G37" s="102">
        <f t="shared" si="3"/>
        <v>89.103389830508462</v>
      </c>
      <c r="H37" s="97" t="str">
        <f t="shared" si="4"/>
        <v/>
      </c>
      <c r="I37" s="103" t="str">
        <f t="shared" si="0"/>
        <v/>
      </c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50"/>
    </row>
    <row r="38" spans="2:20">
      <c r="B38" s="99">
        <f t="shared" si="5"/>
        <v>17</v>
      </c>
      <c r="C38" s="100">
        <f t="shared" si="5"/>
        <v>42714</v>
      </c>
      <c r="D38" s="101"/>
      <c r="E38" s="95">
        <f t="shared" si="1"/>
        <v>0</v>
      </c>
      <c r="F38" s="95">
        <f t="shared" si="2"/>
        <v>0</v>
      </c>
      <c r="G38" s="102">
        <f t="shared" si="3"/>
        <v>88.916101694915241</v>
      </c>
      <c r="H38" s="97" t="str">
        <f t="shared" si="4"/>
        <v/>
      </c>
      <c r="I38" s="103" t="str">
        <f t="shared" si="0"/>
        <v/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50"/>
    </row>
    <row r="39" spans="2:20">
      <c r="B39" s="99">
        <f t="shared" si="5"/>
        <v>18</v>
      </c>
      <c r="C39" s="100">
        <f t="shared" si="5"/>
        <v>42715</v>
      </c>
      <c r="D39" s="101"/>
      <c r="E39" s="95">
        <f t="shared" si="1"/>
        <v>0</v>
      </c>
      <c r="F39" s="95">
        <f t="shared" si="2"/>
        <v>0</v>
      </c>
      <c r="G39" s="102">
        <f t="shared" si="3"/>
        <v>88.72881355932202</v>
      </c>
      <c r="H39" s="97" t="str">
        <f t="shared" si="4"/>
        <v/>
      </c>
      <c r="I39" s="103" t="str">
        <f t="shared" si="0"/>
        <v/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50"/>
    </row>
    <row r="40" spans="2:20">
      <c r="B40" s="99">
        <f t="shared" ref="B40:C49" si="6">B39+1</f>
        <v>19</v>
      </c>
      <c r="C40" s="100">
        <f t="shared" si="6"/>
        <v>42716</v>
      </c>
      <c r="D40" s="101"/>
      <c r="E40" s="95">
        <f t="shared" si="1"/>
        <v>0</v>
      </c>
      <c r="F40" s="95">
        <f t="shared" si="2"/>
        <v>0</v>
      </c>
      <c r="G40" s="102">
        <f t="shared" si="3"/>
        <v>88.5415254237288</v>
      </c>
      <c r="H40" s="97" t="str">
        <f t="shared" si="4"/>
        <v/>
      </c>
      <c r="I40" s="103" t="str">
        <f t="shared" si="0"/>
        <v/>
      </c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50"/>
    </row>
    <row r="41" spans="2:20">
      <c r="B41" s="99">
        <f t="shared" si="6"/>
        <v>20</v>
      </c>
      <c r="C41" s="100">
        <f t="shared" si="6"/>
        <v>42717</v>
      </c>
      <c r="D41" s="101"/>
      <c r="E41" s="95">
        <f t="shared" si="1"/>
        <v>0</v>
      </c>
      <c r="F41" s="95">
        <f t="shared" si="2"/>
        <v>0</v>
      </c>
      <c r="G41" s="102">
        <f t="shared" si="3"/>
        <v>88.354237288135579</v>
      </c>
      <c r="H41" s="97" t="str">
        <f t="shared" si="4"/>
        <v/>
      </c>
      <c r="I41" s="103" t="str">
        <f t="shared" si="0"/>
        <v/>
      </c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50"/>
    </row>
    <row r="42" spans="2:20">
      <c r="B42" s="99">
        <f t="shared" si="6"/>
        <v>21</v>
      </c>
      <c r="C42" s="100">
        <f t="shared" si="6"/>
        <v>42718</v>
      </c>
      <c r="D42" s="101"/>
      <c r="E42" s="95">
        <f t="shared" si="1"/>
        <v>0</v>
      </c>
      <c r="F42" s="95">
        <f t="shared" si="2"/>
        <v>0</v>
      </c>
      <c r="G42" s="102">
        <f t="shared" si="3"/>
        <v>88.166949152542358</v>
      </c>
      <c r="H42" s="97" t="str">
        <f t="shared" si="4"/>
        <v/>
      </c>
      <c r="I42" s="103" t="str">
        <f t="shared" si="0"/>
        <v/>
      </c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50"/>
    </row>
    <row r="43" spans="2:20">
      <c r="B43" s="99">
        <f t="shared" si="6"/>
        <v>22</v>
      </c>
      <c r="C43" s="100">
        <f t="shared" si="6"/>
        <v>42719</v>
      </c>
      <c r="D43" s="101"/>
      <c r="E43" s="95">
        <f t="shared" si="1"/>
        <v>0</v>
      </c>
      <c r="F43" s="95">
        <f t="shared" si="2"/>
        <v>0</v>
      </c>
      <c r="G43" s="102">
        <f t="shared" si="3"/>
        <v>87.979661016949137</v>
      </c>
      <c r="H43" s="97" t="str">
        <f t="shared" si="4"/>
        <v/>
      </c>
      <c r="I43" s="103" t="str">
        <f t="shared" si="0"/>
        <v/>
      </c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50"/>
    </row>
    <row r="44" spans="2:20">
      <c r="B44" s="99">
        <f t="shared" si="6"/>
        <v>23</v>
      </c>
      <c r="C44" s="100">
        <f t="shared" si="6"/>
        <v>42720</v>
      </c>
      <c r="D44" s="101"/>
      <c r="E44" s="95">
        <f t="shared" si="1"/>
        <v>0</v>
      </c>
      <c r="F44" s="95">
        <f t="shared" si="2"/>
        <v>0</v>
      </c>
      <c r="G44" s="102">
        <f t="shared" si="3"/>
        <v>87.792372881355917</v>
      </c>
      <c r="H44" s="97" t="str">
        <f t="shared" si="4"/>
        <v/>
      </c>
      <c r="I44" s="103" t="str">
        <f t="shared" si="0"/>
        <v/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50"/>
    </row>
    <row r="45" spans="2:20">
      <c r="B45" s="99">
        <f t="shared" si="6"/>
        <v>24</v>
      </c>
      <c r="C45" s="100">
        <f t="shared" si="6"/>
        <v>42721</v>
      </c>
      <c r="D45" s="101"/>
      <c r="E45" s="95">
        <f t="shared" si="1"/>
        <v>0</v>
      </c>
      <c r="F45" s="95">
        <f t="shared" si="2"/>
        <v>0</v>
      </c>
      <c r="G45" s="102">
        <f t="shared" si="3"/>
        <v>87.605084745762696</v>
      </c>
      <c r="H45" s="97" t="str">
        <f t="shared" si="4"/>
        <v/>
      </c>
      <c r="I45" s="103" t="str">
        <f t="shared" si="0"/>
        <v/>
      </c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50"/>
    </row>
    <row r="46" spans="2:20">
      <c r="B46" s="99">
        <f t="shared" si="6"/>
        <v>25</v>
      </c>
      <c r="C46" s="100">
        <f t="shared" si="6"/>
        <v>42722</v>
      </c>
      <c r="D46" s="101"/>
      <c r="E46" s="95">
        <f t="shared" si="1"/>
        <v>0</v>
      </c>
      <c r="F46" s="95">
        <f t="shared" si="2"/>
        <v>0</v>
      </c>
      <c r="G46" s="102">
        <f t="shared" si="3"/>
        <v>87.417796610169475</v>
      </c>
      <c r="H46" s="97" t="str">
        <f t="shared" si="4"/>
        <v/>
      </c>
      <c r="I46" s="103" t="str">
        <f t="shared" si="0"/>
        <v/>
      </c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50"/>
    </row>
    <row r="47" spans="2:20">
      <c r="B47" s="99">
        <f t="shared" si="6"/>
        <v>26</v>
      </c>
      <c r="C47" s="100">
        <f t="shared" si="6"/>
        <v>42723</v>
      </c>
      <c r="D47" s="101"/>
      <c r="E47" s="95">
        <f t="shared" si="1"/>
        <v>0</v>
      </c>
      <c r="F47" s="95">
        <f t="shared" si="2"/>
        <v>0</v>
      </c>
      <c r="G47" s="102">
        <f t="shared" si="3"/>
        <v>87.230508474576254</v>
      </c>
      <c r="H47" s="97" t="str">
        <f t="shared" si="4"/>
        <v/>
      </c>
      <c r="I47" s="103" t="str">
        <f t="shared" si="0"/>
        <v/>
      </c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50"/>
    </row>
    <row r="48" spans="2:20">
      <c r="B48" s="99">
        <f t="shared" si="6"/>
        <v>27</v>
      </c>
      <c r="C48" s="100">
        <f t="shared" si="6"/>
        <v>42724</v>
      </c>
      <c r="D48" s="101"/>
      <c r="E48" s="95">
        <f t="shared" si="1"/>
        <v>0</v>
      </c>
      <c r="F48" s="95">
        <f t="shared" si="2"/>
        <v>0</v>
      </c>
      <c r="G48" s="102">
        <f t="shared" si="3"/>
        <v>87.043220338983033</v>
      </c>
      <c r="H48" s="97" t="str">
        <f t="shared" si="4"/>
        <v/>
      </c>
      <c r="I48" s="103" t="str">
        <f t="shared" si="0"/>
        <v/>
      </c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50"/>
    </row>
    <row r="49" spans="2:20">
      <c r="B49" s="99">
        <f t="shared" si="6"/>
        <v>28</v>
      </c>
      <c r="C49" s="100">
        <f t="shared" si="6"/>
        <v>42725</v>
      </c>
      <c r="D49" s="101"/>
      <c r="E49" s="95">
        <f t="shared" si="1"/>
        <v>0</v>
      </c>
      <c r="F49" s="95">
        <f t="shared" si="2"/>
        <v>0</v>
      </c>
      <c r="G49" s="102">
        <f t="shared" si="3"/>
        <v>86.855932203389813</v>
      </c>
      <c r="H49" s="97" t="str">
        <f t="shared" si="4"/>
        <v/>
      </c>
      <c r="I49" s="103" t="str">
        <f t="shared" si="0"/>
        <v/>
      </c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50"/>
    </row>
    <row r="50" spans="2:20" ht="15.75" thickBot="1">
      <c r="B50" s="104">
        <f>B49+1</f>
        <v>29</v>
      </c>
      <c r="C50" s="105">
        <f>C49+1</f>
        <v>42726</v>
      </c>
      <c r="D50" s="106"/>
      <c r="E50" s="107">
        <f>IF(ISBLANK(D50),,D50-D49)</f>
        <v>0</v>
      </c>
      <c r="F50" s="107">
        <f t="shared" si="2"/>
        <v>0</v>
      </c>
      <c r="G50" s="108">
        <f>IF(G49&gt;G$12,G49+D$16/1000,0)</f>
        <v>86.668644067796592</v>
      </c>
      <c r="H50" s="109" t="str">
        <f t="shared" si="4"/>
        <v/>
      </c>
      <c r="I50" s="110" t="str">
        <f t="shared" si="0"/>
        <v/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8"/>
    </row>
    <row r="51" spans="2:20" ht="15.75" thickBot="1">
      <c r="B51" s="104">
        <f t="shared" ref="B51:B60" si="7">B50+1</f>
        <v>30</v>
      </c>
      <c r="C51" s="105">
        <f t="shared" ref="C51:C60" si="8">C50+1</f>
        <v>42727</v>
      </c>
      <c r="D51" s="106"/>
      <c r="E51" s="107">
        <f t="shared" ref="E51:E114" si="9">IF(ISBLANK(D51),,D51-D50)</f>
        <v>0</v>
      </c>
      <c r="F51" s="107">
        <f t="shared" ref="F51:F60" si="10">IF(ISBLANK(D51),,D51-D$12)</f>
        <v>0</v>
      </c>
      <c r="G51" s="108">
        <f t="shared" ref="G51:G60" si="11">IF(G50&gt;G$12,G50+D$16/1000,0)</f>
        <v>86.481355932203371</v>
      </c>
      <c r="H51" s="109" t="str">
        <f t="shared" ref="H51:H60" si="12">IF(ISBLANK(D51),"",INT((G51-D51)*1000))</f>
        <v/>
      </c>
      <c r="I51" s="110" t="str">
        <f t="shared" ref="I51:I60" si="13">IF(ISBLANK(D51),"",D51/($I$12/100)^2)</f>
        <v/>
      </c>
    </row>
    <row r="52" spans="2:20" ht="15.75" thickBot="1">
      <c r="B52" s="104">
        <f t="shared" si="7"/>
        <v>31</v>
      </c>
      <c r="C52" s="105">
        <f t="shared" si="8"/>
        <v>42728</v>
      </c>
      <c r="D52" s="106"/>
      <c r="E52" s="107">
        <f t="shared" si="9"/>
        <v>0</v>
      </c>
      <c r="F52" s="107">
        <f t="shared" si="10"/>
        <v>0</v>
      </c>
      <c r="G52" s="108">
        <f t="shared" si="11"/>
        <v>86.29406779661015</v>
      </c>
      <c r="H52" s="109" t="str">
        <f t="shared" si="12"/>
        <v/>
      </c>
      <c r="I52" s="110" t="str">
        <f t="shared" si="13"/>
        <v/>
      </c>
    </row>
    <row r="53" spans="2:20" ht="15.75" thickBot="1">
      <c r="B53" s="104">
        <f t="shared" si="7"/>
        <v>32</v>
      </c>
      <c r="C53" s="105">
        <f t="shared" si="8"/>
        <v>42729</v>
      </c>
      <c r="D53" s="106"/>
      <c r="E53" s="107">
        <f t="shared" si="9"/>
        <v>0</v>
      </c>
      <c r="F53" s="107">
        <f t="shared" si="10"/>
        <v>0</v>
      </c>
      <c r="G53" s="108">
        <f t="shared" si="11"/>
        <v>86.10677966101693</v>
      </c>
      <c r="H53" s="109" t="str">
        <f t="shared" si="12"/>
        <v/>
      </c>
      <c r="I53" s="110" t="str">
        <f t="shared" si="13"/>
        <v/>
      </c>
    </row>
    <row r="54" spans="2:20" ht="15.75" thickBot="1">
      <c r="B54" s="104">
        <f t="shared" si="7"/>
        <v>33</v>
      </c>
      <c r="C54" s="105">
        <f t="shared" si="8"/>
        <v>42730</v>
      </c>
      <c r="D54" s="106"/>
      <c r="E54" s="107">
        <f t="shared" si="9"/>
        <v>0</v>
      </c>
      <c r="F54" s="107">
        <f t="shared" si="10"/>
        <v>0</v>
      </c>
      <c r="G54" s="108">
        <f t="shared" si="11"/>
        <v>85.919491525423709</v>
      </c>
      <c r="H54" s="109" t="str">
        <f t="shared" si="12"/>
        <v/>
      </c>
      <c r="I54" s="110" t="str">
        <f t="shared" si="13"/>
        <v/>
      </c>
    </row>
    <row r="55" spans="2:20" ht="15.75" thickBot="1">
      <c r="B55" s="104">
        <f t="shared" si="7"/>
        <v>34</v>
      </c>
      <c r="C55" s="105">
        <f t="shared" si="8"/>
        <v>42731</v>
      </c>
      <c r="D55" s="106"/>
      <c r="E55" s="107">
        <f t="shared" si="9"/>
        <v>0</v>
      </c>
      <c r="F55" s="107">
        <f t="shared" si="10"/>
        <v>0</v>
      </c>
      <c r="G55" s="108">
        <f t="shared" si="11"/>
        <v>85.732203389830488</v>
      </c>
      <c r="H55" s="109" t="str">
        <f t="shared" si="12"/>
        <v/>
      </c>
      <c r="I55" s="110" t="str">
        <f t="shared" si="13"/>
        <v/>
      </c>
    </row>
    <row r="56" spans="2:20" ht="15.75" thickBot="1">
      <c r="B56" s="104">
        <f t="shared" si="7"/>
        <v>35</v>
      </c>
      <c r="C56" s="105">
        <f t="shared" si="8"/>
        <v>42732</v>
      </c>
      <c r="D56" s="106"/>
      <c r="E56" s="107">
        <f t="shared" si="9"/>
        <v>0</v>
      </c>
      <c r="F56" s="107">
        <f t="shared" si="10"/>
        <v>0</v>
      </c>
      <c r="G56" s="108">
        <f t="shared" si="11"/>
        <v>85.544915254237267</v>
      </c>
      <c r="H56" s="109" t="str">
        <f t="shared" si="12"/>
        <v/>
      </c>
      <c r="I56" s="110" t="str">
        <f t="shared" si="13"/>
        <v/>
      </c>
    </row>
    <row r="57" spans="2:20" ht="15.75" thickBot="1">
      <c r="B57" s="104">
        <f t="shared" si="7"/>
        <v>36</v>
      </c>
      <c r="C57" s="105">
        <f t="shared" si="8"/>
        <v>42733</v>
      </c>
      <c r="D57" s="106"/>
      <c r="E57" s="107">
        <f t="shared" si="9"/>
        <v>0</v>
      </c>
      <c r="F57" s="107">
        <f t="shared" si="10"/>
        <v>0</v>
      </c>
      <c r="G57" s="108">
        <f t="shared" si="11"/>
        <v>85.357627118644047</v>
      </c>
      <c r="H57" s="109" t="str">
        <f t="shared" si="12"/>
        <v/>
      </c>
      <c r="I57" s="110" t="str">
        <f t="shared" si="13"/>
        <v/>
      </c>
    </row>
    <row r="58" spans="2:20" ht="15.75" thickBot="1">
      <c r="B58" s="104">
        <f t="shared" si="7"/>
        <v>37</v>
      </c>
      <c r="C58" s="105">
        <f t="shared" si="8"/>
        <v>42734</v>
      </c>
      <c r="D58" s="106"/>
      <c r="E58" s="107">
        <f t="shared" si="9"/>
        <v>0</v>
      </c>
      <c r="F58" s="107">
        <f t="shared" si="10"/>
        <v>0</v>
      </c>
      <c r="G58" s="108">
        <f t="shared" si="11"/>
        <v>85.170338983050826</v>
      </c>
      <c r="H58" s="109" t="str">
        <f t="shared" si="12"/>
        <v/>
      </c>
      <c r="I58" s="110" t="str">
        <f t="shared" si="13"/>
        <v/>
      </c>
    </row>
    <row r="59" spans="2:20" ht="15.75" thickBot="1">
      <c r="B59" s="104">
        <f t="shared" si="7"/>
        <v>38</v>
      </c>
      <c r="C59" s="105">
        <f t="shared" si="8"/>
        <v>42735</v>
      </c>
      <c r="D59" s="106"/>
      <c r="E59" s="107">
        <f t="shared" si="9"/>
        <v>0</v>
      </c>
      <c r="F59" s="107">
        <f t="shared" si="10"/>
        <v>0</v>
      </c>
      <c r="G59" s="108">
        <f t="shared" si="11"/>
        <v>84.983050847457605</v>
      </c>
      <c r="H59" s="109" t="str">
        <f t="shared" si="12"/>
        <v/>
      </c>
      <c r="I59" s="110" t="str">
        <f t="shared" si="13"/>
        <v/>
      </c>
    </row>
    <row r="60" spans="2:20" ht="15.75" thickBot="1">
      <c r="B60" s="104">
        <f t="shared" si="7"/>
        <v>39</v>
      </c>
      <c r="C60" s="105">
        <f t="shared" si="8"/>
        <v>42736</v>
      </c>
      <c r="D60" s="106"/>
      <c r="E60" s="107">
        <f t="shared" si="9"/>
        <v>0</v>
      </c>
      <c r="F60" s="107">
        <f t="shared" si="10"/>
        <v>0</v>
      </c>
      <c r="G60" s="108">
        <f t="shared" si="11"/>
        <v>84.795762711864384</v>
      </c>
      <c r="H60" s="109" t="str">
        <f t="shared" si="12"/>
        <v/>
      </c>
      <c r="I60" s="110" t="str">
        <f t="shared" si="13"/>
        <v/>
      </c>
    </row>
    <row r="61" spans="2:20" ht="15.75" thickBot="1">
      <c r="B61" s="104">
        <f t="shared" ref="B61:B120" si="14">B60+1</f>
        <v>40</v>
      </c>
      <c r="C61" s="105">
        <f t="shared" ref="C61:C120" si="15">C60+1</f>
        <v>42737</v>
      </c>
      <c r="D61" s="106"/>
      <c r="E61" s="107">
        <f t="shared" si="9"/>
        <v>0</v>
      </c>
      <c r="F61" s="107">
        <f t="shared" ref="F61:F120" si="16">IF(ISBLANK(D61),,D61-D$12)</f>
        <v>0</v>
      </c>
      <c r="G61" s="108">
        <f t="shared" ref="G61:G120" si="17">IF(G60&gt;G$12,G60+D$16/1000,0)</f>
        <v>84.608474576271163</v>
      </c>
      <c r="H61" s="109" t="str">
        <f t="shared" ref="H61:H120" si="18">IF(ISBLANK(D61),"",INT((G61-D61)*1000))</f>
        <v/>
      </c>
      <c r="I61" s="110" t="str">
        <f t="shared" ref="I61:I120" si="19">IF(ISBLANK(D61),"",D61/($I$12/100)^2)</f>
        <v/>
      </c>
    </row>
    <row r="62" spans="2:20" ht="15.75" thickBot="1">
      <c r="B62" s="104">
        <f t="shared" si="14"/>
        <v>41</v>
      </c>
      <c r="C62" s="105">
        <f t="shared" si="15"/>
        <v>42738</v>
      </c>
      <c r="D62" s="106"/>
      <c r="E62" s="107">
        <f t="shared" si="9"/>
        <v>0</v>
      </c>
      <c r="F62" s="107">
        <f t="shared" si="16"/>
        <v>0</v>
      </c>
      <c r="G62" s="108">
        <f t="shared" si="17"/>
        <v>84.421186440677943</v>
      </c>
      <c r="H62" s="109" t="str">
        <f t="shared" si="18"/>
        <v/>
      </c>
      <c r="I62" s="110" t="str">
        <f t="shared" si="19"/>
        <v/>
      </c>
    </row>
    <row r="63" spans="2:20" ht="15.75" thickBot="1">
      <c r="B63" s="104">
        <f t="shared" si="14"/>
        <v>42</v>
      </c>
      <c r="C63" s="105">
        <f t="shared" si="15"/>
        <v>42739</v>
      </c>
      <c r="D63" s="106"/>
      <c r="E63" s="107">
        <f t="shared" si="9"/>
        <v>0</v>
      </c>
      <c r="F63" s="107">
        <f t="shared" si="16"/>
        <v>0</v>
      </c>
      <c r="G63" s="108">
        <f t="shared" si="17"/>
        <v>84.233898305084722</v>
      </c>
      <c r="H63" s="109" t="str">
        <f t="shared" si="18"/>
        <v/>
      </c>
      <c r="I63" s="110" t="str">
        <f t="shared" si="19"/>
        <v/>
      </c>
    </row>
    <row r="64" spans="2:20" ht="15.75" thickBot="1">
      <c r="B64" s="104">
        <f t="shared" si="14"/>
        <v>43</v>
      </c>
      <c r="C64" s="105">
        <f t="shared" si="15"/>
        <v>42740</v>
      </c>
      <c r="D64" s="106"/>
      <c r="E64" s="107">
        <f t="shared" si="9"/>
        <v>0</v>
      </c>
      <c r="F64" s="107">
        <f t="shared" si="16"/>
        <v>0</v>
      </c>
      <c r="G64" s="108">
        <f t="shared" si="17"/>
        <v>84.046610169491501</v>
      </c>
      <c r="H64" s="109" t="str">
        <f t="shared" si="18"/>
        <v/>
      </c>
      <c r="I64" s="110" t="str">
        <f t="shared" si="19"/>
        <v/>
      </c>
    </row>
    <row r="65" spans="2:9" ht="15.75" thickBot="1">
      <c r="B65" s="104">
        <f t="shared" si="14"/>
        <v>44</v>
      </c>
      <c r="C65" s="105">
        <f t="shared" si="15"/>
        <v>42741</v>
      </c>
      <c r="D65" s="106"/>
      <c r="E65" s="107">
        <f t="shared" si="9"/>
        <v>0</v>
      </c>
      <c r="F65" s="107">
        <f t="shared" si="16"/>
        <v>0</v>
      </c>
      <c r="G65" s="108">
        <f t="shared" si="17"/>
        <v>83.85932203389828</v>
      </c>
      <c r="H65" s="109" t="str">
        <f t="shared" si="18"/>
        <v/>
      </c>
      <c r="I65" s="110" t="str">
        <f t="shared" si="19"/>
        <v/>
      </c>
    </row>
    <row r="66" spans="2:9" ht="15.75" thickBot="1">
      <c r="B66" s="104">
        <f t="shared" si="14"/>
        <v>45</v>
      </c>
      <c r="C66" s="105">
        <f t="shared" si="15"/>
        <v>42742</v>
      </c>
      <c r="D66" s="106"/>
      <c r="E66" s="107">
        <f t="shared" si="9"/>
        <v>0</v>
      </c>
      <c r="F66" s="107">
        <f t="shared" si="16"/>
        <v>0</v>
      </c>
      <c r="G66" s="108">
        <f t="shared" si="17"/>
        <v>83.67203389830506</v>
      </c>
      <c r="H66" s="109" t="str">
        <f t="shared" si="18"/>
        <v/>
      </c>
      <c r="I66" s="110" t="str">
        <f t="shared" si="19"/>
        <v/>
      </c>
    </row>
    <row r="67" spans="2:9" ht="15.75" thickBot="1">
      <c r="B67" s="104">
        <f t="shared" si="14"/>
        <v>46</v>
      </c>
      <c r="C67" s="105">
        <f t="shared" si="15"/>
        <v>42743</v>
      </c>
      <c r="D67" s="106"/>
      <c r="E67" s="107">
        <f t="shared" si="9"/>
        <v>0</v>
      </c>
      <c r="F67" s="107">
        <f t="shared" si="16"/>
        <v>0</v>
      </c>
      <c r="G67" s="108">
        <f t="shared" si="17"/>
        <v>83.484745762711839</v>
      </c>
      <c r="H67" s="109" t="str">
        <f t="shared" si="18"/>
        <v/>
      </c>
      <c r="I67" s="110" t="str">
        <f t="shared" si="19"/>
        <v/>
      </c>
    </row>
    <row r="68" spans="2:9" ht="15.75" thickBot="1">
      <c r="B68" s="104">
        <f t="shared" si="14"/>
        <v>47</v>
      </c>
      <c r="C68" s="105">
        <f t="shared" si="15"/>
        <v>42744</v>
      </c>
      <c r="D68" s="106"/>
      <c r="E68" s="107">
        <f t="shared" si="9"/>
        <v>0</v>
      </c>
      <c r="F68" s="107">
        <f t="shared" si="16"/>
        <v>0</v>
      </c>
      <c r="G68" s="108">
        <f t="shared" si="17"/>
        <v>83.297457627118618</v>
      </c>
      <c r="H68" s="109" t="str">
        <f t="shared" si="18"/>
        <v/>
      </c>
      <c r="I68" s="110" t="str">
        <f t="shared" si="19"/>
        <v/>
      </c>
    </row>
    <row r="69" spans="2:9" ht="15.75" thickBot="1">
      <c r="B69" s="104">
        <f t="shared" si="14"/>
        <v>48</v>
      </c>
      <c r="C69" s="105">
        <f t="shared" si="15"/>
        <v>42745</v>
      </c>
      <c r="D69" s="106"/>
      <c r="E69" s="107">
        <f t="shared" si="9"/>
        <v>0</v>
      </c>
      <c r="F69" s="107">
        <f t="shared" si="16"/>
        <v>0</v>
      </c>
      <c r="G69" s="108">
        <f t="shared" si="17"/>
        <v>83.110169491525397</v>
      </c>
      <c r="H69" s="109" t="str">
        <f t="shared" si="18"/>
        <v/>
      </c>
      <c r="I69" s="110" t="str">
        <f t="shared" si="19"/>
        <v/>
      </c>
    </row>
    <row r="70" spans="2:9" ht="15.75" thickBot="1">
      <c r="B70" s="104">
        <f t="shared" si="14"/>
        <v>49</v>
      </c>
      <c r="C70" s="105">
        <f t="shared" si="15"/>
        <v>42746</v>
      </c>
      <c r="D70" s="106"/>
      <c r="E70" s="107">
        <f t="shared" si="9"/>
        <v>0</v>
      </c>
      <c r="F70" s="107">
        <f t="shared" si="16"/>
        <v>0</v>
      </c>
      <c r="G70" s="108">
        <f t="shared" si="17"/>
        <v>82.922881355932176</v>
      </c>
      <c r="H70" s="109" t="str">
        <f t="shared" si="18"/>
        <v/>
      </c>
      <c r="I70" s="110" t="str">
        <f t="shared" si="19"/>
        <v/>
      </c>
    </row>
    <row r="71" spans="2:9" ht="15.75" thickBot="1">
      <c r="B71" s="104">
        <f t="shared" si="14"/>
        <v>50</v>
      </c>
      <c r="C71" s="105">
        <f t="shared" si="15"/>
        <v>42747</v>
      </c>
      <c r="D71" s="106"/>
      <c r="E71" s="107">
        <f t="shared" si="9"/>
        <v>0</v>
      </c>
      <c r="F71" s="107">
        <f t="shared" si="16"/>
        <v>0</v>
      </c>
      <c r="G71" s="108">
        <f t="shared" si="17"/>
        <v>82.735593220338956</v>
      </c>
      <c r="H71" s="109" t="str">
        <f t="shared" si="18"/>
        <v/>
      </c>
      <c r="I71" s="110" t="str">
        <f t="shared" si="19"/>
        <v/>
      </c>
    </row>
    <row r="72" spans="2:9" ht="15.75" thickBot="1">
      <c r="B72" s="104">
        <f t="shared" si="14"/>
        <v>51</v>
      </c>
      <c r="C72" s="105">
        <f t="shared" si="15"/>
        <v>42748</v>
      </c>
      <c r="D72" s="106"/>
      <c r="E72" s="107">
        <f t="shared" si="9"/>
        <v>0</v>
      </c>
      <c r="F72" s="107">
        <f t="shared" si="16"/>
        <v>0</v>
      </c>
      <c r="G72" s="108">
        <f t="shared" si="17"/>
        <v>82.548305084745735</v>
      </c>
      <c r="H72" s="109" t="str">
        <f t="shared" si="18"/>
        <v/>
      </c>
      <c r="I72" s="110" t="str">
        <f t="shared" si="19"/>
        <v/>
      </c>
    </row>
    <row r="73" spans="2:9" ht="15.75" thickBot="1">
      <c r="B73" s="104">
        <f t="shared" si="14"/>
        <v>52</v>
      </c>
      <c r="C73" s="105">
        <f t="shared" si="15"/>
        <v>42749</v>
      </c>
      <c r="D73" s="106"/>
      <c r="E73" s="107">
        <f t="shared" si="9"/>
        <v>0</v>
      </c>
      <c r="F73" s="107">
        <f t="shared" si="16"/>
        <v>0</v>
      </c>
      <c r="G73" s="108">
        <f t="shared" si="17"/>
        <v>82.361016949152514</v>
      </c>
      <c r="H73" s="109" t="str">
        <f t="shared" si="18"/>
        <v/>
      </c>
      <c r="I73" s="110" t="str">
        <f t="shared" si="19"/>
        <v/>
      </c>
    </row>
    <row r="74" spans="2:9" ht="15.75" thickBot="1">
      <c r="B74" s="104">
        <f t="shared" si="14"/>
        <v>53</v>
      </c>
      <c r="C74" s="105">
        <f t="shared" si="15"/>
        <v>42750</v>
      </c>
      <c r="D74" s="106"/>
      <c r="E74" s="107">
        <f t="shared" si="9"/>
        <v>0</v>
      </c>
      <c r="F74" s="107">
        <f t="shared" si="16"/>
        <v>0</v>
      </c>
      <c r="G74" s="108">
        <f t="shared" si="17"/>
        <v>82.173728813559293</v>
      </c>
      <c r="H74" s="109" t="str">
        <f t="shared" si="18"/>
        <v/>
      </c>
      <c r="I74" s="110" t="str">
        <f t="shared" si="19"/>
        <v/>
      </c>
    </row>
    <row r="75" spans="2:9" ht="15.75" thickBot="1">
      <c r="B75" s="104">
        <f t="shared" si="14"/>
        <v>54</v>
      </c>
      <c r="C75" s="105">
        <f t="shared" si="15"/>
        <v>42751</v>
      </c>
      <c r="D75" s="106"/>
      <c r="E75" s="107">
        <f t="shared" si="9"/>
        <v>0</v>
      </c>
      <c r="F75" s="107">
        <f t="shared" si="16"/>
        <v>0</v>
      </c>
      <c r="G75" s="108">
        <f t="shared" si="17"/>
        <v>81.986440677966073</v>
      </c>
      <c r="H75" s="109" t="str">
        <f t="shared" si="18"/>
        <v/>
      </c>
      <c r="I75" s="110" t="str">
        <f t="shared" si="19"/>
        <v/>
      </c>
    </row>
    <row r="76" spans="2:9" ht="15.75" thickBot="1">
      <c r="B76" s="104">
        <f t="shared" si="14"/>
        <v>55</v>
      </c>
      <c r="C76" s="105">
        <f t="shared" si="15"/>
        <v>42752</v>
      </c>
      <c r="D76" s="106"/>
      <c r="E76" s="107">
        <f t="shared" si="9"/>
        <v>0</v>
      </c>
      <c r="F76" s="107">
        <f t="shared" si="16"/>
        <v>0</v>
      </c>
      <c r="G76" s="108">
        <f t="shared" si="17"/>
        <v>81.799152542372852</v>
      </c>
      <c r="H76" s="109" t="str">
        <f t="shared" si="18"/>
        <v/>
      </c>
      <c r="I76" s="110" t="str">
        <f t="shared" si="19"/>
        <v/>
      </c>
    </row>
    <row r="77" spans="2:9" ht="15.75" thickBot="1">
      <c r="B77" s="104">
        <f t="shared" si="14"/>
        <v>56</v>
      </c>
      <c r="C77" s="105">
        <f t="shared" si="15"/>
        <v>42753</v>
      </c>
      <c r="D77" s="106"/>
      <c r="E77" s="107">
        <f t="shared" si="9"/>
        <v>0</v>
      </c>
      <c r="F77" s="107">
        <f t="shared" si="16"/>
        <v>0</v>
      </c>
      <c r="G77" s="108">
        <f t="shared" si="17"/>
        <v>81.611864406779631</v>
      </c>
      <c r="H77" s="109" t="str">
        <f t="shared" si="18"/>
        <v/>
      </c>
      <c r="I77" s="110" t="str">
        <f t="shared" si="19"/>
        <v/>
      </c>
    </row>
    <row r="78" spans="2:9" ht="15.75" thickBot="1">
      <c r="B78" s="104">
        <f t="shared" si="14"/>
        <v>57</v>
      </c>
      <c r="C78" s="105">
        <f t="shared" si="15"/>
        <v>42754</v>
      </c>
      <c r="D78" s="106"/>
      <c r="E78" s="107">
        <f t="shared" si="9"/>
        <v>0</v>
      </c>
      <c r="F78" s="107">
        <f t="shared" si="16"/>
        <v>0</v>
      </c>
      <c r="G78" s="108">
        <f t="shared" si="17"/>
        <v>81.42457627118641</v>
      </c>
      <c r="H78" s="109" t="str">
        <f t="shared" si="18"/>
        <v/>
      </c>
      <c r="I78" s="110" t="str">
        <f t="shared" si="19"/>
        <v/>
      </c>
    </row>
    <row r="79" spans="2:9" ht="15.75" thickBot="1">
      <c r="B79" s="104">
        <f t="shared" si="14"/>
        <v>58</v>
      </c>
      <c r="C79" s="105">
        <f t="shared" si="15"/>
        <v>42755</v>
      </c>
      <c r="D79" s="106"/>
      <c r="E79" s="107">
        <f t="shared" si="9"/>
        <v>0</v>
      </c>
      <c r="F79" s="107">
        <f t="shared" si="16"/>
        <v>0</v>
      </c>
      <c r="G79" s="108">
        <f t="shared" si="17"/>
        <v>81.23728813559319</v>
      </c>
      <c r="H79" s="109" t="str">
        <f t="shared" si="18"/>
        <v/>
      </c>
      <c r="I79" s="110" t="str">
        <f t="shared" si="19"/>
        <v/>
      </c>
    </row>
    <row r="80" spans="2:9" ht="15.75" thickBot="1">
      <c r="B80" s="104">
        <f t="shared" si="14"/>
        <v>59</v>
      </c>
      <c r="C80" s="105">
        <f t="shared" si="15"/>
        <v>42756</v>
      </c>
      <c r="D80" s="106"/>
      <c r="E80" s="107">
        <f t="shared" si="9"/>
        <v>0</v>
      </c>
      <c r="F80" s="107">
        <f t="shared" si="16"/>
        <v>0</v>
      </c>
      <c r="G80" s="108">
        <f t="shared" si="17"/>
        <v>81.049999999999969</v>
      </c>
      <c r="H80" s="109" t="str">
        <f t="shared" si="18"/>
        <v/>
      </c>
      <c r="I80" s="110" t="str">
        <f t="shared" si="19"/>
        <v/>
      </c>
    </row>
    <row r="81" spans="2:9" ht="15.75" thickBot="1">
      <c r="B81" s="104">
        <f t="shared" si="14"/>
        <v>60</v>
      </c>
      <c r="C81" s="105">
        <f t="shared" si="15"/>
        <v>42757</v>
      </c>
      <c r="D81" s="106"/>
      <c r="E81" s="107">
        <f t="shared" si="9"/>
        <v>0</v>
      </c>
      <c r="F81" s="107">
        <f t="shared" si="16"/>
        <v>0</v>
      </c>
      <c r="G81" s="108">
        <f t="shared" si="17"/>
        <v>80.862711864406748</v>
      </c>
      <c r="H81" s="109" t="str">
        <f t="shared" si="18"/>
        <v/>
      </c>
      <c r="I81" s="110" t="str">
        <f t="shared" si="19"/>
        <v/>
      </c>
    </row>
    <row r="82" spans="2:9" ht="15.75" thickBot="1">
      <c r="B82" s="104">
        <f t="shared" si="14"/>
        <v>61</v>
      </c>
      <c r="C82" s="105">
        <f t="shared" si="15"/>
        <v>42758</v>
      </c>
      <c r="D82" s="106"/>
      <c r="E82" s="107">
        <f t="shared" si="9"/>
        <v>0</v>
      </c>
      <c r="F82" s="107">
        <f t="shared" si="16"/>
        <v>0</v>
      </c>
      <c r="G82" s="108">
        <f t="shared" si="17"/>
        <v>80.675423728813527</v>
      </c>
      <c r="H82" s="109" t="str">
        <f t="shared" si="18"/>
        <v/>
      </c>
      <c r="I82" s="110" t="str">
        <f t="shared" si="19"/>
        <v/>
      </c>
    </row>
    <row r="83" spans="2:9" ht="15.75" thickBot="1">
      <c r="B83" s="104">
        <f t="shared" si="14"/>
        <v>62</v>
      </c>
      <c r="C83" s="105">
        <f t="shared" si="15"/>
        <v>42759</v>
      </c>
      <c r="D83" s="106"/>
      <c r="E83" s="107">
        <f t="shared" si="9"/>
        <v>0</v>
      </c>
      <c r="F83" s="107">
        <f t="shared" si="16"/>
        <v>0</v>
      </c>
      <c r="G83" s="108">
        <f t="shared" si="17"/>
        <v>80.488135593220306</v>
      </c>
      <c r="H83" s="109" t="str">
        <f t="shared" si="18"/>
        <v/>
      </c>
      <c r="I83" s="110" t="str">
        <f t="shared" si="19"/>
        <v/>
      </c>
    </row>
    <row r="84" spans="2:9" ht="15.75" thickBot="1">
      <c r="B84" s="104">
        <f t="shared" si="14"/>
        <v>63</v>
      </c>
      <c r="C84" s="105">
        <f t="shared" si="15"/>
        <v>42760</v>
      </c>
      <c r="D84" s="106"/>
      <c r="E84" s="107">
        <f t="shared" si="9"/>
        <v>0</v>
      </c>
      <c r="F84" s="107">
        <f t="shared" si="16"/>
        <v>0</v>
      </c>
      <c r="G84" s="108">
        <f t="shared" si="17"/>
        <v>80.300847457627086</v>
      </c>
      <c r="H84" s="109" t="str">
        <f t="shared" si="18"/>
        <v/>
      </c>
      <c r="I84" s="110" t="str">
        <f t="shared" si="19"/>
        <v/>
      </c>
    </row>
    <row r="85" spans="2:9" ht="15.75" thickBot="1">
      <c r="B85" s="104">
        <f t="shared" si="14"/>
        <v>64</v>
      </c>
      <c r="C85" s="105">
        <f t="shared" si="15"/>
        <v>42761</v>
      </c>
      <c r="D85" s="106"/>
      <c r="E85" s="107">
        <f t="shared" si="9"/>
        <v>0</v>
      </c>
      <c r="F85" s="107">
        <f t="shared" si="16"/>
        <v>0</v>
      </c>
      <c r="G85" s="108">
        <f t="shared" si="17"/>
        <v>80.113559322033865</v>
      </c>
      <c r="H85" s="109" t="str">
        <f t="shared" si="18"/>
        <v/>
      </c>
      <c r="I85" s="110" t="str">
        <f t="shared" si="19"/>
        <v/>
      </c>
    </row>
    <row r="86" spans="2:9" ht="15.75" thickBot="1">
      <c r="B86" s="104">
        <f t="shared" si="14"/>
        <v>65</v>
      </c>
      <c r="C86" s="105">
        <f t="shared" si="15"/>
        <v>42762</v>
      </c>
      <c r="D86" s="106"/>
      <c r="E86" s="107">
        <f t="shared" si="9"/>
        <v>0</v>
      </c>
      <c r="F86" s="107">
        <f t="shared" si="16"/>
        <v>0</v>
      </c>
      <c r="G86" s="108">
        <f t="shared" si="17"/>
        <v>79.926271186440644</v>
      </c>
      <c r="H86" s="109" t="str">
        <f t="shared" si="18"/>
        <v/>
      </c>
      <c r="I86" s="110" t="str">
        <f t="shared" si="19"/>
        <v/>
      </c>
    </row>
    <row r="87" spans="2:9" ht="15.75" thickBot="1">
      <c r="B87" s="104">
        <f t="shared" si="14"/>
        <v>66</v>
      </c>
      <c r="C87" s="105">
        <f t="shared" si="15"/>
        <v>42763</v>
      </c>
      <c r="D87" s="106"/>
      <c r="E87" s="107">
        <f t="shared" si="9"/>
        <v>0</v>
      </c>
      <c r="F87" s="107">
        <f t="shared" si="16"/>
        <v>0</v>
      </c>
      <c r="G87" s="108">
        <f t="shared" si="17"/>
        <v>79.738983050847423</v>
      </c>
      <c r="H87" s="109" t="str">
        <f t="shared" si="18"/>
        <v/>
      </c>
      <c r="I87" s="110" t="str">
        <f t="shared" si="19"/>
        <v/>
      </c>
    </row>
    <row r="88" spans="2:9" ht="15.75" thickBot="1">
      <c r="B88" s="104">
        <f t="shared" si="14"/>
        <v>67</v>
      </c>
      <c r="C88" s="105">
        <f t="shared" si="15"/>
        <v>42764</v>
      </c>
      <c r="D88" s="106"/>
      <c r="E88" s="107">
        <f t="shared" si="9"/>
        <v>0</v>
      </c>
      <c r="F88" s="107">
        <f t="shared" si="16"/>
        <v>0</v>
      </c>
      <c r="G88" s="108">
        <f t="shared" si="17"/>
        <v>79.551694915254203</v>
      </c>
      <c r="H88" s="109" t="str">
        <f t="shared" si="18"/>
        <v/>
      </c>
      <c r="I88" s="110" t="str">
        <f t="shared" si="19"/>
        <v/>
      </c>
    </row>
    <row r="89" spans="2:9" ht="15.75" thickBot="1">
      <c r="B89" s="104">
        <f t="shared" si="14"/>
        <v>68</v>
      </c>
      <c r="C89" s="105">
        <f t="shared" si="15"/>
        <v>42765</v>
      </c>
      <c r="D89" s="106"/>
      <c r="E89" s="107">
        <f t="shared" si="9"/>
        <v>0</v>
      </c>
      <c r="F89" s="107">
        <f t="shared" si="16"/>
        <v>0</v>
      </c>
      <c r="G89" s="108">
        <f t="shared" si="17"/>
        <v>79.364406779660982</v>
      </c>
      <c r="H89" s="109" t="str">
        <f t="shared" si="18"/>
        <v/>
      </c>
      <c r="I89" s="110" t="str">
        <f t="shared" si="19"/>
        <v/>
      </c>
    </row>
    <row r="90" spans="2:9" ht="15.75" thickBot="1">
      <c r="B90" s="104">
        <f t="shared" si="14"/>
        <v>69</v>
      </c>
      <c r="C90" s="105">
        <f t="shared" si="15"/>
        <v>42766</v>
      </c>
      <c r="D90" s="106"/>
      <c r="E90" s="107">
        <f t="shared" si="9"/>
        <v>0</v>
      </c>
      <c r="F90" s="107">
        <f t="shared" si="16"/>
        <v>0</v>
      </c>
      <c r="G90" s="108">
        <f t="shared" si="17"/>
        <v>79.177118644067761</v>
      </c>
      <c r="H90" s="109" t="str">
        <f t="shared" si="18"/>
        <v/>
      </c>
      <c r="I90" s="110" t="str">
        <f t="shared" si="19"/>
        <v/>
      </c>
    </row>
    <row r="91" spans="2:9" ht="15.75" thickBot="1">
      <c r="B91" s="104">
        <f t="shared" si="14"/>
        <v>70</v>
      </c>
      <c r="C91" s="105">
        <f t="shared" si="15"/>
        <v>42767</v>
      </c>
      <c r="D91" s="106"/>
      <c r="E91" s="107">
        <f t="shared" si="9"/>
        <v>0</v>
      </c>
      <c r="F91" s="107">
        <f t="shared" si="16"/>
        <v>0</v>
      </c>
      <c r="G91" s="108">
        <f t="shared" si="17"/>
        <v>78.98983050847454</v>
      </c>
      <c r="H91" s="109" t="str">
        <f t="shared" si="18"/>
        <v/>
      </c>
      <c r="I91" s="110" t="str">
        <f t="shared" si="19"/>
        <v/>
      </c>
    </row>
    <row r="92" spans="2:9" ht="15.75" thickBot="1">
      <c r="B92" s="104">
        <f t="shared" si="14"/>
        <v>71</v>
      </c>
      <c r="C92" s="105">
        <f t="shared" si="15"/>
        <v>42768</v>
      </c>
      <c r="D92" s="106"/>
      <c r="E92" s="107">
        <f t="shared" si="9"/>
        <v>0</v>
      </c>
      <c r="F92" s="107">
        <f t="shared" si="16"/>
        <v>0</v>
      </c>
      <c r="G92" s="108">
        <f t="shared" si="17"/>
        <v>78.802542372881319</v>
      </c>
      <c r="H92" s="109" t="str">
        <f t="shared" si="18"/>
        <v/>
      </c>
      <c r="I92" s="110" t="str">
        <f t="shared" si="19"/>
        <v/>
      </c>
    </row>
    <row r="93" spans="2:9" ht="15.75" thickBot="1">
      <c r="B93" s="104">
        <f t="shared" si="14"/>
        <v>72</v>
      </c>
      <c r="C93" s="105">
        <f t="shared" si="15"/>
        <v>42769</v>
      </c>
      <c r="D93" s="106"/>
      <c r="E93" s="107">
        <f t="shared" si="9"/>
        <v>0</v>
      </c>
      <c r="F93" s="107">
        <f t="shared" si="16"/>
        <v>0</v>
      </c>
      <c r="G93" s="108">
        <f t="shared" si="17"/>
        <v>78.615254237288099</v>
      </c>
      <c r="H93" s="109" t="str">
        <f t="shared" si="18"/>
        <v/>
      </c>
      <c r="I93" s="110" t="str">
        <f t="shared" si="19"/>
        <v/>
      </c>
    </row>
    <row r="94" spans="2:9" ht="15.75" thickBot="1">
      <c r="B94" s="104">
        <f t="shared" si="14"/>
        <v>73</v>
      </c>
      <c r="C94" s="105">
        <f t="shared" si="15"/>
        <v>42770</v>
      </c>
      <c r="D94" s="106"/>
      <c r="E94" s="107">
        <f t="shared" si="9"/>
        <v>0</v>
      </c>
      <c r="F94" s="107">
        <f t="shared" si="16"/>
        <v>0</v>
      </c>
      <c r="G94" s="108">
        <f t="shared" si="17"/>
        <v>78.427966101694878</v>
      </c>
      <c r="H94" s="109" t="str">
        <f t="shared" si="18"/>
        <v/>
      </c>
      <c r="I94" s="110" t="str">
        <f t="shared" si="19"/>
        <v/>
      </c>
    </row>
    <row r="95" spans="2:9" ht="15.75" thickBot="1">
      <c r="B95" s="104">
        <f t="shared" si="14"/>
        <v>74</v>
      </c>
      <c r="C95" s="105">
        <f t="shared" si="15"/>
        <v>42771</v>
      </c>
      <c r="D95" s="106"/>
      <c r="E95" s="107">
        <f t="shared" si="9"/>
        <v>0</v>
      </c>
      <c r="F95" s="107">
        <f t="shared" si="16"/>
        <v>0</v>
      </c>
      <c r="G95" s="108">
        <f t="shared" si="17"/>
        <v>78.240677966101657</v>
      </c>
      <c r="H95" s="109" t="str">
        <f t="shared" si="18"/>
        <v/>
      </c>
      <c r="I95" s="110" t="str">
        <f t="shared" si="19"/>
        <v/>
      </c>
    </row>
    <row r="96" spans="2:9" ht="15.75" thickBot="1">
      <c r="B96" s="104">
        <f t="shared" si="14"/>
        <v>75</v>
      </c>
      <c r="C96" s="105">
        <f t="shared" si="15"/>
        <v>42772</v>
      </c>
      <c r="D96" s="106"/>
      <c r="E96" s="107">
        <f t="shared" si="9"/>
        <v>0</v>
      </c>
      <c r="F96" s="107">
        <f t="shared" si="16"/>
        <v>0</v>
      </c>
      <c r="G96" s="108">
        <f t="shared" si="17"/>
        <v>78.053389830508436</v>
      </c>
      <c r="H96" s="109" t="str">
        <f t="shared" si="18"/>
        <v/>
      </c>
      <c r="I96" s="110" t="str">
        <f t="shared" si="19"/>
        <v/>
      </c>
    </row>
    <row r="97" spans="2:9" ht="15.75" thickBot="1">
      <c r="B97" s="104">
        <f t="shared" si="14"/>
        <v>76</v>
      </c>
      <c r="C97" s="105">
        <f t="shared" si="15"/>
        <v>42773</v>
      </c>
      <c r="D97" s="106"/>
      <c r="E97" s="107">
        <f t="shared" si="9"/>
        <v>0</v>
      </c>
      <c r="F97" s="107">
        <f t="shared" si="16"/>
        <v>0</v>
      </c>
      <c r="G97" s="108">
        <f t="shared" si="17"/>
        <v>77.866101694915216</v>
      </c>
      <c r="H97" s="109" t="str">
        <f t="shared" si="18"/>
        <v/>
      </c>
      <c r="I97" s="110" t="str">
        <f t="shared" si="19"/>
        <v/>
      </c>
    </row>
    <row r="98" spans="2:9" ht="15.75" thickBot="1">
      <c r="B98" s="104">
        <f t="shared" si="14"/>
        <v>77</v>
      </c>
      <c r="C98" s="105">
        <f t="shared" si="15"/>
        <v>42774</v>
      </c>
      <c r="D98" s="106"/>
      <c r="E98" s="107">
        <f t="shared" si="9"/>
        <v>0</v>
      </c>
      <c r="F98" s="107">
        <f t="shared" si="16"/>
        <v>0</v>
      </c>
      <c r="G98" s="108">
        <f t="shared" si="17"/>
        <v>77.678813559321995</v>
      </c>
      <c r="H98" s="109" t="str">
        <f t="shared" si="18"/>
        <v/>
      </c>
      <c r="I98" s="110" t="str">
        <f t="shared" si="19"/>
        <v/>
      </c>
    </row>
    <row r="99" spans="2:9" ht="15.75" thickBot="1">
      <c r="B99" s="104">
        <f t="shared" si="14"/>
        <v>78</v>
      </c>
      <c r="C99" s="105">
        <f t="shared" si="15"/>
        <v>42775</v>
      </c>
      <c r="D99" s="106"/>
      <c r="E99" s="107">
        <f t="shared" si="9"/>
        <v>0</v>
      </c>
      <c r="F99" s="107">
        <f t="shared" si="16"/>
        <v>0</v>
      </c>
      <c r="G99" s="108">
        <f t="shared" si="17"/>
        <v>77.491525423728774</v>
      </c>
      <c r="H99" s="109" t="str">
        <f t="shared" si="18"/>
        <v/>
      </c>
      <c r="I99" s="110" t="str">
        <f t="shared" si="19"/>
        <v/>
      </c>
    </row>
    <row r="100" spans="2:9" ht="15.75" thickBot="1">
      <c r="B100" s="104">
        <f t="shared" si="14"/>
        <v>79</v>
      </c>
      <c r="C100" s="105">
        <f t="shared" si="15"/>
        <v>42776</v>
      </c>
      <c r="D100" s="106"/>
      <c r="E100" s="107">
        <f t="shared" si="9"/>
        <v>0</v>
      </c>
      <c r="F100" s="107">
        <f t="shared" si="16"/>
        <v>0</v>
      </c>
      <c r="G100" s="108">
        <f t="shared" si="17"/>
        <v>77.304237288135553</v>
      </c>
      <c r="H100" s="109" t="str">
        <f t="shared" si="18"/>
        <v/>
      </c>
      <c r="I100" s="110" t="str">
        <f t="shared" si="19"/>
        <v/>
      </c>
    </row>
    <row r="101" spans="2:9" ht="15.75" thickBot="1">
      <c r="B101" s="104">
        <f t="shared" si="14"/>
        <v>80</v>
      </c>
      <c r="C101" s="105">
        <f t="shared" si="15"/>
        <v>42777</v>
      </c>
      <c r="D101" s="106"/>
      <c r="E101" s="107">
        <f t="shared" si="9"/>
        <v>0</v>
      </c>
      <c r="F101" s="107">
        <f t="shared" si="16"/>
        <v>0</v>
      </c>
      <c r="G101" s="108">
        <f t="shared" si="17"/>
        <v>77.116949152542333</v>
      </c>
      <c r="H101" s="109" t="str">
        <f t="shared" si="18"/>
        <v/>
      </c>
      <c r="I101" s="110" t="str">
        <f t="shared" si="19"/>
        <v/>
      </c>
    </row>
    <row r="102" spans="2:9" ht="15.75" thickBot="1">
      <c r="B102" s="104">
        <f t="shared" si="14"/>
        <v>81</v>
      </c>
      <c r="C102" s="105">
        <f t="shared" si="15"/>
        <v>42778</v>
      </c>
      <c r="D102" s="106"/>
      <c r="E102" s="107">
        <f t="shared" si="9"/>
        <v>0</v>
      </c>
      <c r="F102" s="107">
        <f t="shared" si="16"/>
        <v>0</v>
      </c>
      <c r="G102" s="108">
        <f t="shared" si="17"/>
        <v>76.929661016949112</v>
      </c>
      <c r="H102" s="109" t="str">
        <f t="shared" si="18"/>
        <v/>
      </c>
      <c r="I102" s="110" t="str">
        <f t="shared" si="19"/>
        <v/>
      </c>
    </row>
    <row r="103" spans="2:9" ht="15.75" thickBot="1">
      <c r="B103" s="104">
        <f t="shared" si="14"/>
        <v>82</v>
      </c>
      <c r="C103" s="105">
        <f t="shared" si="15"/>
        <v>42779</v>
      </c>
      <c r="D103" s="106"/>
      <c r="E103" s="107">
        <f t="shared" si="9"/>
        <v>0</v>
      </c>
      <c r="F103" s="107">
        <f t="shared" si="16"/>
        <v>0</v>
      </c>
      <c r="G103" s="108">
        <f t="shared" si="17"/>
        <v>76.742372881355891</v>
      </c>
      <c r="H103" s="109" t="str">
        <f t="shared" si="18"/>
        <v/>
      </c>
      <c r="I103" s="110" t="str">
        <f t="shared" si="19"/>
        <v/>
      </c>
    </row>
    <row r="104" spans="2:9" ht="15.75" thickBot="1">
      <c r="B104" s="104">
        <f t="shared" si="14"/>
        <v>83</v>
      </c>
      <c r="C104" s="105">
        <f t="shared" si="15"/>
        <v>42780</v>
      </c>
      <c r="D104" s="106"/>
      <c r="E104" s="107">
        <f t="shared" si="9"/>
        <v>0</v>
      </c>
      <c r="F104" s="107">
        <f t="shared" si="16"/>
        <v>0</v>
      </c>
      <c r="G104" s="108">
        <f t="shared" si="17"/>
        <v>76.55508474576267</v>
      </c>
      <c r="H104" s="109" t="str">
        <f t="shared" si="18"/>
        <v/>
      </c>
      <c r="I104" s="110" t="str">
        <f t="shared" si="19"/>
        <v/>
      </c>
    </row>
    <row r="105" spans="2:9" ht="15.75" thickBot="1">
      <c r="B105" s="104">
        <f t="shared" si="14"/>
        <v>84</v>
      </c>
      <c r="C105" s="105">
        <f t="shared" si="15"/>
        <v>42781</v>
      </c>
      <c r="D105" s="106"/>
      <c r="E105" s="107">
        <f t="shared" si="9"/>
        <v>0</v>
      </c>
      <c r="F105" s="107">
        <f t="shared" si="16"/>
        <v>0</v>
      </c>
      <c r="G105" s="108">
        <f t="shared" si="17"/>
        <v>76.367796610169449</v>
      </c>
      <c r="H105" s="109" t="str">
        <f t="shared" si="18"/>
        <v/>
      </c>
      <c r="I105" s="110" t="str">
        <f t="shared" si="19"/>
        <v/>
      </c>
    </row>
    <row r="106" spans="2:9" ht="15.75" thickBot="1">
      <c r="B106" s="104">
        <f t="shared" si="14"/>
        <v>85</v>
      </c>
      <c r="C106" s="105">
        <f t="shared" si="15"/>
        <v>42782</v>
      </c>
      <c r="D106" s="106"/>
      <c r="E106" s="107">
        <f t="shared" si="9"/>
        <v>0</v>
      </c>
      <c r="F106" s="107">
        <f t="shared" si="16"/>
        <v>0</v>
      </c>
      <c r="G106" s="108">
        <f t="shared" si="17"/>
        <v>76.180508474576229</v>
      </c>
      <c r="H106" s="109" t="str">
        <f t="shared" si="18"/>
        <v/>
      </c>
      <c r="I106" s="110" t="str">
        <f t="shared" si="19"/>
        <v/>
      </c>
    </row>
    <row r="107" spans="2:9" ht="15.75" thickBot="1">
      <c r="B107" s="104">
        <f t="shared" si="14"/>
        <v>86</v>
      </c>
      <c r="C107" s="105">
        <f t="shared" si="15"/>
        <v>42783</v>
      </c>
      <c r="D107" s="106"/>
      <c r="E107" s="107">
        <f t="shared" si="9"/>
        <v>0</v>
      </c>
      <c r="F107" s="107">
        <f t="shared" si="16"/>
        <v>0</v>
      </c>
      <c r="G107" s="108">
        <f t="shared" si="17"/>
        <v>75.993220338983008</v>
      </c>
      <c r="H107" s="109" t="str">
        <f t="shared" si="18"/>
        <v/>
      </c>
      <c r="I107" s="110" t="str">
        <f t="shared" si="19"/>
        <v/>
      </c>
    </row>
    <row r="108" spans="2:9" ht="15.75" thickBot="1">
      <c r="B108" s="104">
        <f t="shared" si="14"/>
        <v>87</v>
      </c>
      <c r="C108" s="105">
        <f t="shared" si="15"/>
        <v>42784</v>
      </c>
      <c r="D108" s="106"/>
      <c r="E108" s="107">
        <f t="shared" si="9"/>
        <v>0</v>
      </c>
      <c r="F108" s="107">
        <f t="shared" si="16"/>
        <v>0</v>
      </c>
      <c r="G108" s="108">
        <f t="shared" si="17"/>
        <v>75.805932203389787</v>
      </c>
      <c r="H108" s="109" t="str">
        <f t="shared" si="18"/>
        <v/>
      </c>
      <c r="I108" s="110" t="str">
        <f t="shared" si="19"/>
        <v/>
      </c>
    </row>
    <row r="109" spans="2:9" ht="15.75" thickBot="1">
      <c r="B109" s="104">
        <f t="shared" si="14"/>
        <v>88</v>
      </c>
      <c r="C109" s="105">
        <f t="shared" si="15"/>
        <v>42785</v>
      </c>
      <c r="D109" s="106"/>
      <c r="E109" s="107">
        <f t="shared" si="9"/>
        <v>0</v>
      </c>
      <c r="F109" s="107">
        <f t="shared" si="16"/>
        <v>0</v>
      </c>
      <c r="G109" s="108">
        <f t="shared" si="17"/>
        <v>75.618644067796566</v>
      </c>
      <c r="H109" s="109" t="str">
        <f t="shared" si="18"/>
        <v/>
      </c>
      <c r="I109" s="110" t="str">
        <f t="shared" si="19"/>
        <v/>
      </c>
    </row>
    <row r="110" spans="2:9" ht="15.75" thickBot="1">
      <c r="B110" s="104">
        <f t="shared" si="14"/>
        <v>89</v>
      </c>
      <c r="C110" s="105">
        <f t="shared" si="15"/>
        <v>42786</v>
      </c>
      <c r="D110" s="106"/>
      <c r="E110" s="107">
        <f t="shared" si="9"/>
        <v>0</v>
      </c>
      <c r="F110" s="107">
        <f t="shared" si="16"/>
        <v>0</v>
      </c>
      <c r="G110" s="108">
        <f t="shared" si="17"/>
        <v>75.431355932203346</v>
      </c>
      <c r="H110" s="109" t="str">
        <f t="shared" si="18"/>
        <v/>
      </c>
      <c r="I110" s="110" t="str">
        <f t="shared" si="19"/>
        <v/>
      </c>
    </row>
    <row r="111" spans="2:9" ht="15.75" thickBot="1">
      <c r="B111" s="104">
        <f t="shared" si="14"/>
        <v>90</v>
      </c>
      <c r="C111" s="105">
        <f t="shared" si="15"/>
        <v>42787</v>
      </c>
      <c r="D111" s="106"/>
      <c r="E111" s="107">
        <f t="shared" si="9"/>
        <v>0</v>
      </c>
      <c r="F111" s="107">
        <f t="shared" si="16"/>
        <v>0</v>
      </c>
      <c r="G111" s="108">
        <f t="shared" si="17"/>
        <v>75.244067796610125</v>
      </c>
      <c r="H111" s="109" t="str">
        <f t="shared" si="18"/>
        <v/>
      </c>
      <c r="I111" s="110" t="str">
        <f t="shared" si="19"/>
        <v/>
      </c>
    </row>
    <row r="112" spans="2:9" ht="15.75" thickBot="1">
      <c r="B112" s="104">
        <f t="shared" si="14"/>
        <v>91</v>
      </c>
      <c r="C112" s="105">
        <f t="shared" si="15"/>
        <v>42788</v>
      </c>
      <c r="D112" s="106"/>
      <c r="E112" s="107">
        <f t="shared" si="9"/>
        <v>0</v>
      </c>
      <c r="F112" s="107">
        <f t="shared" si="16"/>
        <v>0</v>
      </c>
      <c r="G112" s="108">
        <f t="shared" si="17"/>
        <v>75.056779661016904</v>
      </c>
      <c r="H112" s="109" t="str">
        <f t="shared" si="18"/>
        <v/>
      </c>
      <c r="I112" s="110" t="str">
        <f t="shared" si="19"/>
        <v/>
      </c>
    </row>
    <row r="113" spans="2:9" ht="15.75" thickBot="1">
      <c r="B113" s="104">
        <f t="shared" si="14"/>
        <v>92</v>
      </c>
      <c r="C113" s="105">
        <f t="shared" si="15"/>
        <v>42789</v>
      </c>
      <c r="D113" s="106"/>
      <c r="E113" s="107">
        <f t="shared" si="9"/>
        <v>0</v>
      </c>
      <c r="F113" s="107">
        <f t="shared" si="16"/>
        <v>0</v>
      </c>
      <c r="G113" s="108">
        <f t="shared" si="17"/>
        <v>74.869491525423683</v>
      </c>
      <c r="H113" s="109" t="str">
        <f t="shared" si="18"/>
        <v/>
      </c>
      <c r="I113" s="110" t="str">
        <f t="shared" si="19"/>
        <v/>
      </c>
    </row>
    <row r="114" spans="2:9" ht="15.75" thickBot="1">
      <c r="B114" s="104">
        <f t="shared" si="14"/>
        <v>93</v>
      </c>
      <c r="C114" s="105">
        <f t="shared" si="15"/>
        <v>42790</v>
      </c>
      <c r="D114" s="106"/>
      <c r="E114" s="107">
        <f t="shared" si="9"/>
        <v>0</v>
      </c>
      <c r="F114" s="107">
        <f t="shared" si="16"/>
        <v>0</v>
      </c>
      <c r="G114" s="108">
        <f t="shared" si="17"/>
        <v>74.682203389830462</v>
      </c>
      <c r="H114" s="109" t="str">
        <f t="shared" si="18"/>
        <v/>
      </c>
      <c r="I114" s="110" t="str">
        <f t="shared" si="19"/>
        <v/>
      </c>
    </row>
    <row r="115" spans="2:9" ht="15.75" thickBot="1">
      <c r="B115" s="104">
        <f t="shared" si="14"/>
        <v>94</v>
      </c>
      <c r="C115" s="105">
        <f t="shared" si="15"/>
        <v>42791</v>
      </c>
      <c r="D115" s="106"/>
      <c r="E115" s="107">
        <f t="shared" ref="E115:E139" si="20">IF(ISBLANK(D115),,D115-D114)</f>
        <v>0</v>
      </c>
      <c r="F115" s="107">
        <f t="shared" si="16"/>
        <v>0</v>
      </c>
      <c r="G115" s="108">
        <f t="shared" si="17"/>
        <v>74.494915254237242</v>
      </c>
      <c r="H115" s="109" t="str">
        <f t="shared" si="18"/>
        <v/>
      </c>
      <c r="I115" s="110" t="str">
        <f t="shared" si="19"/>
        <v/>
      </c>
    </row>
    <row r="116" spans="2:9" ht="15.75" thickBot="1">
      <c r="B116" s="104">
        <f t="shared" si="14"/>
        <v>95</v>
      </c>
      <c r="C116" s="105">
        <f t="shared" si="15"/>
        <v>42792</v>
      </c>
      <c r="D116" s="106"/>
      <c r="E116" s="107">
        <f t="shared" si="20"/>
        <v>0</v>
      </c>
      <c r="F116" s="107">
        <f t="shared" si="16"/>
        <v>0</v>
      </c>
      <c r="G116" s="108">
        <f t="shared" si="17"/>
        <v>74.307627118644021</v>
      </c>
      <c r="H116" s="109" t="str">
        <f t="shared" si="18"/>
        <v/>
      </c>
      <c r="I116" s="110" t="str">
        <f t="shared" si="19"/>
        <v/>
      </c>
    </row>
    <row r="117" spans="2:9" ht="15.75" thickBot="1">
      <c r="B117" s="104">
        <f t="shared" si="14"/>
        <v>96</v>
      </c>
      <c r="C117" s="105">
        <f t="shared" si="15"/>
        <v>42793</v>
      </c>
      <c r="D117" s="106"/>
      <c r="E117" s="107">
        <f t="shared" si="20"/>
        <v>0</v>
      </c>
      <c r="F117" s="107">
        <f t="shared" si="16"/>
        <v>0</v>
      </c>
      <c r="G117" s="108">
        <f t="shared" si="17"/>
        <v>74.1203389830508</v>
      </c>
      <c r="H117" s="109" t="str">
        <f t="shared" si="18"/>
        <v/>
      </c>
      <c r="I117" s="110" t="str">
        <f t="shared" si="19"/>
        <v/>
      </c>
    </row>
    <row r="118" spans="2:9" ht="15.75" thickBot="1">
      <c r="B118" s="104">
        <f t="shared" si="14"/>
        <v>97</v>
      </c>
      <c r="C118" s="105">
        <f t="shared" si="15"/>
        <v>42794</v>
      </c>
      <c r="D118" s="106"/>
      <c r="E118" s="107">
        <f t="shared" si="20"/>
        <v>0</v>
      </c>
      <c r="F118" s="107">
        <f t="shared" si="16"/>
        <v>0</v>
      </c>
      <c r="G118" s="108">
        <f t="shared" si="17"/>
        <v>73.933050847457579</v>
      </c>
      <c r="H118" s="109" t="str">
        <f t="shared" si="18"/>
        <v/>
      </c>
      <c r="I118" s="110" t="str">
        <f t="shared" si="19"/>
        <v/>
      </c>
    </row>
    <row r="119" spans="2:9" ht="15.75" thickBot="1">
      <c r="B119" s="104">
        <f t="shared" si="14"/>
        <v>98</v>
      </c>
      <c r="C119" s="105">
        <f t="shared" si="15"/>
        <v>42795</v>
      </c>
      <c r="D119" s="106"/>
      <c r="E119" s="107">
        <f t="shared" si="20"/>
        <v>0</v>
      </c>
      <c r="F119" s="107">
        <f t="shared" si="16"/>
        <v>0</v>
      </c>
      <c r="G119" s="108">
        <f t="shared" si="17"/>
        <v>73.745762711864359</v>
      </c>
      <c r="H119" s="109" t="str">
        <f t="shared" si="18"/>
        <v/>
      </c>
      <c r="I119" s="110" t="str">
        <f t="shared" si="19"/>
        <v/>
      </c>
    </row>
    <row r="120" spans="2:9" ht="15.75" thickBot="1">
      <c r="B120" s="104">
        <f t="shared" si="14"/>
        <v>99</v>
      </c>
      <c r="C120" s="105">
        <f t="shared" si="15"/>
        <v>42796</v>
      </c>
      <c r="D120" s="106"/>
      <c r="E120" s="107">
        <f t="shared" si="20"/>
        <v>0</v>
      </c>
      <c r="F120" s="107">
        <f t="shared" si="16"/>
        <v>0</v>
      </c>
      <c r="G120" s="108">
        <f t="shared" si="17"/>
        <v>73.558474576271138</v>
      </c>
      <c r="H120" s="109" t="str">
        <f t="shared" si="18"/>
        <v/>
      </c>
      <c r="I120" s="110" t="str">
        <f t="shared" si="19"/>
        <v/>
      </c>
    </row>
    <row r="121" spans="2:9" ht="15.75" thickBot="1">
      <c r="B121" s="104">
        <f t="shared" ref="B121:B139" si="21">B120+1</f>
        <v>100</v>
      </c>
      <c r="C121" s="105">
        <f t="shared" ref="C121:C139" si="22">C120+1</f>
        <v>42797</v>
      </c>
      <c r="D121" s="106"/>
      <c r="E121" s="107">
        <f t="shared" si="20"/>
        <v>0</v>
      </c>
      <c r="F121" s="107">
        <f t="shared" ref="F121:F139" si="23">IF(ISBLANK(D121),,D121-D$12)</f>
        <v>0</v>
      </c>
      <c r="G121" s="108">
        <f t="shared" ref="G121:G139" si="24">IF(G120&gt;G$12,G120+D$16/1000,0)</f>
        <v>73.371186440677917</v>
      </c>
      <c r="H121" s="109" t="str">
        <f t="shared" ref="H121:H139" si="25">IF(ISBLANK(D121),"",INT((G121-D121)*1000))</f>
        <v/>
      </c>
      <c r="I121" s="110" t="str">
        <f t="shared" ref="I121:I139" si="26">IF(ISBLANK(D121),"",D121/($I$12/100)^2)</f>
        <v/>
      </c>
    </row>
    <row r="122" spans="2:9" ht="15.75" thickBot="1">
      <c r="B122" s="104">
        <f t="shared" si="21"/>
        <v>101</v>
      </c>
      <c r="C122" s="105">
        <f t="shared" si="22"/>
        <v>42798</v>
      </c>
      <c r="D122" s="106"/>
      <c r="E122" s="107">
        <f t="shared" si="20"/>
        <v>0</v>
      </c>
      <c r="F122" s="107">
        <f t="shared" si="23"/>
        <v>0</v>
      </c>
      <c r="G122" s="108">
        <f t="shared" si="24"/>
        <v>73.183898305084696</v>
      </c>
      <c r="H122" s="109" t="str">
        <f t="shared" si="25"/>
        <v/>
      </c>
      <c r="I122" s="110" t="str">
        <f t="shared" si="26"/>
        <v/>
      </c>
    </row>
    <row r="123" spans="2:9" ht="15.75" thickBot="1">
      <c r="B123" s="104">
        <f t="shared" si="21"/>
        <v>102</v>
      </c>
      <c r="C123" s="105">
        <f t="shared" si="22"/>
        <v>42799</v>
      </c>
      <c r="D123" s="106"/>
      <c r="E123" s="107">
        <f t="shared" si="20"/>
        <v>0</v>
      </c>
      <c r="F123" s="107">
        <f t="shared" si="23"/>
        <v>0</v>
      </c>
      <c r="G123" s="108">
        <f t="shared" si="24"/>
        <v>72.996610169491476</v>
      </c>
      <c r="H123" s="109" t="str">
        <f t="shared" si="25"/>
        <v/>
      </c>
      <c r="I123" s="110" t="str">
        <f t="shared" si="26"/>
        <v/>
      </c>
    </row>
    <row r="124" spans="2:9" ht="15.75" thickBot="1">
      <c r="B124" s="104">
        <f t="shared" si="21"/>
        <v>103</v>
      </c>
      <c r="C124" s="105">
        <f t="shared" si="22"/>
        <v>42800</v>
      </c>
      <c r="D124" s="106"/>
      <c r="E124" s="107">
        <f t="shared" si="20"/>
        <v>0</v>
      </c>
      <c r="F124" s="107">
        <f t="shared" si="23"/>
        <v>0</v>
      </c>
      <c r="G124" s="108">
        <f t="shared" si="24"/>
        <v>72.809322033898255</v>
      </c>
      <c r="H124" s="109" t="str">
        <f t="shared" si="25"/>
        <v/>
      </c>
      <c r="I124" s="110" t="str">
        <f t="shared" si="26"/>
        <v/>
      </c>
    </row>
    <row r="125" spans="2:9" ht="15.75" thickBot="1">
      <c r="B125" s="104">
        <f t="shared" si="21"/>
        <v>104</v>
      </c>
      <c r="C125" s="105">
        <f t="shared" si="22"/>
        <v>42801</v>
      </c>
      <c r="D125" s="106"/>
      <c r="E125" s="107">
        <f t="shared" si="20"/>
        <v>0</v>
      </c>
      <c r="F125" s="107">
        <f t="shared" si="23"/>
        <v>0</v>
      </c>
      <c r="G125" s="108">
        <f t="shared" si="24"/>
        <v>72.622033898305034</v>
      </c>
      <c r="H125" s="109" t="str">
        <f t="shared" si="25"/>
        <v/>
      </c>
      <c r="I125" s="110" t="str">
        <f t="shared" si="26"/>
        <v/>
      </c>
    </row>
    <row r="126" spans="2:9" ht="15.75" thickBot="1">
      <c r="B126" s="104">
        <f t="shared" si="21"/>
        <v>105</v>
      </c>
      <c r="C126" s="105">
        <f t="shared" si="22"/>
        <v>42802</v>
      </c>
      <c r="D126" s="106"/>
      <c r="E126" s="107">
        <f t="shared" si="20"/>
        <v>0</v>
      </c>
      <c r="F126" s="107">
        <f t="shared" si="23"/>
        <v>0</v>
      </c>
      <c r="G126" s="108">
        <f t="shared" si="24"/>
        <v>72.434745762711813</v>
      </c>
      <c r="H126" s="109" t="str">
        <f t="shared" si="25"/>
        <v/>
      </c>
      <c r="I126" s="110" t="str">
        <f t="shared" si="26"/>
        <v/>
      </c>
    </row>
    <row r="127" spans="2:9" ht="15.75" thickBot="1">
      <c r="B127" s="104">
        <f t="shared" si="21"/>
        <v>106</v>
      </c>
      <c r="C127" s="105">
        <f t="shared" si="22"/>
        <v>42803</v>
      </c>
      <c r="D127" s="106"/>
      <c r="E127" s="107">
        <f t="shared" si="20"/>
        <v>0</v>
      </c>
      <c r="F127" s="107">
        <f t="shared" si="23"/>
        <v>0</v>
      </c>
      <c r="G127" s="108">
        <f t="shared" si="24"/>
        <v>72.247457627118592</v>
      </c>
      <c r="H127" s="109" t="str">
        <f t="shared" si="25"/>
        <v/>
      </c>
      <c r="I127" s="110" t="str">
        <f t="shared" si="26"/>
        <v/>
      </c>
    </row>
    <row r="128" spans="2:9" ht="15.75" thickBot="1">
      <c r="B128" s="104">
        <f t="shared" si="21"/>
        <v>107</v>
      </c>
      <c r="C128" s="105">
        <f t="shared" si="22"/>
        <v>42804</v>
      </c>
      <c r="D128" s="106"/>
      <c r="E128" s="107">
        <f t="shared" si="20"/>
        <v>0</v>
      </c>
      <c r="F128" s="107">
        <f t="shared" si="23"/>
        <v>0</v>
      </c>
      <c r="G128" s="108">
        <f t="shared" si="24"/>
        <v>72.060169491525372</v>
      </c>
      <c r="H128" s="109" t="str">
        <f t="shared" si="25"/>
        <v/>
      </c>
      <c r="I128" s="110" t="str">
        <f t="shared" si="26"/>
        <v/>
      </c>
    </row>
    <row r="129" spans="2:9" ht="15.75" thickBot="1">
      <c r="B129" s="104">
        <f t="shared" si="21"/>
        <v>108</v>
      </c>
      <c r="C129" s="105">
        <f t="shared" si="22"/>
        <v>42805</v>
      </c>
      <c r="D129" s="106"/>
      <c r="E129" s="107">
        <f t="shared" si="20"/>
        <v>0</v>
      </c>
      <c r="F129" s="107">
        <f t="shared" si="23"/>
        <v>0</v>
      </c>
      <c r="G129" s="108">
        <f t="shared" si="24"/>
        <v>71.872881355932151</v>
      </c>
      <c r="H129" s="109" t="str">
        <f t="shared" si="25"/>
        <v/>
      </c>
      <c r="I129" s="110" t="str">
        <f t="shared" si="26"/>
        <v/>
      </c>
    </row>
    <row r="130" spans="2:9" ht="15.75" thickBot="1">
      <c r="B130" s="104">
        <f t="shared" si="21"/>
        <v>109</v>
      </c>
      <c r="C130" s="105">
        <f t="shared" si="22"/>
        <v>42806</v>
      </c>
      <c r="D130" s="106"/>
      <c r="E130" s="107">
        <f t="shared" si="20"/>
        <v>0</v>
      </c>
      <c r="F130" s="107">
        <f t="shared" si="23"/>
        <v>0</v>
      </c>
      <c r="G130" s="108">
        <f t="shared" si="24"/>
        <v>71.68559322033893</v>
      </c>
      <c r="H130" s="109" t="str">
        <f t="shared" si="25"/>
        <v/>
      </c>
      <c r="I130" s="110" t="str">
        <f t="shared" si="26"/>
        <v/>
      </c>
    </row>
    <row r="131" spans="2:9" ht="15.75" thickBot="1">
      <c r="B131" s="104">
        <f t="shared" si="21"/>
        <v>110</v>
      </c>
      <c r="C131" s="105">
        <f t="shared" si="22"/>
        <v>42807</v>
      </c>
      <c r="D131" s="106"/>
      <c r="E131" s="107">
        <f t="shared" si="20"/>
        <v>0</v>
      </c>
      <c r="F131" s="107">
        <f t="shared" si="23"/>
        <v>0</v>
      </c>
      <c r="G131" s="108">
        <f t="shared" si="24"/>
        <v>71.498305084745709</v>
      </c>
      <c r="H131" s="109" t="str">
        <f t="shared" si="25"/>
        <v/>
      </c>
      <c r="I131" s="110" t="str">
        <f t="shared" si="26"/>
        <v/>
      </c>
    </row>
    <row r="132" spans="2:9" ht="15.75" thickBot="1">
      <c r="B132" s="104">
        <f t="shared" si="21"/>
        <v>111</v>
      </c>
      <c r="C132" s="105">
        <f t="shared" si="22"/>
        <v>42808</v>
      </c>
      <c r="D132" s="106"/>
      <c r="E132" s="107">
        <f t="shared" si="20"/>
        <v>0</v>
      </c>
      <c r="F132" s="107">
        <f t="shared" si="23"/>
        <v>0</v>
      </c>
      <c r="G132" s="108">
        <f t="shared" si="24"/>
        <v>71.311016949152489</v>
      </c>
      <c r="H132" s="109" t="str">
        <f t="shared" si="25"/>
        <v/>
      </c>
      <c r="I132" s="110" t="str">
        <f t="shared" si="26"/>
        <v/>
      </c>
    </row>
    <row r="133" spans="2:9" ht="15.75" thickBot="1">
      <c r="B133" s="104">
        <f t="shared" si="21"/>
        <v>112</v>
      </c>
      <c r="C133" s="105">
        <f t="shared" si="22"/>
        <v>42809</v>
      </c>
      <c r="D133" s="106"/>
      <c r="E133" s="107">
        <f t="shared" si="20"/>
        <v>0</v>
      </c>
      <c r="F133" s="107">
        <f t="shared" si="23"/>
        <v>0</v>
      </c>
      <c r="G133" s="108">
        <f t="shared" si="24"/>
        <v>71.123728813559268</v>
      </c>
      <c r="H133" s="109" t="str">
        <f t="shared" si="25"/>
        <v/>
      </c>
      <c r="I133" s="110" t="str">
        <f t="shared" si="26"/>
        <v/>
      </c>
    </row>
    <row r="134" spans="2:9" ht="15.75" thickBot="1">
      <c r="B134" s="104">
        <f t="shared" si="21"/>
        <v>113</v>
      </c>
      <c r="C134" s="105">
        <f t="shared" si="22"/>
        <v>42810</v>
      </c>
      <c r="D134" s="106"/>
      <c r="E134" s="107">
        <f t="shared" si="20"/>
        <v>0</v>
      </c>
      <c r="F134" s="107">
        <f t="shared" si="23"/>
        <v>0</v>
      </c>
      <c r="G134" s="108">
        <f t="shared" si="24"/>
        <v>70.936440677966047</v>
      </c>
      <c r="H134" s="109" t="str">
        <f t="shared" si="25"/>
        <v/>
      </c>
      <c r="I134" s="110" t="str">
        <f t="shared" si="26"/>
        <v/>
      </c>
    </row>
    <row r="135" spans="2:9" ht="15.75" thickBot="1">
      <c r="B135" s="104">
        <f t="shared" si="21"/>
        <v>114</v>
      </c>
      <c r="C135" s="105">
        <f t="shared" si="22"/>
        <v>42811</v>
      </c>
      <c r="D135" s="106"/>
      <c r="E135" s="107">
        <f t="shared" si="20"/>
        <v>0</v>
      </c>
      <c r="F135" s="107">
        <f t="shared" si="23"/>
        <v>0</v>
      </c>
      <c r="G135" s="108">
        <f t="shared" si="24"/>
        <v>70.749152542372826</v>
      </c>
      <c r="H135" s="109" t="str">
        <f t="shared" si="25"/>
        <v/>
      </c>
      <c r="I135" s="110" t="str">
        <f t="shared" si="26"/>
        <v/>
      </c>
    </row>
    <row r="136" spans="2:9" ht="15.75" thickBot="1">
      <c r="B136" s="104">
        <f t="shared" si="21"/>
        <v>115</v>
      </c>
      <c r="C136" s="105">
        <f t="shared" si="22"/>
        <v>42812</v>
      </c>
      <c r="D136" s="106"/>
      <c r="E136" s="107">
        <f t="shared" si="20"/>
        <v>0</v>
      </c>
      <c r="F136" s="107">
        <f t="shared" si="23"/>
        <v>0</v>
      </c>
      <c r="G136" s="108">
        <f t="shared" si="24"/>
        <v>70.561864406779605</v>
      </c>
      <c r="H136" s="109" t="str">
        <f t="shared" si="25"/>
        <v/>
      </c>
      <c r="I136" s="110" t="str">
        <f t="shared" si="26"/>
        <v/>
      </c>
    </row>
    <row r="137" spans="2:9" ht="15.75" thickBot="1">
      <c r="B137" s="104">
        <f t="shared" si="21"/>
        <v>116</v>
      </c>
      <c r="C137" s="105">
        <f t="shared" si="22"/>
        <v>42813</v>
      </c>
      <c r="D137" s="106"/>
      <c r="E137" s="107">
        <f t="shared" si="20"/>
        <v>0</v>
      </c>
      <c r="F137" s="107">
        <f t="shared" si="23"/>
        <v>0</v>
      </c>
      <c r="G137" s="108">
        <f t="shared" si="24"/>
        <v>70.374576271186385</v>
      </c>
      <c r="H137" s="109" t="str">
        <f t="shared" si="25"/>
        <v/>
      </c>
      <c r="I137" s="110" t="str">
        <f t="shared" si="26"/>
        <v/>
      </c>
    </row>
    <row r="138" spans="2:9" ht="15.75" thickBot="1">
      <c r="B138" s="104">
        <f t="shared" si="21"/>
        <v>117</v>
      </c>
      <c r="C138" s="105">
        <f t="shared" si="22"/>
        <v>42814</v>
      </c>
      <c r="D138" s="106"/>
      <c r="E138" s="107">
        <f t="shared" si="20"/>
        <v>0</v>
      </c>
      <c r="F138" s="107">
        <f t="shared" si="23"/>
        <v>0</v>
      </c>
      <c r="G138" s="108">
        <f t="shared" si="24"/>
        <v>70.187288135593164</v>
      </c>
      <c r="H138" s="109" t="str">
        <f t="shared" si="25"/>
        <v/>
      </c>
      <c r="I138" s="110" t="str">
        <f t="shared" si="26"/>
        <v/>
      </c>
    </row>
    <row r="139" spans="2:9" ht="15.75" thickBot="1">
      <c r="B139" s="104">
        <f t="shared" si="21"/>
        <v>118</v>
      </c>
      <c r="C139" s="105">
        <f t="shared" si="22"/>
        <v>42815</v>
      </c>
      <c r="D139" s="106"/>
      <c r="E139" s="107">
        <f t="shared" si="20"/>
        <v>0</v>
      </c>
      <c r="F139" s="107">
        <f t="shared" si="23"/>
        <v>0</v>
      </c>
      <c r="G139" s="108">
        <f t="shared" si="24"/>
        <v>69.999999999999943</v>
      </c>
      <c r="H139" s="109" t="str">
        <f t="shared" si="25"/>
        <v/>
      </c>
      <c r="I139" s="110" t="str">
        <f t="shared" si="26"/>
        <v/>
      </c>
    </row>
  </sheetData>
  <mergeCells count="4">
    <mergeCell ref="D2:T6"/>
    <mergeCell ref="C9:F9"/>
    <mergeCell ref="C11:D11"/>
    <mergeCell ref="F11:G11"/>
  </mergeCells>
  <conditionalFormatting sqref="D14">
    <cfRule type="cellIs" dxfId="11" priority="6" operator="lessThan">
      <formula>18.5</formula>
    </cfRule>
    <cfRule type="cellIs" dxfId="10" priority="7" operator="between">
      <formula>25</formula>
      <formula>18.5</formula>
    </cfRule>
    <cfRule type="cellIs" dxfId="9" priority="8" operator="between">
      <formula>25</formula>
      <formula>30</formula>
    </cfRule>
    <cfRule type="cellIs" dxfId="8" priority="9" operator="greaterThan">
      <formula>30</formula>
    </cfRule>
  </conditionalFormatting>
  <conditionalFormatting sqref="G14">
    <cfRule type="cellIs" dxfId="7" priority="2" operator="lessThan">
      <formula>18.5</formula>
    </cfRule>
    <cfRule type="cellIs" dxfId="6" priority="3" operator="between">
      <formula>25</formula>
      <formula>18.5</formula>
    </cfRule>
    <cfRule type="cellIs" dxfId="5" priority="4" operator="between">
      <formula>25</formula>
      <formula>30</formula>
    </cfRule>
    <cfRule type="cellIs" dxfId="4" priority="5" operator="greaterThan">
      <formula>30</formula>
    </cfRule>
  </conditionalFormatting>
  <conditionalFormatting sqref="E22:F139">
    <cfRule type="cellIs" dxfId="3" priority="10" stopIfTrue="1" operator="equal">
      <formula>0</formula>
    </cfRule>
    <cfRule type="cellIs" dxfId="2" priority="11" stopIfTrue="1" operator="lessThan">
      <formula>0</formula>
    </cfRule>
    <cfRule type="cellIs" dxfId="1" priority="12" stopIfTrue="1" operator="greaterThan">
      <formula>0</formula>
    </cfRule>
  </conditionalFormatting>
  <conditionalFormatting sqref="E22:F139">
    <cfRule type="expression" dxfId="0" priority="1">
      <formula>IF($D22=0,1,0)</formula>
    </cfRule>
  </conditionalFormatting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4" sqref="D4"/>
    </sheetView>
  </sheetViews>
  <sheetFormatPr defaultRowHeight="15"/>
  <cols>
    <col min="1" max="1" width="13.140625" customWidth="1"/>
    <col min="2" max="2" width="20.5703125" customWidth="1"/>
    <col min="3" max="3" width="24" customWidth="1"/>
    <col min="4" max="4" width="18.7109375" customWidth="1"/>
    <col min="5" max="5" width="23.140625" customWidth="1"/>
    <col min="6" max="6" width="23" bestFit="1" customWidth="1"/>
    <col min="7" max="7" width="18.28515625" customWidth="1"/>
    <col min="8" max="8" width="10" bestFit="1" customWidth="1"/>
    <col min="9" max="9" width="5.85546875" bestFit="1" customWidth="1"/>
    <col min="10" max="10" width="8.7109375" customWidth="1"/>
    <col min="11" max="11" width="10.28515625" bestFit="1" customWidth="1"/>
  </cols>
  <sheetData>
    <row r="1" spans="1:11" s="120" customFormat="1">
      <c r="A1" s="112" t="s">
        <v>168</v>
      </c>
      <c r="B1" s="112" t="s">
        <v>175</v>
      </c>
      <c r="C1" s="112" t="s">
        <v>169</v>
      </c>
      <c r="D1" s="112" t="s">
        <v>170</v>
      </c>
      <c r="E1" s="112" t="s">
        <v>171</v>
      </c>
      <c r="F1" s="112" t="s">
        <v>172</v>
      </c>
      <c r="G1" s="112" t="s">
        <v>173</v>
      </c>
      <c r="H1" s="112" t="s">
        <v>187</v>
      </c>
      <c r="I1" s="112" t="s">
        <v>188</v>
      </c>
      <c r="J1" s="112" t="s">
        <v>193</v>
      </c>
      <c r="K1" s="112" t="s">
        <v>189</v>
      </c>
    </row>
    <row r="2" spans="1:11" ht="60">
      <c r="A2" s="63">
        <v>42697</v>
      </c>
      <c r="B2" s="119" t="s">
        <v>181</v>
      </c>
      <c r="C2" s="115" t="s">
        <v>174</v>
      </c>
      <c r="D2" s="115" t="s">
        <v>180</v>
      </c>
      <c r="E2" s="115" t="s">
        <v>179</v>
      </c>
      <c r="F2" s="1" t="s">
        <v>182</v>
      </c>
      <c r="G2" s="115" t="s">
        <v>183</v>
      </c>
      <c r="H2" s="115">
        <v>2</v>
      </c>
      <c r="I2" s="115" t="s">
        <v>190</v>
      </c>
      <c r="J2" s="115" t="s">
        <v>196</v>
      </c>
      <c r="K2" s="115" t="s">
        <v>191</v>
      </c>
    </row>
    <row r="3" spans="1:11" ht="60">
      <c r="A3" s="63">
        <v>42698</v>
      </c>
      <c r="B3" s="119" t="s">
        <v>184</v>
      </c>
      <c r="C3" s="115" t="s">
        <v>185</v>
      </c>
      <c r="D3" s="115" t="s">
        <v>186</v>
      </c>
      <c r="E3" s="115" t="s">
        <v>186</v>
      </c>
      <c r="F3" s="115" t="s">
        <v>186</v>
      </c>
      <c r="G3" s="115" t="s">
        <v>192</v>
      </c>
      <c r="H3" s="115">
        <v>3</v>
      </c>
      <c r="I3" s="115" t="s">
        <v>190</v>
      </c>
      <c r="J3" s="115" t="s">
        <v>197</v>
      </c>
      <c r="K3" s="115" t="s">
        <v>190</v>
      </c>
    </row>
    <row r="4" spans="1:11" ht="45">
      <c r="A4" s="63">
        <v>42699</v>
      </c>
      <c r="B4" s="119" t="s">
        <v>194</v>
      </c>
      <c r="C4" s="115" t="s">
        <v>195</v>
      </c>
      <c r="D4" s="115" t="s">
        <v>186</v>
      </c>
      <c r="E4" s="115"/>
      <c r="F4" s="115"/>
      <c r="G4" s="115"/>
      <c r="H4" s="115">
        <v>1</v>
      </c>
      <c r="I4" s="115" t="s">
        <v>190</v>
      </c>
      <c r="J4" s="115" t="s">
        <v>198</v>
      </c>
      <c r="K4" s="115" t="s">
        <v>190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Time Management</vt:lpstr>
      <vt:lpstr>Time Sheet</vt:lpstr>
      <vt:lpstr>DailyTimeSpentReport</vt:lpstr>
      <vt:lpstr>DailyTaskdone</vt:lpstr>
      <vt:lpstr>PreviousReport</vt:lpstr>
      <vt:lpstr>WOndDP</vt:lpstr>
      <vt:lpstr>Challenges</vt:lpstr>
      <vt:lpstr>Weight Tracker</vt:lpstr>
      <vt:lpstr>Dailyintake</vt:lpstr>
      <vt:lpstr>TodaysTask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Dhashnamoorthy02</dc:creator>
  <cp:lastModifiedBy>Raja Dhashnamoorthy02</cp:lastModifiedBy>
  <dcterms:created xsi:type="dcterms:W3CDTF">2016-03-09T03:33:49Z</dcterms:created>
  <dcterms:modified xsi:type="dcterms:W3CDTF">2016-11-25T04:12:11Z</dcterms:modified>
</cp:coreProperties>
</file>