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ings\Desktop\Work\"/>
    </mc:Choice>
  </mc:AlternateContent>
  <xr:revisionPtr revIDLastSave="0" documentId="13_ncr:1_{7B45FB3A-CCFC-46A6-B498-AF5468DFED5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able_Dtls" sheetId="1" r:id="rId1"/>
    <sheet name="Table_Struc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0" i="2" l="1"/>
  <c r="E49" i="2"/>
  <c r="E48" i="2"/>
  <c r="E207" i="2" l="1"/>
  <c r="E206" i="2"/>
  <c r="E204" i="2"/>
  <c r="E202" i="2"/>
  <c r="E201" i="2"/>
  <c r="E200" i="2"/>
  <c r="E199" i="2"/>
  <c r="E198" i="2"/>
  <c r="E197" i="2"/>
  <c r="E196" i="2"/>
  <c r="E195" i="2"/>
  <c r="E194" i="2"/>
  <c r="E193" i="2"/>
  <c r="E191" i="2"/>
  <c r="E186" i="2"/>
  <c r="E185" i="2"/>
  <c r="E183" i="2"/>
  <c r="E180" i="2"/>
  <c r="E179" i="2"/>
  <c r="E178" i="2"/>
  <c r="E177" i="2"/>
  <c r="E176" i="2"/>
  <c r="E175" i="2"/>
  <c r="E174" i="2"/>
  <c r="E173" i="2"/>
  <c r="E172" i="2"/>
  <c r="E171" i="2"/>
  <c r="E169" i="2"/>
  <c r="E164" i="2"/>
  <c r="E163" i="2"/>
  <c r="E161" i="2"/>
  <c r="E159" i="2"/>
  <c r="E158" i="2"/>
  <c r="E157" i="2"/>
  <c r="E156" i="2"/>
  <c r="E155" i="2"/>
  <c r="E154" i="2"/>
  <c r="E153" i="2"/>
  <c r="E152" i="2"/>
  <c r="E151" i="2"/>
  <c r="E150" i="2"/>
  <c r="E148" i="2"/>
  <c r="E143" i="2"/>
  <c r="E142" i="2"/>
  <c r="E140" i="2"/>
  <c r="E139" i="2"/>
  <c r="E138" i="2"/>
  <c r="E137" i="2"/>
  <c r="E136" i="2"/>
  <c r="E135" i="2"/>
  <c r="E134" i="2"/>
  <c r="E133" i="2"/>
  <c r="E132" i="2"/>
  <c r="E131" i="2"/>
  <c r="E130" i="2"/>
  <c r="E128" i="2"/>
  <c r="E125" i="2"/>
  <c r="E124" i="2"/>
  <c r="E121" i="2"/>
  <c r="E119" i="2"/>
  <c r="E117" i="2"/>
  <c r="E116" i="2"/>
  <c r="E115" i="2"/>
  <c r="E114" i="2"/>
  <c r="E113" i="2"/>
  <c r="E111" i="2"/>
  <c r="E106" i="2"/>
  <c r="E104" i="2"/>
  <c r="E102" i="2"/>
  <c r="E101" i="2"/>
  <c r="E100" i="2"/>
  <c r="E99" i="2"/>
  <c r="E98" i="2"/>
  <c r="E96" i="2"/>
  <c r="E91" i="2"/>
  <c r="E89" i="2"/>
  <c r="E87" i="2"/>
  <c r="E86" i="2"/>
  <c r="E85" i="2"/>
  <c r="E84" i="2"/>
  <c r="E83" i="2"/>
  <c r="E82" i="2"/>
  <c r="E81" i="2"/>
  <c r="E80" i="2"/>
  <c r="E79" i="2"/>
  <c r="E78" i="2"/>
  <c r="E77" i="2"/>
  <c r="E75" i="2"/>
  <c r="E72" i="2"/>
  <c r="E71" i="2"/>
  <c r="E68" i="2"/>
  <c r="E66" i="2"/>
  <c r="E65" i="2"/>
  <c r="E64" i="2"/>
  <c r="E63" i="2"/>
  <c r="E62" i="2"/>
  <c r="E61" i="2"/>
  <c r="E60" i="2"/>
  <c r="E58" i="2"/>
  <c r="E53" i="2"/>
  <c r="E51" i="2"/>
  <c r="E47" i="2"/>
  <c r="E46" i="2"/>
  <c r="E45" i="2"/>
  <c r="E44" i="2"/>
  <c r="E42" i="2"/>
  <c r="E39" i="2"/>
  <c r="E38" i="2"/>
  <c r="E35" i="2"/>
  <c r="E33" i="2"/>
  <c r="E32" i="2"/>
  <c r="E31" i="2"/>
  <c r="E30" i="2"/>
  <c r="E28" i="2"/>
  <c r="E23" i="2"/>
  <c r="E21" i="2"/>
  <c r="E20" i="2"/>
  <c r="E19" i="2"/>
  <c r="E18" i="2"/>
  <c r="E17" i="2"/>
  <c r="E16" i="2"/>
  <c r="E15" i="2"/>
  <c r="E13" i="2"/>
  <c r="E8" i="2"/>
  <c r="E6" i="2"/>
  <c r="E5" i="2"/>
  <c r="E4" i="2"/>
  <c r="E2" i="2"/>
</calcChain>
</file>

<file path=xl/sharedStrings.xml><?xml version="1.0" encoding="utf-8"?>
<sst xmlns="http://schemas.openxmlformats.org/spreadsheetml/2006/main" count="518" uniqueCount="121">
  <si>
    <t>Associate</t>
  </si>
  <si>
    <t>Skills</t>
  </si>
  <si>
    <t>Product</t>
  </si>
  <si>
    <t>ctst_cust_empl_dtls</t>
  </si>
  <si>
    <t>ctst_cust_skill_dtls</t>
  </si>
  <si>
    <t>ctst_cust_empl_skill_dtls</t>
  </si>
  <si>
    <t>ctst_cust_product_dtls</t>
  </si>
  <si>
    <t>ctst_cust_acct_product_dtls</t>
  </si>
  <si>
    <t>Primary Key</t>
  </si>
  <si>
    <t>associate</t>
  </si>
  <si>
    <t>skills</t>
  </si>
  <si>
    <t>associate_skill</t>
  </si>
  <si>
    <t>product</t>
  </si>
  <si>
    <t>account_product</t>
  </si>
  <si>
    <t>Forign Key</t>
  </si>
  <si>
    <t>emp_id</t>
  </si>
  <si>
    <t>Skill_ID</t>
  </si>
  <si>
    <t>product_id</t>
  </si>
  <si>
    <t>account_id</t>
  </si>
  <si>
    <t>emp_name</t>
  </si>
  <si>
    <t>Skill_name</t>
  </si>
  <si>
    <t>skill_id</t>
  </si>
  <si>
    <t>product_name</t>
  </si>
  <si>
    <t>Skill_type</t>
  </si>
  <si>
    <t>update_date</t>
  </si>
  <si>
    <t>is_Trizetto</t>
  </si>
  <si>
    <t>effective_date</t>
  </si>
  <si>
    <t>Skill_weight</t>
  </si>
  <si>
    <t>vendor</t>
  </si>
  <si>
    <t>term_date</t>
  </si>
  <si>
    <t>product_desc</t>
  </si>
  <si>
    <t>version</t>
  </si>
  <si>
    <t>update_user</t>
  </si>
  <si>
    <t>Inventory</t>
  </si>
  <si>
    <t>Account</t>
  </si>
  <si>
    <t>Project</t>
  </si>
  <si>
    <t>ctst_cust_acct_invet_dtls</t>
  </si>
  <si>
    <t>ctst_cust_acct_dtls</t>
  </si>
  <si>
    <t>ctst_cust_empl_acct_dtls</t>
  </si>
  <si>
    <t>ctst_cust_projt_dtls</t>
  </si>
  <si>
    <t>ctst_cust_projt_sts</t>
  </si>
  <si>
    <t>ctst_cust_projt_risk</t>
  </si>
  <si>
    <t>ctst_cust_projt_issue</t>
  </si>
  <si>
    <t>account_inventory</t>
  </si>
  <si>
    <t>account</t>
  </si>
  <si>
    <t>account_associate</t>
  </si>
  <si>
    <t>project</t>
  </si>
  <si>
    <t>project_status</t>
  </si>
  <si>
    <t>project_risks</t>
  </si>
  <si>
    <t>project_issues</t>
  </si>
  <si>
    <t>inventory name</t>
  </si>
  <si>
    <t>account_name</t>
  </si>
  <si>
    <t>project_id</t>
  </si>
  <si>
    <t>inventory_desc</t>
  </si>
  <si>
    <t>primary_location_city</t>
  </si>
  <si>
    <t>Project_name</t>
  </si>
  <si>
    <t>date</t>
  </si>
  <si>
    <t>mapping</t>
  </si>
  <si>
    <t>primary_location_state</t>
  </si>
  <si>
    <t>status</t>
  </si>
  <si>
    <t>Risk_desc</t>
  </si>
  <si>
    <t>Issue_desc</t>
  </si>
  <si>
    <t>functional_category</t>
  </si>
  <si>
    <t>cluster_id</t>
  </si>
  <si>
    <t>notes</t>
  </si>
  <si>
    <t>overall status_rgb</t>
  </si>
  <si>
    <t>Risk_owner</t>
  </si>
  <si>
    <t>Issue_owner</t>
  </si>
  <si>
    <t>type</t>
  </si>
  <si>
    <t>schedule_rgb</t>
  </si>
  <si>
    <t>Risk_assigned to</t>
  </si>
  <si>
    <t>Issue_assigned_to</t>
  </si>
  <si>
    <t>Source</t>
  </si>
  <si>
    <t>next_milestone</t>
  </si>
  <si>
    <t>effort_rgb</t>
  </si>
  <si>
    <t>Risk_mitigation</t>
  </si>
  <si>
    <t>Issue_contigency</t>
  </si>
  <si>
    <t>Destination</t>
  </si>
  <si>
    <t>project_type</t>
  </si>
  <si>
    <t>quality_rgb</t>
  </si>
  <si>
    <t>Risk_status</t>
  </si>
  <si>
    <t>Issue_status</t>
  </si>
  <si>
    <t>Frequency</t>
  </si>
  <si>
    <t>Risk_end_date</t>
  </si>
  <si>
    <t>column_names</t>
  </si>
  <si>
    <t>data_type</t>
  </si>
  <si>
    <t>nullable_type</t>
  </si>
  <si>
    <t>(</t>
  </si>
  <si>
    <t>BIGINT</t>
  </si>
  <si>
    <t>NOT NULL</t>
  </si>
  <si>
    <t>VARCHAR(30)</t>
  </si>
  <si>
    <t>NULL</t>
  </si>
  <si>
    <t>) WITH (PAD_INDEX = OFF, STATISTICS_NORECOMPUTE = OFF, ALLOW_ROW_LOCKS = ON, ALLOW_PAGE_LOCKS = ON) ON [PRIMARY]</t>
  </si>
  <si>
    <t>) ON [PRIMARY]</t>
  </si>
  <si>
    <t>GO</t>
  </si>
  <si>
    <t>INT</t>
  </si>
  <si>
    <t>VARCHAR(50)</t>
  </si>
  <si>
    <t>VARCHAR(25)</t>
  </si>
  <si>
    <t>DATETIME</t>
  </si>
  <si>
    <t>VARCHAR(5)</t>
  </si>
  <si>
    <t>VARCHAR(10)</t>
  </si>
  <si>
    <t>VARCHAR(2)</t>
  </si>
  <si>
    <t>is_Active</t>
  </si>
  <si>
    <t>skill_ID</t>
  </si>
  <si>
    <t>skill_name</t>
  </si>
  <si>
    <t>skill_type</t>
  </si>
  <si>
    <t>skill_weight</t>
  </si>
  <si>
    <t>inventory_name</t>
  </si>
  <si>
    <t>project_name</t>
  </si>
  <si>
    <t>risk_desc</t>
  </si>
  <si>
    <t>risk_owner</t>
  </si>
  <si>
    <t>risk_mitigation</t>
  </si>
  <si>
    <t>risk_status</t>
  </si>
  <si>
    <t>risk_end_date</t>
  </si>
  <si>
    <t>risk_assigned_to</t>
  </si>
  <si>
    <t>overall_status_rgb</t>
  </si>
  <si>
    <t>issue_desc</t>
  </si>
  <si>
    <t>issue_owner</t>
  </si>
  <si>
    <t>issue_assigned_to</t>
  </si>
  <si>
    <t>issue_contigency</t>
  </si>
  <si>
    <t>issue_status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</si>
</sst>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50B7F6"/>
        <bgColor rgb="FF000000"/>
      </patternFill>
    </fill>
    <fill>
      <patternFill patternType="solid">
        <fgColor rgb="FF87F062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0" fontId="2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3" fillId="0" borderId="0" xfId="0" applyFont="1"/>
    <xf numFmtId="0" fontId="0" fillId="12" borderId="0" xfId="0" applyFill="1"/>
    <xf numFmtId="0" fontId="2" fillId="3" borderId="0" xfId="0" applyFont="1" applyFill="1"/>
    <xf numFmtId="0" fontId="2" fillId="4" borderId="0" xfId="0" applyFont="1" applyFill="1"/>
    <xf numFmtId="0" fontId="0" fillId="0" borderId="0" xfId="0" applyAlignment="1">
      <alignment wrapText="1"/>
    </xf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opLeftCell="A8" workbookViewId="0">
      <selection activeCell="H14" sqref="H14"/>
    </sheetView>
  </sheetViews>
  <sheetFormatPr defaultRowHeight="15" x14ac:dyDescent="0.25"/>
  <cols>
    <col min="1" max="1" width="23.42578125" bestFit="1" customWidth="1"/>
    <col min="2" max="2" width="21.85546875" bestFit="1" customWidth="1"/>
    <col min="3" max="3" width="23.5703125" bestFit="1" customWidth="1"/>
    <col min="4" max="4" width="14" bestFit="1" customWidth="1"/>
    <col min="5" max="5" width="21.140625" bestFit="1" customWidth="1"/>
    <col min="6" max="6" width="25.85546875" bestFit="1" customWidth="1"/>
    <col min="7" max="7" width="18.42578125" bestFit="1" customWidth="1"/>
    <col min="8" max="8" width="19.85546875" bestFit="1" customWidth="1"/>
    <col min="9" max="9" width="11.5703125" bestFit="1" customWidth="1"/>
    <col min="10" max="10" width="18.85546875" bestFit="1" customWidth="1"/>
    <col min="11" max="11" width="21.85546875" bestFit="1" customWidth="1"/>
    <col min="12" max="12" width="17.28515625" bestFit="1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s="3" customFormat="1" x14ac:dyDescent="0.25">
      <c r="A2" s="2" t="s">
        <v>0</v>
      </c>
      <c r="B2" s="2" t="s">
        <v>1</v>
      </c>
      <c r="C2" s="2"/>
      <c r="E2" s="2" t="s">
        <v>2</v>
      </c>
    </row>
    <row r="3" spans="1:9" x14ac:dyDescent="0.25">
      <c r="A3" s="10" t="s">
        <v>3</v>
      </c>
      <c r="B3" s="11" t="s">
        <v>4</v>
      </c>
      <c r="C3" s="11" t="s">
        <v>5</v>
      </c>
      <c r="E3" s="4" t="s">
        <v>6</v>
      </c>
      <c r="F3" s="4" t="s">
        <v>7</v>
      </c>
      <c r="H3" s="5"/>
      <c r="I3" t="s">
        <v>8</v>
      </c>
    </row>
    <row r="4" spans="1:9" x14ac:dyDescent="0.25">
      <c r="A4" s="6" t="s">
        <v>9</v>
      </c>
      <c r="B4" s="6" t="s">
        <v>10</v>
      </c>
      <c r="C4" s="6" t="s">
        <v>11</v>
      </c>
      <c r="E4" s="6" t="s">
        <v>12</v>
      </c>
      <c r="F4" s="6" t="s">
        <v>13</v>
      </c>
      <c r="H4" s="7"/>
      <c r="I4" t="s">
        <v>14</v>
      </c>
    </row>
    <row r="5" spans="1:9" x14ac:dyDescent="0.25">
      <c r="A5" s="5" t="s">
        <v>15</v>
      </c>
      <c r="B5" s="5" t="s">
        <v>16</v>
      </c>
      <c r="C5" s="5" t="s">
        <v>15</v>
      </c>
      <c r="E5" s="5" t="s">
        <v>17</v>
      </c>
      <c r="F5" s="5" t="s">
        <v>18</v>
      </c>
    </row>
    <row r="6" spans="1:9" x14ac:dyDescent="0.25">
      <c r="A6" s="8" t="s">
        <v>19</v>
      </c>
      <c r="B6" s="8" t="s">
        <v>20</v>
      </c>
      <c r="C6" s="7" t="s">
        <v>21</v>
      </c>
      <c r="E6" s="8" t="s">
        <v>22</v>
      </c>
      <c r="F6" s="7" t="s">
        <v>17</v>
      </c>
    </row>
    <row r="7" spans="1:9" x14ac:dyDescent="0.25">
      <c r="A7" s="2" t="s">
        <v>102</v>
      </c>
      <c r="B7" s="8" t="s">
        <v>23</v>
      </c>
      <c r="C7" s="2" t="s">
        <v>24</v>
      </c>
      <c r="E7" s="8" t="s">
        <v>25</v>
      </c>
      <c r="F7" s="8" t="s">
        <v>26</v>
      </c>
    </row>
    <row r="8" spans="1:9" x14ac:dyDescent="0.25">
      <c r="A8" s="2" t="s">
        <v>24</v>
      </c>
      <c r="B8" s="8" t="s">
        <v>27</v>
      </c>
      <c r="C8" s="2" t="s">
        <v>32</v>
      </c>
      <c r="E8" s="8" t="s">
        <v>28</v>
      </c>
      <c r="F8" s="8" t="s">
        <v>29</v>
      </c>
    </row>
    <row r="9" spans="1:9" x14ac:dyDescent="0.25">
      <c r="A9" s="2" t="s">
        <v>32</v>
      </c>
      <c r="B9" s="2" t="s">
        <v>24</v>
      </c>
      <c r="E9" s="8" t="s">
        <v>30</v>
      </c>
      <c r="F9" s="8" t="s">
        <v>31</v>
      </c>
    </row>
    <row r="10" spans="1:9" x14ac:dyDescent="0.25">
      <c r="B10" s="2" t="s">
        <v>32</v>
      </c>
      <c r="E10" s="8" t="s">
        <v>24</v>
      </c>
      <c r="F10" s="8" t="s">
        <v>24</v>
      </c>
    </row>
    <row r="11" spans="1:9" x14ac:dyDescent="0.25">
      <c r="E11" s="8" t="s">
        <v>32</v>
      </c>
      <c r="F11" s="8" t="s">
        <v>32</v>
      </c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3" t="s">
        <v>33</v>
      </c>
      <c r="B13" s="2" t="s">
        <v>34</v>
      </c>
      <c r="C13" s="2"/>
      <c r="E13" s="2" t="s">
        <v>35</v>
      </c>
      <c r="F13" s="3"/>
      <c r="G13" s="2"/>
      <c r="H13" s="2"/>
      <c r="I13" s="8"/>
    </row>
    <row r="14" spans="1:9" x14ac:dyDescent="0.25">
      <c r="A14" s="13" t="s">
        <v>36</v>
      </c>
      <c r="B14" s="14" t="s">
        <v>37</v>
      </c>
      <c r="C14" s="14" t="s">
        <v>38</v>
      </c>
      <c r="E14" s="15" t="s">
        <v>39</v>
      </c>
      <c r="F14" s="15" t="s">
        <v>40</v>
      </c>
      <c r="G14" s="15" t="s">
        <v>41</v>
      </c>
      <c r="H14" s="15" t="s">
        <v>42</v>
      </c>
      <c r="I14" s="8"/>
    </row>
    <row r="15" spans="1:9" x14ac:dyDescent="0.25">
      <c r="A15" s="6" t="s">
        <v>43</v>
      </c>
      <c r="B15" s="6" t="s">
        <v>44</v>
      </c>
      <c r="C15" s="6" t="s">
        <v>45</v>
      </c>
      <c r="E15" s="6" t="s">
        <v>46</v>
      </c>
      <c r="F15" s="6" t="s">
        <v>47</v>
      </c>
      <c r="G15" s="6" t="s">
        <v>48</v>
      </c>
      <c r="H15" s="6" t="s">
        <v>49</v>
      </c>
      <c r="I15" s="8"/>
    </row>
    <row r="16" spans="1:9" x14ac:dyDescent="0.25">
      <c r="A16" s="5" t="s">
        <v>18</v>
      </c>
      <c r="B16" s="5" t="s">
        <v>18</v>
      </c>
      <c r="C16" s="5" t="s">
        <v>15</v>
      </c>
      <c r="E16" s="5" t="s">
        <v>18</v>
      </c>
      <c r="F16" s="5" t="s">
        <v>18</v>
      </c>
      <c r="G16" s="5" t="s">
        <v>18</v>
      </c>
      <c r="H16" s="5" t="s">
        <v>18</v>
      </c>
      <c r="I16" s="8"/>
    </row>
    <row r="17" spans="1:9" x14ac:dyDescent="0.25">
      <c r="A17" s="8" t="s">
        <v>50</v>
      </c>
      <c r="B17" s="8" t="s">
        <v>51</v>
      </c>
      <c r="C17" s="7" t="s">
        <v>18</v>
      </c>
      <c r="E17" s="5" t="s">
        <v>52</v>
      </c>
      <c r="F17" s="5" t="s">
        <v>52</v>
      </c>
      <c r="G17" s="5" t="s">
        <v>52</v>
      </c>
      <c r="H17" s="5" t="s">
        <v>52</v>
      </c>
      <c r="I17" s="8"/>
    </row>
    <row r="18" spans="1:9" x14ac:dyDescent="0.25">
      <c r="A18" s="8" t="s">
        <v>53</v>
      </c>
      <c r="B18" s="8" t="s">
        <v>54</v>
      </c>
      <c r="C18" s="8" t="s">
        <v>26</v>
      </c>
      <c r="E18" s="8" t="s">
        <v>55</v>
      </c>
      <c r="F18" s="8" t="s">
        <v>56</v>
      </c>
      <c r="G18" s="8" t="s">
        <v>56</v>
      </c>
      <c r="H18" s="8" t="s">
        <v>56</v>
      </c>
      <c r="I18" s="8"/>
    </row>
    <row r="19" spans="1:9" x14ac:dyDescent="0.25">
      <c r="A19" s="8" t="s">
        <v>57</v>
      </c>
      <c r="B19" s="8" t="s">
        <v>58</v>
      </c>
      <c r="C19" s="8" t="s">
        <v>29</v>
      </c>
      <c r="E19" s="8" t="s">
        <v>26</v>
      </c>
      <c r="F19" s="8" t="s">
        <v>59</v>
      </c>
      <c r="G19" s="8" t="s">
        <v>60</v>
      </c>
      <c r="H19" s="8" t="s">
        <v>61</v>
      </c>
      <c r="I19" s="8"/>
    </row>
    <row r="20" spans="1:9" x14ac:dyDescent="0.25">
      <c r="A20" s="8" t="s">
        <v>62</v>
      </c>
      <c r="B20" s="8" t="s">
        <v>63</v>
      </c>
      <c r="C20" s="8" t="s">
        <v>64</v>
      </c>
      <c r="E20" s="8" t="s">
        <v>29</v>
      </c>
      <c r="F20" s="8" t="s">
        <v>65</v>
      </c>
      <c r="G20" s="8" t="s">
        <v>66</v>
      </c>
      <c r="H20" s="8" t="s">
        <v>67</v>
      </c>
      <c r="I20" s="8"/>
    </row>
    <row r="21" spans="1:9" x14ac:dyDescent="0.25">
      <c r="A21" s="8" t="s">
        <v>68</v>
      </c>
      <c r="B21" s="2" t="s">
        <v>102</v>
      </c>
      <c r="C21" s="2" t="s">
        <v>24</v>
      </c>
      <c r="E21" s="8" t="s">
        <v>64</v>
      </c>
      <c r="F21" s="8" t="s">
        <v>69</v>
      </c>
      <c r="G21" s="8" t="s">
        <v>70</v>
      </c>
      <c r="H21" s="8" t="s">
        <v>71</v>
      </c>
      <c r="I21" s="8"/>
    </row>
    <row r="22" spans="1:9" x14ac:dyDescent="0.25">
      <c r="A22" s="8" t="s">
        <v>72</v>
      </c>
      <c r="B22" s="2" t="s">
        <v>24</v>
      </c>
      <c r="C22" s="2" t="s">
        <v>32</v>
      </c>
      <c r="D22" s="8"/>
      <c r="E22" s="8" t="s">
        <v>73</v>
      </c>
      <c r="F22" s="8" t="s">
        <v>74</v>
      </c>
      <c r="G22" s="8" t="s">
        <v>75</v>
      </c>
      <c r="H22" s="8" t="s">
        <v>76</v>
      </c>
      <c r="I22" s="8"/>
    </row>
    <row r="23" spans="1:9" x14ac:dyDescent="0.25">
      <c r="A23" s="8" t="s">
        <v>77</v>
      </c>
      <c r="B23" s="2" t="s">
        <v>32</v>
      </c>
      <c r="D23" s="8"/>
      <c r="E23" s="8" t="s">
        <v>78</v>
      </c>
      <c r="F23" s="8" t="s">
        <v>79</v>
      </c>
      <c r="G23" s="8" t="s">
        <v>80</v>
      </c>
      <c r="H23" s="8" t="s">
        <v>81</v>
      </c>
      <c r="I23" s="8"/>
    </row>
    <row r="24" spans="1:9" x14ac:dyDescent="0.25">
      <c r="A24" s="8" t="s">
        <v>82</v>
      </c>
      <c r="D24" s="8"/>
      <c r="E24" s="2" t="s">
        <v>24</v>
      </c>
      <c r="F24" s="2" t="s">
        <v>24</v>
      </c>
      <c r="G24" s="8" t="s">
        <v>83</v>
      </c>
      <c r="H24" s="8" t="s">
        <v>24</v>
      </c>
      <c r="I24" s="8"/>
    </row>
    <row r="25" spans="1:9" x14ac:dyDescent="0.25">
      <c r="A25" s="2" t="s">
        <v>24</v>
      </c>
      <c r="D25" s="8"/>
      <c r="E25" s="2" t="s">
        <v>32</v>
      </c>
      <c r="F25" s="2" t="s">
        <v>32</v>
      </c>
      <c r="G25" s="2" t="s">
        <v>24</v>
      </c>
      <c r="H25" s="2" t="s">
        <v>24</v>
      </c>
      <c r="I25" s="8"/>
    </row>
    <row r="26" spans="1:9" x14ac:dyDescent="0.25">
      <c r="A26" s="2" t="s">
        <v>32</v>
      </c>
      <c r="D26" s="8"/>
      <c r="G26" s="2" t="s">
        <v>32</v>
      </c>
      <c r="H26" s="2" t="s">
        <v>32</v>
      </c>
      <c r="I26" s="8"/>
    </row>
    <row r="27" spans="1:9" x14ac:dyDescent="0.25">
      <c r="E27" s="8"/>
      <c r="F27" s="8"/>
      <c r="H2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8116-69CE-404F-B19A-4CBE17CBFCF3}">
  <dimension ref="A1:F211"/>
  <sheetViews>
    <sheetView tabSelected="1" topLeftCell="A184" workbookViewId="0">
      <selection activeCell="A200" sqref="A200"/>
    </sheetView>
  </sheetViews>
  <sheetFormatPr defaultRowHeight="15" x14ac:dyDescent="0.25"/>
  <cols>
    <col min="1" max="1" width="23.5703125" bestFit="1" customWidth="1"/>
    <col min="2" max="2" width="13.140625" bestFit="1" customWidth="1"/>
    <col min="3" max="3" width="13.42578125" bestFit="1" customWidth="1"/>
    <col min="5" max="5" width="119.85546875" bestFit="1" customWidth="1"/>
  </cols>
  <sheetData>
    <row r="1" spans="1:6" x14ac:dyDescent="0.25">
      <c r="A1" s="9"/>
      <c r="B1" s="9"/>
      <c r="C1" s="9"/>
      <c r="D1" s="9"/>
      <c r="E1" s="9"/>
      <c r="F1" s="9"/>
    </row>
    <row r="2" spans="1:6" x14ac:dyDescent="0.25">
      <c r="A2" s="10" t="s">
        <v>3</v>
      </c>
      <c r="E2" t="str">
        <f>"CREATE TABLE "&amp;A2</f>
        <v>CREATE TABLE ctst_cust_empl_dtls</v>
      </c>
    </row>
    <row r="3" spans="1:6" x14ac:dyDescent="0.25">
      <c r="A3" t="s">
        <v>84</v>
      </c>
      <c r="B3" t="s">
        <v>85</v>
      </c>
      <c r="C3" t="s">
        <v>86</v>
      </c>
      <c r="E3" t="s">
        <v>87</v>
      </c>
    </row>
    <row r="4" spans="1:6" x14ac:dyDescent="0.25">
      <c r="A4" s="5" t="s">
        <v>15</v>
      </c>
      <c r="B4" s="5" t="s">
        <v>88</v>
      </c>
      <c r="C4" s="5" t="s">
        <v>89</v>
      </c>
      <c r="E4" t="str">
        <f>"["&amp;A4&amp;"] "&amp;B4&amp;" "&amp;C4&amp;","</f>
        <v>[emp_id] BIGINT NOT NULL,</v>
      </c>
    </row>
    <row r="5" spans="1:6" x14ac:dyDescent="0.25">
      <c r="A5" s="8" t="s">
        <v>19</v>
      </c>
      <c r="B5" t="s">
        <v>90</v>
      </c>
      <c r="C5" t="s">
        <v>91</v>
      </c>
      <c r="E5" t="str">
        <f>"["&amp;A5&amp;"] "&amp;B5&amp;" "&amp;C5</f>
        <v>[emp_name] VARCHAR(30) NULL</v>
      </c>
    </row>
    <row r="6" spans="1:6" x14ac:dyDescent="0.25">
      <c r="A6" t="s">
        <v>8</v>
      </c>
      <c r="E6" t="str">
        <f>"CONSTRAINT [PK_"&amp;A2&amp;"] PRIMARY KEY CLUSTERED"</f>
        <v>CONSTRAINT [PK_ctst_cust_empl_dtls] PRIMARY KEY CLUSTERED</v>
      </c>
    </row>
    <row r="7" spans="1:6" x14ac:dyDescent="0.25">
      <c r="E7" t="s">
        <v>87</v>
      </c>
    </row>
    <row r="8" spans="1:6" x14ac:dyDescent="0.25">
      <c r="A8" s="5" t="s">
        <v>15</v>
      </c>
      <c r="E8" s="5" t="str">
        <f>A8&amp;" ASC"</f>
        <v>emp_id ASC</v>
      </c>
    </row>
    <row r="9" spans="1:6" x14ac:dyDescent="0.25">
      <c r="E9" t="s">
        <v>92</v>
      </c>
    </row>
    <row r="10" spans="1:6" x14ac:dyDescent="0.25">
      <c r="E10" t="s">
        <v>93</v>
      </c>
    </row>
    <row r="11" spans="1:6" x14ac:dyDescent="0.25">
      <c r="E11" t="s">
        <v>94</v>
      </c>
    </row>
    <row r="12" spans="1:6" x14ac:dyDescent="0.25">
      <c r="A12" s="9"/>
      <c r="B12" s="9"/>
      <c r="C12" s="9"/>
      <c r="D12" s="9"/>
      <c r="E12" s="9"/>
      <c r="F12" s="9"/>
    </row>
    <row r="13" spans="1:6" x14ac:dyDescent="0.25">
      <c r="A13" s="11" t="s">
        <v>4</v>
      </c>
      <c r="E13" t="str">
        <f>"CREATE TABLE "&amp;A13</f>
        <v>CREATE TABLE ctst_cust_skill_dtls</v>
      </c>
    </row>
    <row r="14" spans="1:6" x14ac:dyDescent="0.25">
      <c r="A14" t="s">
        <v>84</v>
      </c>
      <c r="B14" t="s">
        <v>85</v>
      </c>
      <c r="C14" t="s">
        <v>86</v>
      </c>
      <c r="E14" t="s">
        <v>87</v>
      </c>
    </row>
    <row r="15" spans="1:6" x14ac:dyDescent="0.25">
      <c r="A15" s="5" t="s">
        <v>103</v>
      </c>
      <c r="B15" s="5" t="s">
        <v>95</v>
      </c>
      <c r="C15" s="5" t="s">
        <v>89</v>
      </c>
      <c r="E15" t="str">
        <f>"["&amp;A15&amp;"] "&amp;B15&amp;" "&amp;C15&amp;","</f>
        <v>[skill_ID] INT NOT NULL,</v>
      </c>
    </row>
    <row r="16" spans="1:6" x14ac:dyDescent="0.25">
      <c r="A16" s="8" t="s">
        <v>104</v>
      </c>
      <c r="B16" t="s">
        <v>96</v>
      </c>
      <c r="C16" t="s">
        <v>91</v>
      </c>
      <c r="E16" t="str">
        <f t="shared" ref="E16:E19" si="0">"["&amp;A16&amp;"] "&amp;B16&amp;" "&amp;C16&amp;","</f>
        <v>[skill_name] VARCHAR(50) NULL,</v>
      </c>
    </row>
    <row r="17" spans="1:6" x14ac:dyDescent="0.25">
      <c r="A17" s="8" t="s">
        <v>105</v>
      </c>
      <c r="B17" t="s">
        <v>97</v>
      </c>
      <c r="C17" t="s">
        <v>91</v>
      </c>
      <c r="E17" t="str">
        <f t="shared" si="0"/>
        <v>[skill_type] VARCHAR(25) NULL,</v>
      </c>
    </row>
    <row r="18" spans="1:6" x14ac:dyDescent="0.25">
      <c r="A18" s="8" t="s">
        <v>106</v>
      </c>
      <c r="B18" t="s">
        <v>95</v>
      </c>
      <c r="C18" t="s">
        <v>91</v>
      </c>
      <c r="E18" t="str">
        <f t="shared" si="0"/>
        <v>[skill_weight] INT NULL,</v>
      </c>
    </row>
    <row r="19" spans="1:6" x14ac:dyDescent="0.25">
      <c r="A19" s="8" t="s">
        <v>24</v>
      </c>
      <c r="B19" t="s">
        <v>98</v>
      </c>
      <c r="C19" t="s">
        <v>89</v>
      </c>
      <c r="E19" t="str">
        <f t="shared" si="0"/>
        <v>[update_date] DATETIME NOT NULL,</v>
      </c>
    </row>
    <row r="20" spans="1:6" x14ac:dyDescent="0.25">
      <c r="A20" s="8" t="s">
        <v>32</v>
      </c>
      <c r="B20" t="s">
        <v>97</v>
      </c>
      <c r="C20" t="s">
        <v>91</v>
      </c>
      <c r="E20" t="str">
        <f>"["&amp;A20&amp;"] "&amp;B20&amp;" "&amp;C20</f>
        <v>[update_user] VARCHAR(25) NULL</v>
      </c>
    </row>
    <row r="21" spans="1:6" x14ac:dyDescent="0.25">
      <c r="A21" t="s">
        <v>8</v>
      </c>
      <c r="E21" t="str">
        <f>"CONSTRAINT [PK_"&amp;A13&amp;"] PRIMARY KEY CLUSTERED"</f>
        <v>CONSTRAINT [PK_ctst_cust_skill_dtls] PRIMARY KEY CLUSTERED</v>
      </c>
    </row>
    <row r="22" spans="1:6" x14ac:dyDescent="0.25">
      <c r="E22" t="s">
        <v>87</v>
      </c>
    </row>
    <row r="23" spans="1:6" x14ac:dyDescent="0.25">
      <c r="A23" s="5" t="s">
        <v>16</v>
      </c>
      <c r="E23" s="5" t="str">
        <f>A23&amp;" ASC"</f>
        <v>Skill_ID ASC</v>
      </c>
    </row>
    <row r="24" spans="1:6" x14ac:dyDescent="0.25">
      <c r="E24" t="s">
        <v>92</v>
      </c>
    </row>
    <row r="25" spans="1:6" x14ac:dyDescent="0.25">
      <c r="E25" t="s">
        <v>93</v>
      </c>
    </row>
    <row r="26" spans="1:6" x14ac:dyDescent="0.25">
      <c r="E26" t="s">
        <v>94</v>
      </c>
    </row>
    <row r="27" spans="1:6" x14ac:dyDescent="0.25">
      <c r="A27" s="9"/>
      <c r="B27" s="9"/>
      <c r="C27" s="9"/>
      <c r="D27" s="9"/>
      <c r="E27" s="9"/>
      <c r="F27" s="9"/>
    </row>
    <row r="28" spans="1:6" x14ac:dyDescent="0.25">
      <c r="A28" s="11" t="s">
        <v>5</v>
      </c>
      <c r="E28" t="str">
        <f>"CREATE TABLE "&amp;A28</f>
        <v>CREATE TABLE ctst_cust_empl_skill_dtls</v>
      </c>
    </row>
    <row r="29" spans="1:6" x14ac:dyDescent="0.25">
      <c r="A29" t="s">
        <v>84</v>
      </c>
      <c r="B29" t="s">
        <v>85</v>
      </c>
      <c r="C29" t="s">
        <v>86</v>
      </c>
      <c r="E29" t="s">
        <v>87</v>
      </c>
    </row>
    <row r="30" spans="1:6" x14ac:dyDescent="0.25">
      <c r="A30" s="5" t="s">
        <v>15</v>
      </c>
      <c r="B30" s="5" t="s">
        <v>88</v>
      </c>
      <c r="C30" s="5" t="s">
        <v>89</v>
      </c>
      <c r="E30" t="str">
        <f>"["&amp;A30&amp;"] "&amp;B30&amp;" "&amp;C30&amp;","</f>
        <v>[emp_id] BIGINT NOT NULL,</v>
      </c>
    </row>
    <row r="31" spans="1:6" x14ac:dyDescent="0.25">
      <c r="A31" s="7" t="s">
        <v>21</v>
      </c>
      <c r="B31" s="7" t="s">
        <v>95</v>
      </c>
      <c r="C31" s="7" t="s">
        <v>89</v>
      </c>
      <c r="E31" t="str">
        <f t="shared" ref="E31" si="1">"["&amp;A31&amp;"] "&amp;B31&amp;" "&amp;C31&amp;","</f>
        <v>[skill_id] INT NOT NULL,</v>
      </c>
    </row>
    <row r="32" spans="1:6" x14ac:dyDescent="0.25">
      <c r="A32" s="8" t="s">
        <v>24</v>
      </c>
      <c r="B32" t="s">
        <v>98</v>
      </c>
      <c r="C32" t="s">
        <v>89</v>
      </c>
      <c r="E32" t="str">
        <f>"["&amp;A32&amp;"] "&amp;B32&amp;" "&amp;C32</f>
        <v>[update_date] DATETIME NOT NULL</v>
      </c>
    </row>
    <row r="33" spans="1:6" x14ac:dyDescent="0.25">
      <c r="A33" t="s">
        <v>8</v>
      </c>
      <c r="E33" t="str">
        <f>"CONSTRAINT [PK_"&amp;A28&amp;"] PRIMARY KEY CLUSTERED"</f>
        <v>CONSTRAINT [PK_ctst_cust_empl_skill_dtls] PRIMARY KEY CLUSTERED</v>
      </c>
    </row>
    <row r="34" spans="1:6" x14ac:dyDescent="0.25">
      <c r="E34" t="s">
        <v>87</v>
      </c>
    </row>
    <row r="35" spans="1:6" x14ac:dyDescent="0.25">
      <c r="A35" s="5" t="s">
        <v>15</v>
      </c>
      <c r="E35" s="5" t="str">
        <f>A35&amp;" ASC"</f>
        <v>emp_id ASC</v>
      </c>
    </row>
    <row r="36" spans="1:6" x14ac:dyDescent="0.25">
      <c r="E36" t="s">
        <v>92</v>
      </c>
    </row>
    <row r="37" spans="1:6" x14ac:dyDescent="0.25">
      <c r="E37" t="s">
        <v>93</v>
      </c>
    </row>
    <row r="38" spans="1:6" ht="30" x14ac:dyDescent="0.25">
      <c r="E38" s="12" t="str">
        <f>"ALTER TABLE [dbo].["&amp;A28&amp;"] WITH NOCHECK ADD CONSTRAINT [FK1_"&amp;A28&amp;"] FOREIGN KEY(["&amp;A31&amp;"]) REFERENCES [dbo].["&amp;A13&amp;"] (["&amp;A31&amp;"])"</f>
        <v>ALTER TABLE [dbo].[ctst_cust_empl_skill_dtls] WITH NOCHECK ADD CONSTRAINT [FK1_ctst_cust_empl_skill_dtls] FOREIGN KEY([skill_id]) REFERENCES [dbo].[ctst_cust_skill_dtls] ([skill_id])</v>
      </c>
    </row>
    <row r="39" spans="1:6" x14ac:dyDescent="0.25">
      <c r="E39" t="str">
        <f>"ALTER TABLE [dbo].["&amp;A28&amp;"] CHECK CONSTRAINT [FK1_"&amp;A28&amp;"]"</f>
        <v>ALTER TABLE [dbo].[ctst_cust_empl_skill_dtls] CHECK CONSTRAINT [FK1_ctst_cust_empl_skill_dtls]</v>
      </c>
    </row>
    <row r="40" spans="1:6" x14ac:dyDescent="0.25">
      <c r="E40" t="s">
        <v>94</v>
      </c>
    </row>
    <row r="41" spans="1:6" x14ac:dyDescent="0.25">
      <c r="A41" s="9"/>
      <c r="B41" s="9"/>
      <c r="C41" s="9"/>
      <c r="D41" s="9"/>
      <c r="E41" s="9"/>
      <c r="F41" s="9"/>
    </row>
    <row r="42" spans="1:6" x14ac:dyDescent="0.25">
      <c r="A42" s="4" t="s">
        <v>6</v>
      </c>
      <c r="E42" t="str">
        <f>"CREATE TABLE "&amp;A42</f>
        <v>CREATE TABLE ctst_cust_product_dtls</v>
      </c>
    </row>
    <row r="43" spans="1:6" x14ac:dyDescent="0.25">
      <c r="A43" t="s">
        <v>84</v>
      </c>
      <c r="B43" t="s">
        <v>85</v>
      </c>
      <c r="C43" t="s">
        <v>86</v>
      </c>
      <c r="E43" t="s">
        <v>87</v>
      </c>
    </row>
    <row r="44" spans="1:6" x14ac:dyDescent="0.25">
      <c r="A44" s="5" t="s">
        <v>17</v>
      </c>
      <c r="B44" s="5" t="s">
        <v>95</v>
      </c>
      <c r="C44" s="5" t="s">
        <v>89</v>
      </c>
      <c r="E44" t="str">
        <f>"["&amp;A44&amp;"] "&amp;B44&amp;" "&amp;C44&amp;","</f>
        <v>[product_id] INT NOT NULL,</v>
      </c>
    </row>
    <row r="45" spans="1:6" x14ac:dyDescent="0.25">
      <c r="A45" s="8" t="s">
        <v>22</v>
      </c>
      <c r="B45" t="s">
        <v>96</v>
      </c>
      <c r="C45" t="s">
        <v>91</v>
      </c>
      <c r="E45" t="str">
        <f t="shared" ref="E45:E47" si="2">"["&amp;A45&amp;"] "&amp;B45&amp;" "&amp;C45&amp;","</f>
        <v>[product_name] VARCHAR(50) NULL,</v>
      </c>
    </row>
    <row r="46" spans="1:6" x14ac:dyDescent="0.25">
      <c r="A46" s="8" t="s">
        <v>25</v>
      </c>
      <c r="B46" t="s">
        <v>99</v>
      </c>
      <c r="C46" t="s">
        <v>91</v>
      </c>
      <c r="E46" t="str">
        <f t="shared" si="2"/>
        <v>[is_Trizetto] VARCHAR(5) NULL,</v>
      </c>
    </row>
    <row r="47" spans="1:6" x14ac:dyDescent="0.25">
      <c r="A47" s="8" t="s">
        <v>28</v>
      </c>
      <c r="B47" t="s">
        <v>96</v>
      </c>
      <c r="C47" t="s">
        <v>91</v>
      </c>
      <c r="E47" t="str">
        <f t="shared" si="2"/>
        <v>[vendor] VARCHAR(50) NULL,</v>
      </c>
    </row>
    <row r="48" spans="1:6" x14ac:dyDescent="0.25">
      <c r="A48" s="8" t="s">
        <v>30</v>
      </c>
      <c r="B48" t="s">
        <v>96</v>
      </c>
      <c r="C48" t="s">
        <v>91</v>
      </c>
      <c r="E48" t="str">
        <f>"["&amp;A48&amp;"] "&amp;B48&amp;" "&amp;C48&amp;","</f>
        <v>[product_desc] VARCHAR(50) NULL,</v>
      </c>
    </row>
    <row r="49" spans="1:6" x14ac:dyDescent="0.25">
      <c r="A49" s="8" t="s">
        <v>24</v>
      </c>
      <c r="B49" t="s">
        <v>98</v>
      </c>
      <c r="C49" t="s">
        <v>89</v>
      </c>
      <c r="E49" t="str">
        <f>"["&amp;A49&amp;"] "&amp;B49&amp;" "&amp;C49</f>
        <v>[update_date] DATETIME NOT NULL</v>
      </c>
    </row>
    <row r="50" spans="1:6" x14ac:dyDescent="0.25">
      <c r="A50" s="8" t="s">
        <v>32</v>
      </c>
      <c r="B50" t="s">
        <v>97</v>
      </c>
      <c r="C50" t="s">
        <v>91</v>
      </c>
      <c r="E50" t="str">
        <f>"["&amp;A50&amp;"] "&amp;B50&amp;" "&amp;C50</f>
        <v>[update_user] VARCHAR(25) NULL</v>
      </c>
    </row>
    <row r="51" spans="1:6" x14ac:dyDescent="0.25">
      <c r="A51" s="8"/>
      <c r="E51" t="str">
        <f>"CONSTRAINT [PK_"&amp;A42&amp;"] PRIMARY KEY CLUSTERED"</f>
        <v>CONSTRAINT [PK_ctst_cust_product_dtls] PRIMARY KEY CLUSTERED</v>
      </c>
    </row>
    <row r="52" spans="1:6" x14ac:dyDescent="0.25">
      <c r="E52" t="s">
        <v>87</v>
      </c>
    </row>
    <row r="53" spans="1:6" x14ac:dyDescent="0.25">
      <c r="A53" s="5" t="s">
        <v>17</v>
      </c>
      <c r="E53" s="5" t="str">
        <f>A53&amp;" ASC"</f>
        <v>product_id ASC</v>
      </c>
    </row>
    <row r="54" spans="1:6" x14ac:dyDescent="0.25">
      <c r="E54" t="s">
        <v>92</v>
      </c>
    </row>
    <row r="55" spans="1:6" x14ac:dyDescent="0.25">
      <c r="E55" t="s">
        <v>93</v>
      </c>
    </row>
    <row r="56" spans="1:6" x14ac:dyDescent="0.25">
      <c r="E56" t="s">
        <v>94</v>
      </c>
    </row>
    <row r="57" spans="1:6" x14ac:dyDescent="0.25">
      <c r="A57" s="9"/>
      <c r="B57" s="9"/>
      <c r="C57" s="9"/>
      <c r="D57" s="9"/>
      <c r="E57" s="9"/>
      <c r="F57" s="9"/>
    </row>
    <row r="58" spans="1:6" x14ac:dyDescent="0.25">
      <c r="A58" s="4" t="s">
        <v>7</v>
      </c>
      <c r="E58" t="str">
        <f>"CREATE TABLE "&amp;A58</f>
        <v>CREATE TABLE ctst_cust_acct_product_dtls</v>
      </c>
    </row>
    <row r="59" spans="1:6" x14ac:dyDescent="0.25">
      <c r="A59" t="s">
        <v>84</v>
      </c>
      <c r="B59" t="s">
        <v>85</v>
      </c>
      <c r="C59" t="s">
        <v>86</v>
      </c>
      <c r="E59" t="s">
        <v>87</v>
      </c>
    </row>
    <row r="60" spans="1:6" x14ac:dyDescent="0.25">
      <c r="A60" s="5" t="s">
        <v>18</v>
      </c>
      <c r="B60" s="5" t="s">
        <v>95</v>
      </c>
      <c r="C60" s="5" t="s">
        <v>89</v>
      </c>
      <c r="E60" t="str">
        <f>"["&amp;A60&amp;"] "&amp;B60&amp;" "&amp;C60&amp;","</f>
        <v>[account_id] INT NOT NULL,</v>
      </c>
    </row>
    <row r="61" spans="1:6" x14ac:dyDescent="0.25">
      <c r="A61" s="7" t="s">
        <v>17</v>
      </c>
      <c r="B61" s="7" t="s">
        <v>95</v>
      </c>
      <c r="C61" s="7" t="s">
        <v>89</v>
      </c>
      <c r="E61" t="str">
        <f t="shared" ref="E61:E64" si="3">"["&amp;A61&amp;"] "&amp;B61&amp;" "&amp;C61&amp;","</f>
        <v>[product_id] INT NOT NULL,</v>
      </c>
    </row>
    <row r="62" spans="1:6" x14ac:dyDescent="0.25">
      <c r="A62" s="8" t="s">
        <v>26</v>
      </c>
      <c r="B62" t="s">
        <v>98</v>
      </c>
      <c r="C62" t="s">
        <v>89</v>
      </c>
      <c r="E62" t="str">
        <f t="shared" si="3"/>
        <v>[effective_date] DATETIME NOT NULL,</v>
      </c>
    </row>
    <row r="63" spans="1:6" x14ac:dyDescent="0.25">
      <c r="A63" s="8" t="s">
        <v>29</v>
      </c>
      <c r="B63" t="s">
        <v>98</v>
      </c>
      <c r="C63" t="s">
        <v>89</v>
      </c>
      <c r="E63" t="str">
        <f t="shared" si="3"/>
        <v>[term_date] DATETIME NOT NULL,</v>
      </c>
    </row>
    <row r="64" spans="1:6" x14ac:dyDescent="0.25">
      <c r="A64" s="8" t="s">
        <v>31</v>
      </c>
      <c r="B64" t="s">
        <v>95</v>
      </c>
      <c r="C64" t="s">
        <v>91</v>
      </c>
      <c r="E64" t="str">
        <f t="shared" si="3"/>
        <v>[version] INT NULL,</v>
      </c>
    </row>
    <row r="65" spans="1:6" x14ac:dyDescent="0.25">
      <c r="A65" s="8" t="s">
        <v>24</v>
      </c>
      <c r="B65" t="s">
        <v>98</v>
      </c>
      <c r="C65" t="s">
        <v>89</v>
      </c>
      <c r="E65" t="str">
        <f>"["&amp;A65&amp;"] "&amp;B65&amp;" "&amp;C65</f>
        <v>[update_date] DATETIME NOT NULL</v>
      </c>
    </row>
    <row r="66" spans="1:6" x14ac:dyDescent="0.25">
      <c r="A66" s="8" t="s">
        <v>32</v>
      </c>
      <c r="B66" t="s">
        <v>97</v>
      </c>
      <c r="C66" t="s">
        <v>91</v>
      </c>
      <c r="E66" t="str">
        <f>"CONSTRAINT [PK_"&amp;A58&amp;"] PRIMARY KEY CLUSTERED"</f>
        <v>CONSTRAINT [PK_ctst_cust_acct_product_dtls] PRIMARY KEY CLUSTERED</v>
      </c>
    </row>
    <row r="67" spans="1:6" x14ac:dyDescent="0.25">
      <c r="E67" t="s">
        <v>87</v>
      </c>
    </row>
    <row r="68" spans="1:6" x14ac:dyDescent="0.25">
      <c r="A68" s="5" t="s">
        <v>18</v>
      </c>
      <c r="E68" s="5" t="str">
        <f>A68&amp;" ASC"</f>
        <v>account_id ASC</v>
      </c>
    </row>
    <row r="69" spans="1:6" x14ac:dyDescent="0.25">
      <c r="E69" t="s">
        <v>92</v>
      </c>
    </row>
    <row r="70" spans="1:6" x14ac:dyDescent="0.25">
      <c r="E70" t="s">
        <v>93</v>
      </c>
    </row>
    <row r="71" spans="1:6" ht="30" x14ac:dyDescent="0.25">
      <c r="E71" s="12" t="str">
        <f>"ALTER TABLE [dbo].["&amp;A58&amp;"] WITH NOCHECK ADD CONSTRAINT [FK1_"&amp;A58&amp;"] FOREIGN KEY(["&amp;A61&amp;"]) REFERENCES [dbo].["&amp;A42&amp;"] (["&amp;A61&amp;"])"</f>
        <v>ALTER TABLE [dbo].[ctst_cust_acct_product_dtls] WITH NOCHECK ADD CONSTRAINT [FK1_ctst_cust_acct_product_dtls] FOREIGN KEY([product_id]) REFERENCES [dbo].[ctst_cust_product_dtls] ([product_id])</v>
      </c>
    </row>
    <row r="72" spans="1:6" x14ac:dyDescent="0.25">
      <c r="E72" t="str">
        <f>"ALTER TABLE [dbo].["&amp;A58&amp;"] CHECK CONSTRAINT [FK1_"&amp;A58&amp;"]"</f>
        <v>ALTER TABLE [dbo].[ctst_cust_acct_product_dtls] CHECK CONSTRAINT [FK1_ctst_cust_acct_product_dtls]</v>
      </c>
    </row>
    <row r="73" spans="1:6" x14ac:dyDescent="0.25">
      <c r="E73" t="s">
        <v>94</v>
      </c>
    </row>
    <row r="74" spans="1:6" x14ac:dyDescent="0.25">
      <c r="A74" s="9"/>
      <c r="B74" s="9"/>
      <c r="C74" s="9"/>
      <c r="D74" s="9"/>
      <c r="E74" s="9"/>
      <c r="F74" s="9"/>
    </row>
    <row r="75" spans="1:6" x14ac:dyDescent="0.25">
      <c r="A75" s="13" t="s">
        <v>36</v>
      </c>
      <c r="E75" t="str">
        <f>"CREATE TABLE "&amp;A75</f>
        <v>CREATE TABLE ctst_cust_acct_invet_dtls</v>
      </c>
    </row>
    <row r="76" spans="1:6" x14ac:dyDescent="0.25">
      <c r="A76" t="s">
        <v>84</v>
      </c>
      <c r="B76" t="s">
        <v>85</v>
      </c>
      <c r="C76" t="s">
        <v>86</v>
      </c>
      <c r="E76" t="s">
        <v>87</v>
      </c>
    </row>
    <row r="77" spans="1:6" x14ac:dyDescent="0.25">
      <c r="A77" s="5" t="s">
        <v>18</v>
      </c>
      <c r="B77" s="5" t="s">
        <v>95</v>
      </c>
      <c r="C77" s="5" t="s">
        <v>89</v>
      </c>
      <c r="E77" t="str">
        <f>"["&amp;A77&amp;"] "&amp;B77&amp;" "&amp;C77&amp;","</f>
        <v>[account_id] INT NOT NULL,</v>
      </c>
    </row>
    <row r="78" spans="1:6" x14ac:dyDescent="0.25">
      <c r="A78" s="8" t="s">
        <v>107</v>
      </c>
      <c r="B78" t="s">
        <v>96</v>
      </c>
      <c r="C78" t="s">
        <v>91</v>
      </c>
      <c r="E78" t="str">
        <f t="shared" ref="E78:E86" si="4">"["&amp;A78&amp;"] "&amp;B78&amp;" "&amp;C78&amp;","</f>
        <v>[inventory_name] VARCHAR(50) NULL,</v>
      </c>
    </row>
    <row r="79" spans="1:6" x14ac:dyDescent="0.25">
      <c r="A79" s="8" t="s">
        <v>53</v>
      </c>
      <c r="B79" t="s">
        <v>96</v>
      </c>
      <c r="C79" t="s">
        <v>91</v>
      </c>
      <c r="E79" t="str">
        <f t="shared" si="4"/>
        <v>[inventory_desc] VARCHAR(50) NULL,</v>
      </c>
    </row>
    <row r="80" spans="1:6" x14ac:dyDescent="0.25">
      <c r="A80" s="8" t="s">
        <v>57</v>
      </c>
      <c r="B80" t="s">
        <v>96</v>
      </c>
      <c r="C80" t="s">
        <v>91</v>
      </c>
      <c r="E80" t="str">
        <f t="shared" si="4"/>
        <v>[mapping] VARCHAR(50) NULL,</v>
      </c>
    </row>
    <row r="81" spans="1:6" x14ac:dyDescent="0.25">
      <c r="A81" s="8" t="s">
        <v>62</v>
      </c>
      <c r="B81" t="s">
        <v>100</v>
      </c>
      <c r="C81" t="s">
        <v>91</v>
      </c>
      <c r="E81" t="str">
        <f t="shared" si="4"/>
        <v>[functional_category] VARCHAR(10) NULL,</v>
      </c>
    </row>
    <row r="82" spans="1:6" x14ac:dyDescent="0.25">
      <c r="A82" s="8" t="s">
        <v>68</v>
      </c>
      <c r="B82" t="s">
        <v>100</v>
      </c>
      <c r="C82" t="s">
        <v>91</v>
      </c>
      <c r="E82" t="str">
        <f t="shared" si="4"/>
        <v>[type] VARCHAR(10) NULL,</v>
      </c>
    </row>
    <row r="83" spans="1:6" x14ac:dyDescent="0.25">
      <c r="A83" s="8" t="s">
        <v>72</v>
      </c>
      <c r="B83" t="s">
        <v>96</v>
      </c>
      <c r="C83" t="s">
        <v>91</v>
      </c>
      <c r="E83" t="str">
        <f t="shared" si="4"/>
        <v>[Source] VARCHAR(50) NULL,</v>
      </c>
    </row>
    <row r="84" spans="1:6" x14ac:dyDescent="0.25">
      <c r="A84" s="8" t="s">
        <v>77</v>
      </c>
      <c r="B84" t="s">
        <v>96</v>
      </c>
      <c r="C84" t="s">
        <v>91</v>
      </c>
      <c r="E84" t="str">
        <f t="shared" si="4"/>
        <v>[Destination] VARCHAR(50) NULL,</v>
      </c>
    </row>
    <row r="85" spans="1:6" x14ac:dyDescent="0.25">
      <c r="A85" s="8" t="s">
        <v>82</v>
      </c>
      <c r="B85" t="s">
        <v>96</v>
      </c>
      <c r="C85" t="s">
        <v>91</v>
      </c>
      <c r="E85" t="str">
        <f t="shared" si="4"/>
        <v>[Frequency] VARCHAR(50) NULL,</v>
      </c>
    </row>
    <row r="86" spans="1:6" x14ac:dyDescent="0.25">
      <c r="A86" s="8" t="s">
        <v>24</v>
      </c>
      <c r="B86" t="s">
        <v>98</v>
      </c>
      <c r="C86" t="s">
        <v>89</v>
      </c>
      <c r="E86" t="str">
        <f t="shared" si="4"/>
        <v>[update_date] DATETIME NOT NULL,</v>
      </c>
    </row>
    <row r="87" spans="1:6" x14ac:dyDescent="0.25">
      <c r="A87" s="8" t="s">
        <v>32</v>
      </c>
      <c r="B87" t="s">
        <v>97</v>
      </c>
      <c r="C87" t="s">
        <v>91</v>
      </c>
      <c r="E87" t="str">
        <f>"["&amp;A87&amp;"] "&amp;B87&amp;" "&amp;C87</f>
        <v>[update_user] VARCHAR(25) NULL</v>
      </c>
    </row>
    <row r="88" spans="1:6" x14ac:dyDescent="0.25">
      <c r="A88" s="8"/>
    </row>
    <row r="89" spans="1:6" x14ac:dyDescent="0.25">
      <c r="A89" t="s">
        <v>8</v>
      </c>
      <c r="E89" t="str">
        <f>"CONSTRAINT [PK_"&amp;A75&amp;"] PRIMARY KEY CLUSTERED"</f>
        <v>CONSTRAINT [PK_ctst_cust_acct_invet_dtls] PRIMARY KEY CLUSTERED</v>
      </c>
    </row>
    <row r="90" spans="1:6" x14ac:dyDescent="0.25">
      <c r="E90" t="s">
        <v>87</v>
      </c>
    </row>
    <row r="91" spans="1:6" x14ac:dyDescent="0.25">
      <c r="A91" s="5" t="s">
        <v>18</v>
      </c>
      <c r="E91" s="5" t="str">
        <f>A91&amp;" ASC"</f>
        <v>account_id ASC</v>
      </c>
    </row>
    <row r="92" spans="1:6" x14ac:dyDescent="0.25">
      <c r="E92" t="s">
        <v>92</v>
      </c>
    </row>
    <row r="93" spans="1:6" x14ac:dyDescent="0.25">
      <c r="E93" t="s">
        <v>93</v>
      </c>
    </row>
    <row r="94" spans="1:6" x14ac:dyDescent="0.25">
      <c r="E94" t="s">
        <v>94</v>
      </c>
    </row>
    <row r="95" spans="1:6" x14ac:dyDescent="0.25">
      <c r="A95" s="9"/>
      <c r="B95" s="9"/>
      <c r="C95" s="9"/>
      <c r="D95" s="9"/>
      <c r="E95" s="9"/>
      <c r="F95" s="9"/>
    </row>
    <row r="96" spans="1:6" x14ac:dyDescent="0.25">
      <c r="A96" s="14" t="s">
        <v>37</v>
      </c>
      <c r="E96" t="str">
        <f>"CREATE TABLE "&amp;A96</f>
        <v>CREATE TABLE ctst_cust_acct_dtls</v>
      </c>
    </row>
    <row r="97" spans="1:6" x14ac:dyDescent="0.25">
      <c r="A97" t="s">
        <v>84</v>
      </c>
      <c r="B97" t="s">
        <v>85</v>
      </c>
      <c r="C97" t="s">
        <v>86</v>
      </c>
      <c r="E97" t="s">
        <v>87</v>
      </c>
    </row>
    <row r="98" spans="1:6" x14ac:dyDescent="0.25">
      <c r="A98" s="5" t="s">
        <v>18</v>
      </c>
      <c r="B98" s="5" t="s">
        <v>95</v>
      </c>
      <c r="C98" s="5" t="s">
        <v>89</v>
      </c>
      <c r="E98" t="str">
        <f>"["&amp;A98&amp;"] "&amp;B98&amp;" "&amp;C98&amp;","</f>
        <v>[account_id] INT NOT NULL,</v>
      </c>
    </row>
    <row r="99" spans="1:6" x14ac:dyDescent="0.25">
      <c r="A99" s="8" t="s">
        <v>51</v>
      </c>
      <c r="B99" t="s">
        <v>96</v>
      </c>
      <c r="C99" t="s">
        <v>91</v>
      </c>
      <c r="E99" t="str">
        <f t="shared" ref="E99:E101" si="5">"["&amp;A99&amp;"] "&amp;B99&amp;" "&amp;C99&amp;","</f>
        <v>[account_name] VARCHAR(50) NULL,</v>
      </c>
    </row>
    <row r="100" spans="1:6" x14ac:dyDescent="0.25">
      <c r="A100" s="8" t="s">
        <v>54</v>
      </c>
      <c r="B100" t="s">
        <v>96</v>
      </c>
      <c r="C100" t="s">
        <v>91</v>
      </c>
      <c r="E100" t="str">
        <f t="shared" si="5"/>
        <v>[primary_location_city] VARCHAR(50) NULL,</v>
      </c>
    </row>
    <row r="101" spans="1:6" x14ac:dyDescent="0.25">
      <c r="A101" s="8" t="s">
        <v>58</v>
      </c>
      <c r="B101" t="s">
        <v>101</v>
      </c>
      <c r="C101" t="s">
        <v>91</v>
      </c>
      <c r="E101" t="str">
        <f t="shared" si="5"/>
        <v>[primary_location_state] VARCHAR(2) NULL,</v>
      </c>
    </row>
    <row r="102" spans="1:6" x14ac:dyDescent="0.25">
      <c r="A102" s="8" t="s">
        <v>63</v>
      </c>
      <c r="B102" t="s">
        <v>95</v>
      </c>
      <c r="C102" t="s">
        <v>91</v>
      </c>
      <c r="E102" t="str">
        <f>"["&amp;A102&amp;"] "&amp;B102&amp;" "&amp;C102</f>
        <v>[cluster_id] INT NULL</v>
      </c>
    </row>
    <row r="103" spans="1:6" x14ac:dyDescent="0.25">
      <c r="A103" s="8"/>
    </row>
    <row r="104" spans="1:6" x14ac:dyDescent="0.25">
      <c r="E104" t="str">
        <f>"CONSTRAINT [PK_"&amp;A96&amp;"] PRIMARY KEY CLUSTERED"</f>
        <v>CONSTRAINT [PK_ctst_cust_acct_dtls] PRIMARY KEY CLUSTERED</v>
      </c>
    </row>
    <row r="105" spans="1:6" x14ac:dyDescent="0.25">
      <c r="E105" t="s">
        <v>87</v>
      </c>
    </row>
    <row r="106" spans="1:6" x14ac:dyDescent="0.25">
      <c r="A106" s="5" t="s">
        <v>18</v>
      </c>
      <c r="E106" s="5" t="str">
        <f>A106&amp;" ASC"</f>
        <v>account_id ASC</v>
      </c>
    </row>
    <row r="107" spans="1:6" x14ac:dyDescent="0.25">
      <c r="E107" t="s">
        <v>92</v>
      </c>
    </row>
    <row r="108" spans="1:6" x14ac:dyDescent="0.25">
      <c r="E108" t="s">
        <v>93</v>
      </c>
    </row>
    <row r="109" spans="1:6" x14ac:dyDescent="0.25">
      <c r="E109" t="s">
        <v>94</v>
      </c>
    </row>
    <row r="110" spans="1:6" x14ac:dyDescent="0.25">
      <c r="A110" s="9"/>
      <c r="B110" s="9"/>
      <c r="C110" s="9"/>
      <c r="D110" s="9"/>
      <c r="E110" s="9"/>
      <c r="F110" s="9"/>
    </row>
    <row r="111" spans="1:6" x14ac:dyDescent="0.25">
      <c r="A111" s="14" t="s">
        <v>38</v>
      </c>
      <c r="E111" t="str">
        <f>"CREATE TABLE "&amp;A111</f>
        <v>CREATE TABLE ctst_cust_empl_acct_dtls</v>
      </c>
    </row>
    <row r="112" spans="1:6" x14ac:dyDescent="0.25">
      <c r="A112" t="s">
        <v>84</v>
      </c>
      <c r="B112" t="s">
        <v>85</v>
      </c>
      <c r="C112" t="s">
        <v>86</v>
      </c>
      <c r="E112" t="s">
        <v>87</v>
      </c>
    </row>
    <row r="113" spans="1:6" x14ac:dyDescent="0.25">
      <c r="A113" s="5" t="s">
        <v>15</v>
      </c>
      <c r="B113" s="5" t="s">
        <v>95</v>
      </c>
      <c r="C113" s="5" t="s">
        <v>89</v>
      </c>
      <c r="E113" t="str">
        <f>"["&amp;A113&amp;"] "&amp;B113&amp;" "&amp;C113&amp;","</f>
        <v>[emp_id] INT NOT NULL,</v>
      </c>
    </row>
    <row r="114" spans="1:6" x14ac:dyDescent="0.25">
      <c r="A114" s="7" t="s">
        <v>18</v>
      </c>
      <c r="B114" s="7" t="s">
        <v>95</v>
      </c>
      <c r="C114" s="7" t="s">
        <v>89</v>
      </c>
      <c r="E114" t="str">
        <f t="shared" ref="E114:E116" si="6">"["&amp;A114&amp;"] "&amp;B114&amp;" "&amp;C114&amp;","</f>
        <v>[account_id] INT NOT NULL,</v>
      </c>
    </row>
    <row r="115" spans="1:6" x14ac:dyDescent="0.25">
      <c r="A115" s="8" t="s">
        <v>26</v>
      </c>
      <c r="B115" t="s">
        <v>98</v>
      </c>
      <c r="C115" t="s">
        <v>89</v>
      </c>
      <c r="E115" t="str">
        <f t="shared" si="6"/>
        <v>[effective_date] DATETIME NOT NULL,</v>
      </c>
    </row>
    <row r="116" spans="1:6" x14ac:dyDescent="0.25">
      <c r="A116" s="8" t="s">
        <v>29</v>
      </c>
      <c r="B116" t="s">
        <v>98</v>
      </c>
      <c r="C116" t="s">
        <v>89</v>
      </c>
      <c r="E116" t="str">
        <f t="shared" si="6"/>
        <v>[term_date] DATETIME NOT NULL,</v>
      </c>
    </row>
    <row r="117" spans="1:6" x14ac:dyDescent="0.25">
      <c r="A117" s="8" t="s">
        <v>64</v>
      </c>
      <c r="B117" t="s">
        <v>96</v>
      </c>
      <c r="C117" t="s">
        <v>91</v>
      </c>
      <c r="E117" t="str">
        <f>"["&amp;A117&amp;"] "&amp;B117&amp;" "&amp;C117</f>
        <v>[notes] VARCHAR(50) NULL</v>
      </c>
    </row>
    <row r="118" spans="1:6" x14ac:dyDescent="0.25">
      <c r="A118" s="8"/>
    </row>
    <row r="119" spans="1:6" x14ac:dyDescent="0.25">
      <c r="E119" t="str">
        <f>"CONSTRAINT [PK_"&amp;A111&amp;"] PRIMARY KEY CLUSTERED"</f>
        <v>CONSTRAINT [PK_ctst_cust_empl_acct_dtls] PRIMARY KEY CLUSTERED</v>
      </c>
    </row>
    <row r="120" spans="1:6" x14ac:dyDescent="0.25">
      <c r="E120" t="s">
        <v>87</v>
      </c>
    </row>
    <row r="121" spans="1:6" x14ac:dyDescent="0.25">
      <c r="A121" s="5" t="s">
        <v>15</v>
      </c>
      <c r="E121" s="5" t="str">
        <f>A121&amp;" ASC"</f>
        <v>emp_id ASC</v>
      </c>
    </row>
    <row r="122" spans="1:6" x14ac:dyDescent="0.25">
      <c r="E122" t="s">
        <v>92</v>
      </c>
    </row>
    <row r="123" spans="1:6" x14ac:dyDescent="0.25">
      <c r="E123" t="s">
        <v>93</v>
      </c>
    </row>
    <row r="124" spans="1:6" ht="30" x14ac:dyDescent="0.25">
      <c r="E124" s="12" t="str">
        <f>"ALTER TABLE [dbo].["&amp;A111&amp;"] WITH NOCHECK ADD CONSTRAINT [FK1_"&amp;A111&amp;"] FOREIGN KEY(["&amp;A114&amp;"]) REFERENCES [dbo].["&amp;A96&amp;"] (["&amp;A114&amp;"])"</f>
        <v>ALTER TABLE [dbo].[ctst_cust_empl_acct_dtls] WITH NOCHECK ADD CONSTRAINT [FK1_ctst_cust_empl_acct_dtls] FOREIGN KEY([account_id]) REFERENCES [dbo].[ctst_cust_acct_dtls] ([account_id])</v>
      </c>
    </row>
    <row r="125" spans="1:6" x14ac:dyDescent="0.25">
      <c r="E125" t="str">
        <f>"ALTER TABLE [dbo].["&amp;A111&amp;"] CHECK CONSTRAINT [FK1_"&amp;A111&amp;"]"</f>
        <v>ALTER TABLE [dbo].[ctst_cust_empl_acct_dtls] CHECK CONSTRAINT [FK1_ctst_cust_empl_acct_dtls]</v>
      </c>
    </row>
    <row r="126" spans="1:6" x14ac:dyDescent="0.25">
      <c r="E126" t="s">
        <v>94</v>
      </c>
    </row>
    <row r="127" spans="1:6" x14ac:dyDescent="0.25">
      <c r="A127" s="9"/>
      <c r="B127" s="9"/>
      <c r="C127" s="9"/>
      <c r="D127" s="9"/>
      <c r="E127" s="9"/>
      <c r="F127" s="9"/>
    </row>
    <row r="128" spans="1:6" x14ac:dyDescent="0.25">
      <c r="A128" s="15" t="s">
        <v>39</v>
      </c>
      <c r="E128" t="str">
        <f>"CREATE TABLE "&amp;A128</f>
        <v>CREATE TABLE ctst_cust_projt_dtls</v>
      </c>
    </row>
    <row r="129" spans="1:5" x14ac:dyDescent="0.25">
      <c r="A129" t="s">
        <v>84</v>
      </c>
      <c r="B129" t="s">
        <v>85</v>
      </c>
      <c r="C129" t="s">
        <v>86</v>
      </c>
      <c r="E129" t="s">
        <v>87</v>
      </c>
    </row>
    <row r="130" spans="1:5" x14ac:dyDescent="0.25">
      <c r="A130" s="5" t="s">
        <v>18</v>
      </c>
      <c r="B130" s="5" t="s">
        <v>95</v>
      </c>
      <c r="C130" s="5" t="s">
        <v>89</v>
      </c>
      <c r="E130" t="str">
        <f>"["&amp;A130&amp;"] "&amp;B130&amp;" "&amp;C130&amp;","</f>
        <v>[account_id] INT NOT NULL,</v>
      </c>
    </row>
    <row r="131" spans="1:5" x14ac:dyDescent="0.25">
      <c r="A131" s="5" t="s">
        <v>52</v>
      </c>
      <c r="B131" s="5" t="s">
        <v>95</v>
      </c>
      <c r="C131" s="5" t="s">
        <v>89</v>
      </c>
      <c r="E131" t="str">
        <f t="shared" ref="E131:E138" si="7">"["&amp;A131&amp;"] "&amp;B131&amp;" "&amp;C131&amp;","</f>
        <v>[project_id] INT NOT NULL,</v>
      </c>
    </row>
    <row r="132" spans="1:5" x14ac:dyDescent="0.25">
      <c r="A132" s="8" t="s">
        <v>108</v>
      </c>
      <c r="B132" t="s">
        <v>97</v>
      </c>
      <c r="C132" t="s">
        <v>91</v>
      </c>
      <c r="E132" t="str">
        <f t="shared" si="7"/>
        <v>[project_name] VARCHAR(25) NULL,</v>
      </c>
    </row>
    <row r="133" spans="1:5" x14ac:dyDescent="0.25">
      <c r="A133" s="8" t="s">
        <v>26</v>
      </c>
      <c r="B133" t="s">
        <v>98</v>
      </c>
      <c r="C133" t="s">
        <v>89</v>
      </c>
      <c r="E133" t="str">
        <f t="shared" si="7"/>
        <v>[effective_date] DATETIME NOT NULL,</v>
      </c>
    </row>
    <row r="134" spans="1:5" x14ac:dyDescent="0.25">
      <c r="A134" s="8" t="s">
        <v>29</v>
      </c>
      <c r="B134" t="s">
        <v>98</v>
      </c>
      <c r="C134" t="s">
        <v>89</v>
      </c>
      <c r="E134" t="str">
        <f t="shared" si="7"/>
        <v>[term_date] DATETIME NOT NULL,</v>
      </c>
    </row>
    <row r="135" spans="1:5" x14ac:dyDescent="0.25">
      <c r="A135" s="8" t="s">
        <v>64</v>
      </c>
      <c r="B135" t="s">
        <v>96</v>
      </c>
      <c r="C135" t="s">
        <v>91</v>
      </c>
      <c r="E135" t="str">
        <f t="shared" si="7"/>
        <v>[notes] VARCHAR(50) NULL,</v>
      </c>
    </row>
    <row r="136" spans="1:5" x14ac:dyDescent="0.25">
      <c r="A136" s="8" t="s">
        <v>73</v>
      </c>
      <c r="B136" t="s">
        <v>96</v>
      </c>
      <c r="C136" t="s">
        <v>91</v>
      </c>
      <c r="E136" t="str">
        <f t="shared" si="7"/>
        <v>[next_milestone] VARCHAR(50) NULL,</v>
      </c>
    </row>
    <row r="137" spans="1:5" x14ac:dyDescent="0.25">
      <c r="A137" s="8" t="s">
        <v>78</v>
      </c>
      <c r="B137" t="s">
        <v>96</v>
      </c>
      <c r="C137" t="s">
        <v>91</v>
      </c>
      <c r="E137" t="str">
        <f t="shared" si="7"/>
        <v>[project_type] VARCHAR(50) NULL,</v>
      </c>
    </row>
    <row r="138" spans="1:5" x14ac:dyDescent="0.25">
      <c r="A138" s="8" t="s">
        <v>24</v>
      </c>
      <c r="B138" t="s">
        <v>98</v>
      </c>
      <c r="C138" t="s">
        <v>89</v>
      </c>
      <c r="E138" t="str">
        <f t="shared" si="7"/>
        <v>[update_date] DATETIME NOT NULL,</v>
      </c>
    </row>
    <row r="139" spans="1:5" x14ac:dyDescent="0.25">
      <c r="A139" s="8" t="s">
        <v>32</v>
      </c>
      <c r="B139" t="s">
        <v>97</v>
      </c>
      <c r="C139" t="s">
        <v>91</v>
      </c>
      <c r="E139" t="str">
        <f>"["&amp;A139&amp;"] "&amp;B139&amp;" "&amp;C139</f>
        <v>[update_user] VARCHAR(25) NULL</v>
      </c>
    </row>
    <row r="140" spans="1:5" x14ac:dyDescent="0.25">
      <c r="E140" t="str">
        <f>"CONSTRAINT [PK_"&amp;A128&amp;"] PRIMARY KEY CLUSTERED"</f>
        <v>CONSTRAINT [PK_ctst_cust_projt_dtls] PRIMARY KEY CLUSTERED</v>
      </c>
    </row>
    <row r="141" spans="1:5" x14ac:dyDescent="0.25">
      <c r="E141" t="s">
        <v>87</v>
      </c>
    </row>
    <row r="142" spans="1:5" x14ac:dyDescent="0.25">
      <c r="A142" s="5" t="s">
        <v>18</v>
      </c>
      <c r="E142" s="5" t="str">
        <f>A142&amp;" ASC,"</f>
        <v>account_id ASC,</v>
      </c>
    </row>
    <row r="143" spans="1:5" x14ac:dyDescent="0.25">
      <c r="A143" s="5" t="s">
        <v>52</v>
      </c>
      <c r="E143" s="5" t="str">
        <f>A143&amp;" ASC"</f>
        <v>project_id ASC</v>
      </c>
    </row>
    <row r="144" spans="1:5" x14ac:dyDescent="0.25">
      <c r="E144" t="s">
        <v>92</v>
      </c>
    </row>
    <row r="145" spans="1:6" x14ac:dyDescent="0.25">
      <c r="E145" t="s">
        <v>93</v>
      </c>
    </row>
    <row r="146" spans="1:6" x14ac:dyDescent="0.25">
      <c r="E146" t="s">
        <v>94</v>
      </c>
    </row>
    <row r="147" spans="1:6" x14ac:dyDescent="0.25">
      <c r="A147" s="9"/>
      <c r="B147" s="9"/>
      <c r="C147" s="9"/>
      <c r="D147" s="9"/>
      <c r="E147" s="9"/>
      <c r="F147" s="9"/>
    </row>
    <row r="148" spans="1:6" x14ac:dyDescent="0.25">
      <c r="A148" s="15" t="s">
        <v>40</v>
      </c>
      <c r="E148" t="str">
        <f>"CREATE TABLE "&amp;A148</f>
        <v>CREATE TABLE ctst_cust_projt_sts</v>
      </c>
    </row>
    <row r="149" spans="1:6" x14ac:dyDescent="0.25">
      <c r="A149" t="s">
        <v>84</v>
      </c>
      <c r="B149" t="s">
        <v>85</v>
      </c>
      <c r="C149" t="s">
        <v>86</v>
      </c>
      <c r="E149" t="s">
        <v>87</v>
      </c>
    </row>
    <row r="150" spans="1:6" x14ac:dyDescent="0.25">
      <c r="A150" s="5" t="s">
        <v>18</v>
      </c>
      <c r="B150" s="5" t="s">
        <v>95</v>
      </c>
      <c r="C150" s="5" t="s">
        <v>89</v>
      </c>
      <c r="E150" t="str">
        <f>"["&amp;A150&amp;"] "&amp;B150&amp;" "&amp;C150&amp;","</f>
        <v>[account_id] INT NOT NULL,</v>
      </c>
    </row>
    <row r="151" spans="1:6" x14ac:dyDescent="0.25">
      <c r="A151" s="5" t="s">
        <v>52</v>
      </c>
      <c r="B151" s="5" t="s">
        <v>95</v>
      </c>
      <c r="C151" s="5" t="s">
        <v>89</v>
      </c>
      <c r="E151" t="str">
        <f t="shared" ref="E151:E158" si="8">"["&amp;A151&amp;"] "&amp;B151&amp;" "&amp;C151&amp;","</f>
        <v>[project_id] INT NOT NULL,</v>
      </c>
    </row>
    <row r="152" spans="1:6" x14ac:dyDescent="0.25">
      <c r="A152" s="8" t="s">
        <v>56</v>
      </c>
      <c r="B152" t="s">
        <v>98</v>
      </c>
      <c r="C152" t="s">
        <v>89</v>
      </c>
      <c r="E152" t="str">
        <f t="shared" si="8"/>
        <v>[date] DATETIME NOT NULL,</v>
      </c>
    </row>
    <row r="153" spans="1:6" x14ac:dyDescent="0.25">
      <c r="A153" s="8" t="s">
        <v>59</v>
      </c>
      <c r="B153" t="s">
        <v>100</v>
      </c>
      <c r="C153" t="s">
        <v>91</v>
      </c>
      <c r="E153" t="str">
        <f t="shared" si="8"/>
        <v>[status] VARCHAR(10) NULL,</v>
      </c>
    </row>
    <row r="154" spans="1:6" x14ac:dyDescent="0.25">
      <c r="A154" s="8" t="s">
        <v>115</v>
      </c>
      <c r="B154" t="s">
        <v>100</v>
      </c>
      <c r="C154" t="s">
        <v>91</v>
      </c>
      <c r="E154" t="str">
        <f t="shared" si="8"/>
        <v>[overall_status_rgb] VARCHAR(10) NULL,</v>
      </c>
    </row>
    <row r="155" spans="1:6" x14ac:dyDescent="0.25">
      <c r="A155" s="8" t="s">
        <v>69</v>
      </c>
      <c r="B155" t="s">
        <v>100</v>
      </c>
      <c r="C155" t="s">
        <v>91</v>
      </c>
      <c r="E155" t="str">
        <f t="shared" si="8"/>
        <v>[schedule_rgb] VARCHAR(10) NULL,</v>
      </c>
    </row>
    <row r="156" spans="1:6" x14ac:dyDescent="0.25">
      <c r="A156" s="8" t="s">
        <v>74</v>
      </c>
      <c r="B156" t="s">
        <v>95</v>
      </c>
      <c r="C156" t="s">
        <v>91</v>
      </c>
      <c r="E156" t="str">
        <f t="shared" si="8"/>
        <v>[effort_rgb] INT NULL,</v>
      </c>
    </row>
    <row r="157" spans="1:6" x14ac:dyDescent="0.25">
      <c r="A157" s="8" t="s">
        <v>79</v>
      </c>
      <c r="B157" t="s">
        <v>95</v>
      </c>
      <c r="C157" t="s">
        <v>91</v>
      </c>
      <c r="E157" t="str">
        <f t="shared" si="8"/>
        <v>[quality_rgb] INT NULL,</v>
      </c>
    </row>
    <row r="158" spans="1:6" x14ac:dyDescent="0.25">
      <c r="A158" s="8" t="s">
        <v>24</v>
      </c>
      <c r="B158" t="s">
        <v>98</v>
      </c>
      <c r="C158" t="s">
        <v>89</v>
      </c>
      <c r="E158" t="str">
        <f t="shared" si="8"/>
        <v>[update_date] DATETIME NOT NULL,</v>
      </c>
    </row>
    <row r="159" spans="1:6" x14ac:dyDescent="0.25">
      <c r="A159" s="8" t="s">
        <v>32</v>
      </c>
      <c r="B159" t="s">
        <v>97</v>
      </c>
      <c r="C159" t="s">
        <v>91</v>
      </c>
      <c r="E159" t="str">
        <f>"["&amp;A159&amp;"] "&amp;B159&amp;" "&amp;C159</f>
        <v>[update_user] VARCHAR(25) NULL</v>
      </c>
    </row>
    <row r="161" spans="1:6" x14ac:dyDescent="0.25">
      <c r="E161" t="str">
        <f>"CONSTRAINT [PK_"&amp;A148&amp;"] PRIMARY KEY CLUSTERED"</f>
        <v>CONSTRAINT [PK_ctst_cust_projt_sts] PRIMARY KEY CLUSTERED</v>
      </c>
    </row>
    <row r="162" spans="1:6" x14ac:dyDescent="0.25">
      <c r="E162" t="s">
        <v>87</v>
      </c>
    </row>
    <row r="163" spans="1:6" x14ac:dyDescent="0.25">
      <c r="A163" s="5" t="s">
        <v>18</v>
      </c>
      <c r="E163" s="5" t="str">
        <f>A163&amp;" ASC,"</f>
        <v>account_id ASC,</v>
      </c>
    </row>
    <row r="164" spans="1:6" x14ac:dyDescent="0.25">
      <c r="A164" s="5" t="s">
        <v>52</v>
      </c>
      <c r="E164" s="5" t="str">
        <f>A164&amp;" ASC"</f>
        <v>project_id ASC</v>
      </c>
    </row>
    <row r="165" spans="1:6" x14ac:dyDescent="0.25">
      <c r="E165" t="s">
        <v>92</v>
      </c>
    </row>
    <row r="166" spans="1:6" x14ac:dyDescent="0.25">
      <c r="E166" t="s">
        <v>93</v>
      </c>
    </row>
    <row r="167" spans="1:6" x14ac:dyDescent="0.25">
      <c r="E167" t="s">
        <v>94</v>
      </c>
    </row>
    <row r="168" spans="1:6" x14ac:dyDescent="0.25">
      <c r="A168" s="9"/>
      <c r="B168" s="9"/>
      <c r="C168" s="9"/>
      <c r="D168" s="9"/>
      <c r="E168" s="9"/>
      <c r="F168" s="9"/>
    </row>
    <row r="169" spans="1:6" x14ac:dyDescent="0.25">
      <c r="A169" s="15" t="s">
        <v>41</v>
      </c>
      <c r="E169" t="str">
        <f>"CREATE TABLE "&amp;A169</f>
        <v>CREATE TABLE ctst_cust_projt_risk</v>
      </c>
    </row>
    <row r="170" spans="1:6" x14ac:dyDescent="0.25">
      <c r="A170" t="s">
        <v>84</v>
      </c>
      <c r="B170" t="s">
        <v>85</v>
      </c>
      <c r="C170" t="s">
        <v>86</v>
      </c>
      <c r="E170" t="s">
        <v>87</v>
      </c>
    </row>
    <row r="171" spans="1:6" x14ac:dyDescent="0.25">
      <c r="A171" s="5" t="s">
        <v>18</v>
      </c>
      <c r="B171" s="5" t="s">
        <v>95</v>
      </c>
      <c r="C171" s="5" t="s">
        <v>89</v>
      </c>
      <c r="E171" t="str">
        <f>"["&amp;A171&amp;"] "&amp;B171&amp;" "&amp;C171&amp;","</f>
        <v>[account_id] INT NOT NULL,</v>
      </c>
    </row>
    <row r="172" spans="1:6" x14ac:dyDescent="0.25">
      <c r="A172" s="5" t="s">
        <v>52</v>
      </c>
      <c r="B172" s="5" t="s">
        <v>95</v>
      </c>
      <c r="C172" s="5" t="s">
        <v>89</v>
      </c>
      <c r="E172" t="str">
        <f t="shared" ref="E172:E178" si="9">"["&amp;A172&amp;"] "&amp;B172&amp;" "&amp;C172&amp;","</f>
        <v>[project_id] INT NOT NULL,</v>
      </c>
    </row>
    <row r="173" spans="1:6" x14ac:dyDescent="0.25">
      <c r="A173" s="8" t="s">
        <v>56</v>
      </c>
      <c r="B173" t="s">
        <v>98</v>
      </c>
      <c r="C173" t="s">
        <v>89</v>
      </c>
      <c r="E173" t="str">
        <f t="shared" si="9"/>
        <v>[date] DATETIME NOT NULL,</v>
      </c>
    </row>
    <row r="174" spans="1:6" x14ac:dyDescent="0.25">
      <c r="A174" s="8" t="s">
        <v>109</v>
      </c>
      <c r="B174" t="s">
        <v>96</v>
      </c>
      <c r="C174" t="s">
        <v>91</v>
      </c>
      <c r="E174" t="str">
        <f t="shared" si="9"/>
        <v>[risk_desc] VARCHAR(50) NULL,</v>
      </c>
    </row>
    <row r="175" spans="1:6" x14ac:dyDescent="0.25">
      <c r="A175" s="8" t="s">
        <v>110</v>
      </c>
      <c r="B175" t="s">
        <v>100</v>
      </c>
      <c r="C175" t="s">
        <v>91</v>
      </c>
      <c r="E175" t="str">
        <f t="shared" si="9"/>
        <v>[risk_owner] VARCHAR(10) NULL,</v>
      </c>
    </row>
    <row r="176" spans="1:6" x14ac:dyDescent="0.25">
      <c r="A176" s="8" t="s">
        <v>114</v>
      </c>
      <c r="B176" t="s">
        <v>100</v>
      </c>
      <c r="C176" t="s">
        <v>91</v>
      </c>
      <c r="E176" t="str">
        <f t="shared" si="9"/>
        <v>[risk_assigned_to] VARCHAR(10) NULL,</v>
      </c>
    </row>
    <row r="177" spans="1:6" x14ac:dyDescent="0.25">
      <c r="A177" s="8" t="s">
        <v>111</v>
      </c>
      <c r="B177" t="s">
        <v>100</v>
      </c>
      <c r="C177" t="s">
        <v>91</v>
      </c>
      <c r="E177" t="str">
        <f t="shared" si="9"/>
        <v>[risk_mitigation] VARCHAR(10) NULL,</v>
      </c>
    </row>
    <row r="178" spans="1:6" x14ac:dyDescent="0.25">
      <c r="A178" s="8" t="s">
        <v>112</v>
      </c>
      <c r="B178" t="s">
        <v>100</v>
      </c>
      <c r="C178" t="s">
        <v>91</v>
      </c>
      <c r="E178" t="str">
        <f t="shared" si="9"/>
        <v>[risk_status] VARCHAR(10) NULL,</v>
      </c>
    </row>
    <row r="179" spans="1:6" x14ac:dyDescent="0.25">
      <c r="A179" s="8" t="s">
        <v>113</v>
      </c>
      <c r="B179" t="s">
        <v>98</v>
      </c>
      <c r="C179" t="s">
        <v>89</v>
      </c>
      <c r="E179" t="str">
        <f>"["&amp;A179&amp;"] "&amp;B180&amp;" "&amp;C180&amp;","</f>
        <v>[risk_end_date] DATETIME NOT NULL,</v>
      </c>
    </row>
    <row r="180" spans="1:6" x14ac:dyDescent="0.25">
      <c r="A180" s="8" t="s">
        <v>24</v>
      </c>
      <c r="B180" t="s">
        <v>98</v>
      </c>
      <c r="C180" t="s">
        <v>89</v>
      </c>
      <c r="E180" t="str">
        <f>"["&amp;A180&amp;"] "&amp;B181&amp;" "&amp;C181</f>
        <v>[update_date] VARCHAR(25) NULL</v>
      </c>
    </row>
    <row r="181" spans="1:6" x14ac:dyDescent="0.25">
      <c r="A181" s="8" t="s">
        <v>32</v>
      </c>
      <c r="B181" t="s">
        <v>97</v>
      </c>
      <c r="C181" t="s">
        <v>91</v>
      </c>
    </row>
    <row r="182" spans="1:6" x14ac:dyDescent="0.25">
      <c r="A182" s="8"/>
    </row>
    <row r="183" spans="1:6" x14ac:dyDescent="0.25">
      <c r="E183" t="str">
        <f>"CONSTRAINT [PK_"&amp;A169&amp;"] PRIMARY KEY CLUSTERED"</f>
        <v>CONSTRAINT [PK_ctst_cust_projt_risk] PRIMARY KEY CLUSTERED</v>
      </c>
    </row>
    <row r="184" spans="1:6" x14ac:dyDescent="0.25">
      <c r="E184" t="s">
        <v>87</v>
      </c>
    </row>
    <row r="185" spans="1:6" x14ac:dyDescent="0.25">
      <c r="A185" s="5" t="s">
        <v>18</v>
      </c>
      <c r="E185" s="5" t="str">
        <f>A185&amp;" ASC,"</f>
        <v>account_id ASC,</v>
      </c>
    </row>
    <row r="186" spans="1:6" x14ac:dyDescent="0.25">
      <c r="A186" s="5" t="s">
        <v>52</v>
      </c>
      <c r="E186" s="5" t="str">
        <f>A186&amp;" ASC"</f>
        <v>project_id ASC</v>
      </c>
    </row>
    <row r="187" spans="1:6" x14ac:dyDescent="0.25">
      <c r="E187" t="s">
        <v>92</v>
      </c>
    </row>
    <row r="188" spans="1:6" x14ac:dyDescent="0.25">
      <c r="E188" t="s">
        <v>93</v>
      </c>
    </row>
    <row r="189" spans="1:6" x14ac:dyDescent="0.25">
      <c r="E189" t="s">
        <v>94</v>
      </c>
    </row>
    <row r="190" spans="1:6" x14ac:dyDescent="0.25">
      <c r="A190" s="9"/>
      <c r="B190" s="9"/>
      <c r="C190" s="9"/>
      <c r="D190" s="9"/>
      <c r="E190" s="9"/>
      <c r="F190" s="9"/>
    </row>
    <row r="191" spans="1:6" x14ac:dyDescent="0.25">
      <c r="A191" s="15" t="s">
        <v>42</v>
      </c>
      <c r="E191" t="str">
        <f>"CREATE TABLE "&amp;A191</f>
        <v>CREATE TABLE ctst_cust_projt_issue</v>
      </c>
    </row>
    <row r="192" spans="1:6" x14ac:dyDescent="0.25">
      <c r="A192" t="s">
        <v>84</v>
      </c>
      <c r="B192" t="s">
        <v>85</v>
      </c>
      <c r="C192" t="s">
        <v>86</v>
      </c>
      <c r="E192" t="s">
        <v>87</v>
      </c>
    </row>
    <row r="193" spans="1:5" x14ac:dyDescent="0.25">
      <c r="A193" s="5" t="s">
        <v>18</v>
      </c>
      <c r="B193" s="5" t="s">
        <v>95</v>
      </c>
      <c r="C193" s="5" t="s">
        <v>89</v>
      </c>
      <c r="E193" t="str">
        <f>"["&amp;A193&amp;"] "&amp;B193&amp;" "&amp;C193&amp;","</f>
        <v>[account_id] INT NOT NULL,</v>
      </c>
    </row>
    <row r="194" spans="1:5" x14ac:dyDescent="0.25">
      <c r="A194" s="5" t="s">
        <v>52</v>
      </c>
      <c r="B194" s="5" t="s">
        <v>95</v>
      </c>
      <c r="C194" s="5" t="s">
        <v>89</v>
      </c>
      <c r="E194" t="str">
        <f t="shared" ref="E194:E200" si="10">"["&amp;A194&amp;"] "&amp;B194&amp;" "&amp;C194&amp;","</f>
        <v>[project_id] INT NOT NULL,</v>
      </c>
    </row>
    <row r="195" spans="1:5" x14ac:dyDescent="0.25">
      <c r="A195" s="8" t="s">
        <v>56</v>
      </c>
      <c r="B195" t="s">
        <v>98</v>
      </c>
      <c r="C195" t="s">
        <v>89</v>
      </c>
      <c r="E195" t="str">
        <f t="shared" si="10"/>
        <v>[date] DATETIME NOT NULL,</v>
      </c>
    </row>
    <row r="196" spans="1:5" x14ac:dyDescent="0.25">
      <c r="A196" s="8" t="s">
        <v>116</v>
      </c>
      <c r="B196" t="s">
        <v>96</v>
      </c>
      <c r="C196" t="s">
        <v>91</v>
      </c>
      <c r="E196" t="str">
        <f t="shared" si="10"/>
        <v>[issue_desc] VARCHAR(50) NULL,</v>
      </c>
    </row>
    <row r="197" spans="1:5" x14ac:dyDescent="0.25">
      <c r="A197" s="8" t="s">
        <v>117</v>
      </c>
      <c r="B197" t="s">
        <v>100</v>
      </c>
      <c r="C197" t="s">
        <v>91</v>
      </c>
      <c r="E197" t="str">
        <f t="shared" si="10"/>
        <v>[issue_owner] VARCHAR(10) NULL,</v>
      </c>
    </row>
    <row r="198" spans="1:5" x14ac:dyDescent="0.25">
      <c r="A198" s="8" t="s">
        <v>118</v>
      </c>
      <c r="B198" t="s">
        <v>100</v>
      </c>
      <c r="C198" t="s">
        <v>91</v>
      </c>
      <c r="E198" t="str">
        <f t="shared" si="10"/>
        <v>[issue_assigned_to] VARCHAR(10) NULL,</v>
      </c>
    </row>
    <row r="199" spans="1:5" x14ac:dyDescent="0.25">
      <c r="A199" s="8" t="s">
        <v>119</v>
      </c>
      <c r="B199" t="s">
        <v>100</v>
      </c>
      <c r="C199" t="s">
        <v>91</v>
      </c>
      <c r="E199" t="str">
        <f t="shared" si="10"/>
        <v>[issue_contigency] VARCHAR(10) NULL,</v>
      </c>
    </row>
    <row r="200" spans="1:5" x14ac:dyDescent="0.25">
      <c r="A200" s="8" t="s">
        <v>120</v>
      </c>
      <c r="B200" t="s">
        <v>100</v>
      </c>
      <c r="C200" t="s">
        <v>91</v>
      </c>
      <c r="E200" t="str">
        <f t="shared" si="10"/>
        <v>[issue_status] VARCHAR(10) NULL,</v>
      </c>
    </row>
    <row r="201" spans="1:5" x14ac:dyDescent="0.25">
      <c r="A201" s="8" t="s">
        <v>24</v>
      </c>
      <c r="B201" t="s">
        <v>98</v>
      </c>
      <c r="C201" t="s">
        <v>89</v>
      </c>
      <c r="E201" t="str">
        <f>"["&amp;A201&amp;"] "&amp;B201&amp;" "&amp;C201&amp;","</f>
        <v>[update_date] DATETIME NOT NULL,</v>
      </c>
    </row>
    <row r="202" spans="1:5" x14ac:dyDescent="0.25">
      <c r="A202" s="8" t="s">
        <v>32</v>
      </c>
      <c r="B202" t="s">
        <v>97</v>
      </c>
      <c r="C202" t="s">
        <v>91</v>
      </c>
      <c r="E202" t="str">
        <f>"["&amp;A202&amp;"] "&amp;B202&amp;" "&amp;C202</f>
        <v>[update_user] VARCHAR(25) NULL</v>
      </c>
    </row>
    <row r="203" spans="1:5" x14ac:dyDescent="0.25">
      <c r="A203" s="8"/>
    </row>
    <row r="204" spans="1:5" x14ac:dyDescent="0.25">
      <c r="E204" t="str">
        <f>"CONSTRAINT [PK_"&amp;A191&amp;"] PRIMARY KEY CLUSTERED"</f>
        <v>CONSTRAINT [PK_ctst_cust_projt_issue] PRIMARY KEY CLUSTERED</v>
      </c>
    </row>
    <row r="205" spans="1:5" x14ac:dyDescent="0.25">
      <c r="E205" t="s">
        <v>87</v>
      </c>
    </row>
    <row r="206" spans="1:5" x14ac:dyDescent="0.25">
      <c r="A206" s="5" t="s">
        <v>18</v>
      </c>
      <c r="E206" s="5" t="str">
        <f>A206&amp;" ASC,"</f>
        <v>account_id ASC,</v>
      </c>
    </row>
    <row r="207" spans="1:5" x14ac:dyDescent="0.25">
      <c r="A207" s="5" t="s">
        <v>52</v>
      </c>
      <c r="E207" s="5" t="str">
        <f>A207&amp;" ASC"</f>
        <v>project_id ASC</v>
      </c>
    </row>
    <row r="208" spans="1:5" x14ac:dyDescent="0.25">
      <c r="E208" t="s">
        <v>92</v>
      </c>
    </row>
    <row r="209" spans="1:6" x14ac:dyDescent="0.25">
      <c r="E209" t="s">
        <v>93</v>
      </c>
    </row>
    <row r="210" spans="1:6" x14ac:dyDescent="0.25">
      <c r="E210" t="s">
        <v>94</v>
      </c>
    </row>
    <row r="211" spans="1:6" x14ac:dyDescent="0.25">
      <c r="A211" s="9"/>
      <c r="B211" s="9"/>
      <c r="C211" s="9"/>
      <c r="D211" s="9"/>
      <c r="E211" s="9"/>
      <c r="F211" s="9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Table_Dtls</vt:lpstr>
      <vt:lpstr>Table_Structure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Kingslee V</dc:creator>
  <cp:lastModifiedBy>Kingslee V</cp:lastModifiedBy>
  <dcterms:created xsi:type="dcterms:W3CDTF">2015-06-05T18:17:20Z</dcterms:created>
  <dcterms:modified xsi:type="dcterms:W3CDTF">2020-07-06T03:55:22Z</dcterms:modified>
</cp:coreProperties>
</file>