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minimized="1"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zqr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99" i="19" l="1"/>
  <c r="Y99" i="19"/>
  <c r="X99" i="19"/>
  <c r="W99" i="19"/>
  <c r="V99" i="19"/>
  <c r="Q99" i="19"/>
  <c r="N99" i="19"/>
  <c r="K99" i="19"/>
  <c r="F99" i="19"/>
  <c r="E99" i="19"/>
  <c r="D99" i="19"/>
  <c r="C99" i="19"/>
  <c r="G99" i="19" s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97" i="4"/>
  <c r="B196" i="4"/>
  <c r="B185" i="4"/>
  <c r="B198" i="4"/>
  <c r="B186" i="4"/>
  <c r="B187" i="4"/>
  <c r="G269" i="14" l="1"/>
  <c r="H269" i="14"/>
  <c r="F193" i="4"/>
  <c r="E182" i="4"/>
  <c r="C197" i="4"/>
  <c r="E198" i="4"/>
  <c r="D198" i="4"/>
  <c r="C185" i="4"/>
  <c r="D185" i="4"/>
  <c r="C187" i="4"/>
  <c r="D187" i="4"/>
  <c r="C186" i="4"/>
  <c r="D197" i="4"/>
  <c r="E197" i="4"/>
  <c r="D196" i="4"/>
  <c r="E196" i="4"/>
  <c r="C196" i="4"/>
  <c r="D186" i="4"/>
  <c r="C198" i="4"/>
  <c r="G193" i="4" l="1"/>
  <c r="F182" i="4"/>
  <c r="F198" i="4"/>
  <c r="F197" i="4"/>
  <c r="E187" i="4"/>
  <c r="E185" i="4"/>
  <c r="E186" i="4"/>
  <c r="F196" i="4"/>
  <c r="H193" i="4" l="1"/>
  <c r="G182" i="4"/>
  <c r="F185" i="4"/>
  <c r="F187" i="4"/>
  <c r="G197" i="4"/>
  <c r="G196" i="4"/>
  <c r="F186" i="4"/>
  <c r="G198" i="4"/>
  <c r="I193" i="4" l="1"/>
  <c r="H182" i="4"/>
  <c r="G186" i="4"/>
  <c r="H198" i="4"/>
  <c r="H196" i="4"/>
  <c r="H197" i="4"/>
  <c r="G185" i="4"/>
  <c r="G187" i="4"/>
  <c r="J193" i="4" l="1"/>
  <c r="I182" i="4"/>
  <c r="I196" i="4"/>
  <c r="H185" i="4"/>
  <c r="H187" i="4"/>
  <c r="I197" i="4"/>
  <c r="H186" i="4"/>
  <c r="I198" i="4"/>
  <c r="K193" i="4" l="1"/>
  <c r="J182" i="4"/>
  <c r="J198" i="4"/>
  <c r="J197" i="4"/>
  <c r="I185" i="4"/>
  <c r="I186" i="4"/>
  <c r="J196" i="4"/>
  <c r="I187" i="4"/>
  <c r="L193" i="4" l="1"/>
  <c r="K182" i="4"/>
  <c r="K196" i="4"/>
  <c r="K198" i="4"/>
  <c r="K197" i="4"/>
  <c r="J186" i="4"/>
  <c r="J187" i="4"/>
  <c r="J185" i="4"/>
  <c r="M193" i="4" l="1"/>
  <c r="L182" i="4"/>
  <c r="K187" i="4"/>
  <c r="L197" i="4"/>
  <c r="K186" i="4"/>
  <c r="L198" i="4"/>
  <c r="L196" i="4"/>
  <c r="K185" i="4"/>
  <c r="N193" i="4" l="1"/>
  <c r="M182" i="4"/>
  <c r="L187" i="4"/>
  <c r="L186" i="4"/>
  <c r="M196" i="4"/>
  <c r="M197" i="4"/>
  <c r="L185" i="4"/>
  <c r="M198" i="4"/>
  <c r="O193" i="4" l="1"/>
  <c r="N182" i="4"/>
  <c r="N198" i="4"/>
  <c r="M187" i="4"/>
  <c r="N196" i="4"/>
  <c r="N197" i="4"/>
  <c r="M186" i="4"/>
  <c r="M185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7" i="4"/>
  <c r="O197" i="4"/>
  <c r="O196" i="4"/>
  <c r="N185" i="4"/>
  <c r="N186" i="4"/>
  <c r="O198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7" i="4"/>
  <c r="P198" i="4"/>
  <c r="O185" i="4"/>
  <c r="O186" i="4"/>
  <c r="P196" i="4"/>
  <c r="P197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P185" i="4"/>
  <c r="P187" i="4"/>
  <c r="Q196" i="4"/>
  <c r="Q197" i="4"/>
  <c r="P186" i="4"/>
  <c r="Q198" i="4"/>
  <c r="S193" i="4" l="1"/>
  <c r="R182" i="4"/>
  <c r="V10" i="22"/>
  <c r="V11" i="22"/>
  <c r="V12" i="22"/>
  <c r="V13" i="22"/>
  <c r="V14" i="22"/>
  <c r="V15" i="22"/>
  <c r="V16" i="22"/>
  <c r="V17" i="22"/>
  <c r="R196" i="4"/>
  <c r="Q187" i="4"/>
  <c r="Q186" i="4"/>
  <c r="R198" i="4"/>
  <c r="Q185" i="4"/>
  <c r="R197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S198" i="4"/>
  <c r="R187" i="4"/>
  <c r="S196" i="4"/>
  <c r="S197" i="4"/>
  <c r="R186" i="4"/>
  <c r="R185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T198" i="4"/>
  <c r="S185" i="4"/>
  <c r="T196" i="4"/>
  <c r="S187" i="4"/>
  <c r="T197" i="4"/>
  <c r="S186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U198" i="4"/>
  <c r="T186" i="4"/>
  <c r="T185" i="4"/>
  <c r="U196" i="4"/>
  <c r="U197" i="4"/>
  <c r="T187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V196" i="4"/>
  <c r="V197" i="4"/>
  <c r="U185" i="4"/>
  <c r="U186" i="4"/>
  <c r="U187" i="4"/>
  <c r="V198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W197" i="4"/>
  <c r="V186" i="4"/>
  <c r="W198" i="4"/>
  <c r="V185" i="4"/>
  <c r="V187" i="4"/>
  <c r="W19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8" i="4"/>
  <c r="X197" i="4"/>
  <c r="X196" i="4"/>
  <c r="W186" i="4"/>
  <c r="W185" i="4"/>
  <c r="W187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X187" i="4"/>
  <c r="X185" i="4"/>
  <c r="X186" i="4"/>
  <c r="Y198" i="4"/>
  <c r="Y197" i="4"/>
  <c r="Y196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Z198" i="4"/>
  <c r="Y186" i="4"/>
  <c r="Y185" i="4"/>
  <c r="Z197" i="4"/>
  <c r="Z196" i="4"/>
  <c r="Y187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AA197" i="4"/>
  <c r="AA196" i="4"/>
  <c r="Z186" i="4"/>
  <c r="AA198" i="4"/>
  <c r="Z185" i="4"/>
  <c r="Z187" i="4"/>
  <c r="AC193" i="4" l="1"/>
  <c r="AB182" i="4"/>
  <c r="G265" i="14"/>
  <c r="H265" i="14"/>
  <c r="AB198" i="4"/>
  <c r="AB196" i="4"/>
  <c r="AB197" i="4"/>
  <c r="AA185" i="4"/>
  <c r="AA187" i="4"/>
  <c r="AA186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B187" i="4"/>
  <c r="AB185" i="4"/>
  <c r="AB186" i="4"/>
  <c r="AC196" i="4"/>
  <c r="AC197" i="4"/>
  <c r="AC198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H199" i="4"/>
  <c r="AC199" i="4"/>
  <c r="C188" i="4"/>
  <c r="AD196" i="4"/>
  <c r="AC186" i="4"/>
  <c r="D188" i="4"/>
  <c r="X188" i="4"/>
  <c r="D199" i="4"/>
  <c r="K199" i="4"/>
  <c r="Y199" i="4"/>
  <c r="AC187" i="4"/>
  <c r="AB188" i="4"/>
  <c r="AA199" i="4"/>
  <c r="Q199" i="4"/>
  <c r="W199" i="4"/>
  <c r="F188" i="4"/>
  <c r="R188" i="4"/>
  <c r="I199" i="4"/>
  <c r="N188" i="4"/>
  <c r="L188" i="4"/>
  <c r="J188" i="4"/>
  <c r="AD197" i="4"/>
  <c r="G199" i="4"/>
  <c r="Y188" i="4"/>
  <c r="C199" i="4"/>
  <c r="S199" i="4"/>
  <c r="AC185" i="4"/>
  <c r="Z188" i="4"/>
  <c r="V188" i="4"/>
  <c r="AD199" i="4"/>
  <c r="M199" i="4"/>
  <c r="I188" i="4"/>
  <c r="U188" i="4"/>
  <c r="AA188" i="4"/>
  <c r="Z199" i="4"/>
  <c r="W188" i="4"/>
  <c r="M188" i="4"/>
  <c r="T199" i="4"/>
  <c r="Q188" i="4"/>
  <c r="O188" i="4"/>
  <c r="F199" i="4"/>
  <c r="K188" i="4"/>
  <c r="J199" i="4"/>
  <c r="G188" i="4"/>
  <c r="AC188" i="4"/>
  <c r="E199" i="4"/>
  <c r="B199" i="4"/>
  <c r="AD198" i="4"/>
  <c r="B188" i="4"/>
  <c r="T188" i="4"/>
  <c r="O199" i="4"/>
  <c r="H188" i="4"/>
  <c r="V199" i="4"/>
  <c r="AB199" i="4"/>
  <c r="P188" i="4"/>
  <c r="X199" i="4"/>
  <c r="N199" i="4"/>
  <c r="S188" i="4"/>
  <c r="R199" i="4"/>
  <c r="P199" i="4"/>
  <c r="E188" i="4"/>
  <c r="L199" i="4"/>
  <c r="U199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8" i="4"/>
  <c r="AE199" i="4"/>
  <c r="AE198" i="4"/>
  <c r="AD187" i="4"/>
  <c r="AD185" i="4"/>
  <c r="AE197" i="4"/>
  <c r="AE196" i="4"/>
  <c r="AD186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F196" i="4"/>
  <c r="AE186" i="4"/>
  <c r="AF199" i="4"/>
  <c r="AE188" i="4"/>
  <c r="AE185" i="4"/>
  <c r="AE187" i="4"/>
  <c r="AF197" i="4"/>
  <c r="A198" i="4"/>
  <c r="A196" i="4"/>
  <c r="A199" i="4"/>
  <c r="AF198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F185" i="4"/>
  <c r="A188" i="4"/>
  <c r="AF186" i="4"/>
  <c r="A185" i="4"/>
  <c r="AF188" i="4"/>
  <c r="A187" i="4"/>
  <c r="AF187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84" i="4"/>
  <c r="T195" i="4"/>
  <c r="AB195" i="4"/>
  <c r="H195" i="4"/>
  <c r="M184" i="4"/>
  <c r="U184" i="4"/>
  <c r="R184" i="4"/>
  <c r="A195" i="4"/>
  <c r="A184" i="4"/>
  <c r="AF195" i="4"/>
  <c r="Q184" i="4"/>
  <c r="J184" i="4"/>
  <c r="P195" i="4"/>
  <c r="AC184" i="4"/>
  <c r="S195" i="4"/>
  <c r="D195" i="4"/>
  <c r="E195" i="4"/>
  <c r="R195" i="4"/>
  <c r="N184" i="4"/>
  <c r="AA184" i="4"/>
  <c r="I184" i="4"/>
  <c r="AD195" i="4"/>
  <c r="L184" i="4"/>
  <c r="U195" i="4"/>
  <c r="W195" i="4"/>
  <c r="T184" i="4"/>
  <c r="AC195" i="4"/>
  <c r="K195" i="4"/>
  <c r="B195" i="4"/>
  <c r="O195" i="4"/>
  <c r="K184" i="4"/>
  <c r="X184" i="4"/>
  <c r="AF184" i="4"/>
  <c r="A186" i="4"/>
  <c r="B184" i="4"/>
  <c r="Z195" i="4"/>
  <c r="P184" i="4"/>
  <c r="W184" i="4"/>
  <c r="AA195" i="4"/>
  <c r="C184" i="4"/>
  <c r="I195" i="4"/>
  <c r="Y195" i="4"/>
  <c r="E184" i="4"/>
  <c r="O184" i="4"/>
  <c r="X195" i="4"/>
  <c r="Y184" i="4"/>
  <c r="F184" i="4"/>
  <c r="L195" i="4"/>
  <c r="M195" i="4"/>
  <c r="S184" i="4"/>
  <c r="N195" i="4"/>
  <c r="Z184" i="4"/>
  <c r="AE184" i="4"/>
  <c r="J195" i="4"/>
  <c r="G195" i="4"/>
  <c r="D184" i="4"/>
  <c r="G184" i="4"/>
  <c r="AE195" i="4"/>
  <c r="H184" i="4"/>
  <c r="AD184" i="4"/>
  <c r="C195" i="4"/>
  <c r="AB184" i="4"/>
  <c r="V195" i="4"/>
  <c r="Q195" i="4"/>
  <c r="F195" i="4"/>
  <c r="A197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4" i="16"/>
  <c r="G3" i="16"/>
  <c r="C5" i="16"/>
  <c r="D6" i="16"/>
  <c r="F5" i="16"/>
  <c r="F3" i="16"/>
  <c r="G5" i="16"/>
  <c r="F2" i="16"/>
  <c r="D7" i="16"/>
  <c r="F4" i="16"/>
  <c r="D2" i="16"/>
  <c r="C6" i="16"/>
  <c r="D5" i="16"/>
  <c r="F6" i="16"/>
  <c r="E2" i="16"/>
  <c r="C3" i="16"/>
  <c r="C2" i="16"/>
  <c r="E3" i="16"/>
  <c r="F7" i="16"/>
  <c r="E6" i="16"/>
  <c r="E7" i="16"/>
  <c r="E5" i="16"/>
  <c r="D4" i="16"/>
  <c r="C4" i="16"/>
  <c r="G2" i="16"/>
  <c r="C7" i="16"/>
  <c r="D3" i="16"/>
  <c r="E4" i="16"/>
  <c r="G6" i="16"/>
  <c r="G7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46" i="4"/>
  <c r="A177" i="4"/>
  <c r="A135" i="4"/>
  <c r="A156" i="4"/>
  <c r="A16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AD177" i="4"/>
  <c r="I177" i="4"/>
  <c r="R177" i="4"/>
  <c r="T177" i="4"/>
  <c r="AB177" i="4"/>
  <c r="O177" i="4"/>
  <c r="D177" i="4"/>
  <c r="Q177" i="4"/>
  <c r="Z177" i="4"/>
  <c r="AE177" i="4"/>
  <c r="K177" i="4"/>
  <c r="E177" i="4"/>
  <c r="G177" i="4"/>
  <c r="AF177" i="4"/>
  <c r="V177" i="4"/>
  <c r="W177" i="4"/>
  <c r="L177" i="4"/>
  <c r="F177" i="4"/>
  <c r="N177" i="4"/>
  <c r="J177" i="4"/>
  <c r="U177" i="4"/>
  <c r="S177" i="4"/>
  <c r="M177" i="4"/>
  <c r="P177" i="4"/>
  <c r="X177" i="4"/>
  <c r="Y177" i="4"/>
  <c r="B177" i="4"/>
  <c r="AC177" i="4"/>
  <c r="AA177" i="4"/>
  <c r="H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R113" i="4"/>
  <c r="N113" i="4"/>
  <c r="AD135" i="4"/>
  <c r="B113" i="4"/>
  <c r="D113" i="4"/>
  <c r="Q90" i="4"/>
  <c r="S102" i="4"/>
  <c r="U135" i="4"/>
  <c r="H156" i="4"/>
  <c r="O166" i="4"/>
  <c r="P135" i="4"/>
  <c r="H146" i="4"/>
  <c r="Z166" i="4"/>
  <c r="Z90" i="4"/>
  <c r="G102" i="4"/>
  <c r="AE156" i="4"/>
  <c r="P113" i="4"/>
  <c r="AA146" i="4"/>
  <c r="V156" i="4"/>
  <c r="O156" i="4"/>
  <c r="U102" i="4"/>
  <c r="AC102" i="4"/>
  <c r="AD102" i="4"/>
  <c r="P102" i="4"/>
  <c r="S166" i="4"/>
  <c r="G166" i="4"/>
  <c r="U156" i="4"/>
  <c r="F90" i="4"/>
  <c r="AB90" i="4"/>
  <c r="T146" i="4"/>
  <c r="F113" i="4"/>
  <c r="S113" i="4"/>
  <c r="D135" i="4"/>
  <c r="V124" i="4"/>
  <c r="E146" i="4"/>
  <c r="F124" i="4"/>
  <c r="M90" i="4"/>
  <c r="T113" i="4"/>
  <c r="K124" i="4"/>
  <c r="J156" i="4"/>
  <c r="Y113" i="4"/>
  <c r="H166" i="4"/>
  <c r="I102" i="4"/>
  <c r="AA113" i="4"/>
  <c r="E90" i="4"/>
  <c r="F102" i="4"/>
  <c r="L156" i="4"/>
  <c r="X135" i="4"/>
  <c r="L113" i="4"/>
  <c r="Y102" i="4"/>
  <c r="S7" i="16"/>
  <c r="D166" i="4"/>
  <c r="Q113" i="4"/>
  <c r="Z146" i="4"/>
  <c r="AC90" i="4"/>
  <c r="L124" i="4"/>
  <c r="N146" i="4"/>
  <c r="Q102" i="4"/>
  <c r="V102" i="4"/>
  <c r="AE124" i="4"/>
  <c r="Y156" i="4"/>
  <c r="Z113" i="4"/>
  <c r="N135" i="4"/>
  <c r="Y146" i="4"/>
  <c r="P166" i="4"/>
  <c r="M113" i="4"/>
  <c r="W90" i="4"/>
  <c r="W166" i="4"/>
  <c r="F135" i="4"/>
  <c r="H113" i="4"/>
  <c r="C156" i="4"/>
  <c r="AD156" i="4"/>
  <c r="Y135" i="4"/>
  <c r="AE135" i="4"/>
  <c r="X156" i="4"/>
  <c r="S156" i="4"/>
  <c r="R156" i="4"/>
  <c r="Q124" i="4"/>
  <c r="D146" i="4"/>
  <c r="I135" i="4"/>
  <c r="AC156" i="4"/>
  <c r="W146" i="4"/>
  <c r="O90" i="4"/>
  <c r="M135" i="4"/>
  <c r="AD124" i="4"/>
  <c r="O113" i="4"/>
  <c r="AB124" i="4"/>
  <c r="C124" i="4"/>
  <c r="Z102" i="4"/>
  <c r="R135" i="4"/>
  <c r="K166" i="4"/>
  <c r="S146" i="4"/>
  <c r="U113" i="4"/>
  <c r="V146" i="4"/>
  <c r="M156" i="4"/>
  <c r="AF124" i="4"/>
  <c r="S124" i="4"/>
  <c r="AF156" i="4"/>
  <c r="AF146" i="4"/>
  <c r="J146" i="4"/>
  <c r="I166" i="4"/>
  <c r="Y124" i="4"/>
  <c r="AA90" i="4"/>
  <c r="AB102" i="4"/>
  <c r="T166" i="4"/>
  <c r="K135" i="4"/>
  <c r="V166" i="4"/>
  <c r="S90" i="4"/>
  <c r="M102" i="4"/>
  <c r="P90" i="4"/>
  <c r="R124" i="4"/>
  <c r="M146" i="4"/>
  <c r="B166" i="4"/>
  <c r="AD113" i="4"/>
  <c r="V113" i="4"/>
  <c r="AF166" i="4"/>
  <c r="AA102" i="4"/>
  <c r="AE166" i="4"/>
  <c r="I156" i="4"/>
  <c r="M166" i="4"/>
  <c r="AF135" i="4"/>
  <c r="D124" i="4"/>
  <c r="F146" i="4"/>
  <c r="U166" i="4"/>
  <c r="H90" i="4"/>
  <c r="AF113" i="4"/>
  <c r="F156" i="4"/>
  <c r="W156" i="4"/>
  <c r="V90" i="4"/>
  <c r="I113" i="4"/>
  <c r="O124" i="4"/>
  <c r="AC124" i="4"/>
  <c r="AD90" i="4"/>
  <c r="B156" i="4"/>
  <c r="V135" i="4"/>
  <c r="O146" i="4"/>
  <c r="C113" i="4"/>
  <c r="N156" i="4"/>
  <c r="J135" i="4"/>
  <c r="T90" i="4"/>
  <c r="AA135" i="4"/>
  <c r="G113" i="4"/>
  <c r="R166" i="4"/>
  <c r="Z156" i="4"/>
  <c r="E113" i="4"/>
  <c r="M124" i="4"/>
  <c r="D156" i="4"/>
  <c r="U146" i="4"/>
  <c r="E135" i="4"/>
  <c r="U124" i="4"/>
  <c r="N90" i="4"/>
  <c r="C166" i="4"/>
  <c r="AF102" i="4"/>
  <c r="G124" i="4"/>
  <c r="AB156" i="4"/>
  <c r="P146" i="4"/>
  <c r="Q156" i="4"/>
  <c r="AE146" i="4"/>
  <c r="L166" i="4"/>
  <c r="X113" i="4"/>
  <c r="AC166" i="4"/>
  <c r="C135" i="4"/>
  <c r="N166" i="4"/>
  <c r="T124" i="4"/>
  <c r="W113" i="4"/>
  <c r="AE113" i="4"/>
  <c r="I7" i="16"/>
  <c r="X124" i="4"/>
  <c r="Y90" i="4"/>
  <c r="C146" i="4"/>
  <c r="J102" i="4"/>
  <c r="AC146" i="4"/>
  <c r="G146" i="4"/>
  <c r="P124" i="4"/>
  <c r="P156" i="4"/>
  <c r="E156" i="4"/>
  <c r="Z135" i="4"/>
  <c r="N102" i="4"/>
  <c r="S135" i="4"/>
  <c r="AE90" i="4"/>
  <c r="AB146" i="4"/>
  <c r="K102" i="4"/>
  <c r="Q146" i="4"/>
  <c r="C90" i="4"/>
  <c r="B124" i="4"/>
  <c r="W124" i="4"/>
  <c r="AB135" i="4"/>
  <c r="T135" i="4"/>
  <c r="K156" i="4"/>
  <c r="O102" i="4"/>
  <c r="Q166" i="4"/>
  <c r="X146" i="4"/>
  <c r="K146" i="4"/>
  <c r="Z124" i="4"/>
  <c r="AF90" i="4"/>
  <c r="K113" i="4"/>
  <c r="X102" i="4"/>
  <c r="K90" i="4"/>
  <c r="F166" i="4"/>
  <c r="L102" i="4"/>
  <c r="B135" i="4"/>
  <c r="R146" i="4"/>
  <c r="W135" i="4"/>
  <c r="H135" i="4"/>
  <c r="G156" i="4"/>
  <c r="AB166" i="4"/>
  <c r="AA124" i="4"/>
  <c r="AA156" i="4"/>
  <c r="T156" i="4"/>
  <c r="L135" i="4"/>
  <c r="J90" i="4"/>
  <c r="H102" i="4"/>
  <c r="X166" i="4"/>
  <c r="U90" i="4"/>
  <c r="I146" i="4"/>
  <c r="Q135" i="4"/>
  <c r="R90" i="4"/>
  <c r="C102" i="4"/>
  <c r="J166" i="4"/>
  <c r="E102" i="4"/>
  <c r="I124" i="4"/>
  <c r="T102" i="4"/>
  <c r="D90" i="4"/>
  <c r="G90" i="4"/>
  <c r="B90" i="4"/>
  <c r="AE102" i="4"/>
  <c r="AB113" i="4"/>
  <c r="N124" i="4"/>
  <c r="B146" i="4"/>
  <c r="R102" i="4"/>
  <c r="J113" i="4"/>
  <c r="J124" i="4"/>
  <c r="AA166" i="4"/>
  <c r="AC135" i="4"/>
  <c r="L146" i="4"/>
  <c r="B102" i="4"/>
  <c r="O135" i="4"/>
  <c r="E166" i="4"/>
  <c r="W102" i="4"/>
  <c r="I90" i="4"/>
  <c r="Y166" i="4"/>
  <c r="E124" i="4"/>
  <c r="X90" i="4"/>
  <c r="H124" i="4"/>
  <c r="AD166" i="4"/>
  <c r="L90" i="4"/>
  <c r="AD146" i="4"/>
  <c r="G135" i="4"/>
  <c r="D102" i="4"/>
  <c r="AC113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31" i="4"/>
  <c r="A120" i="4"/>
  <c r="A162" i="4"/>
  <c r="A152" i="4"/>
  <c r="A98" i="4"/>
  <c r="A109" i="4"/>
  <c r="A173" i="4"/>
  <c r="A142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W172" i="4"/>
  <c r="B174" i="4"/>
  <c r="R176" i="4"/>
  <c r="W183" i="4"/>
  <c r="K183" i="4"/>
  <c r="B173" i="4"/>
  <c r="J176" i="4"/>
  <c r="N194" i="4"/>
  <c r="U174" i="4"/>
  <c r="T173" i="4"/>
  <c r="J194" i="4"/>
  <c r="I176" i="4"/>
  <c r="S172" i="4"/>
  <c r="L173" i="4"/>
  <c r="AA172" i="4"/>
  <c r="U172" i="4"/>
  <c r="T194" i="4"/>
  <c r="F194" i="4"/>
  <c r="B175" i="4"/>
  <c r="N173" i="4"/>
  <c r="L174" i="4"/>
  <c r="J183" i="4"/>
  <c r="G183" i="4"/>
  <c r="A172" i="4"/>
  <c r="I194" i="4"/>
  <c r="D183" i="4"/>
  <c r="AF172" i="4"/>
  <c r="B176" i="4"/>
  <c r="C194" i="4"/>
  <c r="B172" i="4"/>
  <c r="S183" i="4"/>
  <c r="L176" i="4"/>
  <c r="S173" i="4"/>
  <c r="O173" i="4"/>
  <c r="J172" i="4"/>
  <c r="S174" i="4"/>
  <c r="E194" i="4"/>
  <c r="Z173" i="4"/>
  <c r="AA176" i="4"/>
  <c r="E172" i="4"/>
  <c r="AA194" i="4"/>
  <c r="M175" i="4"/>
  <c r="V176" i="4"/>
  <c r="F175" i="4"/>
  <c r="C172" i="4"/>
  <c r="AE172" i="4"/>
  <c r="C183" i="4"/>
  <c r="W175" i="4"/>
  <c r="AE173" i="4"/>
  <c r="V173" i="4"/>
  <c r="V172" i="4"/>
  <c r="AF175" i="4"/>
  <c r="H173" i="4"/>
  <c r="N183" i="4"/>
  <c r="X194" i="4"/>
  <c r="K173" i="4"/>
  <c r="X176" i="4"/>
  <c r="P172" i="4"/>
  <c r="P183" i="4"/>
  <c r="X174" i="4"/>
  <c r="AC183" i="4"/>
  <c r="Y174" i="4"/>
  <c r="D172" i="4"/>
  <c r="H183" i="4"/>
  <c r="F176" i="4"/>
  <c r="Y172" i="4"/>
  <c r="Q183" i="4"/>
  <c r="A175" i="4"/>
  <c r="F183" i="4"/>
  <c r="M183" i="4"/>
  <c r="K194" i="4"/>
  <c r="Y175" i="4"/>
  <c r="AC175" i="4"/>
  <c r="H194" i="4"/>
  <c r="Q173" i="4"/>
  <c r="F174" i="4"/>
  <c r="R175" i="4"/>
  <c r="B194" i="4"/>
  <c r="P175" i="4"/>
  <c r="Z183" i="4"/>
  <c r="AB174" i="4"/>
  <c r="X175" i="4"/>
  <c r="K175" i="4"/>
  <c r="L183" i="4"/>
  <c r="M176" i="4"/>
  <c r="D176" i="4"/>
  <c r="Y194" i="4"/>
  <c r="T176" i="4"/>
  <c r="AA173" i="4"/>
  <c r="P173" i="4"/>
  <c r="S175" i="4"/>
  <c r="Q175" i="4"/>
  <c r="O183" i="4"/>
  <c r="R173" i="4"/>
  <c r="AF176" i="4"/>
  <c r="Y183" i="4"/>
  <c r="M174" i="4"/>
  <c r="O174" i="4"/>
  <c r="E174" i="4"/>
  <c r="O175" i="4"/>
  <c r="X173" i="4"/>
  <c r="O172" i="4"/>
  <c r="X172" i="4"/>
  <c r="O176" i="4"/>
  <c r="N174" i="4"/>
  <c r="G174" i="4"/>
  <c r="U176" i="4"/>
  <c r="Q194" i="4"/>
  <c r="J174" i="4"/>
  <c r="T172" i="4"/>
  <c r="H175" i="4"/>
  <c r="N172" i="4"/>
  <c r="Q172" i="4"/>
  <c r="O194" i="4"/>
  <c r="E176" i="4"/>
  <c r="C174" i="4"/>
  <c r="K176" i="4"/>
  <c r="G173" i="4"/>
  <c r="M194" i="4"/>
  <c r="D173" i="4"/>
  <c r="AC172" i="4"/>
  <c r="AF183" i="4"/>
  <c r="B183" i="4"/>
  <c r="Z172" i="4"/>
  <c r="AB175" i="4"/>
  <c r="A194" i="4"/>
  <c r="Z175" i="4"/>
  <c r="A176" i="4"/>
  <c r="E175" i="4"/>
  <c r="AB194" i="4"/>
  <c r="L175" i="4"/>
  <c r="N175" i="4"/>
  <c r="AB172" i="4"/>
  <c r="G194" i="4"/>
  <c r="AC176" i="4"/>
  <c r="G172" i="4"/>
  <c r="AD175" i="4"/>
  <c r="Y173" i="4"/>
  <c r="Z174" i="4"/>
  <c r="V183" i="4"/>
  <c r="D174" i="4"/>
  <c r="J173" i="4"/>
  <c r="N176" i="4"/>
  <c r="U173" i="4"/>
  <c r="T175" i="4"/>
  <c r="R194" i="4"/>
  <c r="AC174" i="4"/>
  <c r="R183" i="4"/>
  <c r="AF174" i="4"/>
  <c r="Q174" i="4"/>
  <c r="E173" i="4"/>
  <c r="T183" i="4"/>
  <c r="AE194" i="4"/>
  <c r="U183" i="4"/>
  <c r="M172" i="4"/>
  <c r="W176" i="4"/>
  <c r="I173" i="4"/>
  <c r="AD183" i="4"/>
  <c r="AA175" i="4"/>
  <c r="R174" i="4"/>
  <c r="U194" i="4"/>
  <c r="AB176" i="4"/>
  <c r="G176" i="4"/>
  <c r="Q176" i="4"/>
  <c r="D175" i="4"/>
  <c r="C176" i="4"/>
  <c r="K174" i="4"/>
  <c r="AA183" i="4"/>
  <c r="R172" i="4"/>
  <c r="AD174" i="4"/>
  <c r="AD176" i="4"/>
  <c r="I175" i="4"/>
  <c r="W173" i="4"/>
  <c r="C175" i="4"/>
  <c r="L194" i="4"/>
  <c r="AA174" i="4"/>
  <c r="AE175" i="4"/>
  <c r="P176" i="4"/>
  <c r="W174" i="4"/>
  <c r="T174" i="4"/>
  <c r="E183" i="4"/>
  <c r="AF173" i="4"/>
  <c r="AD173" i="4"/>
  <c r="M173" i="4"/>
  <c r="H172" i="4"/>
  <c r="AE176" i="4"/>
  <c r="Z176" i="4"/>
  <c r="AB183" i="4"/>
  <c r="X183" i="4"/>
  <c r="Y176" i="4"/>
  <c r="I174" i="4"/>
  <c r="D194" i="4"/>
  <c r="V175" i="4"/>
  <c r="AC194" i="4"/>
  <c r="K172" i="4"/>
  <c r="AF194" i="4"/>
  <c r="U175" i="4"/>
  <c r="A174" i="4"/>
  <c r="I172" i="4"/>
  <c r="AE174" i="4"/>
  <c r="AB173" i="4"/>
  <c r="S194" i="4"/>
  <c r="H174" i="4"/>
  <c r="S176" i="4"/>
  <c r="A183" i="4"/>
  <c r="W194" i="4"/>
  <c r="F172" i="4"/>
  <c r="AC173" i="4"/>
  <c r="P194" i="4"/>
  <c r="G175" i="4"/>
  <c r="V194" i="4"/>
  <c r="AE183" i="4"/>
  <c r="C173" i="4"/>
  <c r="I183" i="4"/>
  <c r="J175" i="4"/>
  <c r="AD172" i="4"/>
  <c r="F173" i="4"/>
  <c r="AD194" i="4"/>
  <c r="Z194" i="4"/>
  <c r="L172" i="4"/>
  <c r="H176" i="4"/>
  <c r="V174" i="4"/>
  <c r="P174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O119" i="4" l="1"/>
  <c r="W108" i="4"/>
  <c r="Z163" i="4"/>
  <c r="B100" i="4"/>
  <c r="AE89" i="4"/>
  <c r="Z141" i="4"/>
  <c r="L131" i="4"/>
  <c r="Q145" i="4"/>
  <c r="F132" i="4"/>
  <c r="F141" i="4"/>
  <c r="AB88" i="4"/>
  <c r="Y85" i="4"/>
  <c r="K141" i="4"/>
  <c r="S121" i="4"/>
  <c r="X155" i="4"/>
  <c r="S112" i="4"/>
  <c r="M86" i="4"/>
  <c r="AE161" i="4"/>
  <c r="S89" i="4"/>
  <c r="X122" i="4"/>
  <c r="T86" i="4"/>
  <c r="AC120" i="4"/>
  <c r="R134" i="4"/>
  <c r="B97" i="4"/>
  <c r="J164" i="4"/>
  <c r="W112" i="4"/>
  <c r="K145" i="4"/>
  <c r="M165" i="4"/>
  <c r="F142" i="4"/>
  <c r="R109" i="4"/>
  <c r="AD108" i="4"/>
  <c r="R111" i="4"/>
  <c r="H163" i="4"/>
  <c r="S165" i="4"/>
  <c r="D123" i="4"/>
  <c r="O163" i="4"/>
  <c r="E134" i="4"/>
  <c r="L97" i="4"/>
  <c r="W89" i="4"/>
  <c r="B165" i="4"/>
  <c r="G143" i="4"/>
  <c r="AA99" i="4"/>
  <c r="Z130" i="4"/>
  <c r="W161" i="4"/>
  <c r="J97" i="4"/>
  <c r="AC88" i="4"/>
  <c r="B141" i="4"/>
  <c r="V143" i="4"/>
  <c r="E108" i="4"/>
  <c r="U143" i="4"/>
  <c r="AC130" i="4"/>
  <c r="C98" i="4"/>
  <c r="AA151" i="4"/>
  <c r="C145" i="4"/>
  <c r="S97" i="4"/>
  <c r="V130" i="4"/>
  <c r="W142" i="4"/>
  <c r="F164" i="4"/>
  <c r="P110" i="4"/>
  <c r="AC144" i="4"/>
  <c r="I2" i="16"/>
  <c r="AD120" i="4"/>
  <c r="W99" i="4"/>
  <c r="Z152" i="4"/>
  <c r="O97" i="4"/>
  <c r="AB89" i="4"/>
  <c r="X162" i="4"/>
  <c r="R143" i="4"/>
  <c r="F162" i="4"/>
  <c r="V121" i="4"/>
  <c r="AE98" i="4"/>
  <c r="AF85" i="4"/>
  <c r="P143" i="4"/>
  <c r="H154" i="4"/>
  <c r="AA144" i="4"/>
  <c r="Q161" i="4"/>
  <c r="U85" i="4"/>
  <c r="L153" i="4"/>
  <c r="Y123" i="4"/>
  <c r="Q89" i="4"/>
  <c r="J142" i="4"/>
  <c r="L143" i="4"/>
  <c r="Q164" i="4"/>
  <c r="G155" i="4"/>
  <c r="H98" i="4"/>
  <c r="F110" i="4"/>
  <c r="Z131" i="4"/>
  <c r="J98" i="4"/>
  <c r="D161" i="4"/>
  <c r="S122" i="4"/>
  <c r="G85" i="4"/>
  <c r="S155" i="4"/>
  <c r="S101" i="4"/>
  <c r="U99" i="4"/>
  <c r="F88" i="4"/>
  <c r="H142" i="4"/>
  <c r="AD142" i="4"/>
  <c r="E142" i="4"/>
  <c r="E163" i="4"/>
  <c r="T152" i="4"/>
  <c r="W85" i="4"/>
  <c r="V85" i="4"/>
  <c r="I144" i="4"/>
  <c r="S100" i="4"/>
  <c r="C144" i="4"/>
  <c r="O101" i="4"/>
  <c r="O153" i="4"/>
  <c r="J155" i="4"/>
  <c r="AF134" i="4"/>
  <c r="R87" i="4"/>
  <c r="D163" i="4"/>
  <c r="A163" i="4"/>
  <c r="X154" i="4"/>
  <c r="Z155" i="4"/>
  <c r="Z132" i="4"/>
  <c r="R88" i="4"/>
  <c r="Q154" i="4"/>
  <c r="J145" i="4"/>
  <c r="Y130" i="4"/>
  <c r="B162" i="4"/>
  <c r="L99" i="4"/>
  <c r="K119" i="4"/>
  <c r="AC132" i="4"/>
  <c r="H165" i="4"/>
  <c r="W133" i="4"/>
  <c r="W86" i="4"/>
  <c r="N151" i="4"/>
  <c r="Y88" i="4"/>
  <c r="N98" i="4"/>
  <c r="D153" i="4"/>
  <c r="A143" i="4"/>
  <c r="X133" i="4"/>
  <c r="AC111" i="4"/>
  <c r="G154" i="4"/>
  <c r="AE100" i="4"/>
  <c r="A134" i="4"/>
  <c r="Q155" i="4"/>
  <c r="AD88" i="4"/>
  <c r="A110" i="4"/>
  <c r="F112" i="4"/>
  <c r="B121" i="4"/>
  <c r="AF151" i="4"/>
  <c r="AB145" i="4"/>
  <c r="O145" i="4"/>
  <c r="Q163" i="4"/>
  <c r="M161" i="4"/>
  <c r="AF154" i="4"/>
  <c r="F120" i="4"/>
  <c r="S134" i="4"/>
  <c r="V119" i="4"/>
  <c r="T141" i="4"/>
  <c r="M112" i="4"/>
  <c r="C165" i="4"/>
  <c r="H109" i="4"/>
  <c r="F85" i="4"/>
  <c r="AB144" i="4"/>
  <c r="V145" i="4"/>
  <c r="T145" i="4"/>
  <c r="Y134" i="4"/>
  <c r="O132" i="4"/>
  <c r="K87" i="4"/>
  <c r="B143" i="4"/>
  <c r="L86" i="4"/>
  <c r="N110" i="4"/>
  <c r="P152" i="4"/>
  <c r="AF143" i="4"/>
  <c r="L87" i="4"/>
  <c r="AA89" i="4"/>
  <c r="V151" i="4"/>
  <c r="S109" i="4"/>
  <c r="R161" i="4"/>
  <c r="G99" i="4"/>
  <c r="AD130" i="4"/>
  <c r="AC110" i="4"/>
  <c r="X134" i="4"/>
  <c r="Z98" i="4"/>
  <c r="U87" i="4"/>
  <c r="N109" i="4"/>
  <c r="D85" i="4"/>
  <c r="H121" i="4"/>
  <c r="Q112" i="4"/>
  <c r="C142" i="4"/>
  <c r="AF98" i="4"/>
  <c r="AE111" i="4"/>
  <c r="AF132" i="4"/>
  <c r="H85" i="4"/>
  <c r="N100" i="4"/>
  <c r="G112" i="4"/>
  <c r="S144" i="4"/>
  <c r="K163" i="4"/>
  <c r="M109" i="4"/>
  <c r="C134" i="4"/>
  <c r="N133" i="4"/>
  <c r="B89" i="4"/>
  <c r="Q85" i="4"/>
  <c r="N141" i="4"/>
  <c r="V154" i="4"/>
  <c r="N122" i="4"/>
  <c r="Y98" i="4"/>
  <c r="I155" i="4"/>
  <c r="T88" i="4"/>
  <c r="J144" i="4"/>
  <c r="T100" i="4"/>
  <c r="X152" i="4"/>
  <c r="AF155" i="4"/>
  <c r="N153" i="4"/>
  <c r="Q151" i="4"/>
  <c r="Q119" i="4"/>
  <c r="T89" i="4"/>
  <c r="R120" i="4"/>
  <c r="L152" i="4"/>
  <c r="T122" i="4"/>
  <c r="Y108" i="4"/>
  <c r="E143" i="4"/>
  <c r="O152" i="4"/>
  <c r="I123" i="4"/>
  <c r="AF88" i="4"/>
  <c r="M110" i="4"/>
  <c r="AD89" i="4"/>
  <c r="S86" i="4"/>
  <c r="AC131" i="4"/>
  <c r="S6" i="16"/>
  <c r="M131" i="4"/>
  <c r="H153" i="4"/>
  <c r="Y162" i="4"/>
  <c r="AD112" i="4"/>
  <c r="AF152" i="4"/>
  <c r="AD85" i="4"/>
  <c r="F100" i="4"/>
  <c r="AD101" i="4"/>
  <c r="F99" i="4"/>
  <c r="S145" i="4"/>
  <c r="X99" i="4"/>
  <c r="M142" i="4"/>
  <c r="P161" i="4"/>
  <c r="W120" i="4"/>
  <c r="L154" i="4"/>
  <c r="W101" i="4"/>
  <c r="G88" i="4"/>
  <c r="G122" i="4"/>
  <c r="V142" i="4"/>
  <c r="AE145" i="4"/>
  <c r="Q109" i="4"/>
  <c r="V112" i="4"/>
  <c r="L110" i="4"/>
  <c r="AC142" i="4"/>
  <c r="Y161" i="4"/>
  <c r="I130" i="4"/>
  <c r="Z101" i="4"/>
  <c r="AF110" i="4"/>
  <c r="N121" i="4"/>
  <c r="I161" i="4"/>
  <c r="AD154" i="4"/>
  <c r="M144" i="4"/>
  <c r="P112" i="4"/>
  <c r="D112" i="4"/>
  <c r="U100" i="4"/>
  <c r="W131" i="4"/>
  <c r="AF111" i="4"/>
  <c r="X119" i="4"/>
  <c r="AF145" i="4"/>
  <c r="L151" i="4"/>
  <c r="X110" i="4"/>
  <c r="T151" i="4"/>
  <c r="Y144" i="4"/>
  <c r="AA130" i="4"/>
  <c r="AF142" i="4"/>
  <c r="L98" i="4"/>
  <c r="M87" i="4"/>
  <c r="U130" i="4"/>
  <c r="L164" i="4"/>
  <c r="A111" i="4"/>
  <c r="AB97" i="4"/>
  <c r="J119" i="4"/>
  <c r="E123" i="4"/>
  <c r="D162" i="4"/>
  <c r="B87" i="4"/>
  <c r="F154" i="4"/>
  <c r="G110" i="4"/>
  <c r="P163" i="4"/>
  <c r="S163" i="4"/>
  <c r="V153" i="4"/>
  <c r="K164" i="4"/>
  <c r="D101" i="4"/>
  <c r="Y164" i="4"/>
  <c r="G153" i="4"/>
  <c r="F97" i="4"/>
  <c r="I5" i="16"/>
  <c r="T121" i="4"/>
  <c r="AE162" i="4"/>
  <c r="E112" i="4"/>
  <c r="K100" i="4"/>
  <c r="O151" i="4"/>
  <c r="X120" i="4"/>
  <c r="Q108" i="4"/>
  <c r="T111" i="4"/>
  <c r="G163" i="4"/>
  <c r="M111" i="4"/>
  <c r="B144" i="4"/>
  <c r="N130" i="4"/>
  <c r="U131" i="4"/>
  <c r="F111" i="4"/>
  <c r="L89" i="4"/>
  <c r="D89" i="4"/>
  <c r="W144" i="4"/>
  <c r="V162" i="4"/>
  <c r="E131" i="4"/>
  <c r="I152" i="4"/>
  <c r="O112" i="4"/>
  <c r="Q100" i="4"/>
  <c r="G101" i="4"/>
  <c r="Z154" i="4"/>
  <c r="Q122" i="4"/>
  <c r="I154" i="4"/>
  <c r="W87" i="4"/>
  <c r="AF108" i="4"/>
  <c r="N155" i="4"/>
  <c r="AF101" i="4"/>
  <c r="H134" i="4"/>
  <c r="H88" i="4"/>
  <c r="X131" i="4"/>
  <c r="Z108" i="4"/>
  <c r="F165" i="4"/>
  <c r="Y154" i="4"/>
  <c r="B152" i="4"/>
  <c r="O133" i="4"/>
  <c r="D97" i="4"/>
  <c r="U153" i="4"/>
  <c r="S5" i="16"/>
  <c r="H97" i="4"/>
  <c r="AB153" i="4"/>
  <c r="AF121" i="4"/>
  <c r="F163" i="4"/>
  <c r="J112" i="4"/>
  <c r="J121" i="4"/>
  <c r="T98" i="4"/>
  <c r="E153" i="4"/>
  <c r="F98" i="4"/>
  <c r="AF164" i="4"/>
  <c r="B155" i="4"/>
  <c r="P131" i="4"/>
  <c r="I112" i="4"/>
  <c r="A130" i="4"/>
  <c r="AA133" i="4"/>
  <c r="A101" i="4"/>
  <c r="K133" i="4"/>
  <c r="W141" i="4"/>
  <c r="AE119" i="4"/>
  <c r="AB100" i="4"/>
  <c r="G121" i="4"/>
  <c r="AE164" i="4"/>
  <c r="E132" i="4"/>
  <c r="O98" i="4"/>
  <c r="E141" i="4"/>
  <c r="P101" i="4"/>
  <c r="D109" i="4"/>
  <c r="AA152" i="4"/>
  <c r="S152" i="4"/>
  <c r="Q120" i="4"/>
  <c r="AA123" i="4"/>
  <c r="B134" i="4"/>
  <c r="R145" i="4"/>
  <c r="O86" i="4"/>
  <c r="L161" i="4"/>
  <c r="X153" i="4"/>
  <c r="L120" i="4"/>
  <c r="V111" i="4"/>
  <c r="U109" i="4"/>
  <c r="J110" i="4"/>
  <c r="AB163" i="4"/>
  <c r="U152" i="4"/>
  <c r="N163" i="4"/>
  <c r="AA87" i="4"/>
  <c r="T119" i="4"/>
  <c r="Y87" i="4"/>
  <c r="G145" i="4"/>
  <c r="D154" i="4"/>
  <c r="F86" i="4"/>
  <c r="AC123" i="4"/>
  <c r="Y112" i="4"/>
  <c r="X100" i="4"/>
  <c r="P111" i="4"/>
  <c r="AD153" i="4"/>
  <c r="A97" i="4"/>
  <c r="A154" i="4"/>
  <c r="D165" i="4"/>
  <c r="W130" i="4"/>
  <c r="AB131" i="4"/>
  <c r="H152" i="4"/>
  <c r="X121" i="4"/>
  <c r="B119" i="4"/>
  <c r="K155" i="4"/>
  <c r="AA109" i="4"/>
  <c r="Q144" i="4"/>
  <c r="C97" i="4"/>
  <c r="J86" i="4"/>
  <c r="AB122" i="4"/>
  <c r="U151" i="4"/>
  <c r="C131" i="4"/>
  <c r="I121" i="4"/>
  <c r="Z164" i="4"/>
  <c r="T143" i="4"/>
  <c r="N134" i="4"/>
  <c r="J151" i="4"/>
  <c r="U97" i="4"/>
  <c r="I101" i="4"/>
  <c r="H141" i="4"/>
  <c r="Y131" i="4"/>
  <c r="T154" i="4"/>
  <c r="I98" i="4"/>
  <c r="J134" i="4"/>
  <c r="A108" i="4"/>
  <c r="U155" i="4"/>
  <c r="C133" i="4"/>
  <c r="Z86" i="4"/>
  <c r="O130" i="4"/>
  <c r="O155" i="4"/>
  <c r="D122" i="4"/>
  <c r="O143" i="4"/>
  <c r="L119" i="4"/>
  <c r="C153" i="4"/>
  <c r="B108" i="4"/>
  <c r="S4" i="16"/>
  <c r="C161" i="4"/>
  <c r="J163" i="4"/>
  <c r="O154" i="4"/>
  <c r="W164" i="4"/>
  <c r="G131" i="4"/>
  <c r="D110" i="4"/>
  <c r="E120" i="4"/>
  <c r="P87" i="4"/>
  <c r="Q132" i="4"/>
  <c r="D144" i="4"/>
  <c r="V163" i="4"/>
  <c r="AB85" i="4"/>
  <c r="K97" i="4"/>
  <c r="AB121" i="4"/>
  <c r="T132" i="4"/>
  <c r="AF162" i="4"/>
  <c r="W143" i="4"/>
  <c r="Y101" i="4"/>
  <c r="I4" i="16"/>
  <c r="P123" i="4"/>
  <c r="M153" i="4"/>
  <c r="T109" i="4"/>
  <c r="C143" i="4"/>
  <c r="K153" i="4"/>
  <c r="AB99" i="4"/>
  <c r="AC109" i="4"/>
  <c r="AE99" i="4"/>
  <c r="AF133" i="4"/>
  <c r="Z88" i="4"/>
  <c r="K101" i="4"/>
  <c r="M162" i="4"/>
  <c r="AC165" i="4"/>
  <c r="S153" i="4"/>
  <c r="G134" i="4"/>
  <c r="P162" i="4"/>
  <c r="X143" i="4"/>
  <c r="U134" i="4"/>
  <c r="C130" i="4"/>
  <c r="AA101" i="4"/>
  <c r="L165" i="4"/>
  <c r="O108" i="4"/>
  <c r="W153" i="4"/>
  <c r="AD87" i="4"/>
  <c r="B133" i="4"/>
  <c r="P121" i="4"/>
  <c r="G144" i="4"/>
  <c r="P108" i="4"/>
  <c r="R122" i="4"/>
  <c r="U164" i="4"/>
  <c r="AA111" i="4"/>
  <c r="O131" i="4"/>
  <c r="B88" i="4"/>
  <c r="H86" i="4"/>
  <c r="V100" i="4"/>
  <c r="C122" i="4"/>
  <c r="U123" i="4"/>
  <c r="P88" i="4"/>
  <c r="R132" i="4"/>
  <c r="P165" i="4"/>
  <c r="G165" i="4"/>
  <c r="N144" i="4"/>
  <c r="M134" i="4"/>
  <c r="J154" i="4"/>
  <c r="Y122" i="4"/>
  <c r="T108" i="4"/>
  <c r="S111" i="4"/>
  <c r="C155" i="4"/>
  <c r="G108" i="4"/>
  <c r="K130" i="4"/>
  <c r="N119" i="4"/>
  <c r="L162" i="4"/>
  <c r="E161" i="4"/>
  <c r="E85" i="4"/>
  <c r="J100" i="4"/>
  <c r="AD122" i="4"/>
  <c r="Q162" i="4"/>
  <c r="AB161" i="4"/>
  <c r="D131" i="4"/>
  <c r="G152" i="4"/>
  <c r="V152" i="4"/>
  <c r="C101" i="4"/>
  <c r="Q98" i="4"/>
  <c r="T130" i="4"/>
  <c r="M120" i="4"/>
  <c r="B142" i="4"/>
  <c r="Z165" i="4"/>
  <c r="Q86" i="4"/>
  <c r="X86" i="4"/>
  <c r="E133" i="4"/>
  <c r="Z153" i="4"/>
  <c r="L133" i="4"/>
  <c r="E99" i="4"/>
  <c r="N89" i="4"/>
  <c r="AD100" i="4"/>
  <c r="K123" i="4"/>
  <c r="K142" i="4"/>
  <c r="E119" i="4"/>
  <c r="M122" i="4"/>
  <c r="V131" i="4"/>
  <c r="AE121" i="4"/>
  <c r="F119" i="4"/>
  <c r="S143" i="4"/>
  <c r="AF130" i="4"/>
  <c r="T153" i="4"/>
  <c r="R163" i="4"/>
  <c r="F161" i="4"/>
  <c r="N165" i="4"/>
  <c r="AC145" i="4"/>
  <c r="X132" i="4"/>
  <c r="AB143" i="4"/>
  <c r="I6" i="16"/>
  <c r="S130" i="4"/>
  <c r="H119" i="4"/>
  <c r="M132" i="4"/>
  <c r="E152" i="4"/>
  <c r="A145" i="4"/>
  <c r="AA143" i="4"/>
  <c r="P98" i="4"/>
  <c r="AC98" i="4"/>
  <c r="J161" i="4"/>
  <c r="C111" i="4"/>
  <c r="D121" i="4"/>
  <c r="G111" i="4"/>
  <c r="V161" i="4"/>
  <c r="V120" i="4"/>
  <c r="J141" i="4"/>
  <c r="Z121" i="4"/>
  <c r="R141" i="4"/>
  <c r="I89" i="4"/>
  <c r="E109" i="4"/>
  <c r="Z142" i="4"/>
  <c r="AB133" i="4"/>
  <c r="Z161" i="4"/>
  <c r="D164" i="4"/>
  <c r="Q97" i="4"/>
  <c r="AC121" i="4"/>
  <c r="AB130" i="4"/>
  <c r="AE112" i="4"/>
  <c r="T120" i="4"/>
  <c r="O134" i="4"/>
  <c r="N143" i="4"/>
  <c r="Y152" i="4"/>
  <c r="AD97" i="4"/>
  <c r="C151" i="4"/>
  <c r="AE141" i="4"/>
  <c r="Q134" i="4"/>
  <c r="S142" i="4"/>
  <c r="Y151" i="4"/>
  <c r="R165" i="4"/>
  <c r="L130" i="4"/>
  <c r="J111" i="4"/>
  <c r="AD131" i="4"/>
  <c r="P142" i="4"/>
  <c r="T110" i="4"/>
  <c r="H145" i="4"/>
  <c r="AC100" i="4"/>
  <c r="B85" i="4"/>
  <c r="F143" i="4"/>
  <c r="AA108" i="4"/>
  <c r="F152" i="4"/>
  <c r="O122" i="4"/>
  <c r="R98" i="4"/>
  <c r="D88" i="4"/>
  <c r="V97" i="4"/>
  <c r="N145" i="4"/>
  <c r="AA164" i="4"/>
  <c r="G151" i="4"/>
  <c r="AF131" i="4"/>
  <c r="M89" i="4"/>
  <c r="P164" i="4"/>
  <c r="AC122" i="4"/>
  <c r="M97" i="4"/>
  <c r="U119" i="4"/>
  <c r="M101" i="4"/>
  <c r="G87" i="4"/>
  <c r="P86" i="4"/>
  <c r="AA100" i="4"/>
  <c r="I131" i="4"/>
  <c r="N131" i="4"/>
  <c r="O121" i="4"/>
  <c r="P120" i="4"/>
  <c r="AF123" i="4"/>
  <c r="Z133" i="4"/>
  <c r="H123" i="4"/>
  <c r="Y142" i="4"/>
  <c r="P132" i="4"/>
  <c r="O164" i="4"/>
  <c r="H131" i="4"/>
  <c r="E144" i="4"/>
  <c r="Y119" i="4"/>
  <c r="O165" i="4"/>
  <c r="P97" i="4"/>
  <c r="J87" i="4"/>
  <c r="AA85" i="4"/>
  <c r="M100" i="4"/>
  <c r="AA120" i="4"/>
  <c r="P151" i="4"/>
  <c r="F131" i="4"/>
  <c r="B99" i="4"/>
  <c r="V165" i="4"/>
  <c r="F87" i="4"/>
  <c r="O111" i="4"/>
  <c r="W123" i="4"/>
  <c r="T99" i="4"/>
  <c r="G161" i="4"/>
  <c r="A100" i="4"/>
  <c r="P144" i="4"/>
  <c r="W121" i="4"/>
  <c r="R144" i="4"/>
  <c r="A133" i="4"/>
  <c r="V88" i="4"/>
  <c r="Y109" i="4"/>
  <c r="I111" i="4"/>
  <c r="M151" i="4"/>
  <c r="E164" i="4"/>
  <c r="V89" i="4"/>
  <c r="H87" i="4"/>
  <c r="O100" i="4"/>
  <c r="X89" i="4"/>
  <c r="AC108" i="4"/>
  <c r="J108" i="4"/>
  <c r="F155" i="4"/>
  <c r="D145" i="4"/>
  <c r="E100" i="4"/>
  <c r="E101" i="4"/>
  <c r="D86" i="4"/>
  <c r="P119" i="4"/>
  <c r="J152" i="4"/>
  <c r="K120" i="4"/>
  <c r="P145" i="4"/>
  <c r="W98" i="4"/>
  <c r="T123" i="4"/>
  <c r="T163" i="4"/>
  <c r="AF165" i="4"/>
  <c r="AB98" i="4"/>
  <c r="AF144" i="4"/>
  <c r="S85" i="4"/>
  <c r="R142" i="4"/>
  <c r="AF109" i="4"/>
  <c r="Z119" i="4"/>
  <c r="I108" i="4"/>
  <c r="V155" i="4"/>
  <c r="L121" i="4"/>
  <c r="A89" i="4"/>
  <c r="AE122" i="4"/>
  <c r="W119" i="4"/>
  <c r="V98" i="4"/>
  <c r="L108" i="4"/>
  <c r="N87" i="4"/>
  <c r="S99" i="4"/>
  <c r="P85" i="4"/>
  <c r="J143" i="4"/>
  <c r="R99" i="4"/>
  <c r="B163" i="4"/>
  <c r="E87" i="4"/>
  <c r="AD98" i="4"/>
  <c r="K86" i="4"/>
  <c r="I145" i="4"/>
  <c r="AD165" i="4"/>
  <c r="D111" i="4"/>
  <c r="Y99" i="4"/>
  <c r="K89" i="4"/>
  <c r="AD141" i="4"/>
  <c r="M143" i="4"/>
  <c r="S110" i="4"/>
  <c r="K121" i="4"/>
  <c r="X123" i="4"/>
  <c r="B131" i="4"/>
  <c r="K98" i="4"/>
  <c r="D132" i="4"/>
  <c r="B123" i="4"/>
  <c r="E162" i="4"/>
  <c r="AD152" i="4"/>
  <c r="AB165" i="4"/>
  <c r="C164" i="4"/>
  <c r="F144" i="4"/>
  <c r="AE134" i="4"/>
  <c r="K85" i="4"/>
  <c r="N101" i="4"/>
  <c r="V99" i="4"/>
  <c r="O123" i="4"/>
  <c r="I120" i="4"/>
  <c r="AE131" i="4"/>
  <c r="I134" i="4"/>
  <c r="I99" i="4"/>
  <c r="C110" i="4"/>
  <c r="P141" i="4"/>
  <c r="AE144" i="4"/>
  <c r="L145" i="4"/>
  <c r="J153" i="4"/>
  <c r="H120" i="4"/>
  <c r="R108" i="4"/>
  <c r="AB162" i="4"/>
  <c r="A112" i="4"/>
  <c r="AD123" i="4"/>
  <c r="Y153" i="4"/>
  <c r="O144" i="4"/>
  <c r="AE165" i="4"/>
  <c r="A122" i="4"/>
  <c r="I133" i="4"/>
  <c r="AA134" i="4"/>
  <c r="W111" i="4"/>
  <c r="U145" i="4"/>
  <c r="AC143" i="4"/>
  <c r="AA121" i="4"/>
  <c r="AB152" i="4"/>
  <c r="G133" i="4"/>
  <c r="N164" i="4"/>
  <c r="D99" i="4"/>
  <c r="S164" i="4"/>
  <c r="I132" i="4"/>
  <c r="AB123" i="4"/>
  <c r="K111" i="4"/>
  <c r="U142" i="4"/>
  <c r="P154" i="4"/>
  <c r="F109" i="4"/>
  <c r="AA154" i="4"/>
  <c r="M152" i="4"/>
  <c r="J162" i="4"/>
  <c r="K151" i="4"/>
  <c r="V164" i="4"/>
  <c r="AC119" i="4"/>
  <c r="X98" i="4"/>
  <c r="V133" i="4"/>
  <c r="F121" i="4"/>
  <c r="E130" i="4"/>
  <c r="E154" i="4"/>
  <c r="P153" i="4"/>
  <c r="Q143" i="4"/>
  <c r="M119" i="4"/>
  <c r="Y141" i="4"/>
  <c r="L112" i="4"/>
  <c r="Z97" i="4"/>
  <c r="E111" i="4"/>
  <c r="B109" i="4"/>
  <c r="T161" i="4"/>
  <c r="W88" i="4"/>
  <c r="W97" i="4"/>
  <c r="AC141" i="4"/>
  <c r="T162" i="4"/>
  <c r="A121" i="4"/>
  <c r="G97" i="4"/>
  <c r="F123" i="4"/>
  <c r="K132" i="4"/>
  <c r="N132" i="4"/>
  <c r="Z134" i="4"/>
  <c r="X112" i="4"/>
  <c r="L142" i="4"/>
  <c r="R151" i="4"/>
  <c r="S131" i="4"/>
  <c r="AF153" i="4"/>
  <c r="S108" i="4"/>
  <c r="S87" i="4"/>
  <c r="P100" i="4"/>
  <c r="B164" i="4"/>
  <c r="I86" i="4"/>
  <c r="AF86" i="4"/>
  <c r="L123" i="4"/>
  <c r="AE155" i="4"/>
  <c r="AB108" i="4"/>
  <c r="T164" i="4"/>
  <c r="N85" i="4"/>
  <c r="R89" i="4"/>
  <c r="I165" i="4"/>
  <c r="S154" i="4"/>
  <c r="S123" i="4"/>
  <c r="V86" i="4"/>
  <c r="D151" i="4"/>
  <c r="Z145" i="4"/>
  <c r="T112" i="4"/>
  <c r="E110" i="4"/>
  <c r="T101" i="4"/>
  <c r="AA165" i="4"/>
  <c r="AB111" i="4"/>
  <c r="AC163" i="4"/>
  <c r="AB155" i="4"/>
  <c r="B112" i="4"/>
  <c r="X109" i="4"/>
  <c r="P109" i="4"/>
  <c r="AA122" i="4"/>
  <c r="A119" i="4"/>
  <c r="C109" i="4"/>
  <c r="Z120" i="4"/>
  <c r="K109" i="4"/>
  <c r="N142" i="4"/>
  <c r="AD155" i="4"/>
  <c r="S3" i="16"/>
  <c r="K165" i="4"/>
  <c r="AD163" i="4"/>
  <c r="L134" i="4"/>
  <c r="AF141" i="4"/>
  <c r="S141" i="4"/>
  <c r="B120" i="4"/>
  <c r="AA162" i="4"/>
  <c r="K143" i="4"/>
  <c r="L101" i="4"/>
  <c r="AB119" i="4"/>
  <c r="B101" i="4"/>
  <c r="AC162" i="4"/>
  <c r="W162" i="4"/>
  <c r="AA142" i="4"/>
  <c r="D133" i="4"/>
  <c r="AB142" i="4"/>
  <c r="R155" i="4"/>
  <c r="G120" i="4"/>
  <c r="X151" i="4"/>
  <c r="D120" i="4"/>
  <c r="AC85" i="4"/>
  <c r="AC112" i="4"/>
  <c r="J89" i="4"/>
  <c r="X85" i="4"/>
  <c r="M98" i="4"/>
  <c r="Q99" i="4"/>
  <c r="D143" i="4"/>
  <c r="AC155" i="4"/>
  <c r="AB154" i="4"/>
  <c r="R101" i="4"/>
  <c r="N152" i="4"/>
  <c r="B145" i="4"/>
  <c r="AC97" i="4"/>
  <c r="B111" i="4"/>
  <c r="I143" i="4"/>
  <c r="B86" i="4"/>
  <c r="Z87" i="4"/>
  <c r="AC99" i="4"/>
  <c r="I3" i="16"/>
  <c r="AA161" i="4"/>
  <c r="Y145" i="4"/>
  <c r="AE130" i="4"/>
  <c r="G141" i="4"/>
  <c r="O162" i="4"/>
  <c r="AE123" i="4"/>
  <c r="K99" i="4"/>
  <c r="Z99" i="4"/>
  <c r="I122" i="4"/>
  <c r="M123" i="4"/>
  <c r="S119" i="4"/>
  <c r="AC87" i="4"/>
  <c r="A88" i="4"/>
  <c r="AE101" i="4"/>
  <c r="AF87" i="4"/>
  <c r="K88" i="4"/>
  <c r="P134" i="4"/>
  <c r="C123" i="4"/>
  <c r="Z85" i="4"/>
  <c r="AC101" i="4"/>
  <c r="S161" i="4"/>
  <c r="B122" i="4"/>
  <c r="Y143" i="4"/>
  <c r="V110" i="4"/>
  <c r="Y100" i="4"/>
  <c r="C121" i="4"/>
  <c r="O142" i="4"/>
  <c r="AA131" i="4"/>
  <c r="J88" i="4"/>
  <c r="E151" i="4"/>
  <c r="T133" i="4"/>
  <c r="A87" i="4"/>
  <c r="T85" i="4"/>
  <c r="G162" i="4"/>
  <c r="D98" i="4"/>
  <c r="F89" i="4"/>
  <c r="W154" i="4"/>
  <c r="Z151" i="4"/>
  <c r="J109" i="4"/>
  <c r="AE154" i="4"/>
  <c r="B132" i="4"/>
  <c r="U132" i="4"/>
  <c r="AA119" i="4"/>
  <c r="R153" i="4"/>
  <c r="C89" i="4"/>
  <c r="C163" i="4"/>
  <c r="W122" i="4"/>
  <c r="G123" i="4"/>
  <c r="H122" i="4"/>
  <c r="Q101" i="4"/>
  <c r="X108" i="4"/>
  <c r="Y111" i="4"/>
  <c r="L122" i="4"/>
  <c r="M85" i="4"/>
  <c r="AF99" i="4"/>
  <c r="X87" i="4"/>
  <c r="D142" i="4"/>
  <c r="Z100" i="4"/>
  <c r="T144" i="4"/>
  <c r="X165" i="4"/>
  <c r="N112" i="4"/>
  <c r="I142" i="4"/>
  <c r="X111" i="4"/>
  <c r="W110" i="4"/>
  <c r="AE87" i="4"/>
  <c r="M99" i="4"/>
  <c r="AE97" i="4"/>
  <c r="M121" i="4"/>
  <c r="AC89" i="4"/>
  <c r="AD119" i="4"/>
  <c r="S133" i="4"/>
  <c r="I162" i="4"/>
  <c r="AA145" i="4"/>
  <c r="M164" i="4"/>
  <c r="Y89" i="4"/>
  <c r="L109" i="4"/>
  <c r="V144" i="4"/>
  <c r="C152" i="4"/>
  <c r="X141" i="4"/>
  <c r="AB87" i="4"/>
  <c r="AC152" i="4"/>
  <c r="U120" i="4"/>
  <c r="AD162" i="4"/>
  <c r="AD133" i="4"/>
  <c r="AE110" i="4"/>
  <c r="Z143" i="4"/>
  <c r="Y163" i="4"/>
  <c r="E88" i="4"/>
  <c r="X88" i="4"/>
  <c r="Y132" i="4"/>
  <c r="M155" i="4"/>
  <c r="Y97" i="4"/>
  <c r="AE153" i="4"/>
  <c r="F134" i="4"/>
  <c r="Y86" i="4"/>
  <c r="C108" i="4"/>
  <c r="AA155" i="4"/>
  <c r="Q142" i="4"/>
  <c r="M133" i="4"/>
  <c r="H164" i="4"/>
  <c r="N108" i="4"/>
  <c r="X161" i="4"/>
  <c r="G109" i="4"/>
  <c r="Z89" i="4"/>
  <c r="J99" i="4"/>
  <c r="AB164" i="4"/>
  <c r="AA86" i="4"/>
  <c r="H99" i="4"/>
  <c r="F153" i="4"/>
  <c r="Q88" i="4"/>
  <c r="I100" i="4"/>
  <c r="K110" i="4"/>
  <c r="K122" i="4"/>
  <c r="V87" i="4"/>
  <c r="AE86" i="4"/>
  <c r="A144" i="4"/>
  <c r="AA97" i="4"/>
  <c r="H155" i="4"/>
  <c r="A164" i="4"/>
  <c r="U89" i="4"/>
  <c r="A99" i="4"/>
  <c r="AA141" i="4"/>
  <c r="C132" i="4"/>
  <c r="M130" i="4"/>
  <c r="AE152" i="4"/>
  <c r="V132" i="4"/>
  <c r="B154" i="4"/>
  <c r="AD151" i="4"/>
  <c r="D152" i="4"/>
  <c r="U110" i="4"/>
  <c r="W134" i="4"/>
  <c r="C112" i="4"/>
  <c r="K162" i="4"/>
  <c r="Z123" i="4"/>
  <c r="AE133" i="4"/>
  <c r="Q123" i="4"/>
  <c r="L111" i="4"/>
  <c r="I153" i="4"/>
  <c r="AF120" i="4"/>
  <c r="H100" i="4"/>
  <c r="AC161" i="4"/>
  <c r="AB86" i="4"/>
  <c r="R152" i="4"/>
  <c r="J122" i="4"/>
  <c r="AA153" i="4"/>
  <c r="O89" i="4"/>
  <c r="N161" i="4"/>
  <c r="Y121" i="4"/>
  <c r="D100" i="4"/>
  <c r="Z111" i="4"/>
  <c r="AB101" i="4"/>
  <c r="Z144" i="4"/>
  <c r="C87" i="4"/>
  <c r="T155" i="4"/>
  <c r="AA98" i="4"/>
  <c r="S98" i="4"/>
  <c r="H108" i="4"/>
  <c r="J130" i="4"/>
  <c r="N88" i="4"/>
  <c r="K134" i="4"/>
  <c r="G130" i="4"/>
  <c r="W163" i="4"/>
  <c r="AB112" i="4"/>
  <c r="F151" i="4"/>
  <c r="B130" i="4"/>
  <c r="Y155" i="4"/>
  <c r="S88" i="4"/>
  <c r="AE120" i="4"/>
  <c r="I88" i="4"/>
  <c r="AA88" i="4"/>
  <c r="U162" i="4"/>
  <c r="V141" i="4"/>
  <c r="U163" i="4"/>
  <c r="R164" i="4"/>
  <c r="S2" i="16"/>
  <c r="M141" i="4"/>
  <c r="AB132" i="4"/>
  <c r="AD121" i="4"/>
  <c r="F122" i="4"/>
  <c r="R123" i="4"/>
  <c r="K154" i="4"/>
  <c r="N111" i="4"/>
  <c r="X164" i="4"/>
  <c r="AE142" i="4"/>
  <c r="J132" i="4"/>
  <c r="P89" i="4"/>
  <c r="W165" i="4"/>
  <c r="AE151" i="4"/>
  <c r="U86" i="4"/>
  <c r="U133" i="4"/>
  <c r="A165" i="4"/>
  <c r="H132" i="4"/>
  <c r="U101" i="4"/>
  <c r="R133" i="4"/>
  <c r="C88" i="4"/>
  <c r="AD144" i="4"/>
  <c r="Z162" i="4"/>
  <c r="AD111" i="4"/>
  <c r="N86" i="4"/>
  <c r="U98" i="4"/>
  <c r="W151" i="4"/>
  <c r="N123" i="4"/>
  <c r="W100" i="4"/>
  <c r="Z109" i="4"/>
  <c r="Z122" i="4"/>
  <c r="AF97" i="4"/>
  <c r="M108" i="4"/>
  <c r="Q111" i="4"/>
  <c r="I85" i="4"/>
  <c r="L85" i="4"/>
  <c r="AC164" i="4"/>
  <c r="K161" i="4"/>
  <c r="AE132" i="4"/>
  <c r="G86" i="4"/>
  <c r="AD145" i="4"/>
  <c r="M154" i="4"/>
  <c r="C86" i="4"/>
  <c r="E89" i="4"/>
  <c r="Y120" i="4"/>
  <c r="S162" i="4"/>
  <c r="E155" i="4"/>
  <c r="U88" i="4"/>
  <c r="AF112" i="4"/>
  <c r="T87" i="4"/>
  <c r="X101" i="4"/>
  <c r="P99" i="4"/>
  <c r="AD110" i="4"/>
  <c r="I151" i="4"/>
  <c r="W109" i="4"/>
  <c r="A85" i="4"/>
  <c r="I141" i="4"/>
  <c r="AC134" i="4"/>
  <c r="AA112" i="4"/>
  <c r="A161" i="4"/>
  <c r="AA163" i="4"/>
  <c r="H101" i="4"/>
  <c r="AD86" i="4"/>
  <c r="J101" i="4"/>
  <c r="AE143" i="4"/>
  <c r="J120" i="4"/>
  <c r="H162" i="4"/>
  <c r="F130" i="4"/>
  <c r="B151" i="4"/>
  <c r="W152" i="4"/>
  <c r="K112" i="4"/>
  <c r="L132" i="4"/>
  <c r="G132" i="4"/>
  <c r="AC151" i="4"/>
  <c r="W145" i="4"/>
  <c r="I109" i="4"/>
  <c r="S132" i="4"/>
  <c r="R130" i="4"/>
  <c r="T142" i="4"/>
  <c r="R121" i="4"/>
  <c r="O161" i="4"/>
  <c r="M88" i="4"/>
  <c r="B110" i="4"/>
  <c r="O85" i="4"/>
  <c r="I110" i="4"/>
  <c r="AF100" i="4"/>
  <c r="V134" i="4"/>
  <c r="P133" i="4"/>
  <c r="L163" i="4"/>
  <c r="Q130" i="4"/>
  <c r="Y110" i="4"/>
  <c r="A153" i="4"/>
  <c r="D155" i="4"/>
  <c r="AD134" i="4"/>
  <c r="F145" i="4"/>
  <c r="K131" i="4"/>
  <c r="G100" i="4"/>
  <c r="C85" i="4"/>
  <c r="D130" i="4"/>
  <c r="C162" i="4"/>
  <c r="U161" i="4"/>
  <c r="AC86" i="4"/>
  <c r="O88" i="4"/>
  <c r="H143" i="4"/>
  <c r="AD132" i="4"/>
  <c r="N97" i="4"/>
  <c r="H151" i="4"/>
  <c r="AD164" i="4"/>
  <c r="U144" i="4"/>
  <c r="E122" i="4"/>
  <c r="J123" i="4"/>
  <c r="L88" i="4"/>
  <c r="S120" i="4"/>
  <c r="AF163" i="4"/>
  <c r="AB110" i="4"/>
  <c r="A132" i="4"/>
  <c r="O110" i="4"/>
  <c r="J131" i="4"/>
  <c r="Q165" i="4"/>
  <c r="U154" i="4"/>
  <c r="AE85" i="4"/>
  <c r="K144" i="4"/>
  <c r="E86" i="4"/>
  <c r="N154" i="4"/>
  <c r="G98" i="4"/>
  <c r="W155" i="4"/>
  <c r="C100" i="4"/>
  <c r="X163" i="4"/>
  <c r="B153" i="4"/>
  <c r="Q133" i="4"/>
  <c r="Z112" i="4"/>
  <c r="A86" i="4"/>
  <c r="H144" i="4"/>
  <c r="AC153" i="4"/>
  <c r="V101" i="4"/>
  <c r="Q153" i="4"/>
  <c r="AA132" i="4"/>
  <c r="F108" i="4"/>
  <c r="O87" i="4"/>
  <c r="R162" i="4"/>
  <c r="AD109" i="4"/>
  <c r="V122" i="4"/>
  <c r="I164" i="4"/>
  <c r="P155" i="4"/>
  <c r="C119" i="4"/>
  <c r="AF122" i="4"/>
  <c r="E145" i="4"/>
  <c r="G119" i="4"/>
  <c r="F101" i="4"/>
  <c r="AE163" i="4"/>
  <c r="I163" i="4"/>
  <c r="AE108" i="4"/>
  <c r="R110" i="4"/>
  <c r="H161" i="4"/>
  <c r="H110" i="4"/>
  <c r="R119" i="4"/>
  <c r="M145" i="4"/>
  <c r="D108" i="4"/>
  <c r="L144" i="4"/>
  <c r="O120" i="4"/>
  <c r="L141" i="4"/>
  <c r="I97" i="4"/>
  <c r="P130" i="4"/>
  <c r="U141" i="4"/>
  <c r="Q152" i="4"/>
  <c r="A123" i="4"/>
  <c r="X142" i="4"/>
  <c r="Z110" i="4"/>
  <c r="AF161" i="4"/>
  <c r="AD143" i="4"/>
  <c r="Q121" i="4"/>
  <c r="AE88" i="4"/>
  <c r="D119" i="4"/>
  <c r="I119" i="4"/>
  <c r="R100" i="4"/>
  <c r="AB134" i="4"/>
  <c r="E165" i="4"/>
  <c r="E97" i="4"/>
  <c r="Q87" i="4"/>
  <c r="T134" i="4"/>
  <c r="B161" i="4"/>
  <c r="AD161" i="4"/>
  <c r="H133" i="4"/>
  <c r="U121" i="4"/>
  <c r="U165" i="4"/>
  <c r="J133" i="4"/>
  <c r="B98" i="4"/>
  <c r="V109" i="4"/>
  <c r="AB109" i="4"/>
  <c r="AC154" i="4"/>
  <c r="D134" i="4"/>
  <c r="K152" i="4"/>
  <c r="O109" i="4"/>
  <c r="H89" i="4"/>
  <c r="X130" i="4"/>
  <c r="AF119" i="4"/>
  <c r="Q110" i="4"/>
  <c r="T131" i="4"/>
  <c r="R85" i="4"/>
  <c r="K108" i="4"/>
  <c r="L155" i="4"/>
  <c r="A141" i="4"/>
  <c r="D141" i="4"/>
  <c r="X97" i="4"/>
  <c r="R131" i="4"/>
  <c r="C154" i="4"/>
  <c r="U108" i="4"/>
  <c r="V123" i="4"/>
  <c r="F133" i="4"/>
  <c r="E121" i="4"/>
  <c r="G142" i="4"/>
  <c r="AA110" i="4"/>
  <c r="D87" i="4"/>
  <c r="V108" i="4"/>
  <c r="E98" i="4"/>
  <c r="C99" i="4"/>
  <c r="AD99" i="4"/>
  <c r="N120" i="4"/>
  <c r="A151" i="4"/>
  <c r="T97" i="4"/>
  <c r="AE109" i="4"/>
  <c r="R86" i="4"/>
  <c r="N99" i="4"/>
  <c r="G89" i="4"/>
  <c r="T165" i="4"/>
  <c r="U122" i="4"/>
  <c r="N162" i="4"/>
  <c r="O141" i="4"/>
  <c r="R154" i="4"/>
  <c r="O99" i="4"/>
  <c r="S151" i="4"/>
  <c r="J165" i="4"/>
  <c r="P122" i="4"/>
  <c r="U112" i="4"/>
  <c r="Y165" i="4"/>
  <c r="H111" i="4"/>
  <c r="Y133" i="4"/>
  <c r="A155" i="4"/>
  <c r="X145" i="4"/>
  <c r="R97" i="4"/>
  <c r="AB151" i="4"/>
  <c r="H112" i="4"/>
  <c r="H130" i="4"/>
  <c r="I87" i="4"/>
  <c r="AF89" i="4"/>
  <c r="M163" i="4"/>
  <c r="W132" i="4"/>
  <c r="AB120" i="4"/>
  <c r="X144" i="4"/>
  <c r="Q131" i="4"/>
  <c r="C141" i="4"/>
  <c r="AC133" i="4"/>
  <c r="U111" i="4"/>
  <c r="AB141" i="4"/>
  <c r="Q141" i="4"/>
  <c r="C120" i="4"/>
  <c r="L100" i="4"/>
  <c r="G164" i="4"/>
  <c r="J85" i="4"/>
  <c r="R112" i="4"/>
  <c r="J83" i="4" l="1"/>
  <c r="Q139" i="4"/>
  <c r="AB139" i="4"/>
  <c r="C139" i="4"/>
  <c r="H128" i="4"/>
  <c r="AB149" i="4"/>
  <c r="R95" i="4"/>
  <c r="S149" i="4"/>
  <c r="O139" i="4"/>
  <c r="T95" i="4"/>
  <c r="A150" i="4"/>
  <c r="V106" i="4"/>
  <c r="U106" i="4"/>
  <c r="X95" i="4"/>
  <c r="D139" i="4"/>
  <c r="A140" i="4"/>
  <c r="K106" i="4"/>
  <c r="R83" i="4"/>
  <c r="AF117" i="4"/>
  <c r="X128" i="4"/>
  <c r="AD159" i="4"/>
  <c r="B159" i="4"/>
  <c r="E95" i="4"/>
  <c r="I117" i="4"/>
  <c r="D117" i="4"/>
  <c r="AF159" i="4"/>
  <c r="U139" i="4"/>
  <c r="P128" i="4"/>
  <c r="I95" i="4"/>
  <c r="L139" i="4"/>
  <c r="D106" i="4"/>
  <c r="R117" i="4"/>
  <c r="H159" i="4"/>
  <c r="AE106" i="4"/>
  <c r="G117" i="4"/>
  <c r="C117" i="4"/>
  <c r="F106" i="4"/>
  <c r="AE83" i="4"/>
  <c r="H149" i="4"/>
  <c r="N95" i="4"/>
  <c r="U159" i="4"/>
  <c r="D128" i="4"/>
  <c r="C83" i="4"/>
  <c r="Q128" i="4"/>
  <c r="O83" i="4"/>
  <c r="O159" i="4"/>
  <c r="R128" i="4"/>
  <c r="AC149" i="4"/>
  <c r="B149" i="4"/>
  <c r="F128" i="4"/>
  <c r="A160" i="4"/>
  <c r="I139" i="4"/>
  <c r="A84" i="4"/>
  <c r="I149" i="4"/>
  <c r="K159" i="4"/>
  <c r="L83" i="4"/>
  <c r="I83" i="4"/>
  <c r="M106" i="4"/>
  <c r="AF95" i="4"/>
  <c r="W149" i="4"/>
  <c r="AE149" i="4"/>
  <c r="M139" i="4"/>
  <c r="V139" i="4"/>
  <c r="B128" i="4"/>
  <c r="F149" i="4"/>
  <c r="G128" i="4"/>
  <c r="J128" i="4"/>
  <c r="H106" i="4"/>
  <c r="N159" i="4"/>
  <c r="AC159" i="4"/>
  <c r="AD149" i="4"/>
  <c r="M128" i="4"/>
  <c r="AA139" i="4"/>
  <c r="AA95" i="4"/>
  <c r="X159" i="4"/>
  <c r="N106" i="4"/>
  <c r="C106" i="4"/>
  <c r="Y95" i="4"/>
  <c r="X139" i="4"/>
  <c r="AD117" i="4"/>
  <c r="AE95" i="4"/>
  <c r="M83" i="4"/>
  <c r="X106" i="4"/>
  <c r="AA117" i="4"/>
  <c r="Z149" i="4"/>
  <c r="T83" i="4"/>
  <c r="E149" i="4"/>
  <c r="S159" i="4"/>
  <c r="Z83" i="4"/>
  <c r="S117" i="4"/>
  <c r="G139" i="4"/>
  <c r="AE128" i="4"/>
  <c r="AA159" i="4"/>
  <c r="AC95" i="4"/>
  <c r="X83" i="4"/>
  <c r="AC83" i="4"/>
  <c r="X149" i="4"/>
  <c r="AB117" i="4"/>
  <c r="S139" i="4"/>
  <c r="AF139" i="4"/>
  <c r="A118" i="4"/>
  <c r="D149" i="4"/>
  <c r="N83" i="4"/>
  <c r="AB106" i="4"/>
  <c r="S106" i="4"/>
  <c r="R149" i="4"/>
  <c r="G95" i="4"/>
  <c r="AC139" i="4"/>
  <c r="W95" i="4"/>
  <c r="T159" i="4"/>
  <c r="Z95" i="4"/>
  <c r="Y139" i="4"/>
  <c r="M117" i="4"/>
  <c r="E128" i="4"/>
  <c r="AC117" i="4"/>
  <c r="K149" i="4"/>
  <c r="R106" i="4"/>
  <c r="P139" i="4"/>
  <c r="K83" i="4"/>
  <c r="AD139" i="4"/>
  <c r="P83" i="4"/>
  <c r="L106" i="4"/>
  <c r="W117" i="4"/>
  <c r="I106" i="4"/>
  <c r="Z117" i="4"/>
  <c r="S83" i="4"/>
  <c r="P117" i="4"/>
  <c r="J106" i="4"/>
  <c r="AC106" i="4"/>
  <c r="M149" i="4"/>
  <c r="G159" i="4"/>
  <c r="P149" i="4"/>
  <c r="AA83" i="4"/>
  <c r="P95" i="4"/>
  <c r="Y117" i="4"/>
  <c r="U117" i="4"/>
  <c r="M95" i="4"/>
  <c r="G149" i="4"/>
  <c r="V95" i="4"/>
  <c r="AA106" i="4"/>
  <c r="B83" i="4"/>
  <c r="L128" i="4"/>
  <c r="Y149" i="4"/>
  <c r="AE139" i="4"/>
  <c r="C149" i="4"/>
  <c r="AD95" i="4"/>
  <c r="AB128" i="4"/>
  <c r="Q95" i="4"/>
  <c r="Z159" i="4"/>
  <c r="R139" i="4"/>
  <c r="J139" i="4"/>
  <c r="V159" i="4"/>
  <c r="J159" i="4"/>
  <c r="H117" i="4"/>
  <c r="S128" i="4"/>
  <c r="F159" i="4"/>
  <c r="AF128" i="4"/>
  <c r="F117" i="4"/>
  <c r="E117" i="4"/>
  <c r="T128" i="4"/>
  <c r="AB159" i="4"/>
  <c r="E83" i="4"/>
  <c r="E159" i="4"/>
  <c r="N117" i="4"/>
  <c r="K128" i="4"/>
  <c r="G106" i="4"/>
  <c r="T106" i="4"/>
  <c r="P106" i="4"/>
  <c r="O106" i="4"/>
  <c r="C128" i="4"/>
  <c r="K95" i="4"/>
  <c r="AB83" i="4"/>
  <c r="C159" i="4"/>
  <c r="B106" i="4"/>
  <c r="L117" i="4"/>
  <c r="O128" i="4"/>
  <c r="A107" i="4"/>
  <c r="H139" i="4"/>
  <c r="U95" i="4"/>
  <c r="J149" i="4"/>
  <c r="U149" i="4"/>
  <c r="C95" i="4"/>
  <c r="B117" i="4"/>
  <c r="W128" i="4"/>
  <c r="A96" i="4"/>
  <c r="T117" i="4"/>
  <c r="L159" i="4"/>
  <c r="E139" i="4"/>
  <c r="AE117" i="4"/>
  <c r="W139" i="4"/>
  <c r="A129" i="4"/>
  <c r="H95" i="4"/>
  <c r="D95" i="4"/>
  <c r="Z106" i="4"/>
  <c r="AF106" i="4"/>
  <c r="N128" i="4"/>
  <c r="Q106" i="4"/>
  <c r="O149" i="4"/>
  <c r="F95" i="4"/>
  <c r="J117" i="4"/>
  <c r="AB95" i="4"/>
  <c r="U128" i="4"/>
  <c r="AA128" i="4"/>
  <c r="T149" i="4"/>
  <c r="L149" i="4"/>
  <c r="X117" i="4"/>
  <c r="I159" i="4"/>
  <c r="I128" i="4"/>
  <c r="Y159" i="4"/>
  <c r="P159" i="4"/>
  <c r="AD83" i="4"/>
  <c r="Y106" i="4"/>
  <c r="Q117" i="4"/>
  <c r="Q149" i="4"/>
  <c r="N139" i="4"/>
  <c r="Q83" i="4"/>
  <c r="H83" i="4"/>
  <c r="D83" i="4"/>
  <c r="AD128" i="4"/>
  <c r="R159" i="4"/>
  <c r="V149" i="4"/>
  <c r="F83" i="4"/>
  <c r="T139" i="4"/>
  <c r="V117" i="4"/>
  <c r="M159" i="4"/>
  <c r="AF149" i="4"/>
  <c r="N149" i="4"/>
  <c r="K117" i="4"/>
  <c r="Y128" i="4"/>
  <c r="V83" i="4"/>
  <c r="W83" i="4"/>
  <c r="G83" i="4"/>
  <c r="D159" i="4"/>
  <c r="U83" i="4"/>
  <c r="Q159" i="4"/>
  <c r="AF83" i="4"/>
  <c r="O95" i="4"/>
  <c r="V128" i="4"/>
  <c r="S95" i="4"/>
  <c r="AA149" i="4"/>
  <c r="AC128" i="4"/>
  <c r="E106" i="4"/>
  <c r="B139" i="4"/>
  <c r="J95" i="4"/>
  <c r="W159" i="4"/>
  <c r="Z128" i="4"/>
  <c r="L95" i="4"/>
  <c r="AD106" i="4"/>
  <c r="B95" i="4"/>
  <c r="AE159" i="4"/>
  <c r="K139" i="4"/>
  <c r="Y83" i="4"/>
  <c r="F139" i="4"/>
  <c r="Z139" i="4"/>
  <c r="W106" i="4"/>
  <c r="O117" i="4"/>
  <c r="J5" i="16"/>
  <c r="J3" i="16"/>
  <c r="J4" i="16"/>
  <c r="J6" i="16"/>
  <c r="J2" i="16"/>
  <c r="K6" i="16" l="1"/>
  <c r="K3" i="16"/>
  <c r="K2" i="16"/>
  <c r="K4" i="16"/>
  <c r="K5" i="16"/>
  <c r="L5" i="16" l="1"/>
  <c r="L3" i="16"/>
  <c r="L6" i="16"/>
  <c r="L2" i="16"/>
  <c r="L4" i="16"/>
  <c r="M2" i="16" l="1"/>
  <c r="M3" i="16"/>
  <c r="M6" i="16"/>
  <c r="M4" i="16"/>
  <c r="M5" i="16"/>
  <c r="N5" i="16" l="1"/>
  <c r="N6" i="16"/>
  <c r="N2" i="16"/>
  <c r="N4" i="16"/>
  <c r="N3" i="16"/>
  <c r="O3" i="16" l="1"/>
  <c r="O4" i="16"/>
  <c r="O2" i="16"/>
  <c r="O6" i="16"/>
  <c r="O5" i="16"/>
</calcChain>
</file>

<file path=xl/sharedStrings.xml><?xml version="1.0" encoding="utf-8"?>
<sst xmlns="http://schemas.openxmlformats.org/spreadsheetml/2006/main" count="2676" uniqueCount="1090">
  <si>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</si>
  <si>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</si>
  <si>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</si>
  <si>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</si>
  <si>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</si>
  <si>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</si>
  <si>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</si>
  <si>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</si>
  <si>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</si>
  <si>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</si>
  <si>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</si>
  <si>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</si>
  <si>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</si>
  <si>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</si>
  <si>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</si>
  <si>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</si>
  <si>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</si>
  <si>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</si>
  <si>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</si>
  <si>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</si>
  <si>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</si>
  <si>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</si>
  <si>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</si>
  <si>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</si>
  <si>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</si>
  <si>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</si>
  <si>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</si>
  <si>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</si>
  <si>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</si>
  <si>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</si>
  <si>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</si>
  <si>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</si>
  <si>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</si>
  <si>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</si>
  <si>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</si>
  <si>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</si>
  <si>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</si>
  <si>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</si>
  <si>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</si>
  <si>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</si>
  <si>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</si>
  <si>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</si>
  <si>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</si>
  <si>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</si>
  <si>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</si>
  <si>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</si>
  <si>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</si>
  <si>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</si>
  <si>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</si>
  <si>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</si>
  <si>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</si>
  <si>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</si>
  <si>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</si>
  <si>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</si>
  <si>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</si>
  <si>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</si>
  <si>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</si>
  <si>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</si>
  <si>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</si>
  <si>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</si>
  <si>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</si>
  <si>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</si>
  <si>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</si>
  <si>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</si>
  <si>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</si>
  <si>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</si>
  <si>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</si>
  <si>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</si>
  <si>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</si>
  <si>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</si>
  <si>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</si>
  <si>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</si>
  <si>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</si>
  <si>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</si>
  <si>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</si>
  <si>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</si>
  <si>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</si>
  <si>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</si>
  <si>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</si>
  <si>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</si>
  <si>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</si>
  <si>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</si>
  <si>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</si>
  <si>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</si>
  <si>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</si>
  <si>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</si>
  <si>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</si>
  <si>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</si>
  <si>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</si>
  <si>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</si>
  <si>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</si>
  <si>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</si>
  <si>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</si>
  <si>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</si>
  <si>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</si>
  <si>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</si>
  <si>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</si>
  <si>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</si>
  <si>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</si>
  <si>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</si>
  <si>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</si>
  <si>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</si>
  <si>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</si>
  <si>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</si>
  <si>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</si>
  <si>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</si>
  <si>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</si>
  <si>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</si>
  <si>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</si>
  <si>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</si>
  <si>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</si>
  <si>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</si>
  <si>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</si>
  <si>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</si>
  <si>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</si>
  <si>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</si>
  <si>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</si>
  <si>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</si>
  <si>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</si>
  <si>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</si>
  <si>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</si>
  <si>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</si>
  <si>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</si>
  <si>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</si>
  <si>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</si>
  <si>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</si>
  <si>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</si>
  <si>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</si>
  <si>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</si>
  <si>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</si>
  <si>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</si>
  <si>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</si>
  <si>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</si>
  <si>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</si>
  <si>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</si>
  <si>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</si>
  <si>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</si>
  <si>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</si>
  <si>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</si>
  <si>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</si>
  <si>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</si>
  <si>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</si>
  <si>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</si>
  <si>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</si>
  <si>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</si>
  <si>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</si>
  <si>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</si>
  <si>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</si>
  <si>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</si>
  <si>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</si>
  <si>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</si>
  <si>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</si>
  <si>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</si>
  <si>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</si>
  <si>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</si>
  <si>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</si>
  <si>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</si>
  <si>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</si>
  <si>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</si>
  <si>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</si>
  <si>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</si>
  <si>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</si>
  <si>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</si>
  <si>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</si>
  <si>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</si>
  <si>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</si>
  <si>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</si>
  <si>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</si>
  <si>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</si>
  <si>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</si>
  <si>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</si>
  <si>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</si>
  <si>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</si>
  <si>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</si>
  <si>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</si>
  <si>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</si>
  <si>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</si>
  <si>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</si>
  <si>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</si>
  <si>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</si>
  <si>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</si>
  <si>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</si>
  <si>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</si>
  <si>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</si>
  <si>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</si>
  <si>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</si>
  <si>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</si>
  <si>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</si>
  <si>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</si>
  <si>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</si>
  <si>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</si>
  <si>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</si>
  <si>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</si>
  <si>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</si>
  <si>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</si>
  <si>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</si>
  <si>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</si>
  <si>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</si>
  <si>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</si>
  <si>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</si>
  <si>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</si>
  <si>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</si>
  <si>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</si>
  <si>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</si>
  <si>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</si>
  <si>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</si>
  <si>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</si>
  <si>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</si>
  <si>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</si>
  <si>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</si>
  <si>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</si>
  <si>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</si>
  <si>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</si>
  <si>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</si>
  <si>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</si>
  <si>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</si>
  <si>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</si>
  <si>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</si>
  <si>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</si>
  <si>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</si>
  <si>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</si>
  <si>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</si>
  <si>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</si>
  <si>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</si>
  <si>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</si>
  <si>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</si>
  <si>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</si>
  <si>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</si>
  <si>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</si>
  <si>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</si>
  <si>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</si>
  <si>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</si>
  <si>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</si>
  <si>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</si>
  <si>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</si>
  <si>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</si>
  <si>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</si>
  <si>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</si>
  <si>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</si>
  <si>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</si>
  <si>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</si>
  <si>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</si>
  <si>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</si>
  <si>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</si>
  <si>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</si>
  <si>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</si>
  <si>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</si>
  <si>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</si>
  <si>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</si>
  <si>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</si>
  <si>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</si>
  <si>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</si>
  <si>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</si>
  <si>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</si>
  <si>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</si>
  <si>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</si>
  <si>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</si>
  <si>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</si>
  <si>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</si>
  <si>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</si>
  <si>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</si>
  <si>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</si>
  <si>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</si>
  <si>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</si>
  <si>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</si>
  <si>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</si>
  <si>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</si>
  <si>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</si>
  <si>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</si>
  <si>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</si>
  <si>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</si>
  <si>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</si>
  <si>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</si>
  <si>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</si>
  <si>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</si>
  <si>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</si>
  <si>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</si>
  <si>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</si>
  <si>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</si>
  <si>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</si>
  <si>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</si>
  <si>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</si>
  <si>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</si>
  <si>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</si>
  <si>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</si>
  <si>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</si>
  <si>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</si>
  <si>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</si>
  <si>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</si>
  <si>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</si>
  <si>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</si>
  <si>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</si>
  <si>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</si>
  <si>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</si>
  <si>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</si>
  <si>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</si>
  <si>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</si>
  <si>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</si>
  <si>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</si>
  <si>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</si>
  <si>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</si>
  <si>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</si>
  <si>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</si>
  <si>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</si>
  <si>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</si>
  <si>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</si>
  <si>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</si>
  <si>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</si>
  <si>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</si>
  <si>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</si>
  <si>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</si>
  <si>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</si>
  <si>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</si>
  <si>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</si>
  <si>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</si>
  <si>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</si>
  <si>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</si>
  <si>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</si>
  <si>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</si>
  <si>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</si>
  <si>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</si>
  <si>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</si>
  <si>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</si>
  <si>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</si>
  <si>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</si>
  <si>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</si>
  <si>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</si>
  <si>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</si>
  <si>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</si>
  <si>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</si>
  <si>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</si>
  <si>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</si>
  <si>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</si>
  <si>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</si>
  <si>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</si>
  <si>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</si>
  <si>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</si>
  <si>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</si>
  <si>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</si>
  <si>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</si>
  <si>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</si>
  <si>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</si>
  <si>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</si>
  <si>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</si>
  <si>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</si>
  <si>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</si>
  <si>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</si>
  <si>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</si>
  <si>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</si>
  <si>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</si>
  <si>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</si>
  <si>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</si>
  <si>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</si>
  <si>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</si>
  <si>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</si>
  <si>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</si>
  <si>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</si>
  <si>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</si>
  <si>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</si>
  <si>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</si>
  <si>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</si>
  <si>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</si>
  <si>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</si>
  <si>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</si>
  <si>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</si>
  <si>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</si>
  <si>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</si>
  <si>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</si>
  <si>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</si>
  <si>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</si>
  <si>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</si>
  <si>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</si>
  <si>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</si>
  <si>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</si>
  <si>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</si>
  <si>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</si>
  <si>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</si>
  <si>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</si>
  <si>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</si>
  <si>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</si>
  <si>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</si>
  <si>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</si>
  <si>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</si>
  <si>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</si>
  <si>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</si>
  <si>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</si>
  <si>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</si>
  <si>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</si>
  <si>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</si>
  <si>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</si>
  <si>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</si>
  <si>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</si>
  <si>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</si>
  <si>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</si>
  <si>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</si>
  <si>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</si>
  <si>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</si>
  <si>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</si>
  <si>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</si>
  <si>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</si>
  <si>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</si>
  <si>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</si>
  <si>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</si>
  <si>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</si>
  <si>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</si>
  <si>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</si>
  <si>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</si>
  <si>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</si>
  <si>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</si>
  <si>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</si>
  <si>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</si>
  <si>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</si>
  <si>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</si>
  <si>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</si>
  <si>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</si>
  <si>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</si>
  <si>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</si>
  <si>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</si>
  <si>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</si>
  <si>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</si>
  <si>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</si>
  <si>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</si>
  <si>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</si>
  <si>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</si>
  <si>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</si>
  <si>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</si>
  <si>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</si>
  <si>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</si>
  <si>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</si>
  <si>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</si>
  <si>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</si>
  <si>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</si>
  <si>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</si>
  <si>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</si>
  <si>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</si>
  <si>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</si>
  <si>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</si>
  <si>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</si>
  <si>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</si>
  <si>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</si>
  <si>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</si>
  <si>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</si>
  <si>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</si>
  <si>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</si>
  <si>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</si>
  <si>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</si>
  <si>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</si>
  <si>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</si>
  <si>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</si>
  <si>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</si>
  <si>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</si>
  <si>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</si>
  <si>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</si>
  <si>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</si>
  <si>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</si>
  <si>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</si>
  <si>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</si>
  <si>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</si>
  <si>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</si>
  <si>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</si>
  <si>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</si>
  <si>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</si>
  <si>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</si>
  <si>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</si>
  <si>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</si>
  <si>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</si>
  <si>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</si>
  <si>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</si>
  <si>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</si>
  <si>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</si>
  <si>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</si>
  <si>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</si>
  <si>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</si>
  <si>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</si>
  <si>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</si>
  <si>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</si>
  <si>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</si>
  <si>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</si>
  <si>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</si>
  <si>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</si>
  <si>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</si>
  <si>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</si>
  <si>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</si>
  <si>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</si>
  <si>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</si>
  <si>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</si>
  <si>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</si>
  <si>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</si>
  <si>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</si>
  <si>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</si>
  <si>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</si>
  <si>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</si>
  <si>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</si>
  <si>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</si>
  <si>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</si>
  <si>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</si>
  <si>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</si>
  <si>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</si>
  <si>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</si>
  <si>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</si>
  <si>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</si>
  <si>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</si>
  <si>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</si>
  <si>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</si>
  <si>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</si>
  <si>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</si>
  <si>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</si>
  <si>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</si>
  <si>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</si>
  <si>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</si>
  <si>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</si>
  <si>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</si>
  <si>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</si>
  <si>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</si>
  <si>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</si>
  <si>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</si>
  <si>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</si>
  <si>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</si>
  <si>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</si>
  <si>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</si>
  <si>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</si>
  <si>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</si>
  <si>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</si>
  <si>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</si>
  <si>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</si>
  <si>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</si>
  <si>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</si>
  <si>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</si>
  <si>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</si>
  <si>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</si>
  <si>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</si>
  <si>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</si>
  <si>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</si>
  <si>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</si>
  <si>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</si>
  <si>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</si>
  <si>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</si>
  <si>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</si>
  <si>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</si>
  <si>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</si>
  <si>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</si>
  <si>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</si>
  <si>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</si>
  <si>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</si>
  <si>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</si>
  <si>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</si>
  <si>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</si>
  <si>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</si>
  <si>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</si>
  <si>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</si>
  <si>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</si>
  <si>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</si>
  <si>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</si>
  <si>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</si>
  <si>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</si>
  <si>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</si>
  <si>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</si>
  <si>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</si>
  <si>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</si>
  <si>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</si>
  <si>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</si>
  <si>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</si>
  <si>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</si>
  <si>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</si>
  <si>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</si>
  <si>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</si>
  <si>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</si>
  <si>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</si>
  <si>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</si>
  <si>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</si>
  <si>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</si>
  <si>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</si>
  <si>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</si>
  <si>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</si>
  <si>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</si>
  <si>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</si>
  <si>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</si>
  <si>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</si>
  <si>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</si>
  <si>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</si>
  <si>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</si>
  <si>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</si>
  <si>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</si>
  <si>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</si>
  <si>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</si>
  <si>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</si>
  <si>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</si>
  <si>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</si>
  <si>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</si>
  <si>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</si>
  <si>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</si>
  <si>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</si>
  <si>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</si>
  <si>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</si>
  <si>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</si>
  <si>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</si>
  <si>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</si>
  <si>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</si>
  <si>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</si>
  <si>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</si>
  <si>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</si>
  <si>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</si>
  <si>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</si>
  <si>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</si>
  <si>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</si>
  <si>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</si>
  <si>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</si>
  <si>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</si>
  <si>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</si>
  <si>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</si>
  <si>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</si>
  <si>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</si>
  <si>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</si>
  <si>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</si>
  <si>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</si>
  <si>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</si>
  <si>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</si>
  <si>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</si>
  <si>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</si>
  <si>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</si>
  <si>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</si>
  <si>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</si>
  <si>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</si>
  <si>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</si>
  <si>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</si>
  <si>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</si>
  <si>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</si>
  <si>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</si>
  <si>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</si>
  <si>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</si>
  <si>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</si>
  <si>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</si>
  <si>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</si>
  <si>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</si>
  <si>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</si>
  <si>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</si>
  <si>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</si>
  <si>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</si>
  <si>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</si>
  <si>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</si>
  <si>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</si>
  <si>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</si>
  <si>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</si>
  <si>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</si>
  <si>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</si>
  <si>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</si>
  <si>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</si>
  <si>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</si>
  <si>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</si>
  <si>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</si>
  <si>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</si>
  <si>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</si>
  <si>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</si>
  <si>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</si>
  <si>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</si>
  <si>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</si>
  <si>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</si>
  <si>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</si>
  <si>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</si>
  <si>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</si>
  <si>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</si>
  <si>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</si>
  <si>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</si>
  <si>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</si>
  <si>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</si>
  <si>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</si>
  <si>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</si>
  <si>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</si>
  <si>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</si>
  <si>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</si>
  <si>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</si>
  <si>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</si>
  <si>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</si>
  <si>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</si>
  <si>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</si>
  <si>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</si>
  <si>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</si>
  <si>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</si>
  <si>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</si>
  <si>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</si>
  <si>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</si>
  <si>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</si>
  <si>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</si>
  <si>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</si>
  <si>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</si>
  <si>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</si>
  <si>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</si>
  <si>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</si>
  <si>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</si>
  <si>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</si>
  <si>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</si>
  <si>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</si>
  <si>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</si>
  <si>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</si>
  <si>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</si>
  <si>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</si>
  <si>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</si>
  <si>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</si>
  <si>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</si>
  <si>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</si>
  <si>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</si>
  <si>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</si>
  <si>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</si>
  <si>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</si>
  <si>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</si>
  <si>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</si>
  <si>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</si>
  <si>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</si>
  <si>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</si>
  <si>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</si>
  <si>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</si>
  <si>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</si>
  <si>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</si>
  <si>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</si>
  <si>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</si>
  <si>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</si>
  <si>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</si>
  <si>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</si>
  <si>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</si>
  <si>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</si>
  <si>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</si>
  <si>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</si>
  <si>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</si>
  <si>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</si>
  <si>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</si>
  <si>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</si>
  <si>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</si>
  <si>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</si>
  <si>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</si>
  <si>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</si>
  <si>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</si>
  <si>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</si>
  <si>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</si>
  <si>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</si>
  <si>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</si>
  <si>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</si>
  <si>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</si>
  <si>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</si>
  <si>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</si>
  <si>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</si>
  <si>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</si>
  <si>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</si>
  <si>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</si>
  <si>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</si>
  <si>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</si>
  <si>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</si>
  <si>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</si>
  <si>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</si>
  <si>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</si>
  <si>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</si>
  <si>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</si>
  <si>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</si>
  <si>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</si>
  <si>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</si>
  <si>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</si>
  <si>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</si>
  <si>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</si>
  <si>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</si>
  <si>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</si>
  <si>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</si>
  <si>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</si>
  <si>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</si>
  <si>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</si>
  <si>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</si>
  <si>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</si>
  <si>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</si>
  <si>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</si>
  <si>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</si>
  <si>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</si>
  <si>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</si>
  <si>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</si>
  <si>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</si>
  <si>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</si>
  <si>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</si>
  <si>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</si>
  <si>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</si>
  <si>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</si>
  <si>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</si>
  <si>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</si>
  <si>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</si>
  <si>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</si>
  <si>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</si>
  <si>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</si>
  <si>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</si>
  <si>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</si>
  <si>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</si>
  <si>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</si>
  <si>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</si>
  <si>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</si>
  <si>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</si>
  <si>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</si>
  <si>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</si>
  <si>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</si>
  <si>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</si>
  <si>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</si>
  <si>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</si>
  <si>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</si>
  <si>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</si>
  <si>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</si>
  <si>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</si>
  <si>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</si>
  <si>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</si>
  <si>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</si>
  <si>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</si>
  <si>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</si>
  <si>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</si>
  <si>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</si>
  <si>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</si>
  <si>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</si>
  <si>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</si>
  <si>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</si>
  <si>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</si>
  <si>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</si>
  <si>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</si>
  <si>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</si>
  <si>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</si>
  <si>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</si>
  <si>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</si>
  <si>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</si>
  <si>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</si>
  <si>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</si>
  <si>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</si>
  <si>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</si>
  <si>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</si>
  <si>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</si>
  <si>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</si>
  <si>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</si>
  <si>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</si>
  <si>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</si>
  <si>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</si>
  <si>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</si>
  <si>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</si>
  <si>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</si>
  <si>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</si>
  <si>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</si>
  <si>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</si>
  <si>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</si>
  <si>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</si>
  <si>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</si>
  <si>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</si>
  <si>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</si>
  <si>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</si>
  <si>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</si>
  <si>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</si>
  <si>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</si>
  <si>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</si>
  <si>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</si>
  <si>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</si>
  <si>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</si>
  <si>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</si>
  <si>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</si>
  <si>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</si>
  <si>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</si>
  <si>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</si>
  <si>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</si>
  <si>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</si>
  <si>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</si>
  <si>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</si>
  <si>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</si>
  <si>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</si>
  <si>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</si>
  <si>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</si>
  <si>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</si>
  <si>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</si>
  <si>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</si>
  <si>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</si>
  <si>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</si>
  <si>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</si>
  <si>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</si>
  <si>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</si>
  <si>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</si>
  <si>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</si>
  <si>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</si>
  <si>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</si>
  <si>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</si>
  <si>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</si>
  <si>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</si>
  <si>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</si>
  <si>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</si>
  <si>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</si>
  <si>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</si>
  <si>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</si>
  <si>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</si>
  <si>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</si>
  <si>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</si>
  <si>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</si>
  <si>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</si>
  <si>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</si>
  <si>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</si>
  <si>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</si>
  <si>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</si>
  <si>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</si>
  <si>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</si>
  <si>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</si>
  <si>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</si>
  <si>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</si>
  <si>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</si>
  <si>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</si>
  <si>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</si>
  <si>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</si>
  <si>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</si>
  <si>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</si>
  <si>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</si>
  <si>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</si>
  <si>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</si>
  <si>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</si>
  <si>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</si>
  <si>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</si>
  <si>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</si>
  <si>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</si>
  <si>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</si>
  <si>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</si>
  <si>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</si>
  <si>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</si>
  <si>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</si>
  <si>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</si>
  <si>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</si>
  <si>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</si>
  <si>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</si>
  <si>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</si>
  <si>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</si>
  <si>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</si>
  <si>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</si>
  <si>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</si>
  <si>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</si>
  <si>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</si>
  <si>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</si>
  <si>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</si>
  <si>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</si>
  <si>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</si>
  <si>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</si>
  <si>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</si>
  <si>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</si>
  <si>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</si>
  <si>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</si>
  <si>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</si>
  <si>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</si>
  <si>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</si>
  <si>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</si>
  <si>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</si>
  <si>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</si>
  <si>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</si>
  <si>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</si>
  <si>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</si>
  <si>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</si>
  <si>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</si>
  <si>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</si>
  <si>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</si>
  <si>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</si>
  <si>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</si>
  <si>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</si>
  <si>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</si>
  <si>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</si>
  <si>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</si>
  <si>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</si>
  <si>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</si>
  <si>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</si>
  <si>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</si>
  <si>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</si>
  <si>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</si>
  <si>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</si>
  <si>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</si>
  <si>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</si>
  <si>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</si>
  <si>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</si>
  <si>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</si>
  <si>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</si>
  <si>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</si>
  <si>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</si>
  <si>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</si>
  <si>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</si>
  <si>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</si>
  <si>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</si>
  <si>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</si>
  <si>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</si>
  <si>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</si>
  <si>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</si>
  <si>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</si>
  <si>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</si>
  <si>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</si>
  <si>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</si>
  <si>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</si>
  <si>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</si>
  <si>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</si>
  <si>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</si>
  <si>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</si>
  <si>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mongodb</t>
    <phoneticPr fontId="3" type="noConversion"/>
  </si>
  <si>
    <t>数据同步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</si>
  <si>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</si>
  <si>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</si>
  <si>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</si>
  <si>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</si>
  <si>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</si>
  <si>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</si>
  <si>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</si>
  <si>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</si>
  <si>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</si>
  <si>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</si>
  <si>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</si>
  <si>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</si>
  <si>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</si>
  <si>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</si>
  <si>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</si>
  <si>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</si>
  <si>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</si>
  <si>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</si>
  <si>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</si>
  <si>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</si>
  <si>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</si>
  <si>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</si>
  <si>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</si>
  <si>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</si>
  <si>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</si>
  <si>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</si>
  <si>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</si>
  <si>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</si>
  <si>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</si>
  <si>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</si>
  <si>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</si>
  <si>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</si>
  <si>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</si>
  <si>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</si>
  <si>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</si>
  <si>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</si>
  <si>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</si>
  <si>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</si>
  <si>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</si>
  <si>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</si>
  <si>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</si>
  <si>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</si>
  <si>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</si>
  <si>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</si>
  <si>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</si>
  <si>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</si>
  <si>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</si>
  <si>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</si>
  <si>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</si>
  <si>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</si>
  <si>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</si>
  <si>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</si>
  <si>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</si>
  <si>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</si>
  <si>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>卖二手</t>
    <phoneticPr fontId="3" type="noConversion"/>
  </si>
  <si>
    <t>天猫积分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</si>
  <si>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</si>
  <si>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</si>
  <si>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</si>
  <si>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</si>
  <si>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</si>
  <si>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</si>
  <si>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</si>
  <si>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微社区计数器</t>
    <phoneticPr fontId="3" type="noConversion"/>
  </si>
  <si>
    <t>门户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</si>
  <si>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</si>
  <si>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</si>
  <si>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</si>
  <si>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</si>
  <si>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</si>
  <si>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</si>
  <si>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猜多多？</t>
    <phoneticPr fontId="3" type="noConversion"/>
  </si>
  <si>
    <t xml:space="preserve"> 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</si>
  <si>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</si>
  <si>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</si>
  <si>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</si>
  <si>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</si>
  <si>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</si>
  <si>
    <t>tensorflow</t>
    <phoneticPr fontId="3" type="noConversion"/>
  </si>
  <si>
    <t>mangodb+python</t>
    <phoneticPr fontId="3" type="noConversion"/>
  </si>
  <si>
    <t>百度联盟上线</t>
    <phoneticPr fontId="3" type="noConversion"/>
  </si>
  <si>
    <t>新发债</t>
    <phoneticPr fontId="3" type="noConversion"/>
  </si>
  <si>
    <t>评级系统熟悉</t>
    <phoneticPr fontId="3" type="noConversion"/>
  </si>
  <si>
    <t>交流</t>
    <phoneticPr fontId="3" type="noConversion"/>
  </si>
  <si>
    <t>谁给的荣誉？</t>
    <phoneticPr fontId="3" type="noConversion"/>
  </si>
  <si>
    <t>推荐阅读菜单上线</t>
    <phoneticPr fontId="3" type="noConversion"/>
  </si>
  <si>
    <t>发文招募志愿者，报名踊跃</t>
    <phoneticPr fontId="3" type="noConversion"/>
  </si>
  <si>
    <t>志愿者群建立，开启社群模式</t>
    <phoneticPr fontId="3" type="noConversion"/>
  </si>
  <si>
    <t>小程序 smzdd</t>
    <phoneticPr fontId="3" type="noConversion"/>
  </si>
  <si>
    <t>smzdd</t>
    <phoneticPr fontId="3" type="noConversion"/>
  </si>
  <si>
    <t>报销</t>
    <phoneticPr fontId="3" type="noConversion"/>
  </si>
  <si>
    <t>需求测试列表</t>
    <phoneticPr fontId="3" type="noConversion"/>
  </si>
  <si>
    <t>突破1w粉丝，广告收入突破1000</t>
    <phoneticPr fontId="3" type="noConversion"/>
  </si>
  <si>
    <t xml:space="preserve"> </t>
    <phoneticPr fontId="3" type="noConversion"/>
  </si>
  <si>
    <t xml:space="preserve"> </t>
    <phoneticPr fontId="3" type="noConversion"/>
  </si>
  <si>
    <t>微信群</t>
    <phoneticPr fontId="3" type="noConversion"/>
  </si>
  <si>
    <t>微博</t>
    <phoneticPr fontId="3" type="noConversion"/>
  </si>
  <si>
    <t>社区小程序</t>
    <phoneticPr fontId="3" type="noConversion"/>
  </si>
  <si>
    <t>资讯小程序</t>
    <phoneticPr fontId="3" type="noConversion"/>
  </si>
  <si>
    <t>网贷he债券分开</t>
    <phoneticPr fontId="3" type="noConversion"/>
  </si>
  <si>
    <t>量化预测</t>
    <phoneticPr fontId="3" type="noConversion"/>
  </si>
  <si>
    <t>积分落户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</si>
</sst>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  <font>
      <b/>
      <sz val="12"/>
      <color rgb="FF444444"/>
      <name val="宋体"/>
      <family val="3"/>
      <charset val="134"/>
    </font>
    <font>
      <sz val="11"/>
      <color rgb="FF444444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1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0" xfId="0" applyNumberFormat="1" applyFont="1"/>
    <xf numFmtId="0" fontId="0" fillId="0" borderId="8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5" xfId="0" applyFill="1" applyBorder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  <xf numFmtId="0" fontId="0" fillId="0" borderId="5" xfId="0" applyFill="1" applyBorder="1"/>
    <xf numFmtId="176" fontId="0" fillId="2" borderId="0" xfId="0" applyNumberFormat="1" applyFont="1" applyFill="1"/>
    <xf numFmtId="0" fontId="19" fillId="0" borderId="0" xfId="0" applyFont="1"/>
    <xf numFmtId="0" fontId="20" fillId="0" borderId="0" xfId="0" applyFont="1"/>
    <xf numFmtId="14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5" fillId="0" borderId="0" xfId="0" applyFont="1"/>
    <xf numFmtId="181" fontId="5" fillId="0" borderId="0" xfId="0" applyNumberFormat="1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18</xdr:row>
      <xdr:rowOff>114300</xdr:rowOff>
    </xdr:from>
    <xdr:to>
      <xdr:col>11</xdr:col>
      <xdr:colOff>647700</xdr:colOff>
      <xdr:row>37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D14" sqref="D14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97"/>
    </row>
    <row r="2" spans="1:12" x14ac:dyDescent="0.15">
      <c r="I2" t="s">
        <v>1069</v>
      </c>
      <c r="K2" t="s">
        <v>826</v>
      </c>
    </row>
    <row r="3" spans="1:12" x14ac:dyDescent="0.15">
      <c r="B3" s="52"/>
      <c r="I3" t="s">
        <v>1070</v>
      </c>
    </row>
    <row r="4" spans="1:12" x14ac:dyDescent="0.15">
      <c r="B4" s="52"/>
      <c r="I4" t="s">
        <v>1071</v>
      </c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980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764</v>
      </c>
    </row>
    <row r="13" spans="1:12" x14ac:dyDescent="0.15">
      <c r="B13" s="52"/>
      <c r="C13" s="52"/>
      <c r="I13" t="s">
        <v>765</v>
      </c>
    </row>
    <row r="14" spans="1:12" x14ac:dyDescent="0.15">
      <c r="B14" s="52"/>
      <c r="C14" s="52"/>
      <c r="F14" s="54"/>
      <c r="I14" t="s">
        <v>766</v>
      </c>
      <c r="L14" t="s">
        <v>791</v>
      </c>
    </row>
    <row r="15" spans="1:12" x14ac:dyDescent="0.15">
      <c r="B15" s="52"/>
      <c r="C15" s="52"/>
      <c r="I15" t="s">
        <v>767</v>
      </c>
      <c r="L15" t="s">
        <v>792</v>
      </c>
    </row>
    <row r="16" spans="1:12" x14ac:dyDescent="0.15">
      <c r="B16" s="52"/>
      <c r="C16" s="52"/>
      <c r="I16" t="s">
        <v>772</v>
      </c>
      <c r="L16" t="s">
        <v>793</v>
      </c>
    </row>
    <row r="17" spans="2:12" x14ac:dyDescent="0.15">
      <c r="B17" s="52"/>
      <c r="C17" s="52"/>
      <c r="I17" t="s">
        <v>773</v>
      </c>
      <c r="L17" t="s">
        <v>794</v>
      </c>
    </row>
    <row r="18" spans="2:12" x14ac:dyDescent="0.15">
      <c r="B18" s="52"/>
      <c r="C18" s="52"/>
      <c r="I18" t="s">
        <v>779</v>
      </c>
    </row>
    <row r="19" spans="2:12" x14ac:dyDescent="0.15">
      <c r="B19" s="52"/>
      <c r="C19" s="52"/>
      <c r="I19" t="s">
        <v>780</v>
      </c>
    </row>
    <row r="20" spans="2:12" x14ac:dyDescent="0.15">
      <c r="B20" s="52"/>
      <c r="C20" s="52"/>
      <c r="I20" t="s">
        <v>785</v>
      </c>
    </row>
    <row r="21" spans="2:12" x14ac:dyDescent="0.15">
      <c r="I21" t="s">
        <v>806</v>
      </c>
    </row>
    <row r="22" spans="2:12" x14ac:dyDescent="0.15">
      <c r="E22" t="s">
        <v>982</v>
      </c>
      <c r="I22" t="s">
        <v>818</v>
      </c>
    </row>
    <row r="40" spans="4:11" x14ac:dyDescent="0.15">
      <c r="D40" s="72"/>
      <c r="E40" s="67"/>
      <c r="F40" s="67"/>
      <c r="G40" s="67"/>
      <c r="H40" s="67"/>
      <c r="I40" s="67"/>
      <c r="J40" s="67"/>
      <c r="K40" s="71"/>
    </row>
    <row r="41" spans="4:11" x14ac:dyDescent="0.15">
      <c r="D41" s="72"/>
      <c r="E41" s="67"/>
      <c r="F41" s="67"/>
      <c r="G41" s="67"/>
      <c r="H41" s="67"/>
      <c r="I41" s="67"/>
      <c r="J41" s="67"/>
      <c r="K41" s="71"/>
    </row>
    <row r="42" spans="4:11" x14ac:dyDescent="0.15">
      <c r="D42" s="72"/>
      <c r="E42" s="67"/>
      <c r="F42" s="67"/>
      <c r="G42" s="67"/>
      <c r="H42" s="67"/>
      <c r="I42" s="67"/>
      <c r="J42" s="67"/>
      <c r="K42" s="71"/>
    </row>
    <row r="43" spans="4:11" x14ac:dyDescent="0.15">
      <c r="D43" s="72"/>
      <c r="E43" s="67"/>
      <c r="F43" s="67"/>
      <c r="G43" s="67"/>
      <c r="H43" s="67"/>
      <c r="I43" s="67"/>
      <c r="J43" s="67"/>
      <c r="K43" s="71"/>
    </row>
    <row r="44" spans="4:11" x14ac:dyDescent="0.15">
      <c r="D44" s="72"/>
      <c r="E44" s="67"/>
      <c r="F44" s="67"/>
      <c r="G44" s="67"/>
      <c r="H44" s="67"/>
      <c r="I44" s="67"/>
      <c r="J44" s="67"/>
      <c r="K44" s="71"/>
    </row>
    <row r="45" spans="4:11" x14ac:dyDescent="0.15">
      <c r="D45" s="72"/>
      <c r="E45" s="67"/>
      <c r="F45" s="67"/>
      <c r="G45" s="67"/>
      <c r="H45" s="67"/>
      <c r="I45" s="67"/>
      <c r="J45" s="67"/>
      <c r="K45" s="71"/>
    </row>
    <row r="46" spans="4:11" x14ac:dyDescent="0.15">
      <c r="D46" s="72"/>
      <c r="E46" s="67"/>
      <c r="F46" s="67"/>
      <c r="G46" s="67"/>
      <c r="H46" s="67"/>
      <c r="I46" s="67"/>
      <c r="J46" s="67"/>
      <c r="K46" s="71"/>
    </row>
    <row r="47" spans="4:11" x14ac:dyDescent="0.15">
      <c r="D47" s="72"/>
      <c r="E47" s="67"/>
      <c r="F47" s="67"/>
      <c r="G47" s="67"/>
      <c r="H47" s="67"/>
      <c r="I47" s="67"/>
      <c r="J47" s="67"/>
      <c r="K47" s="71"/>
    </row>
    <row r="48" spans="4:11" x14ac:dyDescent="0.15">
      <c r="D48" s="72"/>
      <c r="E48" s="67"/>
      <c r="F48" s="67"/>
      <c r="G48" s="67"/>
      <c r="H48" s="67"/>
      <c r="I48" s="67"/>
      <c r="J48" s="67"/>
      <c r="K48" s="71"/>
    </row>
    <row r="49" spans="4:11" x14ac:dyDescent="0.15">
      <c r="D49" s="72"/>
      <c r="E49" s="67"/>
      <c r="F49" s="67"/>
      <c r="G49" s="67"/>
      <c r="H49" s="67"/>
      <c r="I49" s="67"/>
      <c r="J49" s="67"/>
      <c r="K49" s="71"/>
    </row>
    <row r="50" spans="4:11" x14ac:dyDescent="0.15">
      <c r="D50" s="72"/>
      <c r="E50" s="67"/>
      <c r="F50" s="67"/>
      <c r="G50" s="67"/>
      <c r="H50" s="67"/>
      <c r="I50" s="67"/>
      <c r="J50" s="67"/>
      <c r="K50" s="71"/>
    </row>
    <row r="51" spans="4:11" x14ac:dyDescent="0.15">
      <c r="D51" s="72"/>
      <c r="E51" s="67"/>
      <c r="F51" s="67"/>
      <c r="G51" s="67"/>
      <c r="H51" s="67"/>
      <c r="I51" s="67"/>
      <c r="J51" s="67"/>
      <c r="K51" s="71"/>
    </row>
    <row r="52" spans="4:11" x14ac:dyDescent="0.15">
      <c r="D52" s="72"/>
      <c r="E52" s="67"/>
      <c r="F52" s="67"/>
      <c r="G52" s="67"/>
      <c r="H52" s="67"/>
      <c r="I52" s="67"/>
      <c r="J52" s="67"/>
      <c r="K52" s="71"/>
    </row>
    <row r="53" spans="4:11" x14ac:dyDescent="0.15">
      <c r="D53" s="72"/>
      <c r="E53" s="67"/>
      <c r="F53" s="67"/>
      <c r="G53" s="67"/>
      <c r="H53" s="67"/>
      <c r="I53" s="67"/>
      <c r="J53" s="67"/>
      <c r="K53" s="71"/>
    </row>
    <row r="54" spans="4:11" x14ac:dyDescent="0.15">
      <c r="D54" s="72"/>
      <c r="E54" s="67"/>
      <c r="F54" s="67"/>
      <c r="G54" s="67"/>
      <c r="H54" s="67"/>
      <c r="I54" s="67"/>
      <c r="J54" s="67"/>
      <c r="K54" s="71"/>
    </row>
    <row r="55" spans="4:11" x14ac:dyDescent="0.15">
      <c r="D55" s="72"/>
      <c r="E55" s="67"/>
      <c r="F55" s="67"/>
      <c r="G55" s="67"/>
      <c r="H55" s="67"/>
      <c r="I55" s="67"/>
      <c r="J55" s="67"/>
      <c r="K55" s="71"/>
    </row>
    <row r="56" spans="4:11" x14ac:dyDescent="0.15">
      <c r="D56" s="72"/>
      <c r="E56" s="67"/>
      <c r="F56" s="67"/>
      <c r="G56" s="67"/>
      <c r="H56" s="67"/>
      <c r="I56" s="67"/>
      <c r="J56" s="67"/>
      <c r="K56" s="71"/>
    </row>
    <row r="57" spans="4:11" x14ac:dyDescent="0.15">
      <c r="D57" s="72"/>
      <c r="E57" s="67"/>
      <c r="F57" s="67"/>
      <c r="G57" s="67"/>
      <c r="H57" s="67"/>
      <c r="I57" s="67"/>
      <c r="J57" s="67"/>
      <c r="K57" s="71"/>
    </row>
    <row r="58" spans="4:11" x14ac:dyDescent="0.15">
      <c r="D58" s="72"/>
      <c r="E58" s="67"/>
      <c r="F58" s="67"/>
      <c r="G58" s="67"/>
      <c r="H58" s="67"/>
      <c r="I58" s="67"/>
      <c r="J58" s="67"/>
      <c r="K58" s="71"/>
    </row>
    <row r="59" spans="4:11" x14ac:dyDescent="0.15">
      <c r="D59" s="72"/>
      <c r="E59" s="67"/>
      <c r="F59" s="67"/>
      <c r="G59" s="67"/>
      <c r="H59" s="67"/>
      <c r="I59" s="67"/>
      <c r="J59" s="67"/>
      <c r="K59" s="71"/>
    </row>
    <row r="60" spans="4:11" x14ac:dyDescent="0.15">
      <c r="D60" s="72"/>
      <c r="E60" s="67"/>
      <c r="F60" s="67"/>
      <c r="G60" s="67"/>
      <c r="H60" s="67"/>
      <c r="I60" s="67"/>
      <c r="J60" s="67"/>
      <c r="K60" s="71"/>
    </row>
    <row r="61" spans="4:11" x14ac:dyDescent="0.15">
      <c r="D61" s="72"/>
      <c r="E61" s="67"/>
      <c r="F61" s="67"/>
      <c r="G61" s="67"/>
      <c r="H61" s="67"/>
      <c r="I61" s="67"/>
      <c r="J61" s="67"/>
      <c r="K61" s="71"/>
    </row>
    <row r="62" spans="4:11" x14ac:dyDescent="0.15">
      <c r="D62" s="72"/>
      <c r="E62" s="67"/>
      <c r="F62" s="67"/>
      <c r="G62" s="67"/>
      <c r="H62" s="67"/>
      <c r="I62" s="67"/>
      <c r="J62" s="67"/>
      <c r="K62" s="71"/>
    </row>
    <row r="63" spans="4:11" x14ac:dyDescent="0.15">
      <c r="D63" s="72"/>
      <c r="E63" s="67"/>
      <c r="F63" s="67"/>
      <c r="G63" s="67"/>
      <c r="H63" s="67"/>
      <c r="I63" s="67"/>
      <c r="J63" s="67"/>
      <c r="K63" s="71"/>
    </row>
    <row r="64" spans="4:11" x14ac:dyDescent="0.15">
      <c r="D64" s="72"/>
      <c r="E64" s="67"/>
      <c r="F64" s="67"/>
      <c r="G64" s="67"/>
      <c r="H64" s="67"/>
      <c r="I64" s="67"/>
      <c r="J64" s="67"/>
      <c r="K64" s="71"/>
    </row>
    <row r="65" spans="4:11" x14ac:dyDescent="0.15">
      <c r="D65" s="72"/>
      <c r="E65" s="67"/>
      <c r="F65" s="67"/>
      <c r="G65" s="67"/>
      <c r="H65" s="67"/>
      <c r="I65" s="67"/>
      <c r="J65" s="67"/>
      <c r="K65" s="71"/>
    </row>
    <row r="66" spans="4:11" x14ac:dyDescent="0.15">
      <c r="D66" s="72"/>
      <c r="E66" s="67"/>
      <c r="F66" s="67"/>
      <c r="G66" s="67"/>
      <c r="H66" s="67"/>
      <c r="I66" s="67"/>
      <c r="J66" s="67"/>
      <c r="K66" s="71"/>
    </row>
    <row r="67" spans="4:11" x14ac:dyDescent="0.15">
      <c r="D67" s="72"/>
      <c r="E67" s="67"/>
      <c r="F67" s="67"/>
      <c r="G67" s="67"/>
      <c r="H67" s="67"/>
      <c r="I67" s="67"/>
      <c r="J67" s="67"/>
      <c r="K67" s="71"/>
    </row>
    <row r="68" spans="4:11" x14ac:dyDescent="0.15">
      <c r="D68" s="72"/>
      <c r="E68" s="67"/>
      <c r="F68" s="67"/>
      <c r="G68" s="67"/>
      <c r="H68" s="67"/>
      <c r="I68" s="67"/>
      <c r="J68" s="67"/>
      <c r="K68" s="71"/>
    </row>
    <row r="69" spans="4:11" x14ac:dyDescent="0.15">
      <c r="D69" s="72"/>
      <c r="E69" s="67"/>
      <c r="F69" s="67"/>
      <c r="G69" s="67"/>
      <c r="H69" s="67"/>
      <c r="I69" s="67"/>
      <c r="J69" s="67"/>
      <c r="K69" s="71"/>
    </row>
    <row r="70" spans="4:11" x14ac:dyDescent="0.15">
      <c r="D70" s="72"/>
      <c r="E70" s="67"/>
      <c r="F70" s="67"/>
      <c r="G70" s="67"/>
      <c r="H70" s="67"/>
      <c r="I70" s="67"/>
      <c r="J70" s="67"/>
      <c r="K70" s="71"/>
    </row>
    <row r="71" spans="4:11" x14ac:dyDescent="0.15">
      <c r="D71" s="72"/>
      <c r="E71" s="67"/>
      <c r="F71" s="67"/>
      <c r="G71" s="67"/>
      <c r="H71" s="67"/>
      <c r="I71" s="67"/>
      <c r="J71" s="67"/>
      <c r="K71" s="71"/>
    </row>
    <row r="72" spans="4:11" x14ac:dyDescent="0.15">
      <c r="D72" s="72"/>
      <c r="E72" s="67"/>
      <c r="F72" s="67"/>
      <c r="G72" s="67"/>
      <c r="H72" s="67"/>
      <c r="I72" s="67"/>
      <c r="J72" s="67"/>
      <c r="K72" s="71"/>
    </row>
    <row r="73" spans="4:11" x14ac:dyDescent="0.15">
      <c r="D73" s="72"/>
      <c r="E73" s="67"/>
      <c r="F73" s="67"/>
      <c r="G73" s="67"/>
      <c r="H73" s="67"/>
      <c r="I73" s="67"/>
      <c r="J73" s="67"/>
      <c r="K73" s="71"/>
    </row>
    <row r="74" spans="4:11" x14ac:dyDescent="0.15">
      <c r="D74" s="72"/>
      <c r="E74" s="67"/>
      <c r="F74" s="67"/>
      <c r="G74" s="67"/>
      <c r="H74" s="67"/>
      <c r="I74" s="67"/>
      <c r="J74" s="67"/>
      <c r="K74" s="71"/>
    </row>
    <row r="75" spans="4:11" x14ac:dyDescent="0.15">
      <c r="D75" s="72"/>
      <c r="E75" s="67"/>
      <c r="F75" s="67"/>
      <c r="G75" s="67"/>
      <c r="H75" s="67"/>
      <c r="I75" s="67"/>
      <c r="J75" s="67"/>
      <c r="K75" s="71"/>
    </row>
    <row r="76" spans="4:11" x14ac:dyDescent="0.15">
      <c r="D76" s="72"/>
      <c r="E76" s="67"/>
      <c r="F76" s="67"/>
      <c r="G76" s="67"/>
      <c r="H76" s="67"/>
      <c r="I76" s="67"/>
      <c r="J76" s="67"/>
      <c r="K76" s="71"/>
    </row>
    <row r="77" spans="4:11" x14ac:dyDescent="0.15">
      <c r="D77" s="72"/>
      <c r="E77" s="67"/>
      <c r="F77" s="67"/>
      <c r="G77" s="67"/>
      <c r="H77" s="67"/>
      <c r="I77" s="67"/>
      <c r="J77" s="67"/>
      <c r="K77" s="71"/>
    </row>
    <row r="78" spans="4:11" x14ac:dyDescent="0.15">
      <c r="D78" s="72"/>
      <c r="E78" s="67"/>
      <c r="F78" s="67"/>
      <c r="G78" s="67"/>
      <c r="H78" s="67"/>
      <c r="I78" s="67"/>
      <c r="J78" s="67"/>
      <c r="K78" s="71"/>
    </row>
    <row r="79" spans="4:11" x14ac:dyDescent="0.15">
      <c r="D79" s="72"/>
      <c r="E79" s="67"/>
      <c r="F79" s="67"/>
      <c r="G79" s="67"/>
      <c r="H79" s="67"/>
      <c r="I79" s="67"/>
      <c r="J79" s="67"/>
      <c r="K79" s="71"/>
    </row>
    <row r="80" spans="4:11" x14ac:dyDescent="0.15">
      <c r="D80" s="72"/>
      <c r="E80" s="67"/>
      <c r="F80" s="67"/>
      <c r="G80" s="67"/>
      <c r="H80" s="67"/>
      <c r="I80" s="67"/>
      <c r="J80" s="67"/>
      <c r="K80" s="71"/>
    </row>
    <row r="81" spans="4:11" x14ac:dyDescent="0.15">
      <c r="D81" s="72"/>
      <c r="E81" s="67"/>
      <c r="F81" s="67"/>
      <c r="G81" s="67"/>
      <c r="H81" s="67"/>
      <c r="I81" s="67"/>
      <c r="J81" s="67"/>
      <c r="K81" s="71"/>
    </row>
    <row r="82" spans="4:11" x14ac:dyDescent="0.15">
      <c r="D82" s="72"/>
      <c r="E82" s="67"/>
      <c r="F82" s="67"/>
      <c r="G82" s="67"/>
      <c r="H82" s="67"/>
      <c r="I82" s="67"/>
      <c r="J82" s="67"/>
      <c r="K82" s="71"/>
    </row>
    <row r="83" spans="4:11" x14ac:dyDescent="0.15">
      <c r="D83" s="72"/>
      <c r="E83" s="67"/>
      <c r="F83" s="67"/>
      <c r="G83" s="67"/>
      <c r="H83" s="67"/>
      <c r="I83" s="67"/>
      <c r="J83" s="67"/>
      <c r="K83" s="71"/>
    </row>
    <row r="84" spans="4:11" x14ac:dyDescent="0.15">
      <c r="D84" s="72"/>
      <c r="E84" s="67"/>
      <c r="F84" s="67"/>
      <c r="G84" s="67"/>
      <c r="H84" s="67"/>
      <c r="I84" s="67"/>
      <c r="J84" s="67"/>
      <c r="K84" s="71"/>
    </row>
    <row r="85" spans="4:11" x14ac:dyDescent="0.15">
      <c r="D85" s="72"/>
      <c r="E85" s="67"/>
      <c r="F85" s="67"/>
      <c r="G85" s="67"/>
      <c r="H85" s="67"/>
      <c r="I85" s="67"/>
      <c r="J85" s="67"/>
      <c r="K85" s="71"/>
    </row>
    <row r="86" spans="4:11" x14ac:dyDescent="0.15">
      <c r="D86" s="72"/>
      <c r="E86" s="67"/>
      <c r="F86" s="67"/>
      <c r="G86" s="67"/>
      <c r="H86" s="67"/>
      <c r="I86" s="67"/>
      <c r="J86" s="67"/>
      <c r="K86" s="71"/>
    </row>
    <row r="87" spans="4:11" x14ac:dyDescent="0.15">
      <c r="D87" s="72"/>
      <c r="E87" s="67"/>
      <c r="F87" s="67"/>
      <c r="G87" s="67"/>
      <c r="H87" s="67"/>
      <c r="I87" s="67"/>
      <c r="J87" s="67"/>
      <c r="K87" s="71"/>
    </row>
    <row r="88" spans="4:11" x14ac:dyDescent="0.15">
      <c r="D88" s="72"/>
      <c r="E88" s="67"/>
      <c r="F88" s="67"/>
      <c r="G88" s="67"/>
      <c r="H88" s="67"/>
      <c r="I88" s="67"/>
      <c r="J88" s="67"/>
      <c r="K88" s="71"/>
    </row>
    <row r="89" spans="4:11" x14ac:dyDescent="0.15">
      <c r="D89" s="72"/>
      <c r="E89" s="67"/>
      <c r="F89" s="67"/>
      <c r="G89" s="67"/>
      <c r="H89" s="67"/>
      <c r="I89" s="67"/>
      <c r="J89" s="67"/>
      <c r="K89" s="71"/>
    </row>
    <row r="90" spans="4:11" x14ac:dyDescent="0.15">
      <c r="D90" s="72"/>
      <c r="E90" s="67"/>
      <c r="F90" s="67"/>
      <c r="G90" s="67"/>
      <c r="H90" s="67"/>
      <c r="I90" s="67"/>
      <c r="J90" s="67"/>
      <c r="K90" s="71"/>
    </row>
    <row r="91" spans="4:11" x14ac:dyDescent="0.15">
      <c r="D91" s="72"/>
      <c r="E91" s="67"/>
      <c r="F91" s="67"/>
      <c r="G91" s="67"/>
      <c r="H91" s="67"/>
      <c r="I91" s="67"/>
      <c r="J91" s="67"/>
      <c r="K91" s="71"/>
    </row>
    <row r="92" spans="4:11" x14ac:dyDescent="0.15">
      <c r="D92" s="72"/>
      <c r="E92" s="67"/>
      <c r="F92" s="67"/>
      <c r="G92" s="67"/>
      <c r="H92" s="67"/>
      <c r="I92" s="67"/>
      <c r="J92" s="67"/>
      <c r="K92" s="71"/>
    </row>
    <row r="93" spans="4:11" x14ac:dyDescent="0.15">
      <c r="D93" s="72"/>
      <c r="E93" s="67"/>
      <c r="F93" s="67"/>
      <c r="G93" s="67"/>
      <c r="H93" s="67"/>
      <c r="I93" s="67"/>
      <c r="J93" s="67"/>
      <c r="K93" s="71"/>
    </row>
    <row r="94" spans="4:11" x14ac:dyDescent="0.15">
      <c r="D94" s="72"/>
      <c r="E94" s="67"/>
      <c r="F94" s="67"/>
      <c r="G94" s="67"/>
      <c r="H94" s="67"/>
      <c r="I94" s="67"/>
      <c r="J94" s="67"/>
      <c r="K94" s="71"/>
    </row>
    <row r="95" spans="4:11" x14ac:dyDescent="0.15">
      <c r="D95" s="72"/>
      <c r="E95" s="67"/>
      <c r="F95" s="67"/>
      <c r="G95" s="67"/>
      <c r="H95" s="67"/>
      <c r="I95" s="67"/>
      <c r="J95" s="67"/>
      <c r="K95" s="71"/>
    </row>
    <row r="96" spans="4:11" x14ac:dyDescent="0.15">
      <c r="D96" s="72"/>
      <c r="E96" s="67"/>
      <c r="F96" s="67"/>
      <c r="G96" s="67"/>
      <c r="H96" s="67"/>
      <c r="I96" s="67"/>
      <c r="J96" s="67"/>
      <c r="K96" s="71"/>
    </row>
    <row r="97" spans="4:11" x14ac:dyDescent="0.15">
      <c r="D97" s="72"/>
      <c r="E97" s="67"/>
      <c r="F97" s="67"/>
      <c r="G97" s="67"/>
      <c r="H97" s="67"/>
      <c r="I97" s="67"/>
      <c r="J97" s="67"/>
      <c r="K97" s="71"/>
    </row>
    <row r="98" spans="4:11" x14ac:dyDescent="0.15">
      <c r="D98" s="72"/>
      <c r="E98" s="67"/>
      <c r="F98" s="67"/>
      <c r="G98" s="67"/>
      <c r="H98" s="67"/>
      <c r="I98" s="67"/>
      <c r="J98" s="67"/>
      <c r="K98" s="71"/>
    </row>
    <row r="99" spans="4:11" x14ac:dyDescent="0.15">
      <c r="D99" s="72"/>
      <c r="E99" s="67"/>
      <c r="F99" s="67"/>
      <c r="G99" s="67"/>
      <c r="H99" s="67"/>
      <c r="I99" s="67"/>
      <c r="J99" s="67"/>
      <c r="K99" s="71"/>
    </row>
    <row r="100" spans="4:11" x14ac:dyDescent="0.15">
      <c r="D100" s="72"/>
      <c r="E100" s="67"/>
      <c r="F100" s="67"/>
      <c r="G100" s="67"/>
      <c r="H100" s="67"/>
      <c r="I100" s="67"/>
      <c r="J100" s="67"/>
      <c r="K100" s="71"/>
    </row>
    <row r="101" spans="4:11" x14ac:dyDescent="0.15">
      <c r="D101" s="72"/>
      <c r="E101" s="67"/>
      <c r="F101" s="67"/>
      <c r="G101" s="67"/>
      <c r="H101" s="67"/>
      <c r="I101" s="67"/>
      <c r="J101" s="67"/>
      <c r="K101" s="71"/>
    </row>
    <row r="102" spans="4:11" x14ac:dyDescent="0.15">
      <c r="D102" s="72"/>
      <c r="E102" s="67"/>
      <c r="F102" s="67"/>
      <c r="G102" s="67"/>
      <c r="H102" s="67"/>
      <c r="I102" s="67"/>
      <c r="J102" s="67"/>
      <c r="K102" s="71"/>
    </row>
    <row r="103" spans="4:11" x14ac:dyDescent="0.15">
      <c r="D103" s="72"/>
      <c r="E103" s="67"/>
      <c r="F103" s="67"/>
      <c r="G103" s="67"/>
      <c r="H103" s="67"/>
      <c r="I103" s="67"/>
      <c r="J103" s="67"/>
      <c r="K103" s="71"/>
    </row>
    <row r="104" spans="4:11" x14ac:dyDescent="0.15">
      <c r="D104" s="72"/>
      <c r="E104" s="67"/>
      <c r="F104" s="67"/>
      <c r="G104" s="67"/>
      <c r="H104" s="67"/>
      <c r="I104" s="67"/>
      <c r="J104" s="67"/>
      <c r="K104" s="71"/>
    </row>
    <row r="105" spans="4:11" x14ac:dyDescent="0.15">
      <c r="D105" s="72"/>
      <c r="E105" s="67"/>
      <c r="F105" s="67"/>
      <c r="G105" s="67"/>
      <c r="H105" s="67"/>
      <c r="I105" s="67"/>
      <c r="J105" s="67"/>
      <c r="K105" s="71"/>
    </row>
    <row r="106" spans="4:11" x14ac:dyDescent="0.15">
      <c r="D106" s="72"/>
      <c r="E106" s="67"/>
      <c r="F106" s="67"/>
      <c r="G106" s="67"/>
      <c r="H106" s="67"/>
      <c r="I106" s="67"/>
      <c r="J106" s="67"/>
      <c r="K106" s="71"/>
    </row>
    <row r="107" spans="4:11" x14ac:dyDescent="0.15">
      <c r="D107" s="72"/>
      <c r="E107" s="67"/>
      <c r="F107" s="67"/>
      <c r="G107" s="67"/>
      <c r="H107" s="67"/>
      <c r="I107" s="67"/>
      <c r="J107" s="67"/>
      <c r="K107" s="71"/>
    </row>
    <row r="108" spans="4:11" x14ac:dyDescent="0.15">
      <c r="D108" s="72"/>
      <c r="E108" s="67"/>
      <c r="F108" s="67"/>
      <c r="G108" s="67"/>
      <c r="H108" s="67"/>
      <c r="I108" s="67"/>
      <c r="J108" s="67"/>
      <c r="K108" s="71"/>
    </row>
    <row r="109" spans="4:11" x14ac:dyDescent="0.15">
      <c r="D109" s="72"/>
      <c r="E109" s="67"/>
      <c r="F109" s="67"/>
      <c r="G109" s="67"/>
      <c r="H109" s="67"/>
      <c r="I109" s="67"/>
      <c r="J109" s="67"/>
      <c r="K109" s="71"/>
    </row>
    <row r="110" spans="4:11" x14ac:dyDescent="0.15">
      <c r="D110" s="72"/>
      <c r="E110" s="67"/>
      <c r="F110" s="67"/>
      <c r="G110" s="67"/>
      <c r="H110" s="67"/>
      <c r="I110" s="67"/>
      <c r="J110" s="67"/>
      <c r="K110" s="71"/>
    </row>
    <row r="111" spans="4:11" x14ac:dyDescent="0.15">
      <c r="D111" s="72"/>
      <c r="E111" s="67"/>
      <c r="F111" s="67"/>
      <c r="G111" s="67"/>
      <c r="H111" s="67"/>
      <c r="I111" s="67"/>
      <c r="J111" s="67"/>
      <c r="K111" s="71"/>
    </row>
    <row r="112" spans="4:11" x14ac:dyDescent="0.15">
      <c r="D112" s="72"/>
      <c r="E112" s="67"/>
      <c r="F112" s="67"/>
      <c r="G112" s="67"/>
      <c r="H112" s="67"/>
      <c r="I112" s="67"/>
      <c r="J112" s="67"/>
      <c r="K112" s="71"/>
    </row>
    <row r="113" spans="4:11" x14ac:dyDescent="0.15">
      <c r="D113" s="72"/>
      <c r="E113" s="67"/>
      <c r="F113" s="67"/>
      <c r="G113" s="67"/>
      <c r="H113" s="67"/>
      <c r="I113" s="67"/>
      <c r="J113" s="67"/>
      <c r="K113" s="71"/>
    </row>
    <row r="114" spans="4:11" x14ac:dyDescent="0.15">
      <c r="D114" s="72"/>
      <c r="E114" s="67"/>
      <c r="F114" s="67"/>
      <c r="G114" s="67"/>
      <c r="H114" s="67"/>
      <c r="I114" s="67"/>
      <c r="J114" s="67"/>
      <c r="K114" s="71"/>
    </row>
    <row r="115" spans="4:11" x14ac:dyDescent="0.15">
      <c r="D115" s="72"/>
      <c r="E115" s="67"/>
      <c r="F115" s="67"/>
      <c r="G115" s="67"/>
      <c r="H115" s="67"/>
      <c r="I115" s="67"/>
      <c r="J115" s="67"/>
      <c r="K115" s="71"/>
    </row>
    <row r="116" spans="4:11" x14ac:dyDescent="0.15">
      <c r="D116" s="72"/>
      <c r="E116" s="67"/>
      <c r="F116" s="67"/>
      <c r="G116" s="67"/>
      <c r="H116" s="67"/>
      <c r="I116" s="67"/>
      <c r="J116" s="67"/>
      <c r="K116" s="71"/>
    </row>
    <row r="117" spans="4:11" x14ac:dyDescent="0.15">
      <c r="D117" s="72"/>
      <c r="E117" s="67"/>
      <c r="F117" s="67"/>
      <c r="G117" s="67"/>
      <c r="H117" s="67"/>
      <c r="I117" s="67"/>
      <c r="J117" s="67"/>
      <c r="K117" s="71"/>
    </row>
    <row r="118" spans="4:11" x14ac:dyDescent="0.15">
      <c r="D118" s="72"/>
      <c r="E118" s="67"/>
      <c r="F118" s="67"/>
      <c r="G118" s="67"/>
      <c r="H118" s="67"/>
      <c r="I118" s="67"/>
      <c r="J118" s="67"/>
      <c r="K118" s="71"/>
    </row>
    <row r="119" spans="4:11" x14ac:dyDescent="0.15">
      <c r="D119" s="72"/>
      <c r="E119" s="67"/>
      <c r="F119" s="67"/>
      <c r="G119" s="67"/>
      <c r="H119" s="67"/>
      <c r="I119" s="67"/>
      <c r="J119" s="67"/>
      <c r="K119" s="71"/>
    </row>
    <row r="120" spans="4:11" x14ac:dyDescent="0.15">
      <c r="D120" s="72"/>
      <c r="E120" s="67"/>
      <c r="F120" s="67"/>
      <c r="G120" s="67"/>
      <c r="H120" s="67"/>
      <c r="I120" s="67"/>
      <c r="J120" s="67"/>
      <c r="K120" s="71"/>
    </row>
    <row r="121" spans="4:11" x14ac:dyDescent="0.15">
      <c r="D121" s="72"/>
      <c r="E121" s="67"/>
      <c r="F121" s="67"/>
      <c r="G121" s="67"/>
      <c r="H121" s="67"/>
      <c r="I121" s="67"/>
      <c r="J121" s="67"/>
      <c r="K121" s="71"/>
    </row>
    <row r="122" spans="4:11" x14ac:dyDescent="0.15">
      <c r="D122" s="72"/>
      <c r="E122" s="67"/>
      <c r="F122" s="67"/>
      <c r="G122" s="67"/>
      <c r="H122" s="67"/>
      <c r="I122" s="67"/>
      <c r="J122" s="67"/>
      <c r="K122" s="71"/>
    </row>
    <row r="123" spans="4:11" x14ac:dyDescent="0.15">
      <c r="D123" s="72"/>
      <c r="E123" s="67"/>
      <c r="F123" s="67"/>
      <c r="G123" s="67"/>
      <c r="H123" s="67"/>
      <c r="I123" s="67"/>
      <c r="J123" s="67"/>
      <c r="K123" s="71"/>
    </row>
    <row r="124" spans="4:11" x14ac:dyDescent="0.15">
      <c r="D124" s="72"/>
      <c r="E124" s="67"/>
      <c r="F124" s="67"/>
      <c r="G124" s="67"/>
      <c r="H124" s="67"/>
      <c r="I124" s="67"/>
      <c r="J124" s="67"/>
      <c r="K124" s="71"/>
    </row>
    <row r="125" spans="4:11" x14ac:dyDescent="0.15">
      <c r="D125" s="72"/>
      <c r="E125" s="67"/>
      <c r="F125" s="67"/>
      <c r="G125" s="67"/>
      <c r="H125" s="67"/>
      <c r="I125" s="67"/>
      <c r="J125" s="67"/>
      <c r="K125" s="71"/>
    </row>
    <row r="126" spans="4:11" x14ac:dyDescent="0.15">
      <c r="D126" s="72"/>
      <c r="E126" s="67"/>
      <c r="F126" s="67"/>
      <c r="G126" s="67"/>
      <c r="H126" s="67"/>
      <c r="I126" s="67"/>
      <c r="J126" s="67"/>
      <c r="K126" s="71"/>
    </row>
    <row r="127" spans="4:11" x14ac:dyDescent="0.15">
      <c r="D127" s="72"/>
      <c r="E127" s="67"/>
      <c r="F127" s="67"/>
      <c r="G127" s="67"/>
      <c r="H127" s="67"/>
      <c r="I127" s="67"/>
      <c r="J127" s="67"/>
      <c r="K127" s="71"/>
    </row>
    <row r="128" spans="4:11" x14ac:dyDescent="0.15">
      <c r="D128" s="72"/>
      <c r="E128" s="67"/>
      <c r="F128" s="67"/>
      <c r="G128" s="67"/>
      <c r="H128" s="67"/>
      <c r="I128" s="67"/>
      <c r="J128" s="67"/>
      <c r="K128" s="71"/>
    </row>
    <row r="129" spans="4:11" x14ac:dyDescent="0.15">
      <c r="D129" s="72"/>
      <c r="E129" s="67"/>
      <c r="F129" s="67"/>
      <c r="G129" s="67"/>
      <c r="H129" s="67"/>
      <c r="I129" s="67"/>
      <c r="J129" s="67"/>
      <c r="K129" s="71"/>
    </row>
    <row r="130" spans="4:11" x14ac:dyDescent="0.15">
      <c r="D130" s="72"/>
      <c r="E130" s="67"/>
      <c r="F130" s="67"/>
      <c r="G130" s="67"/>
      <c r="H130" s="67"/>
      <c r="I130" s="67"/>
      <c r="J130" s="67"/>
      <c r="K130" s="71"/>
    </row>
    <row r="131" spans="4:11" x14ac:dyDescent="0.15">
      <c r="D131" s="72"/>
      <c r="E131" s="67"/>
      <c r="F131" s="67"/>
      <c r="G131" s="67"/>
      <c r="H131" s="67"/>
      <c r="I131" s="67"/>
      <c r="J131" s="67"/>
      <c r="K131" s="71"/>
    </row>
    <row r="132" spans="4:11" x14ac:dyDescent="0.15">
      <c r="D132" s="72"/>
      <c r="E132" s="67"/>
      <c r="F132" s="67"/>
      <c r="G132" s="67"/>
      <c r="H132" s="67"/>
      <c r="I132" s="67"/>
      <c r="J132" s="67"/>
      <c r="K132" s="71"/>
    </row>
    <row r="133" spans="4:11" x14ac:dyDescent="0.15">
      <c r="D133" s="72"/>
      <c r="E133" s="67"/>
      <c r="F133" s="67"/>
      <c r="G133" s="67"/>
      <c r="H133" s="67"/>
      <c r="I133" s="67"/>
      <c r="J133" s="67"/>
      <c r="K133" s="71"/>
    </row>
    <row r="134" spans="4:11" x14ac:dyDescent="0.15">
      <c r="D134" s="72"/>
      <c r="E134" s="67"/>
      <c r="F134" s="67"/>
      <c r="G134" s="67"/>
      <c r="H134" s="67"/>
      <c r="I134" s="67"/>
      <c r="J134" s="67"/>
      <c r="K134" s="71"/>
    </row>
    <row r="135" spans="4:11" x14ac:dyDescent="0.15">
      <c r="D135" s="72"/>
      <c r="E135" s="67"/>
      <c r="F135" s="67"/>
      <c r="G135" s="67"/>
      <c r="H135" s="67"/>
      <c r="I135" s="67"/>
      <c r="J135" s="67"/>
      <c r="K135" s="71"/>
    </row>
    <row r="136" spans="4:11" x14ac:dyDescent="0.15">
      <c r="D136" s="72"/>
      <c r="E136" s="67"/>
      <c r="F136" s="67"/>
      <c r="G136" s="67"/>
      <c r="H136" s="67"/>
      <c r="I136" s="67"/>
      <c r="J136" s="67"/>
      <c r="K136" s="71"/>
    </row>
    <row r="137" spans="4:11" x14ac:dyDescent="0.15">
      <c r="D137" s="72"/>
      <c r="E137" s="67"/>
      <c r="F137" s="67"/>
      <c r="G137" s="67"/>
      <c r="H137" s="67"/>
      <c r="I137" s="67"/>
      <c r="J137" s="67"/>
      <c r="K137" s="71"/>
    </row>
    <row r="138" spans="4:11" x14ac:dyDescent="0.15">
      <c r="D138" s="72"/>
      <c r="E138" s="67"/>
      <c r="F138" s="67"/>
      <c r="G138" s="67"/>
      <c r="H138" s="67"/>
      <c r="I138" s="67"/>
      <c r="J138" s="67"/>
      <c r="K138" s="71"/>
    </row>
    <row r="139" spans="4:11" x14ac:dyDescent="0.15">
      <c r="D139" s="72"/>
      <c r="E139" s="67"/>
      <c r="F139" s="67"/>
      <c r="G139" s="67"/>
      <c r="H139" s="67"/>
      <c r="I139" s="67"/>
      <c r="J139" s="67"/>
      <c r="K139" s="71"/>
    </row>
    <row r="140" spans="4:11" x14ac:dyDescent="0.15">
      <c r="D140" s="72"/>
      <c r="E140" s="67"/>
      <c r="F140" s="67"/>
      <c r="G140" s="67"/>
      <c r="H140" s="67"/>
      <c r="I140" s="67"/>
      <c r="J140" s="67"/>
      <c r="K140" s="71"/>
    </row>
    <row r="141" spans="4:11" x14ac:dyDescent="0.15">
      <c r="D141" s="72"/>
      <c r="E141" s="67"/>
      <c r="F141" s="67"/>
      <c r="G141" s="67"/>
      <c r="H141" s="67"/>
      <c r="I141" s="67"/>
      <c r="J141" s="67"/>
      <c r="K141" s="71"/>
    </row>
    <row r="142" spans="4:11" x14ac:dyDescent="0.15">
      <c r="D142" s="72"/>
      <c r="E142" s="67"/>
      <c r="F142" s="67"/>
      <c r="G142" s="67"/>
      <c r="H142" s="67"/>
      <c r="I142" s="67"/>
      <c r="J142" s="67"/>
      <c r="K142" s="71"/>
    </row>
    <row r="143" spans="4:11" x14ac:dyDescent="0.15">
      <c r="D143" s="72"/>
      <c r="E143" s="67"/>
      <c r="F143" s="67"/>
      <c r="G143" s="67"/>
      <c r="H143" s="67"/>
      <c r="I143" s="67"/>
      <c r="J143" s="67"/>
      <c r="K143" s="71"/>
    </row>
    <row r="144" spans="4:11" x14ac:dyDescent="0.15">
      <c r="D144" s="72"/>
      <c r="E144" s="67"/>
      <c r="F144" s="67"/>
      <c r="G144" s="67"/>
      <c r="H144" s="67"/>
      <c r="I144" s="67"/>
      <c r="J144" s="67"/>
      <c r="K144" s="71"/>
    </row>
    <row r="145" spans="4:11" x14ac:dyDescent="0.15">
      <c r="D145" s="72"/>
      <c r="E145" s="67"/>
      <c r="F145" s="67"/>
      <c r="G145" s="67"/>
      <c r="H145" s="67"/>
      <c r="I145" s="67"/>
      <c r="J145" s="67"/>
      <c r="K145" s="71"/>
    </row>
    <row r="146" spans="4:11" x14ac:dyDescent="0.15">
      <c r="D146" s="72"/>
      <c r="E146" s="67"/>
      <c r="F146" s="67"/>
      <c r="G146" s="67"/>
      <c r="H146" s="67"/>
      <c r="I146" s="67"/>
      <c r="J146" s="67"/>
      <c r="K146" s="71"/>
    </row>
    <row r="147" spans="4:11" x14ac:dyDescent="0.15">
      <c r="D147" s="72"/>
      <c r="E147" s="67"/>
      <c r="F147" s="67"/>
      <c r="G147" s="67"/>
      <c r="H147" s="67"/>
      <c r="I147" s="67"/>
      <c r="J147" s="67"/>
      <c r="K147" s="71"/>
    </row>
    <row r="148" spans="4:11" x14ac:dyDescent="0.15">
      <c r="D148" s="72"/>
      <c r="E148" s="67"/>
      <c r="F148" s="67"/>
      <c r="G148" s="67"/>
      <c r="H148" s="67"/>
      <c r="I148" s="67"/>
      <c r="J148" s="67"/>
      <c r="K148" s="71"/>
    </row>
    <row r="149" spans="4:11" x14ac:dyDescent="0.15">
      <c r="D149" s="72"/>
      <c r="E149" s="67"/>
      <c r="F149" s="67"/>
      <c r="G149" s="67"/>
      <c r="H149" s="67"/>
      <c r="I149" s="67"/>
      <c r="J149" s="67"/>
      <c r="K149" s="71"/>
    </row>
    <row r="150" spans="4:11" x14ac:dyDescent="0.15">
      <c r="D150" s="72"/>
      <c r="E150" s="67"/>
      <c r="F150" s="67"/>
      <c r="G150" s="67"/>
      <c r="H150" s="67"/>
      <c r="I150" s="67"/>
      <c r="J150" s="67"/>
      <c r="K150" s="71"/>
    </row>
    <row r="151" spans="4:11" x14ac:dyDescent="0.15">
      <c r="D151" s="72"/>
      <c r="E151" s="67"/>
      <c r="F151" s="67"/>
      <c r="G151" s="67"/>
      <c r="H151" s="67"/>
      <c r="I151" s="67"/>
      <c r="J151" s="67"/>
      <c r="K151" s="71"/>
    </row>
    <row r="152" spans="4:11" x14ac:dyDescent="0.15">
      <c r="D152" s="72"/>
      <c r="E152" s="67"/>
      <c r="F152" s="67"/>
      <c r="G152" s="67"/>
      <c r="H152" s="67"/>
      <c r="I152" s="67"/>
      <c r="J152" s="67"/>
      <c r="K152" s="71"/>
    </row>
    <row r="153" spans="4:11" x14ac:dyDescent="0.15">
      <c r="D153" s="72"/>
      <c r="E153" s="67"/>
      <c r="F153" s="67"/>
      <c r="G153" s="67"/>
      <c r="H153" s="67"/>
      <c r="I153" s="67"/>
      <c r="J153" s="67"/>
      <c r="K153" s="71"/>
    </row>
    <row r="154" spans="4:11" x14ac:dyDescent="0.15">
      <c r="D154" s="72"/>
      <c r="E154" s="67"/>
      <c r="F154" s="67"/>
      <c r="G154" s="67"/>
      <c r="H154" s="67"/>
      <c r="I154" s="67"/>
      <c r="J154" s="67"/>
      <c r="K154" s="71"/>
    </row>
    <row r="155" spans="4:11" x14ac:dyDescent="0.15">
      <c r="D155" s="72"/>
      <c r="E155" s="67"/>
      <c r="F155" s="67"/>
      <c r="G155" s="67"/>
      <c r="H155" s="67"/>
      <c r="I155" s="67"/>
      <c r="J155" s="67"/>
      <c r="K155" s="71"/>
    </row>
    <row r="156" spans="4:11" x14ac:dyDescent="0.15">
      <c r="D156" s="72"/>
      <c r="E156" s="67"/>
      <c r="F156" s="67"/>
      <c r="G156" s="67"/>
      <c r="H156" s="67"/>
      <c r="I156" s="67"/>
      <c r="J156" s="67"/>
      <c r="K156" s="71"/>
    </row>
    <row r="157" spans="4:11" x14ac:dyDescent="0.15">
      <c r="D157" s="72"/>
      <c r="E157" s="67"/>
      <c r="F157" s="67"/>
      <c r="G157" s="67"/>
      <c r="H157" s="67"/>
      <c r="I157" s="67"/>
      <c r="J157" s="67"/>
      <c r="K157" s="71"/>
    </row>
    <row r="158" spans="4:11" x14ac:dyDescent="0.15">
      <c r="D158" s="72"/>
      <c r="E158" s="67"/>
      <c r="F158" s="67"/>
      <c r="G158" s="67"/>
      <c r="H158" s="67"/>
      <c r="I158" s="67"/>
      <c r="J158" s="67"/>
      <c r="K158" s="71"/>
    </row>
    <row r="159" spans="4:11" x14ac:dyDescent="0.15">
      <c r="D159" s="72"/>
      <c r="E159" s="67"/>
      <c r="F159" s="67"/>
      <c r="G159" s="67"/>
      <c r="H159" s="67"/>
      <c r="I159" s="67"/>
      <c r="J159" s="67"/>
      <c r="K159" s="71"/>
    </row>
    <row r="160" spans="4:11" x14ac:dyDescent="0.15">
      <c r="D160" s="72"/>
      <c r="E160" s="67"/>
      <c r="F160" s="67"/>
      <c r="G160" s="67"/>
      <c r="H160" s="67"/>
      <c r="I160" s="67"/>
      <c r="J160" s="67"/>
      <c r="K160" s="71"/>
    </row>
    <row r="161" spans="4:11" x14ac:dyDescent="0.15">
      <c r="D161" s="72"/>
      <c r="E161" s="67"/>
      <c r="F161" s="67"/>
      <c r="G161" s="67"/>
      <c r="H161" s="67"/>
      <c r="I161" s="67"/>
      <c r="J161" s="67"/>
      <c r="K161" s="71"/>
    </row>
    <row r="162" spans="4:11" x14ac:dyDescent="0.15">
      <c r="D162" s="72"/>
      <c r="E162" s="67"/>
      <c r="F162" s="67"/>
      <c r="G162" s="67"/>
      <c r="H162" s="67"/>
      <c r="I162" s="67"/>
      <c r="J162" s="67"/>
      <c r="K162" s="71"/>
    </row>
    <row r="163" spans="4:11" x14ac:dyDescent="0.15">
      <c r="D163" s="72"/>
      <c r="E163" s="67"/>
      <c r="F163" s="67"/>
      <c r="G163" s="67"/>
      <c r="H163" s="67"/>
      <c r="I163" s="67"/>
      <c r="J163" s="67"/>
      <c r="K163" s="71"/>
    </row>
    <row r="164" spans="4:11" x14ac:dyDescent="0.15">
      <c r="D164" s="72"/>
      <c r="E164" s="67"/>
      <c r="F164" s="67"/>
      <c r="G164" s="67"/>
      <c r="H164" s="67"/>
      <c r="I164" s="67"/>
      <c r="J164" s="67"/>
      <c r="K164" s="71"/>
    </row>
    <row r="165" spans="4:11" x14ac:dyDescent="0.15">
      <c r="D165" s="72"/>
      <c r="E165" s="67"/>
      <c r="F165" s="67"/>
      <c r="G165" s="67"/>
      <c r="H165" s="67"/>
      <c r="I165" s="67"/>
      <c r="J165" s="67"/>
      <c r="K165" s="71"/>
    </row>
    <row r="166" spans="4:11" x14ac:dyDescent="0.15">
      <c r="D166" s="72"/>
      <c r="E166" s="67"/>
      <c r="F166" s="67"/>
      <c r="G166" s="67"/>
      <c r="H166" s="67"/>
      <c r="I166" s="67"/>
      <c r="J166" s="67"/>
      <c r="K166" s="71"/>
    </row>
    <row r="167" spans="4:11" x14ac:dyDescent="0.15">
      <c r="D167" s="72"/>
      <c r="E167" s="67"/>
      <c r="F167" s="67"/>
      <c r="G167" s="67"/>
      <c r="H167" s="67"/>
      <c r="I167" s="67"/>
      <c r="J167" s="67"/>
      <c r="K167" s="71"/>
    </row>
    <row r="168" spans="4:11" x14ac:dyDescent="0.15">
      <c r="D168" s="72"/>
      <c r="E168" s="67"/>
      <c r="F168" s="67"/>
      <c r="G168" s="67"/>
      <c r="H168" s="67"/>
      <c r="I168" s="67"/>
      <c r="J168" s="67"/>
      <c r="K168" s="71"/>
    </row>
    <row r="169" spans="4:11" x14ac:dyDescent="0.15">
      <c r="D169" s="72"/>
      <c r="E169" s="67"/>
      <c r="F169" s="67"/>
      <c r="G169" s="67"/>
      <c r="H169" s="67"/>
      <c r="I169" s="67"/>
      <c r="J169" s="67"/>
      <c r="K169" s="71"/>
    </row>
    <row r="170" spans="4:11" x14ac:dyDescent="0.15">
      <c r="D170" s="72"/>
      <c r="E170" s="67"/>
      <c r="F170" s="67"/>
      <c r="G170" s="67"/>
      <c r="H170" s="67"/>
      <c r="I170" s="67"/>
      <c r="J170" s="67"/>
      <c r="K170" s="71"/>
    </row>
    <row r="171" spans="4:11" x14ac:dyDescent="0.15">
      <c r="D171" s="72"/>
      <c r="E171" s="67"/>
      <c r="F171" s="67"/>
      <c r="G171" s="67"/>
      <c r="H171" s="67"/>
      <c r="I171" s="67"/>
      <c r="J171" s="67"/>
      <c r="K171" s="71"/>
    </row>
    <row r="172" spans="4:11" x14ac:dyDescent="0.15">
      <c r="D172" s="72"/>
      <c r="E172" s="67"/>
      <c r="F172" s="67"/>
      <c r="G172" s="67"/>
      <c r="H172" s="67"/>
      <c r="I172" s="67"/>
      <c r="J172" s="67"/>
      <c r="K172" s="71"/>
    </row>
    <row r="173" spans="4:11" x14ac:dyDescent="0.15">
      <c r="D173" s="72"/>
      <c r="E173" s="67"/>
      <c r="F173" s="67"/>
      <c r="G173" s="67"/>
      <c r="H173" s="67"/>
      <c r="I173" s="67"/>
      <c r="J173" s="67"/>
      <c r="K173" s="71"/>
    </row>
    <row r="174" spans="4:11" x14ac:dyDescent="0.15">
      <c r="D174" s="72"/>
      <c r="E174" s="67"/>
      <c r="F174" s="67"/>
      <c r="G174" s="67"/>
      <c r="H174" s="67"/>
      <c r="I174" s="67"/>
      <c r="J174" s="67"/>
      <c r="K174" s="71"/>
    </row>
    <row r="175" spans="4:11" x14ac:dyDescent="0.15">
      <c r="D175" s="72"/>
      <c r="E175" s="67"/>
      <c r="F175" s="67"/>
      <c r="G175" s="67"/>
      <c r="H175" s="67"/>
      <c r="I175" s="67"/>
      <c r="J175" s="67"/>
      <c r="K175" s="71"/>
    </row>
    <row r="176" spans="4:11" x14ac:dyDescent="0.15">
      <c r="D176" s="72"/>
      <c r="E176" s="67"/>
      <c r="F176" s="67"/>
      <c r="G176" s="67"/>
      <c r="H176" s="67"/>
      <c r="I176" s="67"/>
      <c r="J176" s="67"/>
      <c r="K176" s="71"/>
    </row>
    <row r="177" spans="4:11" x14ac:dyDescent="0.15">
      <c r="D177" s="72"/>
      <c r="E177" s="67"/>
      <c r="F177" s="67"/>
      <c r="G177" s="67"/>
      <c r="H177" s="67"/>
      <c r="I177" s="67"/>
      <c r="J177" s="67"/>
      <c r="K177" s="71"/>
    </row>
    <row r="178" spans="4:11" x14ac:dyDescent="0.15">
      <c r="D178" s="72"/>
      <c r="E178" s="67"/>
      <c r="F178" s="67"/>
      <c r="G178" s="67"/>
      <c r="H178" s="67"/>
      <c r="I178" s="67"/>
      <c r="J178" s="67"/>
      <c r="K178" s="71"/>
    </row>
    <row r="179" spans="4:11" x14ac:dyDescent="0.15">
      <c r="D179" s="72"/>
      <c r="E179" s="67"/>
      <c r="F179" s="67"/>
      <c r="G179" s="67"/>
      <c r="H179" s="67"/>
      <c r="I179" s="67"/>
      <c r="J179" s="67"/>
      <c r="K179" s="71"/>
    </row>
    <row r="180" spans="4:11" x14ac:dyDescent="0.15">
      <c r="D180" s="72"/>
      <c r="E180" s="67"/>
      <c r="F180" s="67"/>
      <c r="G180" s="67"/>
      <c r="H180" s="67"/>
      <c r="I180" s="67"/>
      <c r="J180" s="67"/>
      <c r="K180" s="71"/>
    </row>
    <row r="181" spans="4:11" x14ac:dyDescent="0.15">
      <c r="D181" s="72"/>
      <c r="E181" s="67"/>
      <c r="F181" s="67"/>
      <c r="G181" s="67"/>
      <c r="H181" s="67"/>
      <c r="I181" s="67"/>
      <c r="J181" s="67"/>
      <c r="K181" s="71"/>
    </row>
    <row r="182" spans="4:11" x14ac:dyDescent="0.15">
      <c r="D182" s="72"/>
      <c r="E182" s="67"/>
      <c r="F182" s="67"/>
      <c r="G182" s="67"/>
      <c r="H182" s="67"/>
      <c r="I182" s="67"/>
      <c r="J182" s="67"/>
      <c r="K182" s="71"/>
    </row>
    <row r="183" spans="4:11" x14ac:dyDescent="0.15">
      <c r="D183" s="72"/>
      <c r="E183" s="67"/>
      <c r="F183" s="67"/>
      <c r="G183" s="67"/>
      <c r="H183" s="67"/>
      <c r="I183" s="67"/>
      <c r="J183" s="67"/>
      <c r="K183" s="71"/>
    </row>
    <row r="184" spans="4:11" x14ac:dyDescent="0.15">
      <c r="D184" s="72"/>
      <c r="E184" s="67"/>
      <c r="F184" s="67"/>
      <c r="G184" s="67"/>
      <c r="H184" s="67"/>
      <c r="I184" s="67"/>
      <c r="J184" s="67"/>
      <c r="K184" s="71"/>
    </row>
    <row r="185" spans="4:11" x14ac:dyDescent="0.15">
      <c r="D185" s="72"/>
      <c r="E185" s="67"/>
      <c r="F185" s="67"/>
      <c r="G185" s="67"/>
      <c r="H185" s="67"/>
      <c r="I185" s="67"/>
      <c r="J185" s="67"/>
      <c r="K185" s="71"/>
    </row>
    <row r="186" spans="4:11" x14ac:dyDescent="0.15">
      <c r="D186" s="72"/>
      <c r="E186" s="67"/>
      <c r="F186" s="67"/>
      <c r="G186" s="67"/>
      <c r="H186" s="67"/>
      <c r="I186" s="67"/>
      <c r="J186" s="67"/>
      <c r="K186" s="71"/>
    </row>
    <row r="187" spans="4:11" x14ac:dyDescent="0.15">
      <c r="D187" s="72"/>
      <c r="E187" s="67"/>
      <c r="F187" s="67"/>
      <c r="G187" s="67"/>
      <c r="H187" s="67"/>
      <c r="I187" s="67"/>
      <c r="J187" s="67"/>
      <c r="K187" s="71"/>
    </row>
    <row r="188" spans="4:11" x14ac:dyDescent="0.15">
      <c r="D188" s="72"/>
      <c r="E188" s="67"/>
      <c r="F188" s="67"/>
      <c r="G188" s="67"/>
      <c r="H188" s="67"/>
      <c r="I188" s="67"/>
      <c r="J188" s="67"/>
      <c r="K188" s="71"/>
    </row>
    <row r="189" spans="4:11" x14ac:dyDescent="0.15">
      <c r="D189" s="73"/>
      <c r="E189" s="68"/>
      <c r="F189" s="68"/>
      <c r="G189" s="68"/>
      <c r="H189" s="68"/>
      <c r="I189" s="68"/>
      <c r="J189" s="68"/>
      <c r="K189" s="7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81" activePane="bottomLeft" state="frozen"/>
      <selection pane="bottomLeft" activeCell="W91" sqref="A91:W91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812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79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723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7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742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755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7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723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7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815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821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820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78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96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838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723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7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723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7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906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7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906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7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1047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:K99" si="76">I98+J98</f>
        <v>43312</v>
      </c>
      <c r="L98">
        <v>93</v>
      </c>
      <c r="N98">
        <f t="shared" ref="N98:N99" si="77">(L98+M98)*36500/(H98*J98)</f>
        <v>9.9838235294117652</v>
      </c>
      <c r="O98" t="s">
        <v>289</v>
      </c>
      <c r="P98">
        <v>135</v>
      </c>
      <c r="Q98">
        <f t="shared" ref="Q98:Q99" si="78">(L98+M98+P98)*36500/(H98*J98)</f>
        <v>24.476470588235294</v>
      </c>
      <c r="R98" s="51">
        <v>-10000</v>
      </c>
      <c r="S98" s="14">
        <v>43312</v>
      </c>
      <c r="T98" s="51">
        <v>94</v>
      </c>
      <c r="U98">
        <v>135</v>
      </c>
      <c r="V98">
        <f t="shared" ref="V98:V99" si="79">(T98+U98)*36500/((S98-I98)*H98)</f>
        <v>24.583823529411763</v>
      </c>
      <c r="W98">
        <f t="shared" ref="W98:W99" si="80">R98+H98</f>
        <v>0</v>
      </c>
      <c r="X98">
        <f t="shared" ref="X98:X99" si="81">(L98+M98+P98)*31/(J98)</f>
        <v>207.88235294117646</v>
      </c>
      <c r="Y98">
        <f t="shared" ref="Y98:Y99" si="82">(T98+U98)*31/(J98)</f>
        <v>208.79411764705881</v>
      </c>
      <c r="Z98">
        <f t="shared" ref="Z98:Z99" si="83">U98-P98</f>
        <v>0</v>
      </c>
    </row>
    <row r="99" spans="2:26" ht="13.5" customHeight="1" x14ac:dyDescent="0.15">
      <c r="B99" t="s">
        <v>726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" si="84">SUM(C99:F99)</f>
        <v>0</v>
      </c>
      <c r="H99">
        <v>1000</v>
      </c>
      <c r="I99" s="1">
        <v>43310</v>
      </c>
      <c r="J99">
        <v>33</v>
      </c>
      <c r="K99" s="1">
        <f t="shared" si="76"/>
        <v>43343</v>
      </c>
      <c r="L99">
        <v>4</v>
      </c>
      <c r="M99" s="15">
        <v>10</v>
      </c>
      <c r="N99">
        <f t="shared" si="77"/>
        <v>15.484848484848484</v>
      </c>
      <c r="Q99">
        <f t="shared" si="78"/>
        <v>15.484848484848484</v>
      </c>
      <c r="R99" s="51"/>
      <c r="S99" s="14"/>
      <c r="T99" s="51"/>
      <c r="V99">
        <f t="shared" si="79"/>
        <v>0</v>
      </c>
      <c r="W99">
        <f t="shared" si="80"/>
        <v>1000</v>
      </c>
      <c r="X99">
        <f t="shared" si="81"/>
        <v>13.151515151515152</v>
      </c>
      <c r="Y99">
        <f t="shared" si="82"/>
        <v>0</v>
      </c>
      <c r="Z99">
        <f t="shared" si="83"/>
        <v>0</v>
      </c>
    </row>
  </sheetData>
  <dataConsolidate link="1"/>
  <phoneticPr fontId="3" type="noConversion"/>
  <conditionalFormatting sqref="K13">
    <cfRule type="expression" dxfId="276" priority="243">
      <formula>"and(Q14&gt;=0,J14&lt;now(),G14&gt;0)"</formula>
    </cfRule>
  </conditionalFormatting>
  <conditionalFormatting sqref="K106:K114 K116:K1048576 K102:K103">
    <cfRule type="expression" dxfId="275" priority="241">
      <formula>AND(R102&gt;=0,K102&lt;NOW(),H102&gt;0)</formula>
    </cfRule>
    <cfRule type="expression" dxfId="274" priority="242">
      <formula>AND(R75&gt;=0,K75&lt;NOW(),H75&gt;0)</formula>
    </cfRule>
  </conditionalFormatting>
  <conditionalFormatting sqref="K25 K48:K56">
    <cfRule type="expression" dxfId="273" priority="256">
      <formula>AND(R25&gt;=0,K25&lt;NOW(),H25&gt;0)</formula>
    </cfRule>
    <cfRule type="expression" dxfId="272" priority="257">
      <formula>AND(#REF!&gt;=0,#REF!&lt;NOW(),#REF!&gt;0)</formula>
    </cfRule>
  </conditionalFormatting>
  <conditionalFormatting sqref="K14">
    <cfRule type="expression" dxfId="271" priority="1745">
      <formula>AND(R14&gt;=0,K14&lt;NOW(),H14&gt;0)</formula>
    </cfRule>
    <cfRule type="expression" dxfId="270" priority="1746">
      <formula>AND(#REF!&gt;=0,#REF!&lt;NOW(),#REF!&gt;0)</formula>
    </cfRule>
  </conditionalFormatting>
  <conditionalFormatting sqref="K7">
    <cfRule type="expression" dxfId="269" priority="2473">
      <formula>AND(R7&gt;=0,K7&lt;NOW(),H7&gt;0)</formula>
    </cfRule>
    <cfRule type="expression" dxfId="268" priority="2474">
      <formula>AND(#REF!&gt;=0,#REF!&lt;NOW(),#REF!&gt;0)</formula>
    </cfRule>
  </conditionalFormatting>
  <conditionalFormatting sqref="K45:K47">
    <cfRule type="expression" dxfId="267" priority="2621">
      <formula>AND(R45&gt;=0,K45&lt;NOW(),H45&gt;0)</formula>
    </cfRule>
    <cfRule type="expression" dxfId="266" priority="2622">
      <formula>AND(#REF!&gt;=0,#REF!&lt;NOW(),#REF!&gt;0)</formula>
    </cfRule>
  </conditionalFormatting>
  <conditionalFormatting sqref="K40 K27 K12">
    <cfRule type="expression" dxfId="265" priority="2665">
      <formula>AND(R12&gt;=0,K12&lt;NOW(),H12&gt;0)</formula>
    </cfRule>
    <cfRule type="expression" dxfId="264" priority="2666">
      <formula>AND(#REF!&gt;=0,#REF!&lt;NOW(),#REF!&gt;0)</formula>
    </cfRule>
  </conditionalFormatting>
  <conditionalFormatting sqref="K29">
    <cfRule type="expression" dxfId="263" priority="2745">
      <formula>AND(R29&gt;=0,K29&lt;NOW(),H29&gt;0)</formula>
    </cfRule>
    <cfRule type="expression" dxfId="262" priority="2746">
      <formula>AND(#REF!&gt;=0,#REF!&lt;NOW(),#REF!&gt;0)</formula>
    </cfRule>
  </conditionalFormatting>
  <conditionalFormatting sqref="K42:K44 K26 K24">
    <cfRule type="expression" dxfId="261" priority="2749">
      <formula>AND(R24&gt;=0,K24&lt;NOW(),H24&gt;0)</formula>
    </cfRule>
    <cfRule type="expression" dxfId="260" priority="2750">
      <formula>AND(#REF!&gt;=0,#REF!&lt;NOW(),#REF!&gt;0)</formula>
    </cfRule>
  </conditionalFormatting>
  <conditionalFormatting sqref="K37">
    <cfRule type="expression" dxfId="259" priority="2763">
      <formula>AND(R37&gt;=0,K37&lt;NOW(),H37&gt;0)</formula>
    </cfRule>
    <cfRule type="expression" dxfId="258" priority="2764">
      <formula>AND(#REF!&gt;=0,#REF!&lt;NOW(),#REF!&gt;0)</formula>
    </cfRule>
  </conditionalFormatting>
  <conditionalFormatting sqref="K39">
    <cfRule type="expression" dxfId="257" priority="2765">
      <formula>AND(R39&gt;=0,K39&lt;NOW(),H39&gt;0)</formula>
    </cfRule>
    <cfRule type="expression" dxfId="256" priority="2766">
      <formula>AND(#REF!&gt;=0,#REF!&lt;NOW(),#REF!&gt;0)</formula>
    </cfRule>
  </conditionalFormatting>
  <conditionalFormatting sqref="K38">
    <cfRule type="expression" dxfId="255" priority="2783">
      <formula>AND(R38&gt;=0,K38&lt;NOW(),H38&gt;0)</formula>
    </cfRule>
    <cfRule type="expression" dxfId="254" priority="2784">
      <formula>AND(#REF!&gt;=0,#REF!&lt;NOW(),#REF!&gt;0)</formula>
    </cfRule>
  </conditionalFormatting>
  <conditionalFormatting sqref="K41 K21">
    <cfRule type="expression" dxfId="253" priority="2785">
      <formula>AND(R21&gt;=0,K21&lt;NOW(),H21&gt;0)</formula>
    </cfRule>
    <cfRule type="expression" dxfId="252" priority="2786">
      <formula>AND(#REF!&gt;=0,#REF!&lt;NOW(),#REF!&gt;0)</formula>
    </cfRule>
  </conditionalFormatting>
  <conditionalFormatting sqref="K34:K36 K18:K20">
    <cfRule type="expression" dxfId="251" priority="2891">
      <formula>AND(R18&gt;=0,K18&lt;NOW(),H18&gt;0)</formula>
    </cfRule>
    <cfRule type="expression" dxfId="250" priority="2892">
      <formula>AND(#REF!&gt;=0,#REF!&lt;NOW(),#REF!&gt;0)</formula>
    </cfRule>
  </conditionalFormatting>
  <conditionalFormatting sqref="K33">
    <cfRule type="expression" dxfId="249" priority="2951">
      <formula>AND(R33&gt;=0,K33&lt;NOW(),H33&gt;0)</formula>
    </cfRule>
    <cfRule type="expression" dxfId="248" priority="2952">
      <formula>AND(#REF!&gt;=0,#REF!&lt;NOW(),#REF!&gt;0)</formula>
    </cfRule>
  </conditionalFormatting>
  <conditionalFormatting sqref="K30:K31 K28">
    <cfRule type="expression" dxfId="247" priority="2983">
      <formula>AND(R28&gt;=0,K28&lt;NOW(),H28&gt;0)</formula>
    </cfRule>
    <cfRule type="expression" dxfId="246" priority="2984">
      <formula>AND(#REF!&gt;=0,#REF!&lt;NOW(),#REF!&gt;0)</formula>
    </cfRule>
  </conditionalFormatting>
  <conditionalFormatting sqref="K32 K10:K11">
    <cfRule type="expression" dxfId="245" priority="2985">
      <formula>AND(R10&gt;=0,K10&lt;NOW(),H10&gt;0)</formula>
    </cfRule>
    <cfRule type="expression" dxfId="244" priority="2986">
      <formula>AND(#REF!&gt;=0,#REF!&lt;NOW(),#REF!&gt;0)</formula>
    </cfRule>
  </conditionalFormatting>
  <conditionalFormatting sqref="K17">
    <cfRule type="expression" dxfId="243" priority="3081">
      <formula>AND(R17&gt;=0,K17&lt;NOW(),H17&gt;0)</formula>
    </cfRule>
    <cfRule type="expression" dxfId="242" priority="3082">
      <formula>AND(#REF!&gt;=0,#REF!&lt;NOW(),#REF!&gt;0)</formula>
    </cfRule>
  </conditionalFormatting>
  <conditionalFormatting sqref="K22 K8">
    <cfRule type="expression" dxfId="241" priority="3105">
      <formula>AND(R8&gt;=0,K8&lt;NOW(),H8&gt;0)</formula>
    </cfRule>
    <cfRule type="expression" dxfId="240" priority="3106">
      <formula>AND(R1&gt;=0,K1&lt;NOW(),H1&gt;0)</formula>
    </cfRule>
  </conditionalFormatting>
  <conditionalFormatting sqref="K15:K16">
    <cfRule type="expression" dxfId="239" priority="3185">
      <formula>AND(R15&gt;=0,K15&lt;NOW(),H15&gt;0)</formula>
    </cfRule>
    <cfRule type="expression" dxfId="238" priority="3186">
      <formula>AND(#REF!&gt;=0,#REF!&lt;NOW(),#REF!&gt;0)</formula>
    </cfRule>
  </conditionalFormatting>
  <conditionalFormatting sqref="K13 K9">
    <cfRule type="expression" dxfId="237" priority="3241">
      <formula>AND(R9&gt;=0,K9&lt;NOW(),H9&gt;0)</formula>
    </cfRule>
    <cfRule type="expression" dxfId="236" priority="3242">
      <formula>AND(R5&gt;=0,K5&lt;NOW(),H5&gt;0)</formula>
    </cfRule>
  </conditionalFormatting>
  <conditionalFormatting sqref="K23">
    <cfRule type="expression" dxfId="235" priority="107">
      <formula>AND(R23&gt;=0,K23&lt;NOW(),H23&gt;0)</formula>
    </cfRule>
    <cfRule type="expression" dxfId="234" priority="108">
      <formula>AND(#REF!&gt;=0,#REF!&lt;NOW(),#REF!&gt;0)</formula>
    </cfRule>
  </conditionalFormatting>
  <conditionalFormatting sqref="K57">
    <cfRule type="expression" dxfId="233" priority="5239">
      <formula>AND(R57&gt;=0,K57&lt;NOW(),H57&gt;0)</formula>
    </cfRule>
    <cfRule type="expression" dxfId="232" priority="5240">
      <formula>AND(R27&gt;=0,K27&lt;NOW(),H27&gt;0)</formula>
    </cfRule>
  </conditionalFormatting>
  <conditionalFormatting sqref="K59">
    <cfRule type="expression" dxfId="231" priority="87">
      <formula>AND(R59&gt;=0,K59&lt;NOW(),H59&gt;0)</formula>
    </cfRule>
    <cfRule type="expression" dxfId="230" priority="88">
      <formula>AND(R29&gt;=0,K29&lt;NOW(),H29&gt;0)</formula>
    </cfRule>
  </conditionalFormatting>
  <conditionalFormatting sqref="K60">
    <cfRule type="expression" dxfId="229" priority="85">
      <formula>AND(R60&gt;=0,K60&lt;NOW(),H60&gt;0)</formula>
    </cfRule>
    <cfRule type="expression" dxfId="228" priority="86">
      <formula>AND(#REF!&gt;=0,#REF!&lt;NOW(),#REF!&gt;0)</formula>
    </cfRule>
  </conditionalFormatting>
  <conditionalFormatting sqref="K61">
    <cfRule type="expression" dxfId="227" priority="83">
      <formula>AND(R61&gt;=0,K61&lt;NOW(),H61&gt;0)</formula>
    </cfRule>
    <cfRule type="expression" dxfId="226" priority="84">
      <formula>AND(#REF!&gt;=0,#REF!&lt;NOW(),#REF!&gt;0)</formula>
    </cfRule>
  </conditionalFormatting>
  <conditionalFormatting sqref="K62">
    <cfRule type="expression" dxfId="225" priority="81">
      <formula>AND(R62&gt;=0,K62&lt;NOW(),H62&gt;0)</formula>
    </cfRule>
    <cfRule type="expression" dxfId="224" priority="82">
      <formula>AND(#REF!&gt;=0,#REF!&lt;NOW(),#REF!&gt;0)</formula>
    </cfRule>
  </conditionalFormatting>
  <conditionalFormatting sqref="K63">
    <cfRule type="expression" dxfId="223" priority="79">
      <formula>AND(R63&gt;=0,K63&lt;NOW(),H63&gt;0)</formula>
    </cfRule>
    <cfRule type="expression" dxfId="222" priority="80">
      <formula>AND(#REF!&gt;=0,#REF!&lt;NOW(),#REF!&gt;0)</formula>
    </cfRule>
  </conditionalFormatting>
  <conditionalFormatting sqref="K64:K65">
    <cfRule type="expression" dxfId="221" priority="77">
      <formula>AND(R64&gt;=0,K64&lt;NOW(),H64&gt;0)</formula>
    </cfRule>
    <cfRule type="expression" dxfId="220" priority="78">
      <formula>AND(#REF!&gt;=0,#REF!&lt;NOW(),#REF!&gt;0)</formula>
    </cfRule>
  </conditionalFormatting>
  <conditionalFormatting sqref="K66 K68">
    <cfRule type="expression" dxfId="219" priority="75">
      <formula>AND(R66&gt;=0,K66&lt;NOW(),H66&gt;0)</formula>
    </cfRule>
    <cfRule type="expression" dxfId="218" priority="76">
      <formula>AND(#REF!&gt;=0,#REF!&lt;NOW(),#REF!&gt;0)</formula>
    </cfRule>
  </conditionalFormatting>
  <conditionalFormatting sqref="K69">
    <cfRule type="expression" dxfId="217" priority="73">
      <formula>AND(R69&gt;=0,K69&lt;NOW(),H69&gt;0)</formula>
    </cfRule>
    <cfRule type="expression" dxfId="216" priority="74">
      <formula>AND(#REF!&gt;=0,#REF!&lt;NOW(),#REF!&gt;0)</formula>
    </cfRule>
  </conditionalFormatting>
  <conditionalFormatting sqref="K70">
    <cfRule type="expression" dxfId="215" priority="69">
      <formula>AND(R70&gt;=0,K70&lt;NOW(),H70&gt;0)</formula>
    </cfRule>
    <cfRule type="expression" dxfId="214" priority="70">
      <formula>AND(#REF!&gt;=0,#REF!&lt;NOW(),#REF!&gt;0)</formula>
    </cfRule>
  </conditionalFormatting>
  <conditionalFormatting sqref="K71">
    <cfRule type="expression" dxfId="213" priority="67">
      <formula>AND(R71&gt;=0,K71&lt;NOW(),H71&gt;0)</formula>
    </cfRule>
    <cfRule type="expression" dxfId="212" priority="68">
      <formula>AND(#REF!&gt;=0,#REF!&lt;NOW(),#REF!&gt;0)</formula>
    </cfRule>
  </conditionalFormatting>
  <conditionalFormatting sqref="K72">
    <cfRule type="expression" dxfId="211" priority="65">
      <formula>AND(R72&gt;=0,K72&lt;NOW(),H72&gt;0)</formula>
    </cfRule>
    <cfRule type="expression" dxfId="210" priority="66">
      <formula>AND(#REF!&gt;=0,#REF!&lt;NOW(),#REF!&gt;0)</formula>
    </cfRule>
  </conditionalFormatting>
  <conditionalFormatting sqref="K73">
    <cfRule type="expression" dxfId="209" priority="63">
      <formula>AND(R73&gt;=0,K73&lt;NOW(),H73&gt;0)</formula>
    </cfRule>
    <cfRule type="expression" dxfId="208" priority="64">
      <formula>AND(#REF!&gt;=0,#REF!&lt;NOW(),#REF!&gt;0)</formula>
    </cfRule>
  </conditionalFormatting>
  <conditionalFormatting sqref="K74">
    <cfRule type="expression" dxfId="207" priority="59">
      <formula>AND(R74&gt;=0,K74&lt;NOW(),H74&gt;0)</formula>
    </cfRule>
    <cfRule type="expression" dxfId="206" priority="60">
      <formula>AND(#REF!&gt;=0,#REF!&lt;NOW(),#REF!&gt;0)</formula>
    </cfRule>
  </conditionalFormatting>
  <conditionalFormatting sqref="K67">
    <cfRule type="expression" dxfId="205" priority="55">
      <formula>AND(R67&gt;=0,K67&lt;NOW(),H67&gt;0)</formula>
    </cfRule>
    <cfRule type="expression" dxfId="204" priority="56">
      <formula>AND(#REF!&gt;=0,#REF!&lt;NOW(),#REF!&gt;0)</formula>
    </cfRule>
  </conditionalFormatting>
  <conditionalFormatting sqref="K75">
    <cfRule type="expression" dxfId="203" priority="53">
      <formula>AND(R75&gt;=0,K75&lt;NOW(),H75&gt;0)</formula>
    </cfRule>
    <cfRule type="expression" dxfId="202" priority="54">
      <formula>AND(#REF!&gt;=0,#REF!&lt;NOW(),#REF!&gt;0)</formula>
    </cfRule>
  </conditionalFormatting>
  <conditionalFormatting sqref="K76">
    <cfRule type="expression" dxfId="201" priority="51">
      <formula>AND(R76&gt;=0,K76&lt;NOW(),H76&gt;0)</formula>
    </cfRule>
    <cfRule type="expression" dxfId="200" priority="52">
      <formula>AND(#REF!&gt;=0,#REF!&lt;NOW(),#REF!&gt;0)</formula>
    </cfRule>
  </conditionalFormatting>
  <conditionalFormatting sqref="K58">
    <cfRule type="expression" dxfId="199" priority="47">
      <formula>AND(R58&gt;=0,K58&lt;NOW(),H58&gt;0)</formula>
    </cfRule>
    <cfRule type="expression" dxfId="198" priority="48">
      <formula>AND(#REF!&gt;=0,#REF!&lt;NOW(),#REF!&gt;0)</formula>
    </cfRule>
  </conditionalFormatting>
  <conditionalFormatting sqref="K100">
    <cfRule type="expression" dxfId="197" priority="5303">
      <formula>AND(R100&gt;=0,K100&lt;NOW(),H100&gt;0)</formula>
    </cfRule>
    <cfRule type="expression" dxfId="196" priority="5304">
      <formula>AND(R74&gt;=0,K74&lt;NOW(),H74&gt;0)</formula>
    </cfRule>
  </conditionalFormatting>
  <conditionalFormatting sqref="K101">
    <cfRule type="expression" dxfId="195" priority="5307">
      <formula>AND(R101&gt;=0,K101&lt;NOW(),H101&gt;0)</formula>
    </cfRule>
    <cfRule type="expression" dxfId="194" priority="5308">
      <formula>AND(#REF!&gt;=0,#REF!&lt;NOW(),#REF!&gt;0)</formula>
    </cfRule>
  </conditionalFormatting>
  <conditionalFormatting sqref="K79">
    <cfRule type="expression" dxfId="193" priority="43">
      <formula>AND(R79&gt;=0,K79&lt;NOW(),H79&gt;0)</formula>
    </cfRule>
    <cfRule type="expression" dxfId="192" priority="44">
      <formula>AND(#REF!&gt;=0,#REF!&lt;NOW(),#REF!&gt;0)</formula>
    </cfRule>
  </conditionalFormatting>
  <conditionalFormatting sqref="K6">
    <cfRule type="expression" dxfId="191" priority="5331">
      <formula>AND(R6&gt;=0,K6&lt;NOW(),H6&gt;0)</formula>
    </cfRule>
    <cfRule type="expression" dxfId="190" priority="5332">
      <formula>AND(R1048529&gt;=0,K1048529&lt;NOW(),H1048529&gt;0)</formula>
    </cfRule>
  </conditionalFormatting>
  <conditionalFormatting sqref="K1:K5">
    <cfRule type="expression" dxfId="189" priority="5333">
      <formula>AND(R1&gt;=0,K1&lt;NOW(),H1&gt;0)</formula>
    </cfRule>
    <cfRule type="expression" dxfId="188" priority="5334">
      <formula>AND(R1048310&gt;=0,K1048310&lt;NOW(),H1048310&gt;0)</formula>
    </cfRule>
  </conditionalFormatting>
  <conditionalFormatting sqref="K80">
    <cfRule type="expression" dxfId="187" priority="41">
      <formula>AND(R80&gt;=0,K80&lt;NOW(),H80&gt;0)</formula>
    </cfRule>
    <cfRule type="expression" dxfId="186" priority="42">
      <formula>AND(#REF!&gt;=0,#REF!&lt;NOW(),#REF!&gt;0)</formula>
    </cfRule>
  </conditionalFormatting>
  <conditionalFormatting sqref="K81">
    <cfRule type="expression" dxfId="185" priority="39">
      <formula>AND(R81&gt;=0,K81&lt;NOW(),H81&gt;0)</formula>
    </cfRule>
    <cfRule type="expression" dxfId="184" priority="40">
      <formula>AND(#REF!&gt;=0,#REF!&lt;NOW(),#REF!&gt;0)</formula>
    </cfRule>
  </conditionalFormatting>
  <conditionalFormatting sqref="K82">
    <cfRule type="expression" dxfId="183" priority="37">
      <formula>AND(R82&gt;=0,K82&lt;NOW(),H82&gt;0)</formula>
    </cfRule>
    <cfRule type="expression" dxfId="182" priority="38">
      <formula>AND(#REF!&gt;=0,#REF!&lt;NOW(),#REF!&gt;0)</formula>
    </cfRule>
  </conditionalFormatting>
  <conditionalFormatting sqref="K83">
    <cfRule type="expression" dxfId="181" priority="35">
      <formula>AND(R83&gt;=0,K83&lt;NOW(),H83&gt;0)</formula>
    </cfRule>
    <cfRule type="expression" dxfId="180" priority="36">
      <formula>AND(#REF!&gt;=0,#REF!&lt;NOW(),#REF!&gt;0)</formula>
    </cfRule>
  </conditionalFormatting>
  <conditionalFormatting sqref="K84">
    <cfRule type="expression" dxfId="179" priority="33">
      <formula>AND(R84&gt;=0,K84&lt;NOW(),H84&gt;0)</formula>
    </cfRule>
    <cfRule type="expression" dxfId="178" priority="34">
      <formula>AND(R49&gt;=0,K49&lt;NOW(),H49&gt;0)</formula>
    </cfRule>
  </conditionalFormatting>
  <conditionalFormatting sqref="K85:K86">
    <cfRule type="expression" dxfId="177" priority="31">
      <formula>AND(R85&gt;=0,K85&lt;NOW(),H85&gt;0)</formula>
    </cfRule>
    <cfRule type="expression" dxfId="176" priority="32">
      <formula>AND(#REF!&gt;=0,#REF!&lt;NOW(),#REF!&gt;0)</formula>
    </cfRule>
  </conditionalFormatting>
  <conditionalFormatting sqref="K105">
    <cfRule type="expression" dxfId="175" priority="5371">
      <formula>AND(R105&gt;=0,K105&lt;NOW(),H105&gt;0)</formula>
    </cfRule>
    <cfRule type="expression" dxfId="174" priority="5372">
      <formula>AND(R77&gt;=0,K78&lt;NOW(),H78&gt;0)</formula>
    </cfRule>
  </conditionalFormatting>
  <conditionalFormatting sqref="K104">
    <cfRule type="expression" dxfId="173" priority="5373">
      <formula>AND(R104&gt;=0,K104&lt;NOW(),H104&gt;0)</formula>
    </cfRule>
    <cfRule type="expression" dxfId="172" priority="5374">
      <formula>AND(#REF!&gt;=0,K77&lt;NOW(),H77&gt;0)</formula>
    </cfRule>
  </conditionalFormatting>
  <conditionalFormatting sqref="K77:K78">
    <cfRule type="expression" dxfId="171" priority="5375">
      <formula>AND(#REF!&gt;=0,K77&lt;NOW(),H77&gt;0)</formula>
    </cfRule>
    <cfRule type="expression" dxfId="170" priority="5376">
      <formula>AND(#REF!&gt;=0,#REF!&lt;NOW(),#REF!&gt;0)</formula>
    </cfRule>
  </conditionalFormatting>
  <conditionalFormatting sqref="K87">
    <cfRule type="expression" dxfId="169" priority="27">
      <formula>AND(R87&gt;=0,K87&lt;NOW(),H87&gt;0)</formula>
    </cfRule>
    <cfRule type="expression" dxfId="168" priority="28">
      <formula>AND(#REF!&gt;=0,#REF!&lt;NOW(),#REF!&gt;0)</formula>
    </cfRule>
  </conditionalFormatting>
  <conditionalFormatting sqref="K115">
    <cfRule type="expression" dxfId="167" priority="5389">
      <formula>AND(R115&gt;=0,K115&lt;NOW(),H115&gt;0)</formula>
    </cfRule>
  </conditionalFormatting>
  <conditionalFormatting sqref="K88">
    <cfRule type="expression" dxfId="166" priority="23">
      <formula>AND(#REF!&gt;=0,K88&lt;NOW(),H88&gt;0)</formula>
    </cfRule>
    <cfRule type="expression" dxfId="165" priority="24">
      <formula>AND(#REF!&gt;=0,#REF!&lt;NOW(),#REF!&gt;0)</formula>
    </cfRule>
  </conditionalFormatting>
  <conditionalFormatting sqref="K89">
    <cfRule type="expression" dxfId="164" priority="21">
      <formula>AND(R89&gt;=0,K89&lt;NOW(),H89&gt;0)</formula>
    </cfRule>
    <cfRule type="expression" dxfId="163" priority="22">
      <formula>AND(#REF!&gt;=0,#REF!&lt;NOW(),#REF!&gt;0)</formula>
    </cfRule>
  </conditionalFormatting>
  <conditionalFormatting sqref="K90">
    <cfRule type="expression" dxfId="162" priority="19">
      <formula>AND(R90&gt;=0,K90&lt;NOW(),H90&gt;0)</formula>
    </cfRule>
    <cfRule type="expression" dxfId="161" priority="20">
      <formula>AND(#REF!&gt;=0,#REF!&lt;NOW(),#REF!&gt;0)</formula>
    </cfRule>
  </conditionalFormatting>
  <conditionalFormatting sqref="K91">
    <cfRule type="expression" dxfId="160" priority="17">
      <formula>AND(R91&gt;=0,K91&lt;NOW(),H91&gt;0)</formula>
    </cfRule>
    <cfRule type="expression" dxfId="159" priority="18">
      <formula>AND(#REF!&gt;=0,#REF!&lt;NOW(),#REF!&gt;0)</formula>
    </cfRule>
  </conditionalFormatting>
  <conditionalFormatting sqref="K92">
    <cfRule type="expression" dxfId="158" priority="15">
      <formula>AND(R92&gt;=0,K92&lt;NOW(),H92&gt;0)</formula>
    </cfRule>
    <cfRule type="expression" dxfId="157" priority="16">
      <formula>AND(#REF!&gt;=0,#REF!&lt;NOW(),#REF!&gt;0)</formula>
    </cfRule>
  </conditionalFormatting>
  <conditionalFormatting sqref="K93">
    <cfRule type="expression" dxfId="156" priority="13">
      <formula>AND(R93&gt;=0,K93&lt;NOW(),H93&gt;0)</formula>
    </cfRule>
    <cfRule type="expression" dxfId="155" priority="14">
      <formula>AND(#REF!&gt;=0,#REF!&lt;NOW(),#REF!&gt;0)</formula>
    </cfRule>
  </conditionalFormatting>
  <conditionalFormatting sqref="K94">
    <cfRule type="expression" dxfId="154" priority="11">
      <formula>AND(R94&gt;=0,K94&lt;NOW(),H94&gt;0)</formula>
    </cfRule>
    <cfRule type="expression" dxfId="153" priority="12">
      <formula>AND(#REF!&gt;=0,#REF!&lt;NOW(),#REF!&gt;0)</formula>
    </cfRule>
  </conditionalFormatting>
  <conditionalFormatting sqref="K95">
    <cfRule type="expression" dxfId="152" priority="9">
      <formula>AND(R95&gt;=0,K95&lt;NOW(),H95&gt;0)</formula>
    </cfRule>
    <cfRule type="expression" dxfId="151" priority="10">
      <formula>AND(#REF!&gt;=0,#REF!&lt;NOW(),#REF!&gt;0)</formula>
    </cfRule>
  </conditionalFormatting>
  <conditionalFormatting sqref="K96">
    <cfRule type="expression" dxfId="150" priority="7">
      <formula>AND(R96&gt;=0,K96&lt;NOW(),H96&gt;0)</formula>
    </cfRule>
    <cfRule type="expression" dxfId="149" priority="8">
      <formula>AND(#REF!&gt;=0,#REF!&lt;NOW(),#REF!&gt;0)</formula>
    </cfRule>
  </conditionalFormatting>
  <conditionalFormatting sqref="K97">
    <cfRule type="expression" dxfId="148" priority="5">
      <formula>AND(R97&gt;=0,K97&lt;NOW(),H97&gt;0)</formula>
    </cfRule>
    <cfRule type="expression" dxfId="147" priority="6">
      <formula>AND(#REF!&gt;=0,#REF!&lt;NOW(),#REF!&gt;0)</formula>
    </cfRule>
  </conditionalFormatting>
  <conditionalFormatting sqref="K98">
    <cfRule type="expression" dxfId="146" priority="3">
      <formula>AND(R98&gt;=0,K98&lt;NOW(),H98&gt;0)</formula>
    </cfRule>
    <cfRule type="expression" dxfId="145" priority="4">
      <formula>AND(#REF!&gt;=0,#REF!&lt;NOW(),#REF!&gt;0)</formula>
    </cfRule>
  </conditionalFormatting>
  <conditionalFormatting sqref="K99">
    <cfRule type="expression" dxfId="144" priority="1">
      <formula>AND(R99&gt;=0,K99&lt;NOW(),H99&gt;0)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9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workbookViewId="0">
      <pane ySplit="2" topLeftCell="A66" activePane="bottomLeft" state="frozen"/>
      <selection pane="bottomLeft" activeCell="B73" sqref="B73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812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78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821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822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822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7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820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723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7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723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7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931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755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7">
        <v>1.8</v>
      </c>
      <c r="M77" s="15"/>
      <c r="N77">
        <f t="shared" si="80"/>
        <v>9</v>
      </c>
      <c r="O77" s="36"/>
      <c r="Q77">
        <f t="shared" si="81"/>
        <v>9</v>
      </c>
      <c r="R77">
        <v>-100</v>
      </c>
      <c r="S77" s="14">
        <v>43321</v>
      </c>
      <c r="T77" s="51">
        <v>1.5</v>
      </c>
      <c r="V77">
        <f t="shared" si="82"/>
        <v>6.083333333333333</v>
      </c>
      <c r="W77">
        <f t="shared" si="83"/>
        <v>0</v>
      </c>
      <c r="X77">
        <f t="shared" si="84"/>
        <v>0.7643835616438357</v>
      </c>
      <c r="Y77">
        <f t="shared" si="85"/>
        <v>0.63698630136986301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912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926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992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>
        <v>-10000</v>
      </c>
      <c r="S83" s="14">
        <v>43312</v>
      </c>
      <c r="T83" s="51">
        <v>94</v>
      </c>
      <c r="U83">
        <v>135</v>
      </c>
      <c r="V83">
        <f t="shared" si="94"/>
        <v>24.583823529411763</v>
      </c>
      <c r="W83">
        <f t="shared" si="95"/>
        <v>0</v>
      </c>
      <c r="X83">
        <f t="shared" si="96"/>
        <v>207.88235294117646</v>
      </c>
      <c r="Y83">
        <f t="shared" si="97"/>
        <v>208.79411764705881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V13" sqref="V13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812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821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820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913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909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893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892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893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958</v>
      </c>
      <c r="P11" s="36">
        <v>660</v>
      </c>
      <c r="Q11" s="36">
        <f t="shared" si="36"/>
        <v>18.896653543307085</v>
      </c>
      <c r="R11">
        <v>-50800</v>
      </c>
      <c r="S11" s="78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98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926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91</v>
      </c>
      <c r="K13" s="38">
        <f t="shared" ref="K13:K14" si="45">I13+J13</f>
        <v>43328</v>
      </c>
      <c r="L13" s="39">
        <v>750</v>
      </c>
      <c r="M13" s="40">
        <v>68</v>
      </c>
      <c r="N13" s="36">
        <f t="shared" ref="N13:N14" si="46">(L13+M13)*36500/(H13*J13)</f>
        <v>10.936630036630037</v>
      </c>
      <c r="O13" t="s">
        <v>289</v>
      </c>
      <c r="P13" s="36">
        <v>230</v>
      </c>
      <c r="Q13" s="36">
        <f t="shared" ref="Q13:Q14" si="47">(L13+M13+P13)*36500/(H13*J13)</f>
        <v>14.011721611721612</v>
      </c>
      <c r="R13" s="51">
        <v>-30000</v>
      </c>
      <c r="S13" s="41">
        <v>43330</v>
      </c>
      <c r="T13" s="51">
        <v>808</v>
      </c>
      <c r="U13" s="51">
        <v>230</v>
      </c>
      <c r="V13">
        <f t="shared" si="37"/>
        <v>13.579569892473119</v>
      </c>
      <c r="W13" s="36">
        <f t="shared" ref="W13:W14" si="48">R13+H13</f>
        <v>0</v>
      </c>
      <c r="X13">
        <f>(L13+M13+P13)*31/(J13)</f>
        <v>357.01098901098902</v>
      </c>
      <c r="Y13">
        <f>(T13+U13)*31/(J13)</f>
        <v>353.60439560439562</v>
      </c>
      <c r="Z13" s="36">
        <f t="shared" ref="Z13:Z14" si="49">U13-P13</f>
        <v>0</v>
      </c>
    </row>
    <row r="14" spans="1:26" x14ac:dyDescent="0.15">
      <c r="B14" s="7" t="s">
        <v>723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7">
        <v>400</v>
      </c>
      <c r="M14" s="15">
        <v>200</v>
      </c>
      <c r="N14">
        <f t="shared" si="46"/>
        <v>13.725932611311674</v>
      </c>
      <c r="O14" s="36"/>
      <c r="Q14">
        <f t="shared" si="47"/>
        <v>13.725932611311674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581.25</v>
      </c>
      <c r="Y14">
        <f t="shared" ref="Y14" si="52">(T14+U14)*31/(J14)</f>
        <v>599.40437499999996</v>
      </c>
      <c r="Z14" s="36">
        <f t="shared" si="49"/>
        <v>0</v>
      </c>
    </row>
    <row r="15" spans="1:26" x14ac:dyDescent="0.15">
      <c r="B15" s="7" t="s">
        <v>983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7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926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926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J8" sqref="J8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42" zoomScaleNormal="100" workbookViewId="0">
      <selection activeCell="A159" sqref="A159:XFD15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732</v>
      </c>
      <c r="AI64" t="s">
        <v>734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733</v>
      </c>
      <c r="AI65" t="s">
        <v>738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735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736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751</v>
      </c>
      <c r="AI68" t="s">
        <v>739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745</v>
      </c>
      <c r="AC69" t="s">
        <v>720</v>
      </c>
      <c r="AH69" t="s">
        <v>759</v>
      </c>
    </row>
    <row r="70" spans="1:35" x14ac:dyDescent="0.15">
      <c r="K70" t="s">
        <v>673</v>
      </c>
      <c r="N70" t="s">
        <v>715</v>
      </c>
      <c r="V70" t="s">
        <v>752</v>
      </c>
      <c r="W70" t="s">
        <v>461</v>
      </c>
      <c r="AC70" s="1" t="s">
        <v>724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804</v>
      </c>
      <c r="Y79" t="s">
        <v>809</v>
      </c>
    </row>
    <row r="80" spans="1:35" x14ac:dyDescent="0.15">
      <c r="K80" t="s">
        <v>775</v>
      </c>
      <c r="V80" t="s">
        <v>763</v>
      </c>
      <c r="X80" t="s">
        <v>805</v>
      </c>
    </row>
    <row r="81" spans="1:34" x14ac:dyDescent="0.15">
      <c r="K81" t="s">
        <v>776</v>
      </c>
      <c r="X81" t="s">
        <v>807</v>
      </c>
    </row>
    <row r="82" spans="1:34" x14ac:dyDescent="0.15">
      <c r="K82" t="s">
        <v>654</v>
      </c>
      <c r="M82" t="s">
        <v>778</v>
      </c>
      <c r="V82" t="s">
        <v>454</v>
      </c>
      <c r="W82" t="s">
        <v>461</v>
      </c>
      <c r="X82" t="s">
        <v>808</v>
      </c>
      <c r="Z82" t="s">
        <v>756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798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799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800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801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802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797</v>
      </c>
    </row>
    <row r="91" spans="1:34" x14ac:dyDescent="0.15">
      <c r="H91" t="s">
        <v>814</v>
      </c>
      <c r="K91" t="s">
        <v>803</v>
      </c>
    </row>
    <row r="92" spans="1:34" x14ac:dyDescent="0.15">
      <c r="K92" t="s">
        <v>796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798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799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800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801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802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797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795</v>
      </c>
    </row>
    <row r="114" spans="1:34" x14ac:dyDescent="0.15">
      <c r="AA114" t="s">
        <v>918</v>
      </c>
      <c r="AB114" t="s">
        <v>919</v>
      </c>
      <c r="AC114" t="s">
        <v>932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795</v>
      </c>
    </row>
    <row r="125" spans="1:34" x14ac:dyDescent="0.15">
      <c r="J125" t="s">
        <v>938</v>
      </c>
      <c r="N125" t="s">
        <v>921</v>
      </c>
    </row>
    <row r="126" spans="1:34" x14ac:dyDescent="0.15">
      <c r="K126" t="s">
        <v>977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0.1890327552527227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hidden="1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hidden="1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hidden="1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hidden="1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hidden="1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hidden="1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0.17328459843781294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795</v>
      </c>
    </row>
    <row r="136" spans="1:34" x14ac:dyDescent="0.15">
      <c r="F136" t="s">
        <v>908</v>
      </c>
      <c r="L136" t="s">
        <v>976</v>
      </c>
      <c r="Z136" t="s">
        <v>975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29488.5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795</v>
      </c>
    </row>
    <row r="147" spans="1:34" x14ac:dyDescent="0.15">
      <c r="K147" t="s">
        <v>995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1000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0.21420737992166564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1000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0.14280439560439559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795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795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795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795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3" workbookViewId="0">
      <selection activeCell="E21" sqref="E21"/>
    </sheetView>
  </sheetViews>
  <sheetFormatPr defaultRowHeight="13.5" x14ac:dyDescent="0.15"/>
  <cols>
    <col min="1" max="1" width="13.625" customWidth="1"/>
    <col min="2" max="2" width="42.125" customWidth="1"/>
  </cols>
  <sheetData>
    <row r="1" spans="1:7" x14ac:dyDescent="0.15">
      <c r="A1">
        <v>20171208</v>
      </c>
      <c r="B1" t="s">
        <v>1017</v>
      </c>
      <c r="G1" s="108" t="s">
        <v>868</v>
      </c>
    </row>
    <row r="2" spans="1:7" x14ac:dyDescent="0.15">
      <c r="B2" t="s">
        <v>1016</v>
      </c>
      <c r="G2" s="89" t="s">
        <v>1065</v>
      </c>
    </row>
    <row r="3" spans="1:7" x14ac:dyDescent="0.15">
      <c r="B3" t="s">
        <v>1018</v>
      </c>
      <c r="G3" s="89" t="s">
        <v>1044</v>
      </c>
    </row>
    <row r="5" spans="1:7" x14ac:dyDescent="0.15">
      <c r="B5" t="s">
        <v>1028</v>
      </c>
      <c r="E5" t="s">
        <v>1081</v>
      </c>
      <c r="G5" s="89" t="s">
        <v>1052</v>
      </c>
    </row>
    <row r="6" spans="1:7" x14ac:dyDescent="0.15">
      <c r="B6" t="s">
        <v>1029</v>
      </c>
      <c r="E6" t="s">
        <v>1082</v>
      </c>
    </row>
    <row r="7" spans="1:7" x14ac:dyDescent="0.15">
      <c r="A7" s="14">
        <v>43163</v>
      </c>
      <c r="B7" t="s">
        <v>1033</v>
      </c>
      <c r="G7" s="89" t="s">
        <v>1072</v>
      </c>
    </row>
    <row r="8" spans="1:7" x14ac:dyDescent="0.15">
      <c r="A8" s="14">
        <v>43226</v>
      </c>
      <c r="B8" t="s">
        <v>1020</v>
      </c>
      <c r="G8" s="89"/>
    </row>
    <row r="9" spans="1:7" x14ac:dyDescent="0.15">
      <c r="A9" s="14">
        <v>43273</v>
      </c>
      <c r="B9" t="s">
        <v>1019</v>
      </c>
      <c r="E9" s="89" t="s">
        <v>1058</v>
      </c>
      <c r="G9" s="89"/>
    </row>
    <row r="10" spans="1:7" x14ac:dyDescent="0.15">
      <c r="A10" s="14">
        <v>43275</v>
      </c>
      <c r="B10" t="s">
        <v>1027</v>
      </c>
      <c r="E10" s="89" t="s">
        <v>1051</v>
      </c>
    </row>
    <row r="11" spans="1:7" x14ac:dyDescent="0.15">
      <c r="A11" s="14">
        <v>43278</v>
      </c>
      <c r="B11" t="s">
        <v>1056</v>
      </c>
      <c r="G11" s="97" t="s">
        <v>1024</v>
      </c>
    </row>
    <row r="12" spans="1:7" x14ac:dyDescent="0.15">
      <c r="A12" s="14">
        <v>43283</v>
      </c>
      <c r="B12" t="s">
        <v>1032</v>
      </c>
      <c r="E12" t="s">
        <v>1083</v>
      </c>
      <c r="G12" s="91" t="s">
        <v>1021</v>
      </c>
    </row>
    <row r="13" spans="1:7" x14ac:dyDescent="0.15">
      <c r="B13" t="s">
        <v>1034</v>
      </c>
      <c r="E13" t="s">
        <v>1084</v>
      </c>
      <c r="G13" s="97" t="s">
        <v>1031</v>
      </c>
    </row>
    <row r="14" spans="1:7" x14ac:dyDescent="0.15">
      <c r="G14" s="93" t="s">
        <v>943</v>
      </c>
    </row>
    <row r="15" spans="1:7" x14ac:dyDescent="0.15">
      <c r="A15" s="14">
        <v>43286</v>
      </c>
      <c r="B15" t="s">
        <v>1045</v>
      </c>
      <c r="E15" t="s">
        <v>1085</v>
      </c>
      <c r="G15" s="97" t="s">
        <v>1022</v>
      </c>
    </row>
    <row r="16" spans="1:7" x14ac:dyDescent="0.15">
      <c r="A16" s="14">
        <v>43290</v>
      </c>
      <c r="B16" t="s">
        <v>1048</v>
      </c>
      <c r="G16" s="97" t="s">
        <v>1023</v>
      </c>
    </row>
    <row r="17" spans="1:7" x14ac:dyDescent="0.15">
      <c r="A17" s="14">
        <v>43291</v>
      </c>
      <c r="B17" t="s">
        <v>1049</v>
      </c>
      <c r="E17" t="s">
        <v>1086</v>
      </c>
      <c r="G17" s="92"/>
    </row>
    <row r="18" spans="1:7" x14ac:dyDescent="0.15">
      <c r="B18" t="s">
        <v>1050</v>
      </c>
      <c r="G18" s="89" t="s">
        <v>945</v>
      </c>
    </row>
    <row r="19" spans="1:7" x14ac:dyDescent="0.15">
      <c r="A19" s="14">
        <v>43298</v>
      </c>
      <c r="B19" t="s">
        <v>1054</v>
      </c>
      <c r="G19" s="89" t="s">
        <v>962</v>
      </c>
    </row>
    <row r="20" spans="1:7" x14ac:dyDescent="0.15">
      <c r="A20" s="14">
        <v>43299</v>
      </c>
      <c r="B20" t="s">
        <v>1053</v>
      </c>
      <c r="E20" t="s">
        <v>1087</v>
      </c>
      <c r="G20" s="67"/>
    </row>
    <row r="21" spans="1:7" x14ac:dyDescent="0.15">
      <c r="A21" s="14">
        <v>43300</v>
      </c>
      <c r="B21" t="s">
        <v>1055</v>
      </c>
    </row>
    <row r="22" spans="1:7" x14ac:dyDescent="0.15">
      <c r="B22" t="s">
        <v>1057</v>
      </c>
      <c r="G22" t="s">
        <v>1013</v>
      </c>
    </row>
    <row r="23" spans="1:7" x14ac:dyDescent="0.15">
      <c r="B23" t="s">
        <v>1061</v>
      </c>
      <c r="G23" t="s">
        <v>1002</v>
      </c>
    </row>
    <row r="24" spans="1:7" x14ac:dyDescent="0.15">
      <c r="A24" s="14">
        <v>43307</v>
      </c>
      <c r="B24" t="s">
        <v>1062</v>
      </c>
      <c r="G24" t="s">
        <v>1001</v>
      </c>
    </row>
    <row r="25" spans="1:7" x14ac:dyDescent="0.15">
      <c r="B25" t="s">
        <v>1064</v>
      </c>
    </row>
    <row r="26" spans="1:7" x14ac:dyDescent="0.15">
      <c r="B26" t="s">
        <v>1063</v>
      </c>
      <c r="G26" t="s">
        <v>1003</v>
      </c>
    </row>
    <row r="27" spans="1:7" x14ac:dyDescent="0.15">
      <c r="A27" s="14">
        <v>43311</v>
      </c>
      <c r="B27" t="s">
        <v>1068</v>
      </c>
      <c r="G27" t="s">
        <v>1004</v>
      </c>
    </row>
    <row r="28" spans="1:7" x14ac:dyDescent="0.15">
      <c r="A28" s="14">
        <v>43314</v>
      </c>
      <c r="B28" t="s">
        <v>1074</v>
      </c>
      <c r="G28" t="s">
        <v>1005</v>
      </c>
    </row>
    <row r="29" spans="1:7" x14ac:dyDescent="0.15">
      <c r="A29" s="14">
        <v>43315</v>
      </c>
      <c r="B29" t="s">
        <v>1073</v>
      </c>
    </row>
    <row r="30" spans="1:7" x14ac:dyDescent="0.15">
      <c r="A30" s="14">
        <v>43317</v>
      </c>
      <c r="B30" t="s">
        <v>1075</v>
      </c>
      <c r="G30" s="101" t="s">
        <v>1007</v>
      </c>
    </row>
    <row r="31" spans="1:7" x14ac:dyDescent="0.15">
      <c r="A31" s="14">
        <v>43323</v>
      </c>
      <c r="B31" t="s">
        <v>1080</v>
      </c>
      <c r="G31" s="54" t="s">
        <v>1006</v>
      </c>
    </row>
    <row r="32" spans="1:7" x14ac:dyDescent="0.15">
      <c r="G32" s="102" t="s">
        <v>1008</v>
      </c>
    </row>
    <row r="33" spans="7:7" x14ac:dyDescent="0.15">
      <c r="G33" s="54" t="s">
        <v>1009</v>
      </c>
    </row>
    <row r="35" spans="7:7" x14ac:dyDescent="0.15">
      <c r="G35" s="54" t="s">
        <v>1010</v>
      </c>
    </row>
    <row r="37" spans="7:7" x14ac:dyDescent="0.15">
      <c r="G37" s="54" t="s">
        <v>1014</v>
      </c>
    </row>
    <row r="39" spans="7:7" x14ac:dyDescent="0.15">
      <c r="G39" s="89" t="s">
        <v>1038</v>
      </c>
    </row>
    <row r="40" spans="7:7" x14ac:dyDescent="0.15">
      <c r="G40" s="94" t="s">
        <v>1037</v>
      </c>
    </row>
    <row r="41" spans="7:7" x14ac:dyDescent="0.15">
      <c r="G41" s="83" t="s">
        <v>1036</v>
      </c>
    </row>
    <row r="42" spans="7:7" x14ac:dyDescent="0.15">
      <c r="G42" s="67" t="s">
        <v>1035</v>
      </c>
    </row>
    <row r="45" spans="7:7" x14ac:dyDescent="0.15">
      <c r="G45" s="99" t="s">
        <v>1039</v>
      </c>
    </row>
    <row r="46" spans="7:7" x14ac:dyDescent="0.15">
      <c r="G46" s="100" t="s">
        <v>1040</v>
      </c>
    </row>
    <row r="47" spans="7:7" x14ac:dyDescent="0.15">
      <c r="G47" s="100" t="s">
        <v>1041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zoomScaleNormal="100" workbookViewId="0">
      <selection activeCell="B2" sqref="B2:B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9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2" spans="2:14" x14ac:dyDescent="0.15">
      <c r="D2" t="s">
        <v>1077</v>
      </c>
      <c r="E2" t="s">
        <v>768</v>
      </c>
      <c r="G2" t="s">
        <v>679</v>
      </c>
      <c r="H2" t="s">
        <v>760</v>
      </c>
    </row>
    <row r="4" spans="2:14" x14ac:dyDescent="0.15">
      <c r="D4" s="20" t="s">
        <v>609</v>
      </c>
      <c r="E4" s="20" t="s">
        <v>610</v>
      </c>
      <c r="F4" s="20" t="s">
        <v>611</v>
      </c>
      <c r="G4" s="20" t="s">
        <v>625</v>
      </c>
      <c r="H4" s="20" t="s">
        <v>612</v>
      </c>
      <c r="I4" s="20" t="s">
        <v>613</v>
      </c>
      <c r="J4" s="20" t="s">
        <v>628</v>
      </c>
      <c r="N4" s="56" t="s">
        <v>655</v>
      </c>
    </row>
    <row r="5" spans="2:14" x14ac:dyDescent="0.15">
      <c r="D5" s="56" t="s">
        <v>614</v>
      </c>
      <c r="E5" s="56" t="s">
        <v>616</v>
      </c>
      <c r="F5" s="56" t="s">
        <v>620</v>
      </c>
      <c r="G5" s="56" t="s">
        <v>863</v>
      </c>
      <c r="H5" s="56" t="s">
        <v>622</v>
      </c>
      <c r="I5" s="57" t="s">
        <v>824</v>
      </c>
      <c r="J5" s="61" t="s">
        <v>869</v>
      </c>
      <c r="L5" s="56" t="s">
        <v>629</v>
      </c>
      <c r="M5" t="s">
        <v>825</v>
      </c>
      <c r="N5" s="56" t="s">
        <v>656</v>
      </c>
    </row>
    <row r="6" spans="2:14" x14ac:dyDescent="0.15">
      <c r="D6" s="56" t="s">
        <v>615</v>
      </c>
      <c r="E6" s="56" t="s">
        <v>677</v>
      </c>
      <c r="F6" s="61" t="s">
        <v>621</v>
      </c>
      <c r="G6" s="61" t="s">
        <v>623</v>
      </c>
      <c r="H6" s="61" t="s">
        <v>623</v>
      </c>
      <c r="I6" s="57" t="s">
        <v>816</v>
      </c>
      <c r="J6" s="56"/>
      <c r="L6" s="56" t="s">
        <v>741</v>
      </c>
      <c r="M6" t="s">
        <v>761</v>
      </c>
      <c r="N6" s="56" t="s">
        <v>680</v>
      </c>
    </row>
    <row r="7" spans="2:14" x14ac:dyDescent="0.15">
      <c r="D7" s="57" t="s">
        <v>866</v>
      </c>
      <c r="E7" s="61" t="s">
        <v>617</v>
      </c>
      <c r="F7" s="61" t="s">
        <v>678</v>
      </c>
      <c r="G7" s="56" t="s">
        <v>1015</v>
      </c>
      <c r="I7" s="61" t="s">
        <v>876</v>
      </c>
      <c r="J7" s="56"/>
      <c r="L7" s="56" t="s">
        <v>645</v>
      </c>
      <c r="M7" t="s">
        <v>762</v>
      </c>
      <c r="N7" s="57" t="s">
        <v>682</v>
      </c>
    </row>
    <row r="8" spans="2:14" x14ac:dyDescent="0.15">
      <c r="D8" s="57"/>
      <c r="E8" s="61" t="s">
        <v>618</v>
      </c>
      <c r="F8" s="61"/>
      <c r="G8" s="56"/>
      <c r="H8" s="56" t="s">
        <v>635</v>
      </c>
      <c r="J8" s="56" t="s">
        <v>729</v>
      </c>
      <c r="L8" s="56" t="s">
        <v>634</v>
      </c>
      <c r="N8" s="56" t="s">
        <v>658</v>
      </c>
    </row>
    <row r="9" spans="2:14" x14ac:dyDescent="0.15">
      <c r="B9" t="s">
        <v>895</v>
      </c>
      <c r="D9" s="57"/>
      <c r="E9" s="61" t="s">
        <v>619</v>
      </c>
      <c r="F9" s="56" t="s">
        <v>624</v>
      </c>
      <c r="G9" s="56" t="s">
        <v>769</v>
      </c>
      <c r="H9" s="56"/>
      <c r="I9" s="57" t="s">
        <v>747</v>
      </c>
      <c r="J9" s="56"/>
      <c r="L9" s="57" t="s">
        <v>675</v>
      </c>
      <c r="N9" s="56" t="s">
        <v>644</v>
      </c>
    </row>
    <row r="10" spans="2:14" x14ac:dyDescent="0.15">
      <c r="B10" t="s">
        <v>896</v>
      </c>
      <c r="D10" s="57"/>
      <c r="E10" s="56" t="s">
        <v>740</v>
      </c>
      <c r="F10" s="56" t="s">
        <v>681</v>
      </c>
      <c r="G10" s="56" t="s">
        <v>864</v>
      </c>
      <c r="H10" s="56"/>
      <c r="I10" s="56" t="s">
        <v>659</v>
      </c>
      <c r="J10" s="61"/>
      <c r="L10" s="76" t="s">
        <v>810</v>
      </c>
      <c r="N10" s="56" t="s">
        <v>728</v>
      </c>
    </row>
    <row r="11" spans="2:14" x14ac:dyDescent="0.15">
      <c r="B11" t="s">
        <v>897</v>
      </c>
      <c r="D11" s="57"/>
      <c r="E11" s="61" t="s">
        <v>679</v>
      </c>
      <c r="F11" s="56" t="s">
        <v>746</v>
      </c>
      <c r="G11" s="56" t="s">
        <v>770</v>
      </c>
      <c r="H11" s="56"/>
      <c r="I11" s="76" t="s">
        <v>865</v>
      </c>
      <c r="J11" s="61" t="s">
        <v>867</v>
      </c>
      <c r="L11" s="56" t="s">
        <v>711</v>
      </c>
    </row>
    <row r="12" spans="2:14" x14ac:dyDescent="0.15">
      <c r="B12" t="s">
        <v>898</v>
      </c>
      <c r="D12" s="58"/>
      <c r="E12" s="56" t="s">
        <v>683</v>
      </c>
      <c r="F12" s="56"/>
      <c r="G12" s="56" t="s">
        <v>771</v>
      </c>
      <c r="H12" s="56"/>
      <c r="I12" s="56" t="s">
        <v>750</v>
      </c>
      <c r="J12" s="56" t="s">
        <v>730</v>
      </c>
      <c r="L12" s="57" t="s">
        <v>783</v>
      </c>
      <c r="N12" s="56" t="s">
        <v>712</v>
      </c>
    </row>
    <row r="13" spans="2:14" x14ac:dyDescent="0.15">
      <c r="D13" s="56"/>
      <c r="E13" s="56"/>
      <c r="F13" s="56"/>
      <c r="G13" s="56"/>
      <c r="H13" s="56"/>
      <c r="I13" s="57" t="s">
        <v>817</v>
      </c>
      <c r="J13" t="s">
        <v>851</v>
      </c>
      <c r="L13" s="56" t="s">
        <v>941</v>
      </c>
    </row>
    <row r="14" spans="2:14" x14ac:dyDescent="0.15">
      <c r="B14" t="s">
        <v>899</v>
      </c>
      <c r="D14" s="57"/>
      <c r="E14" s="56"/>
      <c r="F14" s="56"/>
      <c r="G14" s="56"/>
      <c r="H14" s="56"/>
      <c r="I14" s="57" t="s">
        <v>859</v>
      </c>
      <c r="J14" t="s">
        <v>853</v>
      </c>
      <c r="L14" t="s">
        <v>877</v>
      </c>
    </row>
    <row r="15" spans="2:14" x14ac:dyDescent="0.15">
      <c r="B15" t="s">
        <v>900</v>
      </c>
      <c r="D15" s="56"/>
      <c r="E15" s="56"/>
      <c r="F15" s="56"/>
      <c r="G15" s="56"/>
      <c r="H15" s="56"/>
      <c r="I15" s="87" t="s">
        <v>868</v>
      </c>
      <c r="J15" t="s">
        <v>854</v>
      </c>
    </row>
    <row r="16" spans="2:14" x14ac:dyDescent="0.15">
      <c r="B16" t="s">
        <v>901</v>
      </c>
      <c r="F16" s="1"/>
    </row>
    <row r="17" spans="2:17" x14ac:dyDescent="0.15">
      <c r="F17" s="72"/>
      <c r="G17" s="67"/>
      <c r="H17" s="67"/>
      <c r="I17" t="s">
        <v>902</v>
      </c>
      <c r="J17" t="s">
        <v>858</v>
      </c>
      <c r="K17" s="67"/>
      <c r="L17" s="67"/>
      <c r="M17" s="71"/>
    </row>
    <row r="18" spans="2:17" x14ac:dyDescent="0.15">
      <c r="F18" s="72"/>
      <c r="G18" s="67"/>
      <c r="H18" s="67"/>
      <c r="I18" s="76" t="s">
        <v>1089</v>
      </c>
      <c r="K18" s="67"/>
      <c r="L18" s="67"/>
      <c r="M18" s="71"/>
    </row>
    <row r="19" spans="2:17" x14ac:dyDescent="0.15">
      <c r="F19" s="72"/>
      <c r="G19" s="67"/>
      <c r="H19" s="67"/>
      <c r="I19" s="72" t="s">
        <v>1059</v>
      </c>
      <c r="K19" s="67"/>
      <c r="L19" s="67"/>
      <c r="M19" s="71"/>
    </row>
    <row r="20" spans="2:17" x14ac:dyDescent="0.15">
      <c r="K20" s="67"/>
      <c r="L20" s="67"/>
      <c r="M20" s="71"/>
      <c r="N20" t="s">
        <v>650</v>
      </c>
    </row>
    <row r="21" spans="2:17" x14ac:dyDescent="0.15">
      <c r="B21" s="107" t="s">
        <v>949</v>
      </c>
      <c r="C21" s="108" t="s">
        <v>631</v>
      </c>
      <c r="D21" s="108" t="s">
        <v>641</v>
      </c>
      <c r="E21" s="108" t="s">
        <v>617</v>
      </c>
      <c r="F21" s="108" t="s">
        <v>632</v>
      </c>
      <c r="G21" s="108" t="s">
        <v>942</v>
      </c>
      <c r="H21" s="108" t="s">
        <v>825</v>
      </c>
      <c r="I21" s="108" t="s">
        <v>633</v>
      </c>
      <c r="K21" s="67"/>
      <c r="L21" s="67"/>
      <c r="M21" s="71"/>
      <c r="N21" t="s">
        <v>662</v>
      </c>
    </row>
    <row r="22" spans="2:17" x14ac:dyDescent="0.15">
      <c r="B22" t="s">
        <v>989</v>
      </c>
      <c r="C22" s="67" t="s">
        <v>950</v>
      </c>
      <c r="D22" s="67"/>
      <c r="E22" s="67" t="s">
        <v>947</v>
      </c>
      <c r="F22" s="67" t="s">
        <v>946</v>
      </c>
      <c r="G22" s="109" t="s">
        <v>996</v>
      </c>
      <c r="H22" s="71"/>
      <c r="I22" s="97"/>
      <c r="N22" t="s">
        <v>663</v>
      </c>
    </row>
    <row r="23" spans="2:17" x14ac:dyDescent="0.15">
      <c r="B23" s="52" t="s">
        <v>988</v>
      </c>
      <c r="C23" s="67"/>
      <c r="D23" s="67"/>
      <c r="E23" s="67" t="s">
        <v>948</v>
      </c>
      <c r="F23" s="67"/>
      <c r="G23" s="110" t="s">
        <v>1000</v>
      </c>
      <c r="H23" s="71"/>
      <c r="I23" t="s">
        <v>986</v>
      </c>
    </row>
    <row r="24" spans="2:17" x14ac:dyDescent="0.15">
      <c r="B24" s="97" t="s">
        <v>1012</v>
      </c>
      <c r="C24" s="67" t="s">
        <v>1088</v>
      </c>
      <c r="D24" s="67"/>
      <c r="E24" s="67"/>
      <c r="F24" s="67"/>
      <c r="G24" s="110" t="s">
        <v>997</v>
      </c>
      <c r="H24" s="71"/>
      <c r="I24" t="s">
        <v>987</v>
      </c>
    </row>
    <row r="25" spans="2:17" x14ac:dyDescent="0.15">
      <c r="B25" s="97" t="s">
        <v>1030</v>
      </c>
      <c r="C25" s="67"/>
      <c r="D25" s="67"/>
      <c r="E25" s="67"/>
      <c r="F25" s="67"/>
      <c r="G25" s="110" t="s">
        <v>998</v>
      </c>
      <c r="H25" s="71"/>
      <c r="O25" s="86" t="s">
        <v>868</v>
      </c>
      <c r="P25" s="85" t="s">
        <v>825</v>
      </c>
      <c r="Q25" s="85" t="s">
        <v>834</v>
      </c>
    </row>
    <row r="26" spans="2:17" x14ac:dyDescent="0.15">
      <c r="B26" s="70"/>
      <c r="C26" s="67"/>
      <c r="D26" s="67"/>
      <c r="E26" s="67"/>
      <c r="F26" s="67"/>
      <c r="G26" s="110" t="s">
        <v>999</v>
      </c>
      <c r="H26" s="67"/>
      <c r="I26" s="71"/>
      <c r="N26" t="s">
        <v>831</v>
      </c>
    </row>
    <row r="27" spans="2:17" x14ac:dyDescent="0.15">
      <c r="B27" s="70" t="s">
        <v>1078</v>
      </c>
      <c r="C27" s="67"/>
      <c r="D27" s="67"/>
      <c r="E27" s="67"/>
      <c r="F27" s="67"/>
      <c r="G27" s="110"/>
      <c r="H27" s="71"/>
      <c r="I27" s="89"/>
      <c r="N27" s="88" t="s">
        <v>833</v>
      </c>
    </row>
    <row r="28" spans="2:17" x14ac:dyDescent="0.15">
      <c r="B28" s="70"/>
      <c r="C28" s="67"/>
      <c r="D28" s="67"/>
      <c r="E28" s="67"/>
      <c r="F28" s="67"/>
      <c r="G28" s="110" t="s">
        <v>1007</v>
      </c>
      <c r="H28" s="71"/>
      <c r="I28" s="89"/>
      <c r="N28" t="s">
        <v>843</v>
      </c>
      <c r="O28" t="s">
        <v>832</v>
      </c>
    </row>
    <row r="29" spans="2:17" x14ac:dyDescent="0.15">
      <c r="C29" s="67"/>
      <c r="D29" s="67"/>
      <c r="E29" s="67"/>
      <c r="F29" s="67"/>
      <c r="G29" s="111" t="s">
        <v>1006</v>
      </c>
      <c r="H29" s="71"/>
      <c r="I29" t="s">
        <v>1079</v>
      </c>
      <c r="N29" t="s">
        <v>890</v>
      </c>
      <c r="O29" t="s">
        <v>828</v>
      </c>
    </row>
    <row r="30" spans="2:17" x14ac:dyDescent="0.15">
      <c r="B30" t="s">
        <v>1042</v>
      </c>
      <c r="C30" s="67"/>
      <c r="D30" s="67"/>
      <c r="E30" s="67"/>
      <c r="F30" s="67"/>
      <c r="G30" s="111" t="s">
        <v>1008</v>
      </c>
      <c r="H30" s="71"/>
      <c r="O30" t="s">
        <v>691</v>
      </c>
    </row>
    <row r="31" spans="2:17" x14ac:dyDescent="0.15">
      <c r="B31" t="s">
        <v>1043</v>
      </c>
      <c r="C31" s="67"/>
      <c r="D31" s="67"/>
      <c r="E31" s="67"/>
      <c r="F31" s="67"/>
      <c r="G31" s="111" t="s">
        <v>1009</v>
      </c>
      <c r="H31" s="71"/>
      <c r="N31" t="s">
        <v>844</v>
      </c>
      <c r="O31" t="s">
        <v>847</v>
      </c>
    </row>
    <row r="32" spans="2:17" x14ac:dyDescent="0.15">
      <c r="C32" s="67"/>
      <c r="D32" s="67"/>
      <c r="E32" s="67"/>
      <c r="F32" s="67" t="s">
        <v>590</v>
      </c>
      <c r="G32" s="67"/>
      <c r="H32" s="71"/>
      <c r="N32" t="s">
        <v>845</v>
      </c>
      <c r="O32" s="88" t="s">
        <v>872</v>
      </c>
    </row>
    <row r="33" spans="2:18" x14ac:dyDescent="0.15">
      <c r="B33" s="72"/>
      <c r="C33" s="67"/>
      <c r="D33" s="67"/>
      <c r="E33" s="67"/>
      <c r="F33" s="67"/>
      <c r="G33" s="67"/>
      <c r="H33" s="71"/>
      <c r="N33" t="s">
        <v>850</v>
      </c>
      <c r="O33" t="s">
        <v>846</v>
      </c>
    </row>
    <row r="34" spans="2:18" x14ac:dyDescent="0.15">
      <c r="C34" s="67"/>
      <c r="D34" s="67"/>
      <c r="E34" s="67"/>
      <c r="F34" s="67"/>
      <c r="G34" s="67"/>
      <c r="H34" s="71"/>
      <c r="O34" t="s">
        <v>629</v>
      </c>
    </row>
    <row r="35" spans="2:18" x14ac:dyDescent="0.15">
      <c r="B35" s="72" t="s">
        <v>1076</v>
      </c>
      <c r="C35" s="67"/>
      <c r="D35" s="67"/>
      <c r="E35" s="67"/>
      <c r="F35" s="67"/>
      <c r="H35" s="67"/>
      <c r="I35" s="71"/>
      <c r="N35" t="s">
        <v>855</v>
      </c>
      <c r="O35" s="88" t="s">
        <v>829</v>
      </c>
    </row>
    <row r="36" spans="2:18" x14ac:dyDescent="0.15">
      <c r="B36" s="72" t="s">
        <v>1066</v>
      </c>
      <c r="C36" s="67"/>
      <c r="D36" s="67"/>
      <c r="E36" s="67"/>
      <c r="F36" s="67"/>
      <c r="H36" s="67"/>
      <c r="I36" s="71"/>
      <c r="N36" t="s">
        <v>856</v>
      </c>
    </row>
    <row r="37" spans="2:18" x14ac:dyDescent="0.15">
      <c r="B37" s="103" t="s">
        <v>1067</v>
      </c>
      <c r="N37" t="s">
        <v>857</v>
      </c>
    </row>
    <row r="38" spans="2:18" x14ac:dyDescent="0.15">
      <c r="B38" s="103"/>
      <c r="N38" s="88"/>
    </row>
    <row r="39" spans="2:18" x14ac:dyDescent="0.15">
      <c r="O39" s="59" t="s">
        <v>636</v>
      </c>
    </row>
    <row r="40" spans="2:18" x14ac:dyDescent="0.15">
      <c r="K40" t="s">
        <v>951</v>
      </c>
      <c r="L40" t="s">
        <v>884</v>
      </c>
      <c r="N40" s="88" t="s">
        <v>870</v>
      </c>
      <c r="Q40" t="s">
        <v>688</v>
      </c>
      <c r="R40" t="s">
        <v>689</v>
      </c>
    </row>
    <row r="41" spans="2:18" x14ac:dyDescent="0.15">
      <c r="B41" s="89"/>
      <c r="K41" t="s">
        <v>952</v>
      </c>
      <c r="L41" s="59" t="s">
        <v>927</v>
      </c>
      <c r="O41" s="59" t="s">
        <v>660</v>
      </c>
      <c r="Q41" t="s">
        <v>690</v>
      </c>
    </row>
    <row r="42" spans="2:18" x14ac:dyDescent="0.15">
      <c r="B42" s="89"/>
      <c r="K42" t="s">
        <v>953</v>
      </c>
      <c r="L42" t="s">
        <v>883</v>
      </c>
      <c r="M42" t="s">
        <v>880</v>
      </c>
      <c r="O42" s="59" t="s">
        <v>637</v>
      </c>
      <c r="Q42" t="s">
        <v>691</v>
      </c>
    </row>
    <row r="43" spans="2:18" x14ac:dyDescent="0.15">
      <c r="K43" t="s">
        <v>954</v>
      </c>
      <c r="L43" t="s">
        <v>885</v>
      </c>
      <c r="M43" t="s">
        <v>878</v>
      </c>
      <c r="N43" s="69" t="s">
        <v>873</v>
      </c>
      <c r="O43" s="59" t="s">
        <v>661</v>
      </c>
      <c r="Q43" t="s">
        <v>16</v>
      </c>
    </row>
    <row r="44" spans="2:18" ht="14.25" x14ac:dyDescent="0.15">
      <c r="B44" s="105"/>
      <c r="K44" t="s">
        <v>955</v>
      </c>
      <c r="L44" t="s">
        <v>886</v>
      </c>
      <c r="M44" t="s">
        <v>881</v>
      </c>
      <c r="N44" s="67" t="s">
        <v>874</v>
      </c>
      <c r="O44" s="59" t="s">
        <v>638</v>
      </c>
    </row>
    <row r="45" spans="2:18" x14ac:dyDescent="0.15">
      <c r="L45" t="s">
        <v>887</v>
      </c>
      <c r="M45" t="s">
        <v>879</v>
      </c>
      <c r="N45" s="89" t="s">
        <v>875</v>
      </c>
      <c r="O45" s="59" t="s">
        <v>639</v>
      </c>
    </row>
    <row r="46" spans="2:18" x14ac:dyDescent="0.15">
      <c r="B46" s="106"/>
      <c r="K46" t="s">
        <v>956</v>
      </c>
      <c r="L46" t="s">
        <v>888</v>
      </c>
      <c r="M46" t="s">
        <v>871</v>
      </c>
      <c r="O46" s="59" t="s">
        <v>640</v>
      </c>
    </row>
    <row r="47" spans="2:18" ht="14.25" x14ac:dyDescent="0.15">
      <c r="B47" s="105"/>
      <c r="K47" t="s">
        <v>957</v>
      </c>
      <c r="L47" t="s">
        <v>889</v>
      </c>
      <c r="O47" s="59" t="s">
        <v>642</v>
      </c>
    </row>
    <row r="48" spans="2:18" x14ac:dyDescent="0.15">
      <c r="M48" t="s">
        <v>882</v>
      </c>
      <c r="O48" s="59" t="s">
        <v>647</v>
      </c>
    </row>
    <row r="49" spans="9:20" x14ac:dyDescent="0.15">
      <c r="O49" s="59" t="s">
        <v>649</v>
      </c>
      <c r="Q49" s="60" t="s">
        <v>668</v>
      </c>
      <c r="R49" s="60" t="s">
        <v>648</v>
      </c>
      <c r="S49">
        <v>15201113968</v>
      </c>
      <c r="T49" t="s">
        <v>837</v>
      </c>
    </row>
    <row r="50" spans="9:20" x14ac:dyDescent="0.15">
      <c r="J50" t="s">
        <v>928</v>
      </c>
      <c r="M50" t="s">
        <v>903</v>
      </c>
      <c r="O50" s="59" t="s">
        <v>664</v>
      </c>
    </row>
    <row r="51" spans="9:20" x14ac:dyDescent="0.15">
      <c r="O51" s="59" t="s">
        <v>665</v>
      </c>
    </row>
    <row r="52" spans="9:20" x14ac:dyDescent="0.15">
      <c r="M52" t="s">
        <v>979</v>
      </c>
      <c r="O52" s="59" t="s">
        <v>848</v>
      </c>
    </row>
    <row r="53" spans="9:20" x14ac:dyDescent="0.15">
      <c r="O53" t="s">
        <v>669</v>
      </c>
      <c r="P53" t="s">
        <v>670</v>
      </c>
      <c r="Q53" t="s">
        <v>671</v>
      </c>
      <c r="R53" s="59" t="s">
        <v>672</v>
      </c>
      <c r="S53" t="s">
        <v>676</v>
      </c>
    </row>
    <row r="54" spans="9:20" x14ac:dyDescent="0.15">
      <c r="L54" t="s">
        <v>916</v>
      </c>
      <c r="O54" s="59" t="s">
        <v>674</v>
      </c>
    </row>
    <row r="55" spans="9:20" x14ac:dyDescent="0.15">
      <c r="L55" t="s">
        <v>917</v>
      </c>
      <c r="O55" s="59" t="s">
        <v>782</v>
      </c>
    </row>
    <row r="56" spans="9:20" x14ac:dyDescent="0.15">
      <c r="O56" s="59" t="s">
        <v>748</v>
      </c>
    </row>
    <row r="58" spans="9:20" x14ac:dyDescent="0.15">
      <c r="O58" s="59" t="s">
        <v>744</v>
      </c>
    </row>
    <row r="59" spans="9:20" x14ac:dyDescent="0.15">
      <c r="O59" s="59" t="s">
        <v>749</v>
      </c>
    </row>
    <row r="60" spans="9:20" x14ac:dyDescent="0.15">
      <c r="I60" t="s">
        <v>920</v>
      </c>
      <c r="L60" t="s">
        <v>924</v>
      </c>
      <c r="O60" s="59" t="s">
        <v>860</v>
      </c>
    </row>
    <row r="61" spans="9:20" x14ac:dyDescent="0.15">
      <c r="O61" s="59" t="s">
        <v>777</v>
      </c>
    </row>
    <row r="62" spans="9:20" x14ac:dyDescent="0.15">
      <c r="O62" s="59" t="s">
        <v>781</v>
      </c>
    </row>
    <row r="63" spans="9:20" x14ac:dyDescent="0.15">
      <c r="L63" t="s">
        <v>937</v>
      </c>
      <c r="O63" s="59" t="s">
        <v>782</v>
      </c>
    </row>
    <row r="64" spans="9:20" x14ac:dyDescent="0.15">
      <c r="L64" t="s">
        <v>939</v>
      </c>
      <c r="O64" s="59" t="s">
        <v>786</v>
      </c>
    </row>
    <row r="65" spans="15:15" x14ac:dyDescent="0.15">
      <c r="O65" s="59" t="s">
        <v>827</v>
      </c>
    </row>
    <row r="66" spans="15:15" x14ac:dyDescent="0.15">
      <c r="O66" s="59" t="s">
        <v>922</v>
      </c>
    </row>
    <row r="67" spans="15:15" x14ac:dyDescent="0.15">
      <c r="O67" s="59" t="s">
        <v>923</v>
      </c>
    </row>
    <row r="68" spans="15:15" x14ac:dyDescent="0.15">
      <c r="O68" s="59" t="s">
        <v>944</v>
      </c>
    </row>
  </sheetData>
  <phoneticPr fontId="3" type="noConversion"/>
  <hyperlinks>
    <hyperlink ref="Q49" r:id="rId1"/>
    <hyperlink ref="R49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topLeftCell="B1" workbookViewId="0">
      <pane ySplit="2" topLeftCell="A3" activePane="bottomLeft" state="frozen"/>
      <selection pane="bottomLeft" activeCell="F280" sqref="F280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2.5994068519896958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7600</v>
      </c>
      <c r="I26" s="23">
        <f t="shared" si="1"/>
        <v>5.9236857796466831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hidden="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-30000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-10000</v>
      </c>
      <c r="P42">
        <f>SUMIF('R'!$B:$B,$B42,'R'!$H:$H)</f>
        <v>10000</v>
      </c>
      <c r="Q42">
        <f>SUMIF('R'!$B:$B,$B42,'R'!$R:$R)</f>
        <v>-10000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0</v>
      </c>
      <c r="I46" s="23">
        <f t="shared" si="1"/>
        <v>0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-67100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21.04467316453427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894</v>
      </c>
      <c r="O83" t="s">
        <v>894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22.984290541198845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7.7943233942719514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15.588646788543903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3" customFormat="1" hidden="1" x14ac:dyDescent="0.15">
      <c r="A232" s="81"/>
      <c r="B232" s="82" t="s">
        <v>393</v>
      </c>
      <c r="C232" s="83">
        <f>IF(COUNTIF(系1703!A:A,B232),1,0)</f>
        <v>0</v>
      </c>
      <c r="D232" s="83">
        <f>IF(COUNTIF(系1703!C:C,B232),1,0)</f>
        <v>0</v>
      </c>
      <c r="E232" s="83">
        <f>IF(COUNTIF(系1703!D:D,B232),1,0)</f>
        <v>0</v>
      </c>
      <c r="F232" s="83">
        <f>IF(COUNTIF(系1703!E:E,B232),1,0)</f>
        <v>0</v>
      </c>
      <c r="G232" s="83">
        <f t="shared" ref="G232:G247" si="14">SUM(C232:F232)</f>
        <v>0</v>
      </c>
      <c r="H232" s="83">
        <f t="shared" si="10"/>
        <v>0</v>
      </c>
      <c r="I232" s="84">
        <f t="shared" si="11"/>
        <v>0</v>
      </c>
      <c r="J232" s="83">
        <f>SUMIF(K!$B:$B,$B232,K!$H:$H)</f>
        <v>11930</v>
      </c>
      <c r="K232" s="83">
        <f>SUMIF(K!$B:$B,$B232,K!$R:$R)</f>
        <v>-11930</v>
      </c>
      <c r="L232" s="83">
        <f>SUMIF(N!$B:$B,$B232,N!$H:$H)</f>
        <v>21922</v>
      </c>
      <c r="M232" s="83">
        <f>SUMIF(N!$B:$B,$B232,N!$R:$R)</f>
        <v>-21922</v>
      </c>
      <c r="N232" s="83">
        <f>SUMIF(Y!$B:$B,$B232,Y!$H:$H)</f>
        <v>11930.74</v>
      </c>
      <c r="O232" s="83">
        <f>SUMIF(Y!$B:$B,$B232,Y!$R:$R)</f>
        <v>-11930.74</v>
      </c>
      <c r="P232" s="83">
        <f>SUMIF('R'!$B:$B,$B232,'R'!$H:$H)</f>
        <v>0</v>
      </c>
      <c r="Q232" s="83">
        <f>SUMIF('R'!$B:$B,$B232,'R'!$R:$R)</f>
        <v>0</v>
      </c>
      <c r="R232" s="83">
        <f>SUMIF(L!$B:$B,$B232,L!$H:$H)</f>
        <v>0</v>
      </c>
      <c r="S232" s="83">
        <f>SUMIF(L!$B:$B,$B232,L!$R:$R)</f>
        <v>0</v>
      </c>
      <c r="T232" s="83">
        <f>SUMIF(Gy!$B:$B,$B232,Gy!$H:$H)</f>
        <v>0</v>
      </c>
      <c r="U232" s="83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727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0" t="s">
        <v>742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811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820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830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861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910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912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913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934</v>
      </c>
      <c r="M258" t="s">
        <v>934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836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935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936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7.696894351843552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929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5" t="s">
        <v>905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5" t="s">
        <v>891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5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5" t="s">
        <v>849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5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981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15.588646788543903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x14ac:dyDescent="0.15">
      <c r="B269" s="10" t="s">
        <v>1046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1000</v>
      </c>
      <c r="I269" s="23">
        <f t="shared" ref="I269" si="61">H269*100/(SUM(H$3:H$19976))</f>
        <v>0.77943233942719514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1988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0"/>
        <filter val="10000"/>
        <filter val="20000"/>
        <filter val="27000"/>
        <filter val="29488.5"/>
        <filter val="3335"/>
        <filter val="7600"/>
        <filter val="9875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E79" sqref="E79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F10" sqref="F10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5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-2193060.79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10000</v>
      </c>
      <c r="O2" s="48">
        <f t="shared" ref="O2:O6" ca="1" si="12">C2+D2-SUM(I2:N2)</f>
        <v>23815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2.4952500290701018</v>
      </c>
      <c r="S2" s="46">
        <f ca="1">SUMIF(INDIRECT("'"&amp;B2&amp;"'!W:W"),"=0",INDIRECT("'"&amp;B2&amp;"'!Y:Y"))*12/SUMIF(INDIRECT("'"&amp;B2&amp;"'!W:W"),"=0",INDIRECT("'"&amp;B2&amp;"'!H:H"))</f>
        <v>0.20602344937618747</v>
      </c>
    </row>
    <row r="3" spans="1:61" x14ac:dyDescent="0.15">
      <c r="A3" s="47">
        <f t="shared" ca="1" si="0"/>
        <v>20470</v>
      </c>
      <c r="B3" s="46" t="s">
        <v>406</v>
      </c>
      <c r="C3" s="47">
        <f t="shared" ca="1" si="1"/>
        <v>1837260.71</v>
      </c>
      <c r="D3" s="46">
        <f t="shared" ca="1" si="2"/>
        <v>-1816790.71</v>
      </c>
      <c r="E3" s="46">
        <f t="shared" ca="1" si="3"/>
        <v>-41502.229999999996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470</v>
      </c>
      <c r="O3" s="48">
        <f t="shared" ca="1" si="12"/>
        <v>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2.284370443527862</v>
      </c>
      <c r="S3" s="46">
        <f t="shared" ref="S3:S7" ca="1" si="17">SUMIF(INDIRECT("'"&amp;B3&amp;"'!W:W"),"=0",INDIRECT("'"&amp;B3&amp;"'!X:X"))*12/SUMIF(INDIRECT("'"&amp;B3&amp;"'!W:W"),"=0",INDIRECT("'"&amp;B3&amp;"'!H:H"))</f>
        <v>0.23939695152070553</v>
      </c>
    </row>
    <row r="4" spans="1:61" x14ac:dyDescent="0.15">
      <c r="A4" s="47">
        <f t="shared" ca="1" si="0"/>
        <v>36875</v>
      </c>
      <c r="B4" s="46" t="s">
        <v>296</v>
      </c>
      <c r="C4" s="47">
        <f t="shared" ca="1" si="1"/>
        <v>1294442.8799999999</v>
      </c>
      <c r="D4" s="46">
        <f t="shared" ca="1" si="2"/>
        <v>-1257567.8799999999</v>
      </c>
      <c r="E4" s="46">
        <f t="shared" ca="1" si="3"/>
        <v>-28733.070000000003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36875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2.2848126496360583</v>
      </c>
      <c r="S4" s="46">
        <f t="shared" ca="1" si="17"/>
        <v>0.22198338955614111</v>
      </c>
    </row>
    <row r="5" spans="1:61" x14ac:dyDescent="0.15">
      <c r="A5" s="47">
        <f t="shared" ca="1" si="0"/>
        <v>32858.5</v>
      </c>
      <c r="B5" s="46" t="s">
        <v>405</v>
      </c>
      <c r="C5" s="47">
        <f t="shared" ca="1" si="1"/>
        <v>1611431.9</v>
      </c>
      <c r="D5" s="46">
        <f t="shared" ca="1" si="2"/>
        <v>-1578573.4</v>
      </c>
      <c r="E5" s="46">
        <f t="shared" ca="1" si="3"/>
        <v>-37595.479999999996</v>
      </c>
      <c r="F5" s="46">
        <f t="shared" ca="1" si="4"/>
        <v>24373.38</v>
      </c>
      <c r="G5" s="46">
        <f t="shared" ca="1" si="5"/>
        <v>13493</v>
      </c>
      <c r="H5" s="46">
        <f t="shared" ca="1" si="16"/>
        <v>0</v>
      </c>
      <c r="I5" s="46">
        <f t="shared" ca="1" si="6"/>
        <v>29488.5</v>
      </c>
      <c r="J5" s="46">
        <f t="shared" ca="1" si="7"/>
        <v>470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1000</v>
      </c>
      <c r="O5" s="48">
        <f t="shared" ca="1" si="12"/>
        <v>1900</v>
      </c>
      <c r="P5" s="46">
        <f t="shared" ca="1" si="13"/>
        <v>0.18150351870283815</v>
      </c>
      <c r="Q5" s="46">
        <f t="shared" ca="1" si="14"/>
        <v>0.28198309838597591</v>
      </c>
      <c r="R5" s="46">
        <f t="shared" ca="1" si="15"/>
        <v>2.3816111433272598</v>
      </c>
      <c r="S5" s="46">
        <f t="shared" ca="1" si="17"/>
        <v>0.22742460106644427</v>
      </c>
    </row>
    <row r="6" spans="1:61" x14ac:dyDescent="0.15">
      <c r="A6" s="47">
        <f t="shared" ca="1" si="0"/>
        <v>2380</v>
      </c>
      <c r="B6" s="46" t="s">
        <v>297</v>
      </c>
      <c r="C6" s="47">
        <f t="shared" ca="1" si="1"/>
        <v>1165499.75</v>
      </c>
      <c r="D6" s="46">
        <f t="shared" ca="1" si="2"/>
        <v>-1163119.75</v>
      </c>
      <c r="E6" s="46">
        <f t="shared" ca="1" si="3"/>
        <v>-28631.580000000005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480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0</v>
      </c>
      <c r="O6" s="48">
        <f t="shared" ca="1" si="12"/>
        <v>1900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2.4616192786684263</v>
      </c>
      <c r="S6" s="46">
        <f t="shared" ca="1" si="17"/>
        <v>0.21302570950742708</v>
      </c>
    </row>
    <row r="7" spans="1:61" x14ac:dyDescent="0.15">
      <c r="A7" s="47">
        <f t="shared" ca="1" si="0"/>
        <v>1900</v>
      </c>
      <c r="B7" s="51" t="s">
        <v>795</v>
      </c>
      <c r="C7" s="47">
        <f t="shared" ca="1" si="1"/>
        <v>403727</v>
      </c>
      <c r="D7" s="46">
        <f t="shared" ca="1" si="2"/>
        <v>-401827</v>
      </c>
      <c r="E7" s="46">
        <f t="shared" ca="1" si="3"/>
        <v>-8847.5600000000013</v>
      </c>
      <c r="F7" s="46">
        <f t="shared" ca="1" si="4"/>
        <v>5990.42</v>
      </c>
      <c r="G7" s="46">
        <f t="shared" ca="1" si="5"/>
        <v>3109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0.27046256505014526</v>
      </c>
      <c r="R7" s="46">
        <f t="shared" ref="R7" ca="1" si="21">E7*100/D7</f>
        <v>2.201833127191553</v>
      </c>
      <c r="S7" s="46">
        <f t="shared" ca="1" si="17"/>
        <v>0.19460188655682584</v>
      </c>
    </row>
    <row r="8" spans="1:61" x14ac:dyDescent="0.15">
      <c r="A8" s="47"/>
      <c r="D8" s="51"/>
      <c r="E8" s="51"/>
      <c r="F8" s="51"/>
      <c r="I8" s="51" t="s">
        <v>784</v>
      </c>
      <c r="J8" s="51" t="s">
        <v>940</v>
      </c>
    </row>
    <row r="9" spans="1:61" x14ac:dyDescent="0.15">
      <c r="A9" s="47"/>
      <c r="F9" s="51" t="s">
        <v>1026</v>
      </c>
      <c r="G9" s="51" t="s">
        <v>839</v>
      </c>
      <c r="H9" s="51" t="s">
        <v>590</v>
      </c>
      <c r="I9" s="51" t="s">
        <v>1060</v>
      </c>
      <c r="J9" s="51" t="s">
        <v>716</v>
      </c>
      <c r="K9" s="51" t="s">
        <v>1011</v>
      </c>
    </row>
    <row r="10" spans="1:61" x14ac:dyDescent="0.15">
      <c r="E10" s="51" t="s">
        <v>692</v>
      </c>
      <c r="F10" s="51" t="s">
        <v>985</v>
      </c>
      <c r="G10" s="51" t="s">
        <v>590</v>
      </c>
      <c r="H10" s="51" t="s">
        <v>590</v>
      </c>
      <c r="I10" s="51" t="s">
        <v>716</v>
      </c>
      <c r="J10" s="51" t="s">
        <v>590</v>
      </c>
    </row>
    <row r="11" spans="1:61" x14ac:dyDescent="0.15">
      <c r="G11" s="51" t="s">
        <v>692</v>
      </c>
      <c r="H11" s="51" t="s">
        <v>819</v>
      </c>
      <c r="I11" s="51"/>
      <c r="J11" s="51" t="s">
        <v>984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/>
      <c r="F20" t="s">
        <v>310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/>
      <c r="F21" t="s">
        <v>311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/>
      <c r="F22" t="s">
        <v>314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E23"/>
      <c r="F23" t="s">
        <v>332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79">
        <v>43073</v>
      </c>
      <c r="C24" s="55" t="s">
        <v>743</v>
      </c>
      <c r="E24"/>
      <c r="F24" t="s">
        <v>414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757</v>
      </c>
      <c r="E25"/>
      <c r="F25" t="s">
        <v>415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758</v>
      </c>
      <c r="E26"/>
      <c r="F26" t="s">
        <v>419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835</v>
      </c>
      <c r="E27"/>
      <c r="F27" t="s">
        <v>444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852</v>
      </c>
      <c r="E28"/>
      <c r="F28" t="s">
        <v>731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959</v>
      </c>
      <c r="E29"/>
      <c r="F29" t="s">
        <v>567</v>
      </c>
    </row>
    <row r="30" spans="2:19" x14ac:dyDescent="0.15">
      <c r="B30" s="49">
        <v>43270</v>
      </c>
      <c r="C30" s="55" t="s">
        <v>1025</v>
      </c>
    </row>
    <row r="31" spans="2:19" x14ac:dyDescent="0.15">
      <c r="B31" s="49"/>
    </row>
    <row r="32" spans="2:19" x14ac:dyDescent="0.15">
      <c r="B32" s="49"/>
      <c r="M32" s="51"/>
    </row>
    <row r="33" spans="2:14" x14ac:dyDescent="0.15">
      <c r="B33" s="49"/>
      <c r="E33" s="51"/>
      <c r="F33" s="51"/>
      <c r="M33" s="51"/>
    </row>
    <row r="34" spans="2:14" x14ac:dyDescent="0.15">
      <c r="B34" s="49"/>
      <c r="E34" s="51"/>
      <c r="G34" s="51"/>
    </row>
    <row r="35" spans="2:14" x14ac:dyDescent="0.15">
      <c r="B35" s="49"/>
      <c r="G35" s="51"/>
      <c r="I35" s="51"/>
      <c r="J35" s="51"/>
      <c r="M35" s="51"/>
      <c r="N35" s="51"/>
    </row>
    <row r="36" spans="2:14" x14ac:dyDescent="0.15">
      <c r="B36" s="49"/>
      <c r="E36" s="51"/>
      <c r="M36" s="51"/>
      <c r="N36" s="51"/>
    </row>
    <row r="37" spans="2:14" x14ac:dyDescent="0.15">
      <c r="B37" s="49"/>
      <c r="E37" s="51"/>
      <c r="N37" s="51"/>
    </row>
    <row r="38" spans="2:14" x14ac:dyDescent="0.15">
      <c r="B38" s="49"/>
      <c r="D38" s="51"/>
      <c r="E38" s="51"/>
      <c r="F38" s="51"/>
      <c r="N38" s="51"/>
    </row>
    <row r="39" spans="2:14" x14ac:dyDescent="0.15">
      <c r="B39" s="49"/>
      <c r="N39" s="51"/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963</v>
      </c>
      <c r="E47" s="51" t="s">
        <v>964</v>
      </c>
      <c r="F47" s="51" t="s">
        <v>978</v>
      </c>
      <c r="G47" s="46">
        <v>8</v>
      </c>
    </row>
    <row r="48" spans="2:14" x14ac:dyDescent="0.15">
      <c r="B48" s="49"/>
      <c r="C48" s="55" t="s">
        <v>965</v>
      </c>
      <c r="D48" s="46">
        <v>23</v>
      </c>
      <c r="E48" s="46">
        <v>12</v>
      </c>
    </row>
    <row r="49" spans="2:7" x14ac:dyDescent="0.15">
      <c r="B49" s="49"/>
      <c r="C49" s="104" t="s">
        <v>966</v>
      </c>
      <c r="D49" s="46">
        <v>27</v>
      </c>
      <c r="E49" s="46">
        <v>21</v>
      </c>
    </row>
    <row r="50" spans="2:7" x14ac:dyDescent="0.15">
      <c r="B50" s="49"/>
      <c r="C50" s="55" t="s">
        <v>967</v>
      </c>
      <c r="D50" s="46">
        <v>21</v>
      </c>
      <c r="E50" s="46">
        <v>10</v>
      </c>
    </row>
    <row r="51" spans="2:7" x14ac:dyDescent="0.15">
      <c r="B51" s="49"/>
      <c r="C51" s="104" t="s">
        <v>968</v>
      </c>
      <c r="D51" s="51">
        <v>12</v>
      </c>
      <c r="E51" s="51">
        <v>1</v>
      </c>
    </row>
    <row r="52" spans="2:7" x14ac:dyDescent="0.15">
      <c r="B52" s="49"/>
      <c r="C52" s="104" t="s">
        <v>969</v>
      </c>
      <c r="D52" s="51">
        <v>11</v>
      </c>
      <c r="E52" s="51">
        <v>15</v>
      </c>
      <c r="G52" s="51"/>
    </row>
    <row r="53" spans="2:7" x14ac:dyDescent="0.15">
      <c r="B53" s="49"/>
      <c r="C53" s="104" t="s">
        <v>970</v>
      </c>
      <c r="D53" s="51">
        <v>12</v>
      </c>
      <c r="E53" s="51">
        <v>5</v>
      </c>
      <c r="G53" s="51"/>
    </row>
    <row r="54" spans="2:7" x14ac:dyDescent="0.15">
      <c r="B54" s="49"/>
      <c r="C54" s="55" t="s">
        <v>971</v>
      </c>
      <c r="D54" s="51">
        <v>17</v>
      </c>
      <c r="E54" s="51">
        <v>11</v>
      </c>
    </row>
    <row r="55" spans="2:7" x14ac:dyDescent="0.15">
      <c r="B55" s="49"/>
      <c r="C55" s="55" t="s">
        <v>972</v>
      </c>
      <c r="D55" s="51">
        <v>12</v>
      </c>
      <c r="E55" s="51">
        <v>1</v>
      </c>
    </row>
    <row r="56" spans="2:7" x14ac:dyDescent="0.15">
      <c r="B56" s="49"/>
      <c r="C56" s="55" t="s">
        <v>973</v>
      </c>
      <c r="D56" s="51">
        <v>9</v>
      </c>
      <c r="E56" s="51">
        <v>29</v>
      </c>
    </row>
    <row r="57" spans="2:7" x14ac:dyDescent="0.15">
      <c r="B57" s="49"/>
      <c r="C57" s="55" t="s">
        <v>974</v>
      </c>
      <c r="D57" s="51">
        <v>17</v>
      </c>
      <c r="E57" s="51">
        <v>6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workbookViewId="0">
      <pane ySplit="2" topLeftCell="A188" activePane="bottomLeft" state="frozen"/>
      <selection pane="bottomLeft" activeCell="B200" sqref="B200:K200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812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841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725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726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723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7">
        <v>440</v>
      </c>
      <c r="M149" s="15">
        <v>100</v>
      </c>
      <c r="N149">
        <f t="shared" si="41"/>
        <v>18.700189753320682</v>
      </c>
      <c r="O149" s="51" t="s">
        <v>753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754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7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7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723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7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723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7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742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774</v>
      </c>
      <c r="B157" s="62" t="s">
        <v>726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774</v>
      </c>
      <c r="B158" s="62" t="s">
        <v>726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787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788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789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788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811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788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726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789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820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754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7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823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7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820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840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842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861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862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0" t="s">
        <v>891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0" t="s">
        <v>891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0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0" t="s">
        <v>836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0" t="s">
        <v>904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0" t="s">
        <v>905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754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7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754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7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911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912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912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960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961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981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990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991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994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994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981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85" activePane="bottomLeft" state="frozen"/>
      <selection pane="bottomLeft" activeCell="B94" sqref="B9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812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78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849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742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849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7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925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926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723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7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926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849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993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workbookViewId="0">
      <pane ySplit="2" topLeftCell="A84" activePane="bottomLeft" state="frozen"/>
      <selection pane="bottomLeft" activeCell="W99" sqref="A99:W99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812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737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737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726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726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774</v>
      </c>
      <c r="B71" s="62" t="s">
        <v>726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790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726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813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813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813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726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723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7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813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820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836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813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915</v>
      </c>
      <c r="B88" t="s">
        <v>914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811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907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929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930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929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2:26" s="36" customFormat="1" x14ac:dyDescent="0.15">
      <c r="B97" s="17" t="s">
        <v>933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930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935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930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936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930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0" t="s">
        <v>891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992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2:26" x14ac:dyDescent="0.15">
      <c r="H105" s="51"/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zqr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2018-08-22T09:16:25Z</dcterms:modified>
</cp:coreProperties>
</file>