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eksandr\Documents\PhD results\Elechem\Data\Experimental\"/>
    </mc:Choice>
  </mc:AlternateContent>
  <xr:revisionPtr revIDLastSave="0" documentId="13_ncr:1_{D7ABF94E-44D1-4159-AB6B-4FA1BF96FDE3}" xr6:coauthVersionLast="47" xr6:coauthVersionMax="47" xr10:uidLastSave="{00000000-0000-0000-0000-000000000000}"/>
  <bookViews>
    <workbookView xWindow="22932" yWindow="-108" windowWidth="30936" windowHeight="16776" activeTab="2" xr2:uid="{00000000-000D-0000-FFFF-FFFF00000000}"/>
  </bookViews>
  <sheets>
    <sheet name="Chart1" sheetId="2" r:id="rId1"/>
    <sheet name="Chart2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G32" i="1"/>
  <c r="G31" i="1"/>
  <c r="G30" i="1"/>
  <c r="G29" i="1"/>
  <c r="G28" i="1"/>
  <c r="G27" i="1"/>
  <c r="G26" i="1"/>
  <c r="G25" i="1"/>
  <c r="G24" i="1"/>
  <c r="I24" i="1"/>
  <c r="G23" i="1"/>
  <c r="G22" i="1"/>
  <c r="G21" i="1"/>
  <c r="G20" i="1"/>
  <c r="G19" i="1"/>
  <c r="G18" i="1"/>
  <c r="G17" i="1"/>
  <c r="G16" i="1"/>
  <c r="G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<sst xmlns="http://schemas.openxmlformats.org/spreadsheetml/2006/main" count="270" uniqueCount="43">
  <si>
    <t>Reagent SMILES</t>
  </si>
  <si>
    <t>Reduction potential, V vs Fc0/Fc+</t>
  </si>
  <si>
    <t>Peak potential, V vs. Fc0/Fc+</t>
  </si>
  <si>
    <t>alpha</t>
  </si>
  <si>
    <t>Index</t>
  </si>
  <si>
    <t>Electrode material</t>
  </si>
  <si>
    <t>Source</t>
  </si>
  <si>
    <t>Solvent</t>
  </si>
  <si>
    <t>Reagent charge</t>
  </si>
  <si>
    <t>Product charge</t>
  </si>
  <si>
    <t>Product SMILES</t>
  </si>
  <si>
    <t>Peak current, mJ/cm2</t>
  </si>
  <si>
    <t>Concentration, M</t>
  </si>
  <si>
    <t>C1(C=C(C=CC=C2)C2=C3)=C3C=CC=C1</t>
  </si>
  <si>
    <t>NaN</t>
  </si>
  <si>
    <t>C1(N=NC2=CC=CC=C2)=CC=CC=C1</t>
  </si>
  <si>
    <t>O=C(C1=CC=CC=C1)C2=CC=CC=C2</t>
  </si>
  <si>
    <t>O=C(C=C1)C=CC1=O</t>
  </si>
  <si>
    <t>O=[N+]([O-])C1=CC=CC=C1</t>
  </si>
  <si>
    <t>O=O</t>
  </si>
  <si>
    <t>[O][O]</t>
  </si>
  <si>
    <t>N#C/C(C#N)=C(C=C/1)/C=CC1=C(C#N)\C#N</t>
  </si>
  <si>
    <t>C1(/SC=CS1)=C2SC=CS/2</t>
  </si>
  <si>
    <t>C1(S2)=C(SC3=C2C=CC=C3)C=CC=C1</t>
  </si>
  <si>
    <t>acetonitrile</t>
  </si>
  <si>
    <r>
      <t xml:space="preserve">Bard, A. J.; Faulkner, L. R. </t>
    </r>
    <r>
      <rPr>
        <i/>
        <sz val="11"/>
        <color theme="1"/>
        <rFont val="Calibri"/>
        <family val="2"/>
        <scheme val="minor"/>
      </rPr>
      <t>Electrochemical Methods: Fundamentals and Applications</t>
    </r>
    <r>
      <rPr>
        <sz val="11"/>
        <color theme="1"/>
        <rFont val="Calibri"/>
        <family val="2"/>
        <scheme val="minor"/>
      </rPr>
      <t>, 2nd ed.; Wiley, 2001.</t>
    </r>
  </si>
  <si>
    <t>ClC1=C2C(C=CC=C2)=CC3=C1C=CC=C3</t>
  </si>
  <si>
    <t>ClC1=CC=CC2=CC=CC=C21</t>
  </si>
  <si>
    <t>ClC1=CC=C(C#N)C=C1</t>
  </si>
  <si>
    <t>ClC1=CC=CN=C1</t>
  </si>
  <si>
    <t>ClCC1=CC=CC=C1</t>
  </si>
  <si>
    <t>ClCC1=CC=CC(C(F)(F)F)=C1</t>
  </si>
  <si>
    <t>ClCC1=CC=C([N+]([O-])=O)C=C1</t>
  </si>
  <si>
    <t>CC1=CC=CC(C(F)(F)F)=C1.[Cl-]</t>
  </si>
  <si>
    <t>CC1=CC=CC=C1.[Cl-]</t>
  </si>
  <si>
    <t>N#CCCl</t>
  </si>
  <si>
    <t>N#CC.[Cl-]</t>
  </si>
  <si>
    <t>CC(Cl)C1=CC=CC=C1</t>
  </si>
  <si>
    <t>CCC1=CC=CC=C1.[Cl-]</t>
  </si>
  <si>
    <t>GC</t>
  </si>
  <si>
    <t>Scan rate Vs-1</t>
  </si>
  <si>
    <t>Isse, A. A.; Falciola, L.; Mussini, P. R.; Gennaro, A. Relevance of Electron Transfer Mechanism in Electrocatalysis: The Reduction of Organic Halides at Silver Electrodes. Chem. Commun. 2006, No. 3, 344–346. https://doi.org/10.1039/B513801A.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</si>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</sst>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Sheet1!$J$23:$J$32</c:f>
              <c:numCache>
                <c:formatCode>General</c:formatCode>
                <c:ptCount val="1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C-4418-87E2-019D14A18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3195375"/>
        <c:axId val="273196207"/>
      </c:barChart>
      <c:catAx>
        <c:axId val="27319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3196207"/>
        <c:crosses val="autoZero"/>
        <c:auto val="1"/>
        <c:lblAlgn val="ctr"/>
        <c:lblOffset val="100"/>
        <c:noMultiLvlLbl val="0"/>
      </c:catAx>
      <c:valAx>
        <c:axId val="2731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7319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Sheet1!$A$32:$M$32</c:f>
              <c:strCache>
                <c:ptCount val="13"/>
                <c:pt idx="0">
                  <c:v>30</c:v>
                </c:pt>
                <c:pt idx="1">
                  <c:v>CC(Cl)C1=CC=CC=C1</c:v>
                </c:pt>
                <c:pt idx="2">
                  <c:v>CCC1=CC=CC=C1.[Cl-]</c:v>
                </c:pt>
                <c:pt idx="3">
                  <c:v>0</c:v>
                </c:pt>
                <c:pt idx="4">
                  <c:v>-1</c:v>
                </c:pt>
                <c:pt idx="5">
                  <c:v>NaN</c:v>
                </c:pt>
                <c:pt idx="6">
                  <c:v>-2.33</c:v>
                </c:pt>
                <c:pt idx="7">
                  <c:v>NaN</c:v>
                </c:pt>
                <c:pt idx="8">
                  <c:v>0.26</c:v>
                </c:pt>
                <c:pt idx="9">
                  <c:v>0.002</c:v>
                </c:pt>
                <c:pt idx="10">
                  <c:v>0.2</c:v>
                </c:pt>
                <c:pt idx="11">
                  <c:v>Ag</c:v>
                </c:pt>
                <c:pt idx="12">
                  <c:v>acetonitrile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Sheet1!$N$1:$N$31</c:f>
              <c:strCache>
                <c:ptCount val="31"/>
                <c:pt idx="0">
                  <c:v>Source</c:v>
                </c:pt>
                <c:pt idx="1">
                  <c:v>Bard, A. J.; Faulkner, L. R. Electrochemical Methods: Fundamentals and Applications, 2nd ed.; Wiley, 2001.</c:v>
                </c:pt>
                <c:pt idx="2">
                  <c:v>Bard, A. J.; Faulkner, L. R. Electrochemical Methods: Fundamentals and Applications, 2nd ed.; Wiley, 2001.</c:v>
                </c:pt>
                <c:pt idx="3">
                  <c:v>Bard, A. J.; Faulkner, L. R. Electrochemical Methods: Fundamentals and Applications, 2nd ed.; Wiley, 2001.</c:v>
                </c:pt>
                <c:pt idx="4">
                  <c:v>Bard, A. J.; Faulkner, L. R. Electrochemical Methods: Fundamentals and Applications, 2nd ed.; Wiley, 2001.</c:v>
                </c:pt>
                <c:pt idx="5">
                  <c:v>Bard, A. J.; Faulkner, L. R. Electrochemical Methods: Fundamentals and Applications, 2nd ed.; Wiley, 2001.</c:v>
                </c:pt>
                <c:pt idx="6">
                  <c:v>Bard, A. J.; Faulkner, L. R. Electrochemical Methods: Fundamentals and Applications, 2nd ed.; Wiley, 2001.</c:v>
                </c:pt>
                <c:pt idx="7">
                  <c:v>Bard, A. J.; Faulkner, L. R. Electrochemical Methods: Fundamentals and Applications, 2nd ed.; Wiley, 2001.</c:v>
                </c:pt>
                <c:pt idx="8">
                  <c:v>Bard, A. J.; Faulkner, L. R. Electrochemical Methods: Fundamentals and Applications, 2nd ed.; Wiley, 2001.</c:v>
                </c:pt>
                <c:pt idx="9">
                  <c:v>Bard, A. J.; Faulkner, L. R. Electrochemical Methods: Fundamentals and Applications, 2nd ed.; Wiley, 2001.</c:v>
                </c:pt>
                <c:pt idx="10">
                  <c:v>Bard, A. J.; Faulkner, L. R. Electrochemical Methods: Fundamentals and Applications, 2nd ed.; Wiley, 2001.</c:v>
                </c:pt>
                <c:pt idx="11">
                  <c:v>Bard, A. J.; Faulkner, L. R. Electrochemical Methods: Fundamentals and Applications, 2nd ed.; Wiley, 2001.</c:v>
                </c:pt>
                <c:pt idx="12">
                  <c:v>Bard, A. J.; Faulkner, L. R. Electrochemical Methods: Fundamentals and Applications, 2nd ed.; Wiley, 2001.</c:v>
                </c:pt>
                <c:pt idx="13">
                  <c:v>Bard, A. J.; Faulkner, L. R. Electrochemical Methods: Fundamentals and Applications, 2nd ed.; Wiley, 2001.</c:v>
                </c:pt>
                <c:pt idx="14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15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16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17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18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19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0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1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2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3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4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5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6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7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8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29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  <c:pt idx="30">
                  <c:v>Isse, A. A.; Falciola, L.; Mussini, P. R.; Gennaro, A. Relevance of Electron Transfer Mechanism in Electrocatalysis: The Reduction of Organic Halides at Silver Electrodes. Chem. Commun. 2006, No. 3, 344–346. https://doi.org/10.1039/B513801A.</c:v>
                </c:pt>
              </c:strCache>
            </c:strRef>
          </c:cat>
          <c:val>
            <c:numRef>
              <c:f>Sheet1!$N$32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C-4C6D-97D1-DEEBCFAC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141855"/>
        <c:axId val="1294142271"/>
      </c:barChart>
      <c:catAx>
        <c:axId val="12941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4142271"/>
        <c:crosses val="autoZero"/>
        <c:auto val="1"/>
        <c:lblAlgn val="ctr"/>
        <c:lblOffset val="100"/>
        <c:noMultiLvlLbl val="0"/>
      </c:catAx>
      <c:valAx>
        <c:axId val="129414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941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BB6D21-1B6D-4B1A-9788-C808B43C8351}">
  <sheetPr/>
  <sheetViews>
    <sheetView zoomScale="10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EC9578-4828-4EDC-9CF9-4EE8820AF7EB}">
  <sheetPr/>
  <sheetViews>
    <sheetView zoomScale="10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642" cy="62777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51047-91D3-4D48-80FD-FDB0DE2D38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642" cy="62777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B069F-7D78-4D96-B27B-004EFE5725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pane ySplit="1" topLeftCell="A2" activePane="bottomLeft" state="frozen"/>
      <selection pane="bottomLeft" activeCell="I33" sqref="I33"/>
    </sheetView>
  </sheetViews>
  <sheetFormatPr defaultRowHeight="14.4" x14ac:dyDescent="0.3"/>
  <cols>
    <col min="2" max="2" width="16.5546875" customWidth="1"/>
    <col min="3" max="3" width="14.88671875" customWidth="1"/>
    <col min="4" max="4" width="13.6640625" customWidth="1"/>
    <col min="5" max="5" width="10.6640625" customWidth="1"/>
    <col min="6" max="6" width="10.77734375" customWidth="1"/>
    <col min="7" max="7" width="9.5546875" customWidth="1"/>
  </cols>
  <sheetData>
    <row r="1" spans="1:14" x14ac:dyDescent="0.3">
      <c r="A1" t="s">
        <v>4</v>
      </c>
      <c r="B1" t="s">
        <v>0</v>
      </c>
      <c r="C1" t="s">
        <v>10</v>
      </c>
      <c r="D1" t="s">
        <v>8</v>
      </c>
      <c r="E1" t="s">
        <v>9</v>
      </c>
      <c r="F1" t="s">
        <v>1</v>
      </c>
      <c r="G1" t="s">
        <v>2</v>
      </c>
      <c r="H1" t="s">
        <v>11</v>
      </c>
      <c r="I1" t="s">
        <v>3</v>
      </c>
      <c r="J1" t="s">
        <v>12</v>
      </c>
      <c r="K1" t="s">
        <v>40</v>
      </c>
      <c r="L1" t="s">
        <v>5</v>
      </c>
      <c r="M1" t="s">
        <v>7</v>
      </c>
      <c r="N1" t="s">
        <v>6</v>
      </c>
    </row>
    <row r="2" spans="1:14" x14ac:dyDescent="0.3">
      <c r="A2">
        <v>0</v>
      </c>
      <c r="B2" t="s">
        <v>13</v>
      </c>
      <c r="C2" t="s">
        <v>13</v>
      </c>
      <c r="D2">
        <v>0</v>
      </c>
      <c r="E2">
        <v>1</v>
      </c>
      <c r="F2">
        <f>1.3-0.46</f>
        <v>0.84000000000000008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24</v>
      </c>
      <c r="N2" s="2" t="s">
        <v>25</v>
      </c>
    </row>
    <row r="3" spans="1:14" x14ac:dyDescent="0.3">
      <c r="A3">
        <v>1</v>
      </c>
      <c r="B3" t="s">
        <v>15</v>
      </c>
      <c r="C3" t="s">
        <v>15</v>
      </c>
      <c r="D3">
        <v>0</v>
      </c>
      <c r="E3">
        <v>-1</v>
      </c>
      <c r="F3">
        <f>-1.4-0.46</f>
        <v>-1.8599999999999999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24</v>
      </c>
      <c r="N3" s="2" t="s">
        <v>25</v>
      </c>
    </row>
    <row r="4" spans="1:14" x14ac:dyDescent="0.3">
      <c r="A4">
        <v>2</v>
      </c>
      <c r="B4" t="s">
        <v>16</v>
      </c>
      <c r="C4" t="s">
        <v>16</v>
      </c>
      <c r="D4">
        <v>0</v>
      </c>
      <c r="E4">
        <v>-1</v>
      </c>
      <c r="F4">
        <f>-1.88-0.46</f>
        <v>-2.34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24</v>
      </c>
      <c r="N4" s="2" t="s">
        <v>25</v>
      </c>
    </row>
    <row r="5" spans="1:14" x14ac:dyDescent="0.3">
      <c r="A5">
        <v>3</v>
      </c>
      <c r="B5" t="s">
        <v>17</v>
      </c>
      <c r="C5" t="s">
        <v>17</v>
      </c>
      <c r="D5">
        <v>0</v>
      </c>
      <c r="E5">
        <v>-1</v>
      </c>
      <c r="F5">
        <f>-0.54-0.46</f>
        <v>-1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24</v>
      </c>
      <c r="N5" s="2" t="s">
        <v>25</v>
      </c>
    </row>
    <row r="6" spans="1:14" x14ac:dyDescent="0.3">
      <c r="A6">
        <v>4</v>
      </c>
      <c r="B6" t="s">
        <v>17</v>
      </c>
      <c r="C6" t="s">
        <v>17</v>
      </c>
      <c r="D6">
        <v>-1</v>
      </c>
      <c r="E6">
        <v>-2</v>
      </c>
      <c r="F6">
        <f>-1.4-0.46</f>
        <v>-1.8599999999999999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24</v>
      </c>
      <c r="N6" s="2" t="s">
        <v>25</v>
      </c>
    </row>
    <row r="7" spans="1:14" x14ac:dyDescent="0.3">
      <c r="A7">
        <v>5</v>
      </c>
      <c r="B7" t="s">
        <v>18</v>
      </c>
      <c r="C7" t="s">
        <v>18</v>
      </c>
      <c r="D7">
        <v>0</v>
      </c>
      <c r="E7">
        <v>-1</v>
      </c>
      <c r="F7">
        <f>-1.15-0.46</f>
        <v>-1.6099999999999999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24</v>
      </c>
      <c r="N7" s="2" t="s">
        <v>25</v>
      </c>
    </row>
    <row r="8" spans="1:14" x14ac:dyDescent="0.3">
      <c r="A8">
        <v>6</v>
      </c>
      <c r="B8" t="s">
        <v>19</v>
      </c>
      <c r="C8" t="s">
        <v>20</v>
      </c>
      <c r="D8">
        <v>0</v>
      </c>
      <c r="E8">
        <v>-1</v>
      </c>
      <c r="F8">
        <f>-0.82-0.46</f>
        <v>-1.28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24</v>
      </c>
      <c r="N8" s="2" t="s">
        <v>25</v>
      </c>
    </row>
    <row r="9" spans="1:14" x14ac:dyDescent="0.3">
      <c r="A9">
        <v>7</v>
      </c>
      <c r="B9" s="1" t="s">
        <v>21</v>
      </c>
      <c r="C9" s="1" t="s">
        <v>21</v>
      </c>
      <c r="D9">
        <v>0</v>
      </c>
      <c r="E9">
        <v>-1</v>
      </c>
      <c r="F9">
        <f>0.13-0.46</f>
        <v>-0.33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24</v>
      </c>
      <c r="N9" s="2" t="s">
        <v>25</v>
      </c>
    </row>
    <row r="10" spans="1:14" x14ac:dyDescent="0.3">
      <c r="A10">
        <v>8</v>
      </c>
      <c r="B10" s="1" t="s">
        <v>21</v>
      </c>
      <c r="C10" s="1" t="s">
        <v>21</v>
      </c>
      <c r="D10">
        <v>-1</v>
      </c>
      <c r="E10">
        <v>-2</v>
      </c>
      <c r="F10">
        <f>-0.29-0.46</f>
        <v>-0.75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24</v>
      </c>
      <c r="N10" s="2" t="s">
        <v>25</v>
      </c>
    </row>
    <row r="11" spans="1:14" x14ac:dyDescent="0.3">
      <c r="A11">
        <v>9</v>
      </c>
      <c r="B11" s="1" t="s">
        <v>22</v>
      </c>
      <c r="C11" s="1" t="s">
        <v>22</v>
      </c>
      <c r="D11">
        <v>2</v>
      </c>
      <c r="E11">
        <v>1</v>
      </c>
      <c r="F11">
        <f>0.66-0.46</f>
        <v>0.2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24</v>
      </c>
      <c r="N11" s="2" t="s">
        <v>25</v>
      </c>
    </row>
    <row r="12" spans="1:14" x14ac:dyDescent="0.3">
      <c r="A12">
        <v>10</v>
      </c>
      <c r="B12" s="1" t="s">
        <v>22</v>
      </c>
      <c r="C12" s="1" t="s">
        <v>22</v>
      </c>
      <c r="D12">
        <v>1</v>
      </c>
      <c r="E12">
        <v>0</v>
      </c>
      <c r="F12">
        <f>0.3-0.46</f>
        <v>-0.16000000000000003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24</v>
      </c>
      <c r="N12" s="2" t="s">
        <v>25</v>
      </c>
    </row>
    <row r="13" spans="1:14" x14ac:dyDescent="0.3">
      <c r="A13">
        <v>11</v>
      </c>
      <c r="B13" t="s">
        <v>23</v>
      </c>
      <c r="C13" t="s">
        <v>23</v>
      </c>
      <c r="D13">
        <v>2</v>
      </c>
      <c r="E13">
        <v>1</v>
      </c>
      <c r="F13">
        <f>1.74-0.46</f>
        <v>1.28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24</v>
      </c>
      <c r="N13" s="2" t="s">
        <v>25</v>
      </c>
    </row>
    <row r="14" spans="1:14" x14ac:dyDescent="0.3">
      <c r="A14">
        <v>12</v>
      </c>
      <c r="B14" t="s">
        <v>23</v>
      </c>
      <c r="C14" t="s">
        <v>23</v>
      </c>
      <c r="D14">
        <v>1</v>
      </c>
      <c r="E14">
        <v>0</v>
      </c>
      <c r="F14">
        <f>1.23-0.46</f>
        <v>0.77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24</v>
      </c>
      <c r="N14" s="2" t="s">
        <v>25</v>
      </c>
    </row>
    <row r="15" spans="1:14" x14ac:dyDescent="0.3">
      <c r="A15">
        <v>13</v>
      </c>
      <c r="B15" t="s">
        <v>26</v>
      </c>
      <c r="C15" t="s">
        <v>26</v>
      </c>
      <c r="D15">
        <v>0</v>
      </c>
      <c r="E15">
        <v>-1</v>
      </c>
      <c r="F15" t="s">
        <v>14</v>
      </c>
      <c r="G15">
        <f>-1.79-0.46</f>
        <v>-2.25</v>
      </c>
      <c r="H15" t="s">
        <v>14</v>
      </c>
      <c r="I15">
        <v>1.1100000000000001</v>
      </c>
      <c r="J15">
        <v>2E-3</v>
      </c>
      <c r="K15">
        <v>0.2</v>
      </c>
      <c r="L15" t="s">
        <v>39</v>
      </c>
      <c r="M15" t="s">
        <v>24</v>
      </c>
      <c r="N15" s="2" t="s">
        <v>41</v>
      </c>
    </row>
    <row r="16" spans="1:14" x14ac:dyDescent="0.3">
      <c r="A16">
        <v>14</v>
      </c>
      <c r="B16" t="s">
        <v>27</v>
      </c>
      <c r="C16" t="s">
        <v>27</v>
      </c>
      <c r="D16">
        <v>0</v>
      </c>
      <c r="E16">
        <v>-1</v>
      </c>
      <c r="F16" t="s">
        <v>14</v>
      </c>
      <c r="G16">
        <f>-2.16-0.46</f>
        <v>-2.62</v>
      </c>
      <c r="H16" t="s">
        <v>14</v>
      </c>
      <c r="I16">
        <v>1.1499999999999999</v>
      </c>
      <c r="J16">
        <v>2E-3</v>
      </c>
      <c r="K16">
        <v>0.2</v>
      </c>
      <c r="L16" t="s">
        <v>39</v>
      </c>
      <c r="M16" t="s">
        <v>24</v>
      </c>
      <c r="N16" s="2" t="s">
        <v>41</v>
      </c>
    </row>
    <row r="17" spans="1:14" x14ac:dyDescent="0.3">
      <c r="A17">
        <v>15</v>
      </c>
      <c r="B17" t="s">
        <v>28</v>
      </c>
      <c r="C17" t="s">
        <v>28</v>
      </c>
      <c r="D17">
        <v>0</v>
      </c>
      <c r="E17">
        <v>-1</v>
      </c>
      <c r="F17" t="s">
        <v>14</v>
      </c>
      <c r="G17">
        <f>-1.97-0.46</f>
        <v>-2.4300000000000002</v>
      </c>
      <c r="H17" t="s">
        <v>14</v>
      </c>
      <c r="I17">
        <v>1.26</v>
      </c>
      <c r="J17">
        <v>2E-3</v>
      </c>
      <c r="K17">
        <v>0.2</v>
      </c>
      <c r="L17" t="s">
        <v>39</v>
      </c>
      <c r="M17" t="s">
        <v>24</v>
      </c>
      <c r="N17" s="2" t="s">
        <v>41</v>
      </c>
    </row>
    <row r="18" spans="1:14" x14ac:dyDescent="0.3">
      <c r="A18">
        <v>16</v>
      </c>
      <c r="B18" t="s">
        <v>29</v>
      </c>
      <c r="C18" t="s">
        <v>29</v>
      </c>
      <c r="D18">
        <v>0</v>
      </c>
      <c r="E18">
        <v>-1</v>
      </c>
      <c r="F18" t="s">
        <v>14</v>
      </c>
      <c r="G18">
        <f>-2.25-0.46</f>
        <v>-2.71</v>
      </c>
      <c r="H18" t="s">
        <v>14</v>
      </c>
      <c r="I18">
        <v>0.77</v>
      </c>
      <c r="J18">
        <v>2E-3</v>
      </c>
      <c r="K18">
        <v>0.2</v>
      </c>
      <c r="L18" t="s">
        <v>39</v>
      </c>
      <c r="M18" t="s">
        <v>24</v>
      </c>
      <c r="N18" s="2" t="s">
        <v>41</v>
      </c>
    </row>
    <row r="19" spans="1:14" x14ac:dyDescent="0.3">
      <c r="A19">
        <v>17</v>
      </c>
      <c r="B19" t="s">
        <v>30</v>
      </c>
      <c r="C19" t="s">
        <v>34</v>
      </c>
      <c r="D19">
        <v>0</v>
      </c>
      <c r="E19">
        <v>-1</v>
      </c>
      <c r="F19" t="s">
        <v>14</v>
      </c>
      <c r="G19">
        <f>-2.13-0.46</f>
        <v>-2.59</v>
      </c>
      <c r="H19" t="s">
        <v>14</v>
      </c>
      <c r="I19">
        <v>0.33</v>
      </c>
      <c r="J19">
        <v>2E-3</v>
      </c>
      <c r="K19">
        <v>0.2</v>
      </c>
      <c r="L19" t="s">
        <v>39</v>
      </c>
      <c r="M19" t="s">
        <v>24</v>
      </c>
      <c r="N19" s="2" t="s">
        <v>41</v>
      </c>
    </row>
    <row r="20" spans="1:14" x14ac:dyDescent="0.3">
      <c r="A20">
        <v>18</v>
      </c>
      <c r="B20" t="s">
        <v>31</v>
      </c>
      <c r="C20" t="s">
        <v>33</v>
      </c>
      <c r="D20">
        <v>0</v>
      </c>
      <c r="E20">
        <v>-1</v>
      </c>
      <c r="F20" t="s">
        <v>14</v>
      </c>
      <c r="G20">
        <f>-2.04-0.46</f>
        <v>-2.5</v>
      </c>
      <c r="H20" t="s">
        <v>14</v>
      </c>
      <c r="I20">
        <v>0.4</v>
      </c>
      <c r="J20">
        <v>2E-3</v>
      </c>
      <c r="K20">
        <v>0.2</v>
      </c>
      <c r="L20" t="s">
        <v>39</v>
      </c>
      <c r="M20" t="s">
        <v>24</v>
      </c>
      <c r="N20" s="2" t="s">
        <v>41</v>
      </c>
    </row>
    <row r="21" spans="1:14" x14ac:dyDescent="0.3">
      <c r="A21">
        <v>19</v>
      </c>
      <c r="B21" t="s">
        <v>32</v>
      </c>
      <c r="C21" t="s">
        <v>32</v>
      </c>
      <c r="D21">
        <v>0</v>
      </c>
      <c r="E21">
        <v>-1</v>
      </c>
      <c r="F21" t="s">
        <v>14</v>
      </c>
      <c r="G21">
        <f>-0.91-0.46</f>
        <v>-1.37</v>
      </c>
      <c r="H21" t="s">
        <v>14</v>
      </c>
      <c r="I21">
        <v>0.76</v>
      </c>
      <c r="J21">
        <v>2E-3</v>
      </c>
      <c r="K21">
        <v>0.2</v>
      </c>
      <c r="L21" t="s">
        <v>39</v>
      </c>
      <c r="M21" t="s">
        <v>24</v>
      </c>
      <c r="N21" s="2" t="s">
        <v>41</v>
      </c>
    </row>
    <row r="22" spans="1:14" x14ac:dyDescent="0.3">
      <c r="A22">
        <v>20</v>
      </c>
      <c r="B22" t="s">
        <v>35</v>
      </c>
      <c r="C22" t="s">
        <v>36</v>
      </c>
      <c r="D22">
        <v>0</v>
      </c>
      <c r="E22">
        <v>-1</v>
      </c>
      <c r="F22" t="s">
        <v>14</v>
      </c>
      <c r="G22">
        <f>-1.98-0.46</f>
        <v>-2.44</v>
      </c>
      <c r="H22" t="s">
        <v>14</v>
      </c>
      <c r="I22">
        <v>0.34</v>
      </c>
      <c r="J22">
        <v>2E-3</v>
      </c>
      <c r="K22">
        <v>0.2</v>
      </c>
      <c r="L22" t="s">
        <v>39</v>
      </c>
      <c r="M22" t="s">
        <v>24</v>
      </c>
      <c r="N22" s="2" t="s">
        <v>41</v>
      </c>
    </row>
    <row r="23" spans="1:14" x14ac:dyDescent="0.3">
      <c r="A23">
        <v>21</v>
      </c>
      <c r="B23" t="s">
        <v>37</v>
      </c>
      <c r="C23" t="s">
        <v>38</v>
      </c>
      <c r="D23">
        <v>0</v>
      </c>
      <c r="E23">
        <v>-1</v>
      </c>
      <c r="F23" t="s">
        <v>14</v>
      </c>
      <c r="G23">
        <f>-2.22-0.46</f>
        <v>-2.68</v>
      </c>
      <c r="H23" t="s">
        <v>14</v>
      </c>
      <c r="I23">
        <v>0.28000000000000003</v>
      </c>
      <c r="J23">
        <v>2E-3</v>
      </c>
      <c r="K23">
        <v>0.2</v>
      </c>
      <c r="L23" t="s">
        <v>39</v>
      </c>
      <c r="M23" t="s">
        <v>24</v>
      </c>
      <c r="N23" s="2" t="s">
        <v>41</v>
      </c>
    </row>
    <row r="24" spans="1:14" x14ac:dyDescent="0.3">
      <c r="A24">
        <v>22</v>
      </c>
      <c r="B24" t="s">
        <v>26</v>
      </c>
      <c r="C24" t="s">
        <v>26</v>
      </c>
      <c r="D24">
        <v>0</v>
      </c>
      <c r="E24">
        <v>-1</v>
      </c>
      <c r="F24" t="s">
        <v>14</v>
      </c>
      <c r="G24">
        <f>-1.79-0.46</f>
        <v>-2.25</v>
      </c>
      <c r="H24" t="s">
        <v>14</v>
      </c>
      <c r="I24" s="3">
        <f>51/47.7</f>
        <v>1.0691823899371069</v>
      </c>
      <c r="J24">
        <v>2E-3</v>
      </c>
      <c r="K24">
        <v>0.2</v>
      </c>
      <c r="L24" t="s">
        <v>42</v>
      </c>
      <c r="M24" t="s">
        <v>24</v>
      </c>
      <c r="N24" s="2" t="s">
        <v>41</v>
      </c>
    </row>
    <row r="25" spans="1:14" x14ac:dyDescent="0.3">
      <c r="A25">
        <v>23</v>
      </c>
      <c r="B25" t="s">
        <v>27</v>
      </c>
      <c r="C25" t="s">
        <v>27</v>
      </c>
      <c r="D25">
        <v>0</v>
      </c>
      <c r="E25">
        <v>-1</v>
      </c>
      <c r="F25" t="s">
        <v>14</v>
      </c>
      <c r="G25" s="3">
        <f>-2.19-0.46</f>
        <v>-2.65</v>
      </c>
      <c r="H25" t="s">
        <v>14</v>
      </c>
      <c r="I25" s="3">
        <f>56/47.7</f>
        <v>1.1740041928721174</v>
      </c>
      <c r="J25">
        <v>2E-3</v>
      </c>
      <c r="K25">
        <v>0.2</v>
      </c>
      <c r="L25" t="s">
        <v>42</v>
      </c>
      <c r="M25" t="s">
        <v>24</v>
      </c>
      <c r="N25" s="2" t="s">
        <v>41</v>
      </c>
    </row>
    <row r="26" spans="1:14" x14ac:dyDescent="0.3">
      <c r="A26">
        <v>24</v>
      </c>
      <c r="B26" t="s">
        <v>28</v>
      </c>
      <c r="C26" t="s">
        <v>28</v>
      </c>
      <c r="D26">
        <v>0</v>
      </c>
      <c r="E26">
        <v>-1</v>
      </c>
      <c r="F26" t="s">
        <v>14</v>
      </c>
      <c r="G26" s="3">
        <f>-1.95-0.46</f>
        <v>-2.41</v>
      </c>
      <c r="H26" t="s">
        <v>14</v>
      </c>
      <c r="I26" s="3">
        <f>60/47.7</f>
        <v>1.2578616352201257</v>
      </c>
      <c r="J26">
        <v>2E-3</v>
      </c>
      <c r="K26">
        <v>0.2</v>
      </c>
      <c r="L26" t="s">
        <v>42</v>
      </c>
      <c r="M26" t="s">
        <v>24</v>
      </c>
      <c r="N26" s="2" t="s">
        <v>41</v>
      </c>
    </row>
    <row r="27" spans="1:14" x14ac:dyDescent="0.3">
      <c r="A27">
        <v>25</v>
      </c>
      <c r="B27" t="s">
        <v>29</v>
      </c>
      <c r="C27" t="s">
        <v>29</v>
      </c>
      <c r="D27">
        <v>0</v>
      </c>
      <c r="E27">
        <v>-1</v>
      </c>
      <c r="F27" t="s">
        <v>14</v>
      </c>
      <c r="G27" s="3">
        <f>-2.28-0.46</f>
        <v>-2.7399999999999998</v>
      </c>
      <c r="H27" t="s">
        <v>14</v>
      </c>
      <c r="I27" s="3">
        <v>0.71</v>
      </c>
      <c r="J27">
        <v>2E-3</v>
      </c>
      <c r="K27">
        <v>0.2</v>
      </c>
      <c r="L27" t="s">
        <v>42</v>
      </c>
      <c r="M27" t="s">
        <v>24</v>
      </c>
      <c r="N27" s="2" t="s">
        <v>41</v>
      </c>
    </row>
    <row r="28" spans="1:14" x14ac:dyDescent="0.3">
      <c r="A28">
        <v>26</v>
      </c>
      <c r="B28" t="s">
        <v>30</v>
      </c>
      <c r="C28" t="s">
        <v>34</v>
      </c>
      <c r="D28">
        <v>0</v>
      </c>
      <c r="E28">
        <v>-1</v>
      </c>
      <c r="F28" t="s">
        <v>14</v>
      </c>
      <c r="G28" s="3">
        <f>-1.7-0.46</f>
        <v>-2.16</v>
      </c>
      <c r="H28" t="s">
        <v>14</v>
      </c>
      <c r="I28" s="3">
        <v>0.39</v>
      </c>
      <c r="J28">
        <v>2E-3</v>
      </c>
      <c r="K28">
        <v>0.2</v>
      </c>
      <c r="L28" t="s">
        <v>42</v>
      </c>
      <c r="M28" t="s">
        <v>24</v>
      </c>
      <c r="N28" s="2" t="s">
        <v>41</v>
      </c>
    </row>
    <row r="29" spans="1:14" x14ac:dyDescent="0.3">
      <c r="A29">
        <v>27</v>
      </c>
      <c r="B29" t="s">
        <v>31</v>
      </c>
      <c r="C29" t="s">
        <v>33</v>
      </c>
      <c r="D29">
        <v>0</v>
      </c>
      <c r="E29">
        <v>-1</v>
      </c>
      <c r="F29" t="s">
        <v>14</v>
      </c>
      <c r="G29" s="3">
        <f>-1.66-0.46</f>
        <v>-2.12</v>
      </c>
      <c r="H29" t="s">
        <v>14</v>
      </c>
      <c r="I29" s="3">
        <v>0.36</v>
      </c>
      <c r="J29">
        <v>2E-3</v>
      </c>
      <c r="K29">
        <v>0.2</v>
      </c>
      <c r="L29" t="s">
        <v>42</v>
      </c>
      <c r="M29" t="s">
        <v>24</v>
      </c>
      <c r="N29" s="2" t="s">
        <v>41</v>
      </c>
    </row>
    <row r="30" spans="1:14" x14ac:dyDescent="0.3">
      <c r="A30">
        <v>28</v>
      </c>
      <c r="B30" t="s">
        <v>32</v>
      </c>
      <c r="C30" t="s">
        <v>32</v>
      </c>
      <c r="D30">
        <v>0</v>
      </c>
      <c r="E30">
        <v>-1</v>
      </c>
      <c r="F30" t="s">
        <v>14</v>
      </c>
      <c r="G30" s="3">
        <f>-0.92-0.46</f>
        <v>-1.3800000000000001</v>
      </c>
      <c r="H30" t="s">
        <v>14</v>
      </c>
      <c r="I30" s="3">
        <v>0.71</v>
      </c>
      <c r="J30">
        <v>2E-3</v>
      </c>
      <c r="K30">
        <v>0.2</v>
      </c>
      <c r="L30" t="s">
        <v>42</v>
      </c>
      <c r="M30" t="s">
        <v>24</v>
      </c>
      <c r="N30" s="2" t="s">
        <v>41</v>
      </c>
    </row>
    <row r="31" spans="1:14" x14ac:dyDescent="0.3">
      <c r="A31">
        <v>29</v>
      </c>
      <c r="B31" t="s">
        <v>35</v>
      </c>
      <c r="C31" t="s">
        <v>36</v>
      </c>
      <c r="D31">
        <v>0</v>
      </c>
      <c r="E31">
        <v>-1</v>
      </c>
      <c r="F31" t="s">
        <v>14</v>
      </c>
      <c r="G31" s="3">
        <f>-1.39-0.46</f>
        <v>-1.8499999999999999</v>
      </c>
      <c r="H31" t="s">
        <v>14</v>
      </c>
      <c r="I31" s="3">
        <v>0.26</v>
      </c>
      <c r="J31">
        <v>2E-3</v>
      </c>
      <c r="K31">
        <v>0.2</v>
      </c>
      <c r="L31" t="s">
        <v>42</v>
      </c>
      <c r="M31" t="s">
        <v>24</v>
      </c>
      <c r="N31" s="2" t="s">
        <v>41</v>
      </c>
    </row>
    <row r="32" spans="1:14" x14ac:dyDescent="0.3">
      <c r="A32">
        <v>30</v>
      </c>
      <c r="B32" t="s">
        <v>37</v>
      </c>
      <c r="C32" t="s">
        <v>38</v>
      </c>
      <c r="D32">
        <v>0</v>
      </c>
      <c r="E32">
        <v>-1</v>
      </c>
      <c r="F32" t="s">
        <v>14</v>
      </c>
      <c r="G32" s="3">
        <f>-1.87-0.46</f>
        <v>-2.33</v>
      </c>
      <c r="H32" t="s">
        <v>14</v>
      </c>
      <c r="I32" s="3">
        <v>0.26</v>
      </c>
      <c r="J32">
        <v>2E-3</v>
      </c>
      <c r="K32">
        <v>0.2</v>
      </c>
      <c r="L32" t="s">
        <v>42</v>
      </c>
      <c r="M32" t="s">
        <v>24</v>
      </c>
      <c r="N32" s="2" t="s">
        <v>41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</dc:creator>
  <cp:lastModifiedBy>Aleksandr Kramarenko</cp:lastModifiedBy>
  <dcterms:created xsi:type="dcterms:W3CDTF">2015-06-05T18:17:20Z</dcterms:created>
  <dcterms:modified xsi:type="dcterms:W3CDTF">2023-10-23T07:21:31Z</dcterms:modified>
</cp:coreProperties>
</file>