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 tabRatio="211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Sheet1!$B$1:$B$60</definedName>
  </definedNames>
  <calcPr calcId="125725"/>
</workbook>
</file>

<file path=xl/calcChain.xml><?xml version="1.0" encoding="utf-8"?>
<calcChain xmlns="http://schemas.openxmlformats.org/spreadsheetml/2006/main">
  <c r="H4" i="1"/>
  <c r="H5"/>
  <c r="H6"/>
  <c r="H7"/>
  <c r="H8"/>
  <c r="H9"/>
  <c r="H10"/>
  <c r="H11"/>
  <c r="I4"/>
  <c r="I5" s="1"/>
  <c r="G4"/>
  <c r="G5" s="1"/>
  <c r="G6" s="1"/>
  <c r="G7" s="1"/>
  <c r="G8" s="1"/>
  <c r="G9" s="1"/>
  <c r="G10" s="1"/>
  <c r="G11" s="1"/>
  <c r="F5"/>
  <c r="F6"/>
  <c r="F7"/>
  <c r="F8"/>
  <c r="F9"/>
  <c r="F10"/>
  <c r="F11"/>
  <c r="F4"/>
  <c r="E5"/>
  <c r="E6" s="1"/>
  <c r="E7" s="1"/>
  <c r="E8" s="1"/>
  <c r="E9" s="1"/>
  <c r="E10" s="1"/>
  <c r="E11" s="1"/>
  <c r="E4"/>
  <c r="D11"/>
  <c r="D10"/>
  <c r="D9"/>
  <c r="D8"/>
  <c r="D7"/>
  <c r="D6"/>
  <c r="D5"/>
  <c r="D4"/>
  <c r="H2"/>
  <c r="E2"/>
  <c r="D2"/>
  <c r="F2" s="1"/>
  <c r="C2"/>
  <c r="I6" l="1"/>
  <c r="I7" s="1"/>
  <c r="I8" s="1"/>
  <c r="I9" s="1"/>
  <c r="I10" s="1"/>
  <c r="I11"/>
</calcChain>
</file>

<file path=xl/sharedStrings.xml><?xml version="1.0" encoding="utf-8"?>
<sst xmlns="http://schemas.openxmlformats.org/spreadsheetml/2006/main" count="23" uniqueCount="23">
  <si>
    <t>Cước phí</t>
  </si>
  <si>
    <t>Trung bình
 cước phí</t>
  </si>
  <si>
    <t>Cước phí
 lớn nhất</t>
  </si>
  <si>
    <t>Cước phí 
nhỏ nhất</t>
  </si>
  <si>
    <t>Khoảng quan sát 
(Range)</t>
  </si>
  <si>
    <t>STT</t>
  </si>
  <si>
    <t>Số nhóm</t>
  </si>
  <si>
    <t>Độ rộng nhóm</t>
  </si>
  <si>
    <t>Nhóm</t>
  </si>
  <si>
    <t>1-20</t>
  </si>
  <si>
    <t>21-40</t>
  </si>
  <si>
    <t>41-60</t>
  </si>
  <si>
    <t>61-80</t>
  </si>
  <si>
    <t>81-100</t>
  </si>
  <si>
    <t>101-120</t>
  </si>
  <si>
    <t>121-140</t>
  </si>
  <si>
    <t>141-160</t>
  </si>
  <si>
    <t>Tần số</t>
  </si>
  <si>
    <t>Tần số tích lũy</t>
  </si>
  <si>
    <t>Tần suất</t>
  </si>
  <si>
    <t>Tần suất tích lũy</t>
  </si>
  <si>
    <t>Tần suất phần trăm</t>
  </si>
  <si>
    <t>Tần suất phần trăm tích lũy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</si>
</sst>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/>
    </xf>
    <xf numFmtId="49" fontId="1" fillId="3" borderId="4" xfId="0" applyNumberFormat="1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Bảng phân phối tần số</a:t>
            </a:r>
          </a:p>
          <a:p>
            <a:pPr>
              <a:defRPr/>
            </a:pPr>
            <a:r>
              <a:rPr lang="en-US"/>
              <a:t> cước phí điện thoại</a:t>
            </a:r>
          </a:p>
        </c:rich>
      </c:tx>
      <c:layout/>
    </c:title>
    <c:view3D>
      <c:perspective val="30"/>
    </c:view3D>
    <c:plotArea>
      <c:layout/>
      <c:bar3DChart>
        <c:barDir val="col"/>
        <c:grouping val="clustered"/>
        <c:ser>
          <c:idx val="0"/>
          <c:order val="0"/>
          <c:tx>
            <c:strRef>
              <c:f>Sheet1!$D$3</c:f>
              <c:strCache>
                <c:ptCount val="1"/>
                <c:pt idx="0">
                  <c:v>Tần số</c:v>
                </c:pt>
              </c:strCache>
            </c:strRef>
          </c:tx>
          <c:spPr>
            <a:solidFill>
              <a:schemeClr val="accent6"/>
            </a:solidFill>
          </c:spPr>
          <c:cat>
            <c:strRef>
              <c:f>Sheet1!$C$4:$C$11</c:f>
              <c:strCache>
                <c:ptCount val="8"/>
                <c:pt idx="0">
                  <c:v>1-20</c:v>
                </c:pt>
                <c:pt idx="1">
                  <c:v>21-40</c:v>
                </c:pt>
                <c:pt idx="2">
                  <c:v>41-60</c:v>
                </c:pt>
                <c:pt idx="3">
                  <c:v>61-80</c:v>
                </c:pt>
                <c:pt idx="4">
                  <c:v>81-100</c:v>
                </c:pt>
                <c:pt idx="5">
                  <c:v>101-120</c:v>
                </c:pt>
                <c:pt idx="6">
                  <c:v>121-140</c:v>
                </c:pt>
                <c:pt idx="7">
                  <c:v>141-160</c:v>
                </c:pt>
              </c:strCache>
            </c:strRef>
          </c:cat>
          <c:val>
            <c:numRef>
              <c:f>Sheet1!$D$4:$D$11</c:f>
              <c:numCache>
                <c:formatCode>General</c:formatCode>
                <c:ptCount val="8"/>
                <c:pt idx="0">
                  <c:v>10</c:v>
                </c:pt>
                <c:pt idx="1">
                  <c:v>30</c:v>
                </c:pt>
                <c:pt idx="2">
                  <c:v>9</c:v>
                </c:pt>
                <c:pt idx="3">
                  <c:v>5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shape val="box"/>
        <c:axId val="75535872"/>
        <c:axId val="75708672"/>
        <c:axId val="0"/>
      </c:bar3DChart>
      <c:catAx>
        <c:axId val="75535872"/>
        <c:scaling>
          <c:orientation val="minMax"/>
        </c:scaling>
        <c:axPos val="b"/>
        <c:tickLblPos val="nextTo"/>
        <c:crossAx val="75708672"/>
        <c:crosses val="autoZero"/>
        <c:auto val="1"/>
        <c:lblAlgn val="ctr"/>
        <c:lblOffset val="100"/>
      </c:catAx>
      <c:valAx>
        <c:axId val="75708672"/>
        <c:scaling>
          <c:orientation val="minMax"/>
        </c:scaling>
        <c:axPos val="l"/>
        <c:majorGridlines/>
        <c:numFmt formatCode="General" sourceLinked="1"/>
        <c:tickLblPos val="nextTo"/>
        <c:crossAx val="7553587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7515718566267298"/>
          <c:y val="0.16758843100816778"/>
          <c:w val="0.10394844983834002"/>
          <c:h val="6.7615585380324666E-2"/>
        </c:manualLayout>
      </c:layout>
    </c:legend>
    <c:plotVisOnly val="1"/>
  </c:chart>
  <c:txPr>
    <a:bodyPr/>
    <a:lstStyle/>
    <a:p>
      <a:pPr>
        <a:defRPr sz="105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141115</xdr:colOff>
      <xdr:row>11</xdr:row>
      <xdr:rowOff>43542</xdr:rowOff>
    </xdr:from>
    <xdr:to>
      <xdr:col>7</xdr:col>
      <xdr:colOff>28496</xdr:colOff>
      <xdr:row>26</xdr:row>
      <xdr:rowOff>24492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60"/>
  <sheetViews>
    <sheetView tabSelected="1" zoomScale="85" zoomScaleNormal="85" workbookViewId="0">
      <selection activeCell="L4" sqref="L4"/>
    </sheetView>
  </sheetViews>
  <sheetFormatPr defaultRowHeight="18.75"/>
  <cols>
    <col min="1" max="1" width="6.28515625" style="1" bestFit="1" customWidth="1"/>
    <col min="2" max="2" width="16.28515625" style="1" bestFit="1" customWidth="1"/>
    <col min="3" max="3" width="16.140625" style="1" bestFit="1" customWidth="1"/>
    <col min="4" max="4" width="11.7109375" style="1" bestFit="1" customWidth="1"/>
    <col min="5" max="5" width="17.7109375" style="1" bestFit="1" customWidth="1"/>
    <col min="6" max="7" width="19.5703125" style="1" bestFit="1" customWidth="1"/>
    <col min="8" max="8" width="22.140625" style="1" bestFit="1" customWidth="1"/>
    <col min="9" max="9" width="31.28515625" style="1" bestFit="1" customWidth="1"/>
    <col min="10" max="16384" width="9.140625" style="1"/>
  </cols>
  <sheetData>
    <row r="1" spans="1:9" ht="37.5">
      <c r="A1" s="4" t="s">
        <v>5</v>
      </c>
      <c r="B1" s="4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4" t="s">
        <v>6</v>
      </c>
      <c r="H1" s="4" t="s">
        <v>7</v>
      </c>
    </row>
    <row r="2" spans="1:9">
      <c r="A2" s="4">
        <v>1</v>
      </c>
      <c r="B2" s="4">
        <v>7</v>
      </c>
      <c r="C2" s="4">
        <f>AVERAGE(B2:B60)</f>
        <v>41.101694915254235</v>
      </c>
      <c r="D2" s="4">
        <f>MAX(B2:B60)</f>
        <v>147</v>
      </c>
      <c r="E2" s="4">
        <f>MIN(B2:B60)</f>
        <v>7</v>
      </c>
      <c r="F2" s="4">
        <f>D2-E2</f>
        <v>140</v>
      </c>
      <c r="G2" s="4">
        <v>8</v>
      </c>
      <c r="H2" s="4">
        <f>F2/G2</f>
        <v>17.5</v>
      </c>
    </row>
    <row r="3" spans="1:9">
      <c r="A3" s="4">
        <v>2</v>
      </c>
      <c r="B3" s="4">
        <v>11</v>
      </c>
      <c r="C3" s="6" t="s">
        <v>8</v>
      </c>
      <c r="D3" s="3" t="s">
        <v>17</v>
      </c>
      <c r="E3" s="3" t="s">
        <v>18</v>
      </c>
      <c r="F3" s="3" t="s">
        <v>19</v>
      </c>
      <c r="G3" s="3" t="s">
        <v>20</v>
      </c>
      <c r="H3" s="3" t="s">
        <v>21</v>
      </c>
      <c r="I3" s="3" t="s">
        <v>22</v>
      </c>
    </row>
    <row r="4" spans="1:9">
      <c r="A4" s="4">
        <v>3</v>
      </c>
      <c r="B4" s="4">
        <v>14</v>
      </c>
      <c r="C4" s="7" t="s">
        <v>9</v>
      </c>
      <c r="D4" s="2">
        <f>COUNTIFS($B$2:$B$60, "&gt;=1", $B$2:$B$60, "&lt;=20")</f>
        <v>10</v>
      </c>
      <c r="E4" s="2">
        <f>D4</f>
        <v>10</v>
      </c>
      <c r="F4" s="2">
        <f>D4/$E$11</f>
        <v>0.16949152542372881</v>
      </c>
      <c r="G4" s="2">
        <f>F4</f>
        <v>0.16949152542372881</v>
      </c>
      <c r="H4" s="2">
        <f>ROUND(F4*100, 2)</f>
        <v>16.95</v>
      </c>
      <c r="I4" s="2">
        <f>H4</f>
        <v>16.95</v>
      </c>
    </row>
    <row r="5" spans="1:9">
      <c r="A5" s="4">
        <v>4</v>
      </c>
      <c r="B5" s="4">
        <v>15</v>
      </c>
      <c r="C5" s="7" t="s">
        <v>10</v>
      </c>
      <c r="D5" s="2">
        <f>COUNTIFS($B$2:$B$60, "&gt;=21", $B$2:$B$60, "&lt;=40")</f>
        <v>30</v>
      </c>
      <c r="E5" s="2">
        <f>D5+E4</f>
        <v>40</v>
      </c>
      <c r="F5" s="2">
        <f t="shared" ref="F5:F11" si="0">D5/$E$11</f>
        <v>0.50847457627118642</v>
      </c>
      <c r="G5" s="2">
        <f>F5+G4</f>
        <v>0.67796610169491522</v>
      </c>
      <c r="H5" s="2">
        <f t="shared" ref="H5:H11" si="1">ROUND(F5*100, 2)</f>
        <v>50.85</v>
      </c>
      <c r="I5" s="2">
        <f>H5+I4</f>
        <v>67.8</v>
      </c>
    </row>
    <row r="6" spans="1:9">
      <c r="A6" s="4">
        <v>5</v>
      </c>
      <c r="B6" s="4">
        <v>15</v>
      </c>
      <c r="C6" s="7" t="s">
        <v>11</v>
      </c>
      <c r="D6" s="2">
        <f>COUNTIFS($B$2:$B$60, "&gt;=41", $B$2:$B$60, "&lt;=60")</f>
        <v>9</v>
      </c>
      <c r="E6" s="2">
        <f t="shared" ref="E6:E11" si="2">D6+E5</f>
        <v>49</v>
      </c>
      <c r="F6" s="2">
        <f t="shared" si="0"/>
        <v>0.15254237288135594</v>
      </c>
      <c r="G6" s="2">
        <f t="shared" ref="G6:G11" si="3">F6+G5</f>
        <v>0.83050847457627119</v>
      </c>
      <c r="H6" s="2">
        <f t="shared" si="1"/>
        <v>15.25</v>
      </c>
      <c r="I6" s="2">
        <f>H6+I5</f>
        <v>83.05</v>
      </c>
    </row>
    <row r="7" spans="1:9">
      <c r="A7" s="4">
        <v>6</v>
      </c>
      <c r="B7" s="4">
        <v>15</v>
      </c>
      <c r="C7" s="7" t="s">
        <v>12</v>
      </c>
      <c r="D7" s="2">
        <f>COUNTIFS($B$2:$B$60, "&gt;=61", $B$2:$B$60, "&lt;=80")</f>
        <v>5</v>
      </c>
      <c r="E7" s="2">
        <f t="shared" si="2"/>
        <v>54</v>
      </c>
      <c r="F7" s="2">
        <f t="shared" si="0"/>
        <v>8.4745762711864403E-2</v>
      </c>
      <c r="G7" s="2">
        <f t="shared" si="3"/>
        <v>0.9152542372881356</v>
      </c>
      <c r="H7" s="2">
        <f t="shared" si="1"/>
        <v>8.4700000000000006</v>
      </c>
      <c r="I7" s="2">
        <f>H7+I6</f>
        <v>91.52</v>
      </c>
    </row>
    <row r="8" spans="1:9">
      <c r="A8" s="4">
        <v>7</v>
      </c>
      <c r="B8" s="4">
        <v>16</v>
      </c>
      <c r="C8" s="7" t="s">
        <v>13</v>
      </c>
      <c r="D8" s="2">
        <f>COUNTIFS($B$2:$B$60, "&gt;=81", $B$2:$B$60, "&lt;=100")</f>
        <v>2</v>
      </c>
      <c r="E8" s="2">
        <f t="shared" si="2"/>
        <v>56</v>
      </c>
      <c r="F8" s="2">
        <f t="shared" si="0"/>
        <v>3.3898305084745763E-2</v>
      </c>
      <c r="G8" s="2">
        <f t="shared" si="3"/>
        <v>0.94915254237288138</v>
      </c>
      <c r="H8" s="2">
        <f t="shared" si="1"/>
        <v>3.39</v>
      </c>
      <c r="I8" s="2">
        <f t="shared" ref="I8:I11" si="4">H8+I7</f>
        <v>94.91</v>
      </c>
    </row>
    <row r="9" spans="1:9">
      <c r="A9" s="4">
        <v>8</v>
      </c>
      <c r="B9" s="4">
        <v>18</v>
      </c>
      <c r="C9" s="7" t="s">
        <v>14</v>
      </c>
      <c r="D9" s="2">
        <f>COUNTIFS($B$2:$B$60, "&gt;=101", $B$2:$B$60, "&lt;=120")</f>
        <v>1</v>
      </c>
      <c r="E9" s="2">
        <f t="shared" si="2"/>
        <v>57</v>
      </c>
      <c r="F9" s="2">
        <f t="shared" si="0"/>
        <v>1.6949152542372881E-2</v>
      </c>
      <c r="G9" s="2">
        <f t="shared" si="3"/>
        <v>0.96610169491525422</v>
      </c>
      <c r="H9" s="2">
        <f t="shared" si="1"/>
        <v>1.69</v>
      </c>
      <c r="I9" s="2">
        <f t="shared" si="4"/>
        <v>96.6</v>
      </c>
    </row>
    <row r="10" spans="1:9">
      <c r="A10" s="4">
        <v>9</v>
      </c>
      <c r="B10" s="4">
        <v>18</v>
      </c>
      <c r="C10" s="8" t="s">
        <v>15</v>
      </c>
      <c r="D10" s="2">
        <f>COUNTIFS($B$2:$B$60, "&gt;=121", $B$2:$B$60, "&lt;=140")</f>
        <v>1</v>
      </c>
      <c r="E10" s="2">
        <f t="shared" si="2"/>
        <v>58</v>
      </c>
      <c r="F10" s="2">
        <f t="shared" si="0"/>
        <v>1.6949152542372881E-2</v>
      </c>
      <c r="G10" s="2">
        <f t="shared" si="3"/>
        <v>0.98305084745762705</v>
      </c>
      <c r="H10" s="2">
        <f t="shared" si="1"/>
        <v>1.69</v>
      </c>
      <c r="I10" s="2">
        <f t="shared" si="4"/>
        <v>98.289999999999992</v>
      </c>
    </row>
    <row r="11" spans="1:9">
      <c r="A11" s="4">
        <v>10</v>
      </c>
      <c r="B11" s="4">
        <v>20</v>
      </c>
      <c r="C11" s="8" t="s">
        <v>16</v>
      </c>
      <c r="D11" s="2">
        <f>COUNTIFS($B$2:$B$60, "&gt;=141", $B$2:$B$60, "&lt;=160")</f>
        <v>1</v>
      </c>
      <c r="E11" s="2">
        <f t="shared" si="2"/>
        <v>59</v>
      </c>
      <c r="F11" s="2">
        <f t="shared" si="0"/>
        <v>1.6949152542372881E-2</v>
      </c>
      <c r="G11" s="2">
        <f t="shared" si="3"/>
        <v>0.99999999999999989</v>
      </c>
      <c r="H11" s="2">
        <f t="shared" si="1"/>
        <v>1.69</v>
      </c>
      <c r="I11" s="2">
        <f t="shared" si="4"/>
        <v>99.97999999999999</v>
      </c>
    </row>
    <row r="12" spans="1:9">
      <c r="A12" s="4">
        <v>11</v>
      </c>
      <c r="B12" s="4">
        <v>22</v>
      </c>
    </row>
    <row r="13" spans="1:9">
      <c r="A13" s="4">
        <v>12</v>
      </c>
      <c r="B13" s="4">
        <v>22</v>
      </c>
    </row>
    <row r="14" spans="1:9">
      <c r="A14" s="4">
        <v>13</v>
      </c>
      <c r="B14" s="4">
        <v>23</v>
      </c>
    </row>
    <row r="15" spans="1:9">
      <c r="A15" s="4">
        <v>14</v>
      </c>
      <c r="B15" s="4">
        <v>23</v>
      </c>
    </row>
    <row r="16" spans="1:9">
      <c r="A16" s="4">
        <v>15</v>
      </c>
      <c r="B16" s="4">
        <v>25</v>
      </c>
    </row>
    <row r="17" spans="1:2">
      <c r="A17" s="4">
        <v>16</v>
      </c>
      <c r="B17" s="4">
        <v>26</v>
      </c>
    </row>
    <row r="18" spans="1:2">
      <c r="A18" s="4">
        <v>17</v>
      </c>
      <c r="B18" s="4">
        <v>26</v>
      </c>
    </row>
    <row r="19" spans="1:2">
      <c r="A19" s="4">
        <v>18</v>
      </c>
      <c r="B19" s="4">
        <v>26</v>
      </c>
    </row>
    <row r="20" spans="1:2">
      <c r="A20" s="4">
        <v>19</v>
      </c>
      <c r="B20" s="4">
        <v>27</v>
      </c>
    </row>
    <row r="21" spans="1:2">
      <c r="A21" s="4">
        <v>20</v>
      </c>
      <c r="B21" s="4">
        <v>27</v>
      </c>
    </row>
    <row r="22" spans="1:2">
      <c r="A22" s="4">
        <v>21</v>
      </c>
      <c r="B22" s="4">
        <v>28</v>
      </c>
    </row>
    <row r="23" spans="1:2">
      <c r="A23" s="4">
        <v>22</v>
      </c>
      <c r="B23" s="4">
        <v>28</v>
      </c>
    </row>
    <row r="24" spans="1:2">
      <c r="A24" s="4">
        <v>23</v>
      </c>
      <c r="B24" s="4">
        <v>29</v>
      </c>
    </row>
    <row r="25" spans="1:2">
      <c r="A25" s="4">
        <v>24</v>
      </c>
      <c r="B25" s="4">
        <v>29</v>
      </c>
    </row>
    <row r="26" spans="1:2">
      <c r="A26" s="4">
        <v>25</v>
      </c>
      <c r="B26" s="4">
        <v>30</v>
      </c>
    </row>
    <row r="27" spans="1:2">
      <c r="A27" s="4">
        <v>26</v>
      </c>
      <c r="B27" s="4">
        <v>30</v>
      </c>
    </row>
    <row r="28" spans="1:2">
      <c r="A28" s="4">
        <v>27</v>
      </c>
      <c r="B28" s="4">
        <v>31</v>
      </c>
    </row>
    <row r="29" spans="1:2">
      <c r="A29" s="4">
        <v>28</v>
      </c>
      <c r="B29" s="4">
        <v>31</v>
      </c>
    </row>
    <row r="30" spans="1:2">
      <c r="A30" s="4">
        <v>29</v>
      </c>
      <c r="B30" s="4">
        <v>32</v>
      </c>
    </row>
    <row r="31" spans="1:2">
      <c r="A31" s="4">
        <v>30</v>
      </c>
      <c r="B31" s="4">
        <v>33</v>
      </c>
    </row>
    <row r="32" spans="1:2">
      <c r="A32" s="4">
        <v>31</v>
      </c>
      <c r="B32" s="4">
        <v>33</v>
      </c>
    </row>
    <row r="33" spans="1:2">
      <c r="A33" s="4">
        <v>32</v>
      </c>
      <c r="B33" s="4">
        <v>35</v>
      </c>
    </row>
    <row r="34" spans="1:2">
      <c r="A34" s="4">
        <v>33</v>
      </c>
      <c r="B34" s="4">
        <v>35</v>
      </c>
    </row>
    <row r="35" spans="1:2">
      <c r="A35" s="4">
        <v>34</v>
      </c>
      <c r="B35" s="4">
        <v>35</v>
      </c>
    </row>
    <row r="36" spans="1:2">
      <c r="A36" s="4">
        <v>35</v>
      </c>
      <c r="B36" s="4">
        <v>36</v>
      </c>
    </row>
    <row r="37" spans="1:2">
      <c r="A37" s="4">
        <v>36</v>
      </c>
      <c r="B37" s="4">
        <v>36</v>
      </c>
    </row>
    <row r="38" spans="1:2">
      <c r="A38" s="4">
        <v>37</v>
      </c>
      <c r="B38" s="4">
        <v>36</v>
      </c>
    </row>
    <row r="39" spans="1:2">
      <c r="A39" s="4">
        <v>38</v>
      </c>
      <c r="B39" s="4">
        <v>37</v>
      </c>
    </row>
    <row r="40" spans="1:2">
      <c r="A40" s="4">
        <v>39</v>
      </c>
      <c r="B40" s="4">
        <v>37</v>
      </c>
    </row>
    <row r="41" spans="1:2">
      <c r="A41" s="4">
        <v>40</v>
      </c>
      <c r="B41" s="4">
        <v>40</v>
      </c>
    </row>
    <row r="42" spans="1:2">
      <c r="A42" s="4">
        <v>41</v>
      </c>
      <c r="B42" s="4">
        <v>41</v>
      </c>
    </row>
    <row r="43" spans="1:2">
      <c r="A43" s="4">
        <v>42</v>
      </c>
      <c r="B43" s="4">
        <v>41</v>
      </c>
    </row>
    <row r="44" spans="1:2">
      <c r="A44" s="4">
        <v>43</v>
      </c>
      <c r="B44" s="4">
        <v>42</v>
      </c>
    </row>
    <row r="45" spans="1:2">
      <c r="A45" s="4">
        <v>44</v>
      </c>
      <c r="B45" s="4">
        <v>47</v>
      </c>
    </row>
    <row r="46" spans="1:2">
      <c r="A46" s="4">
        <v>45</v>
      </c>
      <c r="B46" s="4">
        <v>48</v>
      </c>
    </row>
    <row r="47" spans="1:2">
      <c r="A47" s="4">
        <v>46</v>
      </c>
      <c r="B47" s="4">
        <v>52</v>
      </c>
    </row>
    <row r="48" spans="1:2">
      <c r="A48" s="4">
        <v>47</v>
      </c>
      <c r="B48" s="4">
        <v>57</v>
      </c>
    </row>
    <row r="49" spans="1:2">
      <c r="A49" s="4">
        <v>48</v>
      </c>
      <c r="B49" s="4">
        <v>58</v>
      </c>
    </row>
    <row r="50" spans="1:2">
      <c r="A50" s="4">
        <v>49</v>
      </c>
      <c r="B50" s="4">
        <v>60</v>
      </c>
    </row>
    <row r="51" spans="1:2">
      <c r="A51" s="4">
        <v>50</v>
      </c>
      <c r="B51" s="4">
        <v>63</v>
      </c>
    </row>
    <row r="52" spans="1:2">
      <c r="A52" s="4">
        <v>51</v>
      </c>
      <c r="B52" s="4">
        <v>70</v>
      </c>
    </row>
    <row r="53" spans="1:2">
      <c r="A53" s="4">
        <v>52</v>
      </c>
      <c r="B53" s="4">
        <v>72</v>
      </c>
    </row>
    <row r="54" spans="1:2">
      <c r="A54" s="4">
        <v>53</v>
      </c>
      <c r="B54" s="4">
        <v>73</v>
      </c>
    </row>
    <row r="55" spans="1:2">
      <c r="A55" s="4">
        <v>54</v>
      </c>
      <c r="B55" s="4">
        <v>79</v>
      </c>
    </row>
    <row r="56" spans="1:2">
      <c r="A56" s="4">
        <v>55</v>
      </c>
      <c r="B56" s="4">
        <v>85</v>
      </c>
    </row>
    <row r="57" spans="1:2">
      <c r="A57" s="4">
        <v>56</v>
      </c>
      <c r="B57" s="4">
        <v>95</v>
      </c>
    </row>
    <row r="58" spans="1:2">
      <c r="A58" s="4">
        <v>57</v>
      </c>
      <c r="B58" s="4">
        <v>111</v>
      </c>
    </row>
    <row r="59" spans="1:2">
      <c r="A59" s="4">
        <v>58</v>
      </c>
      <c r="B59" s="4">
        <v>127</v>
      </c>
    </row>
    <row r="60" spans="1:2">
      <c r="A60" s="4">
        <v>59</v>
      </c>
      <c r="B60" s="4">
        <v>147</v>
      </c>
    </row>
  </sheetData>
  <autoFilter ref="B1:B60">
    <sortState ref="B2:B60">
      <sortCondition ref="B1:B60"/>
    </sortState>
  </autoFilter>
  <pageMargins left="0.7" right="0.7" top="0.75" bottom="0.75" header="0.3" footer="0.3"/>
  <pageSetup orientation="portrait" horizontalDpi="300" verticalDpi="300" r:id="rId1"/>
  <ignoredErrors>
    <ignoredError sqref="H4:H11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2024-09-22T14:33:13Z</dcterms:modified>
</cp:coreProperties>
</file>