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ia\Downloads\"/>
    </mc:Choice>
  </mc:AlternateContent>
  <xr:revisionPtr revIDLastSave="0" documentId="13_ncr:1_{5EEEF5ED-A95D-430E-A688-DF1DB91CEC55}" xr6:coauthVersionLast="47" xr6:coauthVersionMax="47" xr10:uidLastSave="{00000000-0000-0000-0000-000000000000}"/>
  <bookViews>
    <workbookView xWindow="-108" yWindow="-108" windowWidth="23256" windowHeight="12456" tabRatio="661" firstSheet="2" activeTab="9" xr2:uid="{5AF5D4AF-D10E-435D-ABA8-B0D0494ED23E}"/>
  </bookViews>
  <sheets>
    <sheet name="Department wise Attrition" sheetId="13" r:id="rId1"/>
    <sheet name="Attrition by Age Group" sheetId="14" r:id="rId2"/>
    <sheet name="Marital Status" sheetId="15" r:id="rId3"/>
    <sheet name="KPI" sheetId="8" r:id="rId4"/>
    <sheet name="Data" sheetId="1" r:id="rId5"/>
    <sheet name="Rating" sheetId="9" r:id="rId6"/>
    <sheet name="Gender" sheetId="10" r:id="rId7"/>
    <sheet name="Education wise Attrition" sheetId="11" r:id="rId8"/>
    <sheet name="Attrition by Job" sheetId="12" r:id="rId9"/>
    <sheet name="Dashboard" sheetId="4" r:id="rId10"/>
  </sheets>
  <definedNames>
    <definedName name="_xlchart.v1.6" hidden="1">'Attrition by Job'!$D$4:$D$12</definedName>
    <definedName name="_xlchart.v1.7" hidden="1">'Attrition by Job'!$E$4:$E$12</definedName>
    <definedName name="_xlchart.v1.8" hidden="1">'Attrition by Job'!$D$4:$D$12</definedName>
    <definedName name="_xlchart.v1.9" hidden="1">'Attrition by Job'!$E$4:$E$12</definedName>
    <definedName name="_xlchart.v2.0" hidden="1">'Marital Status'!$D$4:$D$6</definedName>
    <definedName name="_xlchart.v2.1" hidden="1">'Marital Status'!$E$3</definedName>
    <definedName name="_xlchart.v2.10" hidden="1">'Marital Status'!$D$4:$D$6</definedName>
    <definedName name="_xlchart.v2.11" hidden="1">'Marital Status'!$E$3</definedName>
    <definedName name="_xlchart.v2.12" hidden="1">'Marital Status'!$E$4:$E$6</definedName>
    <definedName name="_xlchart.v2.2" hidden="1">'Marital Status'!$E$4:$E$6</definedName>
    <definedName name="_xlchart.v2.3" hidden="1">'Marital Status'!$D$4:$D$6</definedName>
    <definedName name="_xlchart.v2.4" hidden="1">'Marital Status'!$E$3</definedName>
    <definedName name="_xlchart.v2.5" hidden="1">'Marital Status'!$E$4:$E$6</definedName>
    <definedName name="Slicer_Department">#N/A</definedName>
    <definedName name="Slicer_Education_Field2">#N/A</definedName>
    <definedName name="Slicer_Gender">#N/A</definedName>
    <definedName name="Slicer_Gender2">#N/A</definedName>
  </definedNames>
  <calcPr calcId="191029"/>
  <pivotCaches>
    <pivotCache cacheId="0" r:id="rId11"/>
    <pivotCache cacheId="13"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E10" i="8"/>
  <c r="D10" i="8"/>
  <c r="C10" i="8"/>
  <c r="B10" i="8"/>
  <c r="A10" i="8"/>
  <c r="E5" i="15"/>
  <c r="E6" i="15"/>
  <c r="E4" i="15"/>
  <c r="E7" i="12"/>
  <c r="E8" i="12"/>
  <c r="E10" i="12"/>
  <c r="E5" i="12"/>
  <c r="E9" i="12"/>
  <c r="E11" i="12"/>
  <c r="E12" i="12"/>
  <c r="E6" i="12"/>
  <c r="E4" i="12"/>
  <c r="B9" i="10"/>
  <c r="B10" i="10"/>
  <c r="B7" i="9"/>
  <c r="C10" i="10" l="1"/>
  <c r="C9" i="10"/>
  <c r="C7" i="9"/>
  <c r="B8" i="9"/>
  <c r="C8" i="9"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<sst xmlns="http://schemas.openxmlformats.org/spreadsheetml/2006/main" count="19216" uniqueCount="1570">
  <si>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</si>
  <si>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</si>
  <si>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</si>
  <si>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</si>
  <si>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</si>
  <si>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</si>
  <si>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</si>
  <si>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</si>
  <si>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</si>
  <si>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</si>
  <si>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</si>
  <si>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</si>
  <si>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</si>
  <si>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</si>
  <si>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</si>
  <si>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</si>
  <si>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</si>
  <si>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</si>
  <si>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</si>
  <si>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</si>
  <si>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</si>
  <si>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</si>
  <si>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</si>
  <si>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</si>
  <si>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</si>
  <si>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</si>
  <si>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</si>
  <si>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</si>
  <si>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</si>
  <si>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</si>
  <si>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</si>
  <si>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</si>
  <si>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</si>
  <si>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</si>
  <si>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</si>
  <si>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</si>
  <si>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</si>
  <si>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</si>
  <si>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</si>
  <si>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</si>
  <si>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</si>
  <si>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</si>
  <si>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</si>
  <si>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</si>
  <si>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</si>
  <si>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</si>
  <si>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</si>
  <si>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</si>
  <si>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</si>
  <si>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</si>
  <si>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</si>
  <si>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</si>
  <si>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</si>
  <si>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</si>
  <si>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</si>
  <si>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</si>
  <si>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</si>
  <si>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</si>
  <si>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</si>
  <si>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</si>
  <si>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</si>
  <si>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</si>
  <si>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</si>
  <si>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</si>
  <si>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</si>
  <si>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</si>
  <si>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</si>
  <si>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</si>
  <si>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</si>
  <si>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</si>
  <si>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</si>
  <si>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</si>
  <si>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</si>
  <si>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</si>
  <si>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</si>
  <si>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</si>
  <si>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</si>
  <si>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</si>
  <si>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</si>
  <si>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</si>
  <si>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</si>
  <si>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</si>
  <si>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</si>
  <si>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</si>
  <si>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</si>
  <si>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</si>
  <si>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</si>
  <si>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</si>
  <si>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</si>
  <si>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</si>
  <si>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</si>
  <si>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</si>
  <si>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</si>
  <si>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</si>
  <si>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</si>
  <si>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</si>
  <si>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</si>
  <si>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</si>
  <si>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</si>
  <si>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</si>
  <si>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</si>
  <si>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</si>
  <si>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</si>
  <si>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</si>
  <si>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</si>
  <si>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</si>
  <si>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</si>
  <si>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</si>
  <si>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</si>
  <si>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</si>
  <si>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</si>
  <si>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</si>
  <si>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</si>
  <si>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</si>
  <si>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</si>
  <si>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</si>
  <si>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</si>
  <si>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</si>
  <si>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</si>
  <si>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</si>
  <si>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</si>
  <si>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</si>
  <si>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</si>
  <si>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</si>
  <si>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</si>
  <si>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</si>
  <si>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</si>
  <si>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</si>
  <si>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</si>
  <si>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</si>
  <si>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</si>
  <si>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</si>
  <si>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</si>
  <si>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</si>
  <si>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</si>
  <si>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</si>
  <si>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</si>
  <si>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</si>
  <si>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</si>
  <si>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</si>
  <si>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</si>
  <si>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</si>
  <si>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</si>
  <si>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</si>
  <si>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</si>
  <si>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</si>
  <si>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</si>
  <si>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</si>
  <si>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</si>
  <si>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</si>
  <si>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</si>
  <si>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</si>
  <si>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</si>
  <si>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</si>
  <si>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</si>
  <si>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</si>
  <si>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</si>
  <si>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</si>
  <si>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</si>
  <si>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</si>
  <si>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</si>
  <si>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</si>
  <si>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</si>
  <si>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</si>
  <si>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</si>
  <si>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</si>
  <si>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</si>
  <si>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</si>
  <si>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</si>
  <si>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</si>
  <si>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</si>
  <si>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</si>
  <si>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</si>
  <si>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</si>
  <si>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</si>
  <si>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</si>
  <si>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</si>
  <si>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</si>
  <si>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</si>
  <si>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</si>
  <si>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</si>
  <si>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</si>
  <si>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</si>
  <si>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</si>
  <si>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</si>
  <si>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</si>
  <si>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</si>
  <si>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</si>
  <si>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</si>
  <si>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</si>
  <si>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</si>
  <si>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</si>
  <si>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</si>
  <si>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</si>
  <si>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</si>
  <si>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</si>
  <si>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</si>
  <si>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</si>
  <si>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</si>
  <si>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</si>
  <si>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</si>
  <si>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</si>
  <si>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</si>
  <si>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</si>
  <si>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</si>
  <si>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</si>
  <si>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</si>
  <si>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</si>
  <si>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</si>
  <si>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</si>
  <si>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</si>
  <si>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</si>
  <si>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</si>
  <si>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</si>
  <si>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</si>
  <si>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</si>
  <si>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</si>
  <si>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</si>
  <si>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</si>
  <si>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</si>
  <si>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</si>
  <si>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</si>
  <si>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</si>
  <si>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</si>
  <si>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</si>
  <si>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</si>
  <si>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</si>
  <si>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</si>
  <si>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</si>
  <si>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</si>
  <si>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</si>
  <si>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</si>
  <si>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</si>
  <si>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</si>
  <si>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</si>
  <si>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</si>
  <si>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</si>
  <si>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</si>
  <si>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</si>
  <si>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</si>
  <si>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</si>
  <si>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</si>
  <si>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</si>
  <si>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</si>
  <si>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</si>
  <si>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</si>
  <si>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</si>
  <si>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</si>
  <si>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</si>
  <si>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</si>
  <si>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</si>
  <si>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</si>
  <si>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</si>
  <si>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</si>
  <si>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</si>
  <si>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</si>
  <si>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</si>
  <si>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</si>
  <si>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</si>
  <si>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</si>
  <si>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</si>
  <si>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</si>
  <si>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</si>
  <si>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</si>
  <si>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</si>
  <si>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</si>
  <si>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</si>
  <si>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</si>
  <si>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</si>
  <si>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</si>
  <si>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</si>
  <si>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</si>
  <si>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</si>
  <si>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</si>
  <si>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</si>
  <si>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</si>
  <si>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</si>
  <si>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</si>
  <si>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</si>
  <si>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</si>
  <si>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</si>
  <si>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</si>
  <si>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</si>
  <si>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</si>
  <si>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</si>
  <si>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</si>
  <si>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</si>
  <si>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</si>
  <si>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</si>
  <si>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</si>
  <si>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</si>
  <si>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</si>
  <si>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</si>
  <si>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</si>
  <si>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</si>
  <si>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</si>
  <si>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</si>
  <si>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</si>
  <si>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</si>
  <si>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</si>
  <si>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</si>
  <si>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</si>
  <si>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</si>
  <si>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</si>
  <si>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</si>
  <si>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</si>
  <si>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</si>
  <si>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</si>
  <si>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</si>
  <si>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</si>
  <si>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</si>
  <si>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</si>
  <si>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</si>
  <si>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</si>
  <si>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</si>
  <si>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</si>
  <si>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</si>
  <si>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</si>
  <si>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</si>
  <si>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</si>
  <si>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</si>
  <si>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</si>
  <si>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</si>
  <si>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</si>
  <si>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</si>
  <si>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</si>
  <si>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</si>
  <si>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</si>
  <si>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</si>
  <si>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</si>
  <si>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</si>
  <si>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</si>
  <si>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</si>
  <si>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</si>
  <si>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</si>
  <si>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</si>
  <si>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</si>
  <si>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</si>
  <si>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</si>
  <si>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</si>
  <si>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</si>
  <si>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</si>
  <si>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</si>
  <si>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</si>
  <si>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</si>
  <si>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</si>
  <si>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</si>
  <si>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</si>
  <si>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</si>
  <si>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</si>
  <si>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</si>
  <si>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</si>
  <si>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</si>
  <si>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</si>
  <si>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</si>
  <si>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</si>
  <si>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</si>
  <si>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</si>
  <si>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</si>
  <si>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</si>
  <si>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</si>
  <si>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</si>
  <si>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</si>
  <si>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</si>
  <si>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</si>
  <si>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</si>
  <si>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</si>
  <si>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</si>
  <si>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</si>
  <si>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</si>
  <si>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</si>
  <si>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</si>
  <si>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</si>
  <si>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</si>
  <si>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</si>
  <si>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</si>
  <si>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</si>
  <si>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</si>
  <si>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</si>
  <si>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</si>
  <si>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</si>
  <si>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</si>
  <si>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</si>
  <si>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</si>
  <si>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</si>
  <si>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</si>
  <si>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</si>
  <si>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</si>
  <si>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</si>
  <si>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</si>
  <si>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</si>
  <si>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</si>
  <si>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</si>
  <si>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</si>
  <si>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</si>
  <si>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</si>
  <si>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</si>
  <si>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</si>
  <si>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</si>
  <si>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</si>
  <si>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</si>
  <si>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</si>
  <si>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</si>
  <si>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</si>
  <si>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</si>
  <si>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</si>
  <si>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</si>
  <si>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</si>
  <si>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</si>
  <si>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</si>
  <si>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</si>
  <si>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</si>
  <si>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</si>
  <si>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</si>
  <si>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</si>
  <si>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</si>
  <si>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</si>
  <si>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</si>
  <si>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</si>
  <si>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</si>
  <si>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</si>
  <si>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</si>
  <si>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</si>
  <si>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</si>
  <si>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</si>
  <si>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</si>
  <si>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</si>
  <si>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</si>
  <si>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</si>
  <si>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</si>
  <si>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</si>
  <si>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</si>
  <si>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</si>
  <si>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</si>
  <si>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</si>
  <si>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</si>
  <si>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</si>
  <si>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</si>
  <si>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</si>
  <si>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</si>
  <si>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</si>
  <si>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</si>
  <si>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</si>
  <si>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</si>
  <si>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</si>
  <si>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</si>
  <si>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</si>
  <si>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</si>
  <si>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</si>
  <si>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</si>
  <si>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</si>
  <si>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</si>
  <si>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</si>
  <si>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</si>
  <si>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</si>
  <si>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</si>
  <si>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</si>
  <si>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</si>
  <si>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</si>
  <si>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</si>
  <si>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</si>
  <si>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</si>
  <si>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</si>
  <si>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</si>
  <si>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</si>
  <si>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</si>
  <si>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</si>
  <si>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</si>
  <si>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</si>
  <si>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</si>
  <si>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</si>
  <si>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</si>
  <si>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</si>
  <si>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</si>
  <si>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</si>
  <si>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</si>
  <si>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</si>
  <si>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</si>
  <si>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</si>
  <si>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</si>
  <si>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</si>
  <si>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</si>
  <si>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</si>
  <si>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</si>
  <si>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</si>
  <si>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</si>
  <si>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</si>
  <si>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</si>
  <si>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</si>
  <si>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</si>
  <si>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</si>
  <si>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</si>
  <si>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</si>
  <si>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</si>
  <si>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</si>
  <si>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</si>
  <si>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</si>
  <si>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</si>
  <si>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</si>
  <si>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</si>
  <si>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</si>
  <si>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</si>
  <si>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</si>
  <si>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</si>
  <si>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</si>
  <si>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</si>
  <si>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</si>
  <si>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</si>
  <si>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</si>
  <si>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</si>
  <si>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</si>
  <si>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</si>
  <si>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</si>
  <si>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</si>
  <si>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</si>
  <si>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</si>
  <si>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</si>
  <si>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</si>
  <si>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</si>
  <si>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</si>
  <si>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</si>
  <si>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</si>
  <si>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</si>
  <si>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</si>
  <si>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</si>
  <si>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</si>
  <si>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</si>
  <si>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</si>
  <si>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</si>
  <si>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</si>
  <si>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</si>
  <si>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</si>
  <si>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</si>
  <si>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</si>
  <si>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</si>
  <si>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</si>
  <si>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</si>
  <si>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</si>
  <si>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</si>
  <si>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</si>
  <si>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</si>
  <si>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</si>
  <si>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</si>
  <si>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</si>
  <si>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</si>
  <si>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</si>
  <si>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</si>
  <si>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</si>
  <si>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</si>
  <si>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</si>
  <si>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</si>
  <si>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</si>
  <si>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</si>
  <si>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</si>
  <si>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</si>
  <si>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</si>
  <si>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</si>
  <si>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</si>
  <si>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</si>
  <si>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</si>
  <si>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</si>
  <si>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</si>
  <si>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</si>
  <si>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</si>
  <si>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</si>
  <si>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</si>
  <si>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</si>
  <si>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</si>
  <si>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</si>
  <si>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</si>
  <si>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</si>
  <si>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</si>
  <si>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</si>
  <si>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</si>
  <si>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</si>
  <si>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</si>
  <si>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</si>
  <si>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</si>
  <si>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</si>
  <si>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</si>
  <si>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</si>
  <si>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</si>
  <si>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</si>
  <si>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</si>
  <si>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</si>
  <si>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</si>
  <si>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</si>
  <si>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</si>
  <si>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</si>
  <si>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</si>
  <si>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</si>
  <si>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</si>
  <si>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</si>
  <si>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</si>
  <si>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</si>
  <si>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</si>
  <si>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</si>
  <si>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</si>
  <si>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</si>
  <si>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</si>
  <si>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</si>
  <si>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</si>
  <si>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</si>
  <si>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</si>
  <si>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</si>
  <si>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</si>
  <si>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</si>
  <si>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</si>
  <si>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</si>
  <si>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</si>
  <si>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</si>
  <si>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</si>
  <si>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</si>
  <si>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</si>
  <si>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</si>
  <si>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</si>
  <si>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</si>
  <si>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</si>
  <si>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</si>
  <si>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</si>
  <si>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</si>
  <si>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</si>
  <si>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</si>
  <si>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</si>
  <si>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</si>
  <si>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</si>
  <si>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</si>
  <si>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</si>
  <si>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</si>
  <si>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</si>
  <si>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</si>
  <si>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</si>
  <si>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</si>
  <si>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</si>
  <si>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</si>
  <si>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</si>
  <si>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</si>
  <si>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</si>
  <si>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</si>
  <si>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</si>
  <si>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</si>
  <si>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</si>
  <si>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</si>
  <si>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</si>
  <si>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</si>
  <si>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</si>
  <si>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</si>
  <si>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</si>
  <si>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</si>
  <si>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</si>
  <si>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</si>
  <si>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</si>
  <si>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</si>
  <si>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</si>
  <si>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</si>
  <si>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</si>
  <si>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</si>
  <si>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</si>
  <si>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</si>
  <si>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</si>
  <si>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</si>
  <si>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</si>
  <si>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</si>
  <si>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</si>
  <si>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</si>
  <si>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</si>
  <si>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</si>
  <si>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</si>
  <si>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</si>
  <si>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</si>
  <si>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</si>
  <si>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</si>
  <si>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</si>
  <si>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</si>
  <si>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</si>
  <si>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</si>
  <si>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</si>
  <si>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</si>
  <si>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</si>
  <si>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</si>
  <si>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</si>
  <si>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</si>
  <si>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</si>
  <si>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</si>
  <si>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</si>
  <si>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</si>
  <si>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</si>
  <si>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</si>
  <si>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</si>
  <si>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</si>
  <si>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</si>
  <si>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</si>
  <si>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</si>
  <si>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</si>
  <si>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</si>
  <si>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</si>
  <si>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</si>
  <si>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</si>
  <si>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</si>
  <si>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</si>
  <si>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</si>
  <si>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</si>
  <si>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</si>
  <si>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</si>
  <si>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</si>
  <si>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</si>
  <si>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</si>
  <si>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</si>
  <si>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</si>
  <si>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</si>
  <si>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</si>
  <si>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</si>
  <si>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</si>
  <si>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</si>
  <si>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</si>
  <si>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</si>
  <si>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</si>
  <si>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</si>
  <si>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</si>
  <si>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</si>
  <si>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</si>
  <si>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</si>
  <si>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</si>
  <si>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</si>
  <si>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</si>
  <si>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</si>
  <si>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</si>
  <si>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</si>
  <si>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</si>
  <si>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</si>
  <si>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</si>
  <si>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</si>
  <si>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</si>
  <si>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</si>
  <si>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</si>
  <si>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</si>
  <si>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</si>
  <si>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</si>
  <si>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</si>
  <si>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</si>
  <si>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</si>
  <si>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</si>
  <si>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</si>
  <si>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</si>
  <si>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</si>
  <si>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</si>
  <si>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</si>
  <si>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</si>
  <si>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</si>
  <si>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</si>
  <si>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</si>
  <si>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</si>
  <si>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</si>
  <si>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</si>
  <si>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</si>
  <si>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</si>
  <si>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</si>
  <si>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</si>
  <si>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</si>
  <si>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</si>
  <si>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</si>
  <si>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</si>
  <si>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</si>
  <si>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</si>
  <si>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</si>
  <si>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</si>
  <si>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</si>
  <si>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</si>
  <si>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</si>
  <si>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</si>
  <si>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</si>
  <si>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</si>
  <si>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</si>
  <si>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</si>
  <si>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</si>
  <si>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</si>
  <si>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</si>
  <si>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</si>
  <si>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</si>
  <si>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</si>
  <si>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</si>
  <si>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</si>
  <si>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</si>
  <si>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</si>
  <si>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</si>
  <si>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</si>
  <si>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</si>
  <si>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</si>
  <si>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</si>
  <si>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</si>
  <si>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</si>
  <si>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</si>
  <si>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</si>
  <si>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</si>
  <si>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</si>
  <si>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</si>
  <si>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</si>
  <si>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</si>
  <si>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</si>
  <si>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</si>
  <si>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</si>
  <si>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</si>
  <si>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</si>
  <si>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</si>
  <si>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</si>
  <si>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</si>
  <si>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</si>
  <si>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</si>
  <si>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</si>
  <si>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</si>
  <si>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</si>
  <si>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</si>
  <si>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</si>
  <si>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</si>
  <si>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</si>
  <si>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</si>
  <si>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</si>
  <si>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</si>
  <si>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</si>
  <si>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</si>
  <si>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</si>
  <si>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</si>
  <si>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</si>
  <si>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</si>
  <si>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</si>
  <si>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</si>
  <si>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</si>
  <si>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</si>
  <si>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</si>
  <si>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</si>
  <si>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</si>
  <si>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</si>
  <si>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</si>
  <si>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</si>
  <si>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</si>
  <si>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</si>
  <si>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</si>
  <si>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</si>
  <si>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</si>
  <si>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</si>
  <si>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</si>
  <si>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</si>
  <si>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</si>
  <si>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</si>
  <si>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</si>
  <si>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</si>
  <si>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</si>
  <si>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</si>
  <si>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</si>
  <si>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</si>
  <si>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</si>
  <si>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</si>
  <si>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</si>
  <si>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</si>
  <si>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</si>
  <si>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</si>
  <si>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</si>
  <si>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</si>
  <si>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</si>
  <si>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</si>
  <si>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</si>
  <si>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</si>
  <si>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</si>
  <si>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</si>
  <si>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</si>
  <si>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</si>
  <si>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</si>
  <si>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</si>
  <si>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</si>
  <si>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</si>
  <si>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</si>
  <si>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</si>
  <si>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</si>
  <si>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</si>
  <si>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</si>
  <si>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</si>
  <si>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</si>
  <si>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</si>
  <si>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</si>
  <si>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</si>
  <si>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</si>
  <si>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</si>
  <si>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</si>
  <si>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</si>
  <si>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</si>
  <si>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</si>
  <si>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</si>
  <si>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</si>
  <si>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</si>
  <si>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</si>
  <si>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</si>
  <si>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</si>
  <si>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</si>
  <si>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</si>
  <si>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</si>
  <si>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</si>
  <si>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</si>
  <si>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</si>
  <si>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</si>
  <si>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</si>
  <si>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</si>
  <si>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</si>
  <si>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</si>
  <si>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</si>
  <si>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</si>
  <si>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</si>
  <si>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</si>
  <si>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</si>
  <si>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</si>
  <si>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</si>
  <si>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</si>
  <si>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</si>
  <si>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</si>
  <si>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</si>
  <si>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</si>
  <si>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</si>
  <si>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</si>
  <si>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</si>
  <si>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</si>
  <si>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</si>
  <si>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</si>
  <si>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</si>
  <si>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</si>
  <si>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</si>
  <si>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</si>
  <si>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</si>
  <si>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</si>
  <si>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</si>
  <si>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</si>
  <si>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</si>
  <si>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</si>
  <si>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</si>
  <si>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</si>
  <si>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</si>
  <si>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</si>
  <si>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</si>
  <si>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</si>
  <si>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</si>
  <si>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</si>
  <si>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</si>
  <si>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</si>
  <si>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</si>
  <si>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</si>
  <si>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</si>
  <si>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</si>
  <si>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</si>
  <si>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</si>
  <si>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</si>
  <si>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</si>
  <si>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</si>
  <si>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</si>
  <si>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</si>
  <si>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</si>
  <si>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</si>
  <si>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</si>
  <si>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</si>
  <si>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</si>
  <si>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</si>
  <si>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</si>
  <si>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</si>
  <si>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</si>
  <si>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</si>
  <si>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</si>
  <si>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</si>
  <si>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</si>
  <si>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</si>
  <si>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</si>
  <si>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</si>
  <si>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</si>
  <si>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</si>
  <si>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</si>
  <si>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</si>
  <si>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</si>
  <si>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</si>
  <si>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</si>
  <si>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</si>
  <si>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</si>
  <si>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</si>
  <si>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</si>
  <si>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</si>
  <si>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</si>
  <si>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</si>
  <si>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</si>
  <si>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</si>
  <si>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</si>
  <si>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</si>
  <si>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</si>
  <si>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</si>
  <si>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</si>
  <si>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</si>
  <si>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</si>
  <si>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</si>
  <si>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</si>
  <si>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</si>
  <si>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</si>
  <si>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</si>
  <si>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</si>
  <si>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</si>
  <si>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</si>
  <si>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</si>
  <si>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</si>
  <si>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</si>
  <si>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</si>
  <si>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</si>
  <si>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</si>
  <si>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</si>
  <si>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</si>
  <si>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</si>
  <si>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</si>
  <si>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</si>
  <si>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</si>
  <si>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</si>
  <si>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</si>
  <si>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</si>
  <si>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</si>
  <si>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</si>
  <si>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</si>
  <si>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</si>
  <si>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</si>
  <si>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</si>
  <si>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</si>
  <si>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</si>
  <si>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</si>
  <si>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</si>
  <si>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</si>
  <si>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</si>
  <si>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</si>
  <si>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</si>
  <si>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</si>
  <si>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</si>
  <si>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</si>
  <si>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</si>
  <si>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</si>
  <si>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</si>
  <si>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</si>
  <si>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</si>
  <si>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</si>
  <si>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</si>
  <si>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</si>
  <si>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</si>
  <si>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</si>
  <si>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</si>
  <si>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</si>
  <si>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</si>
  <si>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</si>
  <si>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</si>
  <si>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</si>
  <si>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</si>
  <si>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</si>
  <si>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</si>
  <si>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</si>
  <si>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</si>
  <si>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</si>
  <si>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</si>
  <si>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</si>
  <si>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</si>
  <si>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</si>
  <si>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</si>
  <si>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</si>
  <si>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</si>
  <si>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</si>
  <si>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</si>
  <si>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</si>
  <si>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</si>
  <si>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</si>
  <si>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</si>
  <si>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</si>
  <si>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</si>
  <si>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</si>
  <si>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</si>
  <si>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</si>
  <si>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</si>
  <si>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</si>
  <si>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</si>
  <si>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</si>
  <si>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</si>
  <si>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</si>
  <si>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</si>
  <si>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</si>
  <si>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</si>
  <si>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</si>
  <si>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</si>
  <si>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</si>
  <si>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</si>
  <si>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</si>
  <si>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</si>
  <si>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</si>
  <si>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</si>
  <si>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</si>
  <si>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</si>
  <si>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</si>
  <si>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</si>
  <si>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</si>
  <si>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</si>
  <si>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</si>
  <si>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</si>
  <si>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</si>
  <si>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</si>
  <si>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</si>
  <si>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</si>
  <si>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</si>
  <si>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</si>
  <si>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</si>
  <si>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</si>
  <si>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</si>
  <si>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</si>
  <si>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</si>
  <si>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</si>
  <si>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</si>
  <si>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</si>
  <si>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</si>
  <si>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</si>
  <si>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</si>
  <si>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</si>
  <si>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</si>
  <si>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</si>
  <si>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</si>
  <si>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</si>
  <si>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</si>
  <si>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</si>
  <si>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</si>
  <si>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</si>
  <si>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</si>
  <si>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</si>
  <si>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</si>
  <si>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</si>
  <si>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</si>
  <si>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</si>
  <si>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</si>
  <si>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</si>
  <si>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</si>
  <si>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</si>
  <si>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</si>
  <si>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</si>
  <si>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</si>
  <si>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</si>
  <si>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</si>
  <si>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</si>
  <si>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</si>
  <si>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</si>
  <si>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</si>
  <si>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</si>
  <si>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</si>
  <si>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</si>
  <si>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</si>
  <si>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</si>
  <si>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</si>
  <si>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</si>
  <si>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</si>
  <si>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</si>
  <si>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</si>
  <si>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</si>
  <si>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</si>
  <si>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</si>
  <si>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</si>
  <si>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</si>
  <si>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</si>
  <si>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</si>
  <si>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</si>
  <si>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</si>
  <si>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</si>
  <si>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</si>
  <si>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</si>
  <si>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</si>
  <si>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</si>
  <si>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</si>
  <si>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</si>
  <si>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</si>
  <si>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</si>
  <si>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</si>
  <si>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</si>
  <si>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</si>
  <si>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</si>
  <si>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</si>
  <si>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</si>
  <si>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</si>
  <si>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</si>
  <si>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</si>
  <si>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</si>
  <si>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</si>
  <si>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</si>
  <si>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</si>
  <si>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</si>
  <si>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</si>
  <si>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</si>
  <si>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</si>
  <si>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</si>
  <si>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</si>
  <si>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</si>
  <si>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</si>
  <si>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</si>
  <si>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</si>
  <si>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</si>
  <si>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</si>
  <si>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</si>
  <si>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</si>
  <si>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</si>
  <si>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</si>
  <si>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</si>
  <si>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</si>
  <si>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</si>
  <si>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</si>
  <si>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</si>
  <si>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</si>
  <si>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</si>
  <si>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</si>
  <si>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</si>
  <si>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</si>
  <si>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</si>
  <si>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</si>
  <si>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</si>
  <si>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</si>
  <si>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</si>
  <si>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</si>
  <si>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</si>
  <si>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</si>
  <si>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</si>
  <si>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</si>
  <si>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</si>
  <si>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</si>
  <si>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</si>
  <si>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</si>
  <si>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</si>
  <si>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</si>
  <si>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</si>
  <si>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</si>
  <si>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</si>
  <si>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</si>
  <si>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</si>
  <si>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</si>
  <si>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</si>
  <si>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</si>
  <si>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</si>
  <si>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</si>
  <si>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</si>
  <si>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</si>
  <si>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</si>
  <si>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</si>
  <si>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</si>
  <si>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</si>
  <si>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</si>
  <si>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</si>
  <si>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</si>
  <si>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</si>
  <si>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</si>
  <si>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</si>
  <si>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</si>
  <si>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</si>
  <si>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</si>
  <si>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</si>
  <si>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</si>
  <si>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</si>
  <si>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</si>
  <si>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</si>
  <si>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</si>
  <si>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</si>
  <si>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</si>
  <si>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</si>
  <si>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</si>
  <si>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</si>
  <si>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</si>
  <si>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</si>
  <si>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</si>
  <si>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</si>
  <si>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</si>
  <si>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</si>
  <si>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</si>
  <si>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</si>
  <si>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</si>
  <si>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</si>
  <si>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</si>
  <si>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</si>
  <si>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</si>
  <si>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</si>
  <si>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</si>
  <si>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</si>
  <si>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</si>
  <si>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</si>
  <si>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</si>
  <si>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</si>
  <si>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</si>
  <si>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</si>
  <si>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</si>
  <si>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</si>
  <si>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</si>
  <si>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</si>
  <si>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</si>
  <si>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</si>
  <si>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</si>
  <si>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</si>
  <si>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</si>
  <si>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</si>
  <si>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</si>
  <si>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</si>
  <si>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</si>
  <si>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</si>
  <si>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</si>
  <si>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</si>
  <si>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</si>
  <si>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</si>
  <si>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</si>
  <si>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</si>
  <si>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</si>
  <si>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</si>
  <si>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</si>
  <si>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</si>
  <si>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</si>
  <si>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</si>
  <si>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</si>
  <si>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</si>
  <si>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</si>
  <si>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</si>
  <si>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</si>
  <si>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</si>
  <si>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</si>
  <si>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</si>
  <si>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</si>
  <si>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</si>
  <si>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</si>
  <si>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</si>
  <si>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</si>
  <si>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</si>
  <si>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</si>
  <si>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</si>
  <si>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</si>
  <si>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</si>
  <si>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</si>
  <si>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</si>
  <si>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</si>
  <si>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</si>
  <si>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</si>
  <si>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</si>
  <si>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</si>
  <si>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</si>
  <si>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</si>
  <si>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</si>
  <si>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</si>
  <si>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</si>
  <si>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</si>
  <si>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</si>
  <si>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</si>
  <si>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</si>
  <si>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</si>
  <si>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</si>
  <si>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</si>
  <si>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</si>
  <si>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</si>
  <si>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</si>
  <si>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</si>
  <si>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</si>
  <si>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</si>
  <si>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</si>
  <si>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</si>
  <si>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</si>
  <si>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</si>
  <si>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</si>
  <si>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</si>
  <si>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</si>
  <si>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</si>
  <si>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</si>
  <si>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</si>
  <si>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</si>
  <si>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</si>
  <si>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</si>
  <si>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</si>
  <si>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</si>
  <si>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</si>
  <si>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</si>
  <si>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</si>
  <si>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</si>
  <si>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</si>
  <si>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</si>
  <si>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</si>
  <si>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</si>
  <si>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</si>
  <si>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</si>
  <si>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</si>
  <si>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</si>
  <si>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</si>
  <si>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</si>
  <si>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</si>
  <si>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</si>
  <si>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</si>
  <si>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</si>
  <si>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</si>
  <si>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</si>
  <si>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</si>
  <si>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</si>
  <si>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</si>
  <si>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</si>
  <si>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</si>
  <si>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</si>
  <si>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</si>
  <si>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</si>
  <si>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</si>
  <si>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</si>
  <si>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</si>
  <si>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</si>
  <si>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</si>
  <si>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</si>
  <si>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</si>
  <si>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</si>
  <si>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</si>
  <si>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</si>
  <si>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</si>
  <si>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</si>
  <si>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</si>
  <si>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</si>
  <si>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</si>
  <si>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</si>
  <si>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</si>
  <si>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</si>
  <si>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</si>
  <si>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</si>
  <si>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</si>
  <si>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</si>
  <si>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</si>
  <si>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</si>
  <si>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</si>
  <si>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</si>
  <si>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</si>
  <si>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</si>
  <si>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</si>
  <si>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</si>
  <si>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</si>
  <si>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</si>
  <si>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</si>
  <si>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</si>
  <si>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</si>
  <si>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</si>
  <si>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</si>
  <si>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</si>
  <si>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</si>
  <si>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</si>
  <si>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</si>
  <si>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</si>
  <si>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</si>
  <si>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</si>
  <si>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</si>
  <si>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</si>
  <si>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</si>
  <si>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</si>
  <si>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</si>
  <si>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</si>
  <si>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</si>
  <si>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</si>
  <si>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</si>
  <si>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</si>
  <si>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</si>
  <si>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</si>
  <si>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</si>
  <si>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</si>
  <si>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</si>
  <si>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</si>
  <si>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</si>
  <si>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</si>
  <si>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</si>
  <si>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</si>
  <si>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</si>
  <si>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</si>
  <si>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</si>
  <si>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</si>
  <si>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</si>
  <si>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</si>
  <si>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</si>
  <si>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</si>
  <si>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</si>
  <si>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</si>
  <si>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</si>
  <si>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</si>
  <si>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</si>
  <si>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</si>
  <si>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</si>
  <si>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</si>
  <si>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</si>
  <si>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</si>
  <si>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</si>
  <si>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</si>
  <si>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</si>
  <si>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</si>
  <si>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</si>
  <si>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</si>
  <si>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</si>
  <si>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</si>
  <si>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</si>
  <si>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</si>
  <si>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</si>
  <si>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</si>
  <si>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</si>
  <si>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</si>
  <si>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</si>
  <si>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</si>
  <si>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</si>
  <si>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</si>
  <si>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</si>
  <si>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</si>
  <si>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</si>
  <si>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</si>
  <si>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</si>
  <si>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</si>
  <si>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</si>
  <si>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</si>
  <si>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</si>
  <si>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</si>
  <si>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</si>
  <si>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</si>
  <si>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</si>
  <si>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</si>
  <si>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</si>
  <si>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</si>
  <si>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</si>
  <si>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</si>
  <si>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</si>
  <si>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</si>
  <si>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</si>
  <si>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</si>
  <si>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</si>
  <si>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</si>
  <si>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</si>
  <si>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</si>
  <si>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</si>
  <si>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</si>
  <si>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</si>
  <si>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</si>
  <si>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</si>
  <si>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</si>
  <si>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</si>
  <si>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</si>
  <si>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</si>
  <si>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</si>
  <si>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</si>
  <si>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</si>
  <si>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</si>
  <si>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</si>
  <si>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</si>
  <si>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</si>
  <si>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</si>
  <si>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</si>
  <si>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</si>
  <si>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</si>
  <si>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</si>
  <si>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</si>
  <si>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</si>
  <si>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</si>
  <si>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</si>
  <si>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</si>
  <si>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</si>
  <si>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</si>
  <si>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</si>
  <si>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</si>
  <si>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</si>
  <si>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</si>
  <si>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</si>
  <si>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</si>
  <si>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</si>
  <si>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</si>
  <si>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</si>
  <si>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</si>
  <si>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</si>
  <si>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</si>
  <si>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</si>
  <si>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</si>
  <si>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</si>
  <si>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</si>
  <si>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</si>
  <si>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</si>
  <si>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</si>
  <si>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</si>
  <si>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male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</si>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</sst>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0" fontId="0" fillId="0" borderId="0" xfId="1" applyNumberFormat="1" applyFont="1"/>
    <xf numFmtId="1"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0" applyNumberFormat="1"/>
  </cellXfs>
  <cellStyles count="2">
    <cellStyle name="Normal" xfId="0" builtinId="0"/>
    <cellStyle name="Percent" xfId="1" builtinId="5"/>
  </cellStyles>
  <dxfs count="2">
    <dxf>
      <fill>
        <patternFill>
          <bgColor theme="0" tint="-4.9989318521683403E-2"/>
        </patternFill>
      </fill>
    </dxf>
    <dxf>
      <numFmt numFmtId="164" formatCode="0.0"/>
    </dxf>
  </dxfs>
  <tableStyles count="1" defaultTableStyle="TableStyleMedium2" defaultPivotStyle="PivotStyleLight16">
    <tableStyle name="Slicer" pivot="0" table="0" count="4" xr9:uid="{82677FA3-1EAF-43EA-9206-916232957EBD}">
      <tableStyleElement type="wholeTable" dxfId="0"/>
    </tableStyle>
  </tableStyles>
  <colors>
    <mruColors>
      <color rgb="FF602928"/>
      <color rgb="FF901C7F"/>
      <color rgb="FF69115F"/>
      <color rgb="FFE78DD8"/>
      <color rgb="FF601A54"/>
      <color rgb="FF42123A"/>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40C-4FB3-BAEF-AC2445ECEF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A7B-4196-92A8-E658716B1829}"/>
            </c:ext>
          </c:extLst>
        </c:ser>
        <c:dLbls>
          <c:showLegendKey val="0"/>
          <c:showVal val="0"/>
          <c:showCatName val="0"/>
          <c:showSerName val="0"/>
          <c:showPercent val="0"/>
          <c:showBubbleSize val="0"/>
        </c:dLbls>
        <c:gapWidth val="219"/>
        <c:overlap val="-27"/>
        <c:axId val="226597807"/>
        <c:axId val="226586575"/>
      </c:barChart>
      <c:catAx>
        <c:axId val="226597807"/>
        <c:scaling>
          <c:orientation val="minMax"/>
        </c:scaling>
        <c:delete val="1"/>
        <c:axPos val="b"/>
        <c:numFmt formatCode="General" sourceLinked="1"/>
        <c:majorTickMark val="none"/>
        <c:minorTickMark val="none"/>
        <c:tickLblPos val="nextTo"/>
        <c:crossAx val="226586575"/>
        <c:crosses val="autoZero"/>
        <c:auto val="1"/>
        <c:lblAlgn val="ctr"/>
        <c:lblOffset val="100"/>
        <c:noMultiLvlLbl val="0"/>
      </c:catAx>
      <c:valAx>
        <c:axId val="226586575"/>
        <c:scaling>
          <c:orientation val="minMax"/>
        </c:scaling>
        <c:delete val="1"/>
        <c:axPos val="l"/>
        <c:numFmt formatCode="General" sourceLinked="1"/>
        <c:majorTickMark val="none"/>
        <c:minorTickMark val="none"/>
        <c:tickLblPos val="nextTo"/>
        <c:crossAx val="22659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24-45A3-B542-113DF781EF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24-45A3-B542-113DF781EFED}"/>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3A9-4275-A215-9935E891AFC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95E-460F-B6D2-71F84E610B61}"/>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695E-460F-B6D2-71F84E610B61}"/>
            </c:ext>
          </c:extLst>
        </c:ser>
        <c:dLbls>
          <c:showLegendKey val="0"/>
          <c:showVal val="0"/>
          <c:showCatName val="0"/>
          <c:showSerName val="0"/>
          <c:showPercent val="0"/>
          <c:showBubbleSize val="0"/>
        </c:dLbls>
        <c:gapWidth val="0"/>
        <c:overlap val="100"/>
        <c:axId val="1686692895"/>
        <c:axId val="1686690815"/>
      </c:barChart>
      <c:catAx>
        <c:axId val="1686692895"/>
        <c:scaling>
          <c:orientation val="minMax"/>
        </c:scaling>
        <c:delete val="1"/>
        <c:axPos val="l"/>
        <c:majorTickMark val="out"/>
        <c:minorTickMark val="none"/>
        <c:tickLblPos val="nextTo"/>
        <c:crossAx val="1686690815"/>
        <c:crosses val="autoZero"/>
        <c:auto val="1"/>
        <c:lblAlgn val="ctr"/>
        <c:lblOffset val="100"/>
        <c:noMultiLvlLbl val="0"/>
      </c:catAx>
      <c:valAx>
        <c:axId val="1686690815"/>
        <c:scaling>
          <c:orientation val="minMax"/>
          <c:max val="4"/>
          <c:min val="0"/>
        </c:scaling>
        <c:delete val="1"/>
        <c:axPos val="b"/>
        <c:numFmt formatCode="0.0" sourceLinked="1"/>
        <c:majorTickMark val="out"/>
        <c:minorTickMark val="none"/>
        <c:tickLblPos val="nextTo"/>
        <c:crossAx val="168669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00352429444552"/>
          <c:y val="0.14188436177021499"/>
          <c:w val="0.54421737477161647"/>
          <c:h val="0.68909851033721459"/>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A324-4499-8544-5513CD73E91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99-420C-9D3F-0FA49E05C69C}"/>
            </c:ext>
          </c:extLst>
        </c:ser>
        <c:dLbls>
          <c:dLblPos val="outEnd"/>
          <c:showLegendKey val="0"/>
          <c:showVal val="1"/>
          <c:showCatName val="0"/>
          <c:showSerName val="0"/>
          <c:showPercent val="0"/>
          <c:showBubbleSize val="0"/>
        </c:dLbls>
        <c:gapWidth val="182"/>
        <c:axId val="1782363647"/>
        <c:axId val="1782365311"/>
      </c:barChart>
      <c:catAx>
        <c:axId val="1782363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65311"/>
        <c:crosses val="autoZero"/>
        <c:auto val="1"/>
        <c:lblAlgn val="ctr"/>
        <c:lblOffset val="100"/>
        <c:noMultiLvlLbl val="0"/>
      </c:catAx>
      <c:valAx>
        <c:axId val="1782365311"/>
        <c:scaling>
          <c:orientation val="minMax"/>
        </c:scaling>
        <c:delete val="1"/>
        <c:axPos val="b"/>
        <c:numFmt formatCode="General" sourceLinked="1"/>
        <c:majorTickMark val="out"/>
        <c:minorTickMark val="none"/>
        <c:tickLblPos val="nextTo"/>
        <c:crossAx val="178236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723740710446253E-2"/>
          <c:y val="6.4555086592213554E-2"/>
          <c:w val="0.67138641500376073"/>
          <c:h val="0.93640644266830209"/>
        </c:manualLayout>
      </c:layout>
      <c:doughnutChart>
        <c:varyColors val="1"/>
        <c:ser>
          <c:idx val="0"/>
          <c:order val="0"/>
          <c:dPt>
            <c:idx val="0"/>
            <c:bubble3D val="0"/>
            <c:spPr>
              <a:gradFill>
                <a:gsLst>
                  <a:gs pos="0">
                    <a:schemeClr val="accent1">
                      <a:lumMod val="5000"/>
                      <a:lumOff val="95000"/>
                    </a:schemeClr>
                  </a:gs>
                  <a:gs pos="0">
                    <a:schemeClr val="accent1">
                      <a:lumMod val="45000"/>
                      <a:lumOff val="55000"/>
                    </a:schemeClr>
                  </a:gs>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D63-4FDB-AE24-417BC2B6F52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D63-4FDB-AE24-417BC2B6F52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1D63-4FDB-AE24-417BC2B6F52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513187484212976E-3"/>
          <c:y val="0.14648304370451265"/>
          <c:w val="0.88450926814707609"/>
          <c:h val="0.68376344007212009"/>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FD1-46AF-B9E0-60239D5AF85C}"/>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3FD1-46AF-B9E0-60239D5AF85C}"/>
            </c:ext>
          </c:extLst>
        </c:ser>
        <c:dLbls>
          <c:showLegendKey val="0"/>
          <c:showVal val="0"/>
          <c:showCatName val="0"/>
          <c:showSerName val="0"/>
          <c:showPercent val="0"/>
          <c:showBubbleSize val="0"/>
        </c:dLbls>
        <c:gapWidth val="0"/>
        <c:overlap val="100"/>
        <c:axId val="1686692895"/>
        <c:axId val="1686690815"/>
      </c:barChart>
      <c:catAx>
        <c:axId val="1686692895"/>
        <c:scaling>
          <c:orientation val="minMax"/>
        </c:scaling>
        <c:delete val="1"/>
        <c:axPos val="l"/>
        <c:majorTickMark val="out"/>
        <c:minorTickMark val="none"/>
        <c:tickLblPos val="nextTo"/>
        <c:crossAx val="1686690815"/>
        <c:crosses val="autoZero"/>
        <c:auto val="1"/>
        <c:lblAlgn val="ctr"/>
        <c:lblOffset val="100"/>
        <c:noMultiLvlLbl val="0"/>
      </c:catAx>
      <c:valAx>
        <c:axId val="1686690815"/>
        <c:scaling>
          <c:orientation val="minMax"/>
          <c:max val="4"/>
          <c:min val="0"/>
        </c:scaling>
        <c:delete val="1"/>
        <c:axPos val="b"/>
        <c:numFmt formatCode="0.0" sourceLinked="1"/>
        <c:majorTickMark val="out"/>
        <c:minorTickMark val="none"/>
        <c:tickLblPos val="nextTo"/>
        <c:crossAx val="168669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253472222222206E-2"/>
          <c:y val="0.12613055555555555"/>
          <c:w val="0.76470347222222235"/>
          <c:h val="0.76470347222222235"/>
        </c:manualLayout>
      </c:layout>
      <c:doughnutChart>
        <c:varyColors val="1"/>
        <c:ser>
          <c:idx val="0"/>
          <c:order val="0"/>
          <c:spPr>
            <a:ln>
              <a:noFill/>
            </a:ln>
          </c:spPr>
          <c:dPt>
            <c:idx val="0"/>
            <c:bubble3D val="0"/>
            <c:spPr>
              <a:gradFill>
                <a:gsLst>
                  <a:gs pos="0">
                    <a:srgbClr val="601A54"/>
                  </a:gs>
                  <a:gs pos="0">
                    <a:schemeClr val="accent1">
                      <a:lumMod val="45000"/>
                      <a:lumOff val="55000"/>
                    </a:schemeClr>
                  </a:gs>
                  <a:gs pos="68040">
                    <a:srgbClr val="2F497E"/>
                  </a:gs>
                  <a:gs pos="0">
                    <a:srgbClr val="69115F"/>
                  </a:gs>
                  <a:gs pos="100000">
                    <a:srgbClr val="E78DD8"/>
                  </a:gs>
                </a:gsLst>
                <a:lin ang="10800000" scaled="0"/>
              </a:gradFill>
              <a:ln w="19050">
                <a:noFill/>
              </a:ln>
              <a:effectLst/>
            </c:spPr>
            <c:extLst>
              <c:ext xmlns:c16="http://schemas.microsoft.com/office/drawing/2014/chart" uri="{C3380CC4-5D6E-409C-BE32-E72D297353CC}">
                <c16:uniqueId val="{00000001-CF93-40F3-A836-AC342B894AF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F93-40F3-A836-AC342B894AF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F93-40F3-A836-AC342B894AF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53125"/>
          <c:y val="0.13494999999999999"/>
          <c:w val="0.76470347222222235"/>
          <c:h val="0.76470347222222235"/>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529C-4299-9159-B7BA2761D680}"/>
              </c:ext>
            </c:extLst>
          </c:dPt>
          <c:dPt>
            <c:idx val="1"/>
            <c:bubble3D val="0"/>
            <c:spPr>
              <a:gradFill>
                <a:gsLst>
                  <a:gs pos="0">
                    <a:srgbClr val="601A54"/>
                  </a:gs>
                  <a:gs pos="0">
                    <a:schemeClr val="accent1">
                      <a:lumMod val="45000"/>
                      <a:lumOff val="55000"/>
                    </a:schemeClr>
                  </a:gs>
                  <a:gs pos="68040">
                    <a:srgbClr val="2F497E"/>
                  </a:gs>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529C-4299-9159-B7BA2761D68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29C-4299-9159-B7BA2761D68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rgbClr r="0" g="0" b="0"/>
              </a:gs>
              <a:gs pos="100000">
                <a:schemeClr val="accent6">
                  <a:lumMod val="75000"/>
                </a:schemeClr>
              </a:gs>
              <a:gs pos="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crgbClr r="0" g="0" b="0"/>
                </a:gs>
                <a:gs pos="100000">
                  <a:schemeClr val="accent6">
                    <a:lumMod val="75000"/>
                  </a:schemeClr>
                </a:gs>
                <a:gs pos="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981-4EBC-931B-D469F94BBC4C}"/>
            </c:ext>
          </c:extLst>
        </c:ser>
        <c:dLbls>
          <c:dLblPos val="outEnd"/>
          <c:showLegendKey val="0"/>
          <c:showVal val="1"/>
          <c:showCatName val="0"/>
          <c:showSerName val="0"/>
          <c:showPercent val="0"/>
          <c:showBubbleSize val="0"/>
        </c:dLbls>
        <c:gapWidth val="62"/>
        <c:axId val="1782363647"/>
        <c:axId val="1782365311"/>
      </c:barChart>
      <c:catAx>
        <c:axId val="1782363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2365311"/>
        <c:crosses val="autoZero"/>
        <c:auto val="1"/>
        <c:lblAlgn val="ctr"/>
        <c:lblOffset val="100"/>
        <c:noMultiLvlLbl val="0"/>
      </c:catAx>
      <c:valAx>
        <c:axId val="1782365311"/>
        <c:scaling>
          <c:orientation val="minMax"/>
        </c:scaling>
        <c:delete val="1"/>
        <c:axPos val="b"/>
        <c:numFmt formatCode="General" sourceLinked="1"/>
        <c:majorTickMark val="out"/>
        <c:minorTickMark val="none"/>
        <c:tickLblPos val="nextTo"/>
        <c:crossAx val="178236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5">
                  <a:lumMod val="60000"/>
                  <a:lumOff val="40000"/>
                </a:schemeClr>
              </a:gs>
              <a:gs pos="1000">
                <a:schemeClr val="accent3">
                  <a:lumMod val="5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1">
                  <a:lumMod val="60000"/>
                  <a:lumOff val="40000"/>
                </a:schemeClr>
              </a:gs>
              <a:gs pos="94000">
                <a:srgbClr val="002060"/>
              </a:gs>
            </a:gsLst>
            <a:lin ang="10800000" scaled="0"/>
          </a:gradFill>
          <a:ln w="9525">
            <a:solidFill>
              <a:schemeClr val="bg1">
                <a:lumMod val="85000"/>
              </a:schemeClr>
            </a:solidFill>
          </a:ln>
          <a:effectLst/>
        </c:spPr>
      </c:pivotFmt>
      <c:pivotFmt>
        <c:idx val="8"/>
        <c:spPr>
          <a:gradFill>
            <a:gsLst>
              <a:gs pos="100000">
                <a:schemeClr val="accent3">
                  <a:lumMod val="75000"/>
                </a:schemeClr>
              </a:gs>
              <a:gs pos="2000">
                <a:schemeClr val="accent3">
                  <a:lumMod val="50000"/>
                </a:schemeClr>
              </a:gs>
              <a:gs pos="1000">
                <a:schemeClr val="accent3">
                  <a:lumMod val="50000"/>
                </a:schemeClr>
              </a:gs>
            </a:gsLst>
            <a:lin ang="10800000" scaled="0"/>
          </a:gradFill>
          <a:ln w="9525">
            <a:solidFill>
              <a:schemeClr val="bg1">
                <a:lumMod val="85000"/>
              </a:schemeClr>
            </a:solidFill>
          </a:ln>
          <a:effectLst/>
        </c:spPr>
      </c:pivotFmt>
    </c:pivotFmts>
    <c:plotArea>
      <c:layout>
        <c:manualLayout>
          <c:layoutTarget val="inner"/>
          <c:xMode val="edge"/>
          <c:yMode val="edge"/>
          <c:x val="0.11888352665594221"/>
          <c:y val="6.2146892655367235E-2"/>
          <c:w val="0.61728395061728392"/>
          <c:h val="0.87570621468926557"/>
        </c:manualLayout>
      </c:layout>
      <c:pieChart>
        <c:varyColors val="1"/>
        <c:ser>
          <c:idx val="0"/>
          <c:order val="0"/>
          <c:tx>
            <c:strRef>
              <c:f>'Department wise Attrition'!$B$3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5">
                      <a:lumMod val="60000"/>
                      <a:lumOff val="40000"/>
                    </a:schemeClr>
                  </a:gs>
                  <a:gs pos="1000">
                    <a:schemeClr val="accent3">
                      <a:lumMod val="5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95F4-4CA2-B1E1-73E7B53B1769}"/>
              </c:ext>
            </c:extLst>
          </c:dPt>
          <c:dPt>
            <c:idx val="1"/>
            <c:bubble3D val="0"/>
            <c:spPr>
              <a:gradFill>
                <a:gsLst>
                  <a:gs pos="0">
                    <a:schemeClr val="accent5">
                      <a:lumMod val="50000"/>
                    </a:schemeClr>
                  </a:gs>
                  <a:gs pos="100000">
                    <a:schemeClr val="accent1">
                      <a:lumMod val="60000"/>
                      <a:lumOff val="40000"/>
                    </a:schemeClr>
                  </a:gs>
                  <a:gs pos="94000">
                    <a:srgbClr val="002060"/>
                  </a:gs>
                </a:gsLst>
                <a:lin ang="10800000" scaled="0"/>
              </a:gradFill>
              <a:ln w="9525">
                <a:solidFill>
                  <a:schemeClr val="bg1">
                    <a:lumMod val="85000"/>
                  </a:schemeClr>
                </a:solidFill>
              </a:ln>
              <a:effectLst/>
            </c:spPr>
            <c:extLst>
              <c:ext xmlns:c16="http://schemas.microsoft.com/office/drawing/2014/chart" uri="{C3380CC4-5D6E-409C-BE32-E72D297353CC}">
                <c16:uniqueId val="{00000003-95F4-4CA2-B1E1-73E7B53B1769}"/>
              </c:ext>
            </c:extLst>
          </c:dPt>
          <c:dPt>
            <c:idx val="2"/>
            <c:bubble3D val="0"/>
            <c:spPr>
              <a:gradFill>
                <a:gsLst>
                  <a:gs pos="100000">
                    <a:schemeClr val="accent3">
                      <a:lumMod val="75000"/>
                    </a:schemeClr>
                  </a:gs>
                  <a:gs pos="2000">
                    <a:schemeClr val="accent3">
                      <a:lumMod val="50000"/>
                    </a:schemeClr>
                  </a:gs>
                  <a:gs pos="1000">
                    <a:schemeClr val="accent3">
                      <a:lumMod val="5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95F4-4CA2-B1E1-73E7B53B176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5F4-4CA2-B1E1-73E7B53B17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2">
                  <a:lumMod val="60000"/>
                  <a:lumOff val="40000"/>
                </a:schemeClr>
              </a:gs>
              <a:gs pos="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17196124936029E-2"/>
          <c:y val="6.6357276840109608E-3"/>
          <c:w val="0.93165579372475926"/>
          <c:h val="0.87736900780379046"/>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chemeClr val="accent2">
                    <a:lumMod val="60000"/>
                    <a:lumOff val="40000"/>
                  </a:schemeClr>
                </a:gs>
                <a:gs pos="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03C-41EC-A218-FBCDFCDF98B1}"/>
            </c:ext>
          </c:extLst>
        </c:ser>
        <c:dLbls>
          <c:dLblPos val="outEnd"/>
          <c:showLegendKey val="0"/>
          <c:showVal val="1"/>
          <c:showCatName val="0"/>
          <c:showSerName val="0"/>
          <c:showPercent val="0"/>
          <c:showBubbleSize val="0"/>
        </c:dLbls>
        <c:gapWidth val="100"/>
        <c:overlap val="-27"/>
        <c:axId val="226597807"/>
        <c:axId val="226586575"/>
      </c:barChart>
      <c:catAx>
        <c:axId val="226597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26586575"/>
        <c:crosses val="autoZero"/>
        <c:auto val="1"/>
        <c:lblAlgn val="ctr"/>
        <c:lblOffset val="100"/>
        <c:noMultiLvlLbl val="0"/>
      </c:catAx>
      <c:valAx>
        <c:axId val="226586575"/>
        <c:scaling>
          <c:orientation val="minMax"/>
        </c:scaling>
        <c:delete val="1"/>
        <c:axPos val="l"/>
        <c:numFmt formatCode="General" sourceLinked="1"/>
        <c:majorTickMark val="out"/>
        <c:minorTickMark val="none"/>
        <c:tickLblPos val="nextTo"/>
        <c:crossAx val="22659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607491A-8294-41B0-89FD-87009CA5F16B}">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4C559286-3403-472F-BB3C-74CF63C6D2D8}">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4C559286-3403-472F-BB3C-74CF63C6D2D8}">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F607491A-8294-41B0-89FD-87009CA5F16B}">
          <cx:tx>
            <cx:txData>
              <cx:f>_xlchart.v2.11</cx:f>
              <cx:v>Attrition</cx:v>
            </cx:txData>
          </cx:tx>
          <cx:spPr>
            <a:gradFill>
              <a:gsLst>
                <a:gs pos="0">
                  <a:schemeClr val="accent6">
                    <a:lumMod val="50000"/>
                  </a:schemeClr>
                </a:gs>
                <a:gs pos="100000">
                  <a:schemeClr val="accent6">
                    <a:lumMod val="50000"/>
                  </a:schemeClr>
                </a:gs>
                <a:gs pos="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499110</xdr:colOff>
      <xdr:row>7</xdr:row>
      <xdr:rowOff>91440</xdr:rowOff>
    </xdr:from>
    <xdr:to>
      <xdr:col>8</xdr:col>
      <xdr:colOff>335280</xdr:colOff>
      <xdr:row>18</xdr:row>
      <xdr:rowOff>160020</xdr:rowOff>
    </xdr:to>
    <xdr:graphicFrame macro="">
      <xdr:nvGraphicFramePr>
        <xdr:cNvPr id="2" name="Chart 1">
          <a:extLst>
            <a:ext uri="{FF2B5EF4-FFF2-40B4-BE49-F238E27FC236}">
              <a16:creationId xmlns:a16="http://schemas.microsoft.com/office/drawing/2014/main" id="{2D853CCA-2EDA-4680-99BE-0121F6100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445770</xdr:colOff>
      <xdr:row>8</xdr:row>
      <xdr:rowOff>15240</xdr:rowOff>
    </xdr:from>
    <xdr:to>
      <xdr:col>8</xdr:col>
      <xdr:colOff>510540</xdr:colOff>
      <xdr:row>19</xdr:row>
      <xdr:rowOff>114300</xdr:rowOff>
    </xdr:to>
    <xdr:graphicFrame macro="">
      <xdr:nvGraphicFramePr>
        <xdr:cNvPr id="2" name="Chart 1">
          <a:extLst>
            <a:ext uri="{FF2B5EF4-FFF2-40B4-BE49-F238E27FC236}">
              <a16:creationId xmlns:a16="http://schemas.microsoft.com/office/drawing/2014/main" id="{B819A7B7-11D7-4A60-B0B0-C009C5031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251460</xdr:colOff>
      <xdr:row>4</xdr:row>
      <xdr:rowOff>60961</xdr:rowOff>
    </xdr:from>
    <xdr:to>
      <xdr:col>14</xdr:col>
      <xdr:colOff>160020</xdr:colOff>
      <xdr:row>10</xdr:row>
      <xdr:rowOff>15240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4A59EB0-D181-4AF4-B0FF-6E066EF3E9A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631680" y="853441"/>
              <a:ext cx="1249680" cy="1142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281940</xdr:colOff>
      <xdr:row>4</xdr:row>
      <xdr:rowOff>91441</xdr:rowOff>
    </xdr:from>
    <xdr:to>
      <xdr:col>11</xdr:col>
      <xdr:colOff>472440</xdr:colOff>
      <xdr:row>13</xdr:row>
      <xdr:rowOff>144780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FC70917A-0FC7-4E01-ABA9-991A92E0BBC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650480" y="883921"/>
              <a:ext cx="1531620" cy="1836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323850</xdr:colOff>
      <xdr:row>9</xdr:row>
      <xdr:rowOff>68580</xdr:rowOff>
    </xdr:from>
    <xdr:to>
      <xdr:col>11</xdr:col>
      <xdr:colOff>281940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C2C2AA0-49A4-47AF-9EDE-C80D2D3D75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851660"/>
              <a:ext cx="3981450" cy="20231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655320</xdr:colOff>
      <xdr:row>2</xdr:row>
      <xdr:rowOff>1</xdr:rowOff>
    </xdr:from>
    <xdr:to>
      <xdr:col>8</xdr:col>
      <xdr:colOff>472440</xdr:colOff>
      <xdr:row>6</xdr:row>
      <xdr:rowOff>175261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4CA549E-CE6F-4C41-9B1B-2D833F6EA4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21880" y="39624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502920</xdr:colOff>
      <xdr:row>3</xdr:row>
      <xdr:rowOff>76200</xdr:rowOff>
    </xdr:from>
    <xdr:to>
      <xdr:col>6</xdr:col>
      <xdr:colOff>609600</xdr:colOff>
      <xdr:row>7</xdr:row>
      <xdr:rowOff>144780</xdr:rowOff>
    </xdr:to>
    <xdr:graphicFrame macro="">
      <xdr:nvGraphicFramePr>
        <xdr:cNvPr id="2" name="Chart 1">
          <a:extLst>
            <a:ext uri="{FF2B5EF4-FFF2-40B4-BE49-F238E27FC236}">
              <a16:creationId xmlns:a16="http://schemas.microsoft.com/office/drawing/2014/main" id="{9C952322-7603-46DE-BB6F-66255AAA8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266700</xdr:colOff>
      <xdr:row>2</xdr:row>
      <xdr:rowOff>182881</xdr:rowOff>
    </xdr:from>
    <xdr:to>
      <xdr:col>11</xdr:col>
      <xdr:colOff>83820</xdr:colOff>
      <xdr:row>8</xdr:row>
      <xdr:rowOff>129541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3072C9A-3A65-4384-A241-D830CAAA15F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66560" y="57912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335280</xdr:colOff>
      <xdr:row>16</xdr:row>
      <xdr:rowOff>83820</xdr:rowOff>
    </xdr:from>
    <xdr:to>
      <xdr:col>8</xdr:col>
      <xdr:colOff>464820</xdr:colOff>
      <xdr:row>20</xdr:row>
      <xdr:rowOff>114300</xdr:rowOff>
    </xdr:to>
    <xdr:graphicFrame macro="">
      <xdr:nvGraphicFramePr>
        <xdr:cNvPr id="4" name="Chart 3">
          <a:extLst>
            <a:ext uri="{FF2B5EF4-FFF2-40B4-BE49-F238E27FC236}">
              <a16:creationId xmlns:a16="http://schemas.microsoft.com/office/drawing/2014/main" id="{41B9EFB4-5340-4E82-9227-174A4324C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38100</xdr:colOff>
      <xdr:row>2</xdr:row>
      <xdr:rowOff>91440</xdr:rowOff>
    </xdr:from>
    <xdr:to>
      <xdr:col>14</xdr:col>
      <xdr:colOff>525780</xdr:colOff>
      <xdr:row>16</xdr:row>
      <xdr:rowOff>13335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0B129EF5-7487-4094-A14A-C1AC4392CA9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220200" y="487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19</xdr:row>
      <xdr:rowOff>0</xdr:rowOff>
    </xdr:from>
    <xdr:to>
      <xdr:col>4</xdr:col>
      <xdr:colOff>605069</xdr:colOff>
      <xdr:row>21</xdr:row>
      <xdr:rowOff>46544</xdr:rowOff>
    </xdr:to>
    <xdr:sp macro="" textlink="">
      <xdr:nvSpPr>
        <xdr:cNvPr id="6" name="Freeform: Shape 5">
          <a:extLst>
            <a:ext uri="{FF2B5EF4-FFF2-40B4-BE49-F238E27FC236}">
              <a16:creationId xmlns:a16="http://schemas.microsoft.com/office/drawing/2014/main" id="{0D32E769-A911-40AA-973E-814805513767}"/>
            </a:ext>
          </a:extLst>
        </xdr:cNvPr>
        <xdr:cNvSpPr/>
      </xdr:nvSpPr>
      <xdr:spPr>
        <a:xfrm>
          <a:off x="2476500" y="3764280"/>
          <a:ext cx="1946189" cy="442784"/>
        </a:xfrm>
        <a:custGeom>
          <a:avLst/>
          <a:gdLst>
            <a:gd name="connsiteX0" fmla="*/ 1577789 w 1801907"/>
            <a:gd name="connsiteY0" fmla="*/ 0 h 376518"/>
            <a:gd name="connsiteX1" fmla="*/ 1801907 w 1801907"/>
            <a:gd name="connsiteY1" fmla="*/ 0 h 376518"/>
            <a:gd name="connsiteX2" fmla="*/ 1801907 w 1801907"/>
            <a:gd name="connsiteY2" fmla="*/ 143817 h 376518"/>
            <a:gd name="connsiteX3" fmla="*/ 1630695 w 1801907"/>
            <a:gd name="connsiteY3" fmla="*/ 143818 h 376518"/>
            <a:gd name="connsiteX4" fmla="*/ 224118 w 1801907"/>
            <a:gd name="connsiteY4" fmla="*/ 0 h 376518"/>
            <a:gd name="connsiteX5" fmla="*/ 675342 w 1801907"/>
            <a:gd name="connsiteY5" fmla="*/ 0 h 376518"/>
            <a:gd name="connsiteX6" fmla="*/ 622436 w 1801907"/>
            <a:gd name="connsiteY6" fmla="*/ 143818 h 376518"/>
            <a:gd name="connsiteX7" fmla="*/ 451224 w 1801907"/>
            <a:gd name="connsiteY7" fmla="*/ 143817 h 376518"/>
            <a:gd name="connsiteX8" fmla="*/ 589738 w 1801907"/>
            <a:gd name="connsiteY8" fmla="*/ 232700 h 376518"/>
            <a:gd name="connsiteX9" fmla="*/ 536830 w 1801907"/>
            <a:gd name="connsiteY9" fmla="*/ 376517 h 376518"/>
            <a:gd name="connsiteX10" fmla="*/ 675342 w 1801907"/>
            <a:gd name="connsiteY10" fmla="*/ 287632 h 376518"/>
            <a:gd name="connsiteX11" fmla="*/ 813854 w 1801907"/>
            <a:gd name="connsiteY11" fmla="*/ 376517 h 376518"/>
            <a:gd name="connsiteX12" fmla="*/ 760946 w 1801907"/>
            <a:gd name="connsiteY12" fmla="*/ 232700 h 376518"/>
            <a:gd name="connsiteX13" fmla="*/ 899460 w 1801907"/>
            <a:gd name="connsiteY13" fmla="*/ 143817 h 376518"/>
            <a:gd name="connsiteX14" fmla="*/ 728248 w 1801907"/>
            <a:gd name="connsiteY14" fmla="*/ 143818 h 376518"/>
            <a:gd name="connsiteX15" fmla="*/ 675342 w 1801907"/>
            <a:gd name="connsiteY15" fmla="*/ 0 h 376518"/>
            <a:gd name="connsiteX16" fmla="*/ 1126566 w 1801907"/>
            <a:gd name="connsiteY16" fmla="*/ 0 h 376518"/>
            <a:gd name="connsiteX17" fmla="*/ 1073660 w 1801907"/>
            <a:gd name="connsiteY17" fmla="*/ 143818 h 376518"/>
            <a:gd name="connsiteX18" fmla="*/ 902448 w 1801907"/>
            <a:gd name="connsiteY18" fmla="*/ 143817 h 376518"/>
            <a:gd name="connsiteX19" fmla="*/ 1040962 w 1801907"/>
            <a:gd name="connsiteY19" fmla="*/ 232700 h 376518"/>
            <a:gd name="connsiteX20" fmla="*/ 988054 w 1801907"/>
            <a:gd name="connsiteY20" fmla="*/ 376517 h 376518"/>
            <a:gd name="connsiteX21" fmla="*/ 1126566 w 1801907"/>
            <a:gd name="connsiteY21" fmla="*/ 287632 h 376518"/>
            <a:gd name="connsiteX22" fmla="*/ 1265078 w 1801907"/>
            <a:gd name="connsiteY22" fmla="*/ 376517 h 376518"/>
            <a:gd name="connsiteX23" fmla="*/ 1212170 w 1801907"/>
            <a:gd name="connsiteY23" fmla="*/ 232700 h 376518"/>
            <a:gd name="connsiteX24" fmla="*/ 1350684 w 1801907"/>
            <a:gd name="connsiteY24" fmla="*/ 143817 h 376518"/>
            <a:gd name="connsiteX25" fmla="*/ 1179472 w 1801907"/>
            <a:gd name="connsiteY25" fmla="*/ 143818 h 376518"/>
            <a:gd name="connsiteX26" fmla="*/ 1126566 w 1801907"/>
            <a:gd name="connsiteY26" fmla="*/ 0 h 376518"/>
            <a:gd name="connsiteX27" fmla="*/ 1577789 w 1801907"/>
            <a:gd name="connsiteY27" fmla="*/ 0 h 376518"/>
            <a:gd name="connsiteX28" fmla="*/ 1524883 w 1801907"/>
            <a:gd name="connsiteY28" fmla="*/ 143818 h 376518"/>
            <a:gd name="connsiteX29" fmla="*/ 1353671 w 1801907"/>
            <a:gd name="connsiteY29" fmla="*/ 143817 h 376518"/>
            <a:gd name="connsiteX30" fmla="*/ 1492185 w 1801907"/>
            <a:gd name="connsiteY30" fmla="*/ 232700 h 376518"/>
            <a:gd name="connsiteX31" fmla="*/ 1439277 w 1801907"/>
            <a:gd name="connsiteY31" fmla="*/ 376517 h 376518"/>
            <a:gd name="connsiteX32" fmla="*/ 1577789 w 1801907"/>
            <a:gd name="connsiteY32" fmla="*/ 287632 h 376518"/>
            <a:gd name="connsiteX33" fmla="*/ 1716301 w 1801907"/>
            <a:gd name="connsiteY33" fmla="*/ 376517 h 376518"/>
            <a:gd name="connsiteX34" fmla="*/ 1663393 w 1801907"/>
            <a:gd name="connsiteY34" fmla="*/ 232700 h 376518"/>
            <a:gd name="connsiteX35" fmla="*/ 1801907 w 1801907"/>
            <a:gd name="connsiteY35" fmla="*/ 143817 h 376518"/>
            <a:gd name="connsiteX36" fmla="*/ 1801907 w 1801907"/>
            <a:gd name="connsiteY36" fmla="*/ 376518 h 376518"/>
            <a:gd name="connsiteX37" fmla="*/ 0 w 1801907"/>
            <a:gd name="connsiteY37" fmla="*/ 376518 h 376518"/>
            <a:gd name="connsiteX38" fmla="*/ 0 w 1801907"/>
            <a:gd name="connsiteY38" fmla="*/ 143817 h 376518"/>
            <a:gd name="connsiteX39" fmla="*/ 138514 w 1801907"/>
            <a:gd name="connsiteY39" fmla="*/ 232700 h 376518"/>
            <a:gd name="connsiteX40" fmla="*/ 85606 w 1801907"/>
            <a:gd name="connsiteY40" fmla="*/ 376517 h 376518"/>
            <a:gd name="connsiteX41" fmla="*/ 224118 w 1801907"/>
            <a:gd name="connsiteY41" fmla="*/ 287632 h 376518"/>
            <a:gd name="connsiteX42" fmla="*/ 362630 w 1801907"/>
            <a:gd name="connsiteY42" fmla="*/ 376517 h 376518"/>
            <a:gd name="connsiteX43" fmla="*/ 309722 w 1801907"/>
            <a:gd name="connsiteY43" fmla="*/ 232700 h 376518"/>
            <a:gd name="connsiteX44" fmla="*/ 448236 w 1801907"/>
            <a:gd name="connsiteY44" fmla="*/ 143817 h 376518"/>
            <a:gd name="connsiteX45" fmla="*/ 277024 w 1801907"/>
            <a:gd name="connsiteY45" fmla="*/ 143818 h 376518"/>
            <a:gd name="connsiteX46" fmla="*/ 0 w 1801907"/>
            <a:gd name="connsiteY46" fmla="*/ 0 h 376518"/>
            <a:gd name="connsiteX47" fmla="*/ 224118 w 1801907"/>
            <a:gd name="connsiteY47" fmla="*/ 0 h 376518"/>
            <a:gd name="connsiteX48" fmla="*/ 171212 w 1801907"/>
            <a:gd name="connsiteY48" fmla="*/ 143818 h 376518"/>
            <a:gd name="connsiteX49" fmla="*/ 0 w 1801907"/>
            <a:gd name="connsiteY49" fmla="*/ 143817 h 376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801907" h="376518">
              <a:moveTo>
                <a:pt x="1577789" y="0"/>
              </a:moveTo>
              <a:lnTo>
                <a:pt x="1801907" y="0"/>
              </a:lnTo>
              <a:lnTo>
                <a:pt x="1801907" y="143817"/>
              </a:lnTo>
              <a:lnTo>
                <a:pt x="1630695" y="143818"/>
              </a:lnTo>
              <a:close/>
              <a:moveTo>
                <a:pt x="224118" y="0"/>
              </a:moveTo>
              <a:lnTo>
                <a:pt x="675342" y="0"/>
              </a:lnTo>
              <a:lnTo>
                <a:pt x="622436" y="143818"/>
              </a:lnTo>
              <a:lnTo>
                <a:pt x="451224" y="143817"/>
              </a:lnTo>
              <a:lnTo>
                <a:pt x="589738" y="232700"/>
              </a:lnTo>
              <a:lnTo>
                <a:pt x="536830" y="376517"/>
              </a:lnTo>
              <a:lnTo>
                <a:pt x="675342" y="287632"/>
              </a:lnTo>
              <a:lnTo>
                <a:pt x="813854" y="376517"/>
              </a:lnTo>
              <a:lnTo>
                <a:pt x="760946" y="232700"/>
              </a:lnTo>
              <a:lnTo>
                <a:pt x="899460" y="143817"/>
              </a:lnTo>
              <a:lnTo>
                <a:pt x="728248" y="143818"/>
              </a:lnTo>
              <a:lnTo>
                <a:pt x="675342" y="0"/>
              </a:lnTo>
              <a:lnTo>
                <a:pt x="1126566" y="0"/>
              </a:lnTo>
              <a:lnTo>
                <a:pt x="1073660" y="143818"/>
              </a:lnTo>
              <a:lnTo>
                <a:pt x="902448" y="143817"/>
              </a:lnTo>
              <a:lnTo>
                <a:pt x="1040962" y="232700"/>
              </a:lnTo>
              <a:lnTo>
                <a:pt x="988054" y="376517"/>
              </a:lnTo>
              <a:lnTo>
                <a:pt x="1126566" y="287632"/>
              </a:lnTo>
              <a:lnTo>
                <a:pt x="1265078" y="376517"/>
              </a:lnTo>
              <a:lnTo>
                <a:pt x="1212170" y="232700"/>
              </a:lnTo>
              <a:lnTo>
                <a:pt x="1350684" y="143817"/>
              </a:lnTo>
              <a:lnTo>
                <a:pt x="1179472" y="143818"/>
              </a:lnTo>
              <a:lnTo>
                <a:pt x="1126566" y="0"/>
              </a:lnTo>
              <a:lnTo>
                <a:pt x="1577789" y="0"/>
              </a:lnTo>
              <a:lnTo>
                <a:pt x="1524883" y="143818"/>
              </a:lnTo>
              <a:lnTo>
                <a:pt x="1353671" y="143817"/>
              </a:lnTo>
              <a:lnTo>
                <a:pt x="1492185" y="232700"/>
              </a:lnTo>
              <a:lnTo>
                <a:pt x="1439277" y="376517"/>
              </a:lnTo>
              <a:lnTo>
                <a:pt x="1577789" y="287632"/>
              </a:lnTo>
              <a:lnTo>
                <a:pt x="1716301" y="376517"/>
              </a:lnTo>
              <a:lnTo>
                <a:pt x="1663393" y="232700"/>
              </a:lnTo>
              <a:lnTo>
                <a:pt x="1801907" y="143817"/>
              </a:lnTo>
              <a:lnTo>
                <a:pt x="1801907" y="376518"/>
              </a:lnTo>
              <a:lnTo>
                <a:pt x="0" y="376518"/>
              </a:lnTo>
              <a:lnTo>
                <a:pt x="0" y="143817"/>
              </a:lnTo>
              <a:lnTo>
                <a:pt x="138514" y="232700"/>
              </a:lnTo>
              <a:lnTo>
                <a:pt x="85606" y="376517"/>
              </a:lnTo>
              <a:lnTo>
                <a:pt x="224118" y="287632"/>
              </a:lnTo>
              <a:lnTo>
                <a:pt x="362630" y="376517"/>
              </a:lnTo>
              <a:lnTo>
                <a:pt x="309722" y="232700"/>
              </a:lnTo>
              <a:lnTo>
                <a:pt x="448236" y="143817"/>
              </a:lnTo>
              <a:lnTo>
                <a:pt x="277024" y="143818"/>
              </a:lnTo>
              <a:close/>
              <a:moveTo>
                <a:pt x="0" y="0"/>
              </a:moveTo>
              <a:lnTo>
                <a:pt x="224118" y="0"/>
              </a:lnTo>
              <a:lnTo>
                <a:pt x="171212" y="143818"/>
              </a:lnTo>
              <a:lnTo>
                <a:pt x="0" y="143817"/>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281940</xdr:colOff>
      <xdr:row>0</xdr:row>
      <xdr:rowOff>60961</xdr:rowOff>
    </xdr:from>
    <xdr:to>
      <xdr:col>11</xdr:col>
      <xdr:colOff>99060</xdr:colOff>
      <xdr:row>11</xdr:row>
      <xdr:rowOff>114301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5D7C7577-7AD7-42EF-A5AF-F5D969C47D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979920" y="60961"/>
              <a:ext cx="1828800" cy="2232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304800</xdr:colOff>
      <xdr:row>0</xdr:row>
      <xdr:rowOff>60961</xdr:rowOff>
    </xdr:from>
    <xdr:to>
      <xdr:col>14</xdr:col>
      <xdr:colOff>121920</xdr:colOff>
      <xdr:row>5</xdr:row>
      <xdr:rowOff>152401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8A79BFF0-8B28-40B0-9A1D-5CCC017D3F2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9014460" y="6096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320040</xdr:colOff>
      <xdr:row>12</xdr:row>
      <xdr:rowOff>57150</xdr:rowOff>
    </xdr:from>
    <xdr:to>
      <xdr:col>6</xdr:col>
      <xdr:colOff>411480</xdr:colOff>
      <xdr:row>19</xdr:row>
      <xdr:rowOff>175260</xdr:rowOff>
    </xdr:to>
    <xdr:graphicFrame macro="">
      <xdr:nvGraphicFramePr>
        <xdr:cNvPr id="4" name="Chart 3">
          <a:extLst>
            <a:ext uri="{FF2B5EF4-FFF2-40B4-BE49-F238E27FC236}">
              <a16:creationId xmlns:a16="http://schemas.microsoft.com/office/drawing/2014/main" id="{834BAB3E-43A5-4C82-B999-9F67AF66D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491490</xdr:colOff>
      <xdr:row>5</xdr:row>
      <xdr:rowOff>140970</xdr:rowOff>
    </xdr:from>
    <xdr:to>
      <xdr:col>10</xdr:col>
      <xdr:colOff>30480</xdr:colOff>
      <xdr:row>16</xdr:row>
      <xdr:rowOff>30480</xdr:rowOff>
    </xdr:to>
    <xdr:graphicFrame macro="">
      <xdr:nvGraphicFramePr>
        <xdr:cNvPr id="2" name="Chart 1">
          <a:extLst>
            <a:ext uri="{FF2B5EF4-FFF2-40B4-BE49-F238E27FC236}">
              <a16:creationId xmlns:a16="http://schemas.microsoft.com/office/drawing/2014/main" id="{7DC6F80F-7225-4EDE-A3B5-1B4644B18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438150</xdr:colOff>
      <xdr:row>3</xdr:row>
      <xdr:rowOff>57150</xdr:rowOff>
    </xdr:from>
    <xdr:to>
      <xdr:col>11</xdr:col>
      <xdr:colOff>228600</xdr:colOff>
      <xdr:row>13</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5667C0F-C55E-4D10-9363-CBE132F447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67550" y="651510"/>
              <a:ext cx="3813810" cy="20078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429339</xdr:colOff>
      <xdr:row>1</xdr:row>
      <xdr:rowOff>37189</xdr:rowOff>
    </xdr:from>
    <xdr:to>
      <xdr:col>22</xdr:col>
      <xdr:colOff>522348</xdr:colOff>
      <xdr:row>40</xdr:row>
      <xdr:rowOff>51547</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767988" y="232838"/>
          <a:ext cx="13479495" cy="764465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453203</xdr:colOff>
      <xdr:row>6</xdr:row>
      <xdr:rowOff>48670</xdr:rowOff>
    </xdr:from>
    <xdr:to>
      <xdr:col>5</xdr:col>
      <xdr:colOff>480097</xdr:colOff>
      <xdr:row>8</xdr:row>
      <xdr:rowOff>0</xdr:rowOff>
    </xdr:to>
    <xdr:sp macro="" textlink="">
      <xdr:nvSpPr>
        <xdr:cNvPr id="29" name="TextBox 28">
          <a:extLst>
            <a:ext uri="{FF2B5EF4-FFF2-40B4-BE49-F238E27FC236}">
              <a16:creationId xmlns:a16="http://schemas.microsoft.com/office/drawing/2014/main" id="{5631BE01-B338-4521-840A-E80CB6D47C91}"/>
            </a:ext>
          </a:extLst>
        </xdr:cNvPr>
        <xdr:cNvSpPr txBox="1"/>
      </xdr:nvSpPr>
      <xdr:spPr>
        <a:xfrm>
          <a:off x="1791852" y="1222562"/>
          <a:ext cx="2034867" cy="34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endParaRPr>
        </a:p>
      </xdr:txBody>
    </xdr:sp>
    <xdr:clientData/>
  </xdr:twoCellAnchor>
  <xdr:twoCellAnchor>
    <xdr:from>
      <xdr:col>3</xdr:col>
      <xdr:colOff>19050</xdr:colOff>
      <xdr:row>8</xdr:row>
      <xdr:rowOff>47625</xdr:rowOff>
    </xdr:from>
    <xdr:to>
      <xdr:col>5</xdr:col>
      <xdr:colOff>257175</xdr:colOff>
      <xdr:row>10</xdr:row>
      <xdr:rowOff>114300</xdr:rowOff>
    </xdr:to>
    <xdr:sp macro="" textlink="KPI!A10">
      <xdr:nvSpPr>
        <xdr:cNvPr id="27" name="TextBox 26">
          <a:extLst>
            <a:ext uri="{FF2B5EF4-FFF2-40B4-BE49-F238E27FC236}">
              <a16:creationId xmlns:a16="http://schemas.microsoft.com/office/drawing/2014/main" id="{558DE777-770E-404E-9F96-008284FC5206}"/>
            </a:ext>
          </a:extLst>
        </xdr:cNvPr>
        <xdr:cNvSpPr txBox="1"/>
      </xdr:nvSpPr>
      <xdr:spPr>
        <a:xfrm>
          <a:off x="2019300" y="1647825"/>
          <a:ext cx="15716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60AC547-3D98-422D-8ED9-975B55284862}"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519878</xdr:colOff>
      <xdr:row>6</xdr:row>
      <xdr:rowOff>39145</xdr:rowOff>
    </xdr:from>
    <xdr:to>
      <xdr:col>9</xdr:col>
      <xdr:colOff>546772</xdr:colOff>
      <xdr:row>7</xdr:row>
      <xdr:rowOff>123567</xdr:rowOff>
    </xdr:to>
    <xdr:sp macro="" textlink="">
      <xdr:nvSpPr>
        <xdr:cNvPr id="30" name="TextBox 29">
          <a:extLst>
            <a:ext uri="{FF2B5EF4-FFF2-40B4-BE49-F238E27FC236}">
              <a16:creationId xmlns:a16="http://schemas.microsoft.com/office/drawing/2014/main" id="{B1DD7487-4DA6-415F-A425-679EB4A3E938}"/>
            </a:ext>
          </a:extLst>
        </xdr:cNvPr>
        <xdr:cNvSpPr txBox="1"/>
      </xdr:nvSpPr>
      <xdr:spPr>
        <a:xfrm>
          <a:off x="4535824" y="1213037"/>
          <a:ext cx="2034867" cy="2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a:p>
          <a:pPr algn="ctr"/>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endParaRPr>
        </a:p>
      </xdr:txBody>
    </xdr:sp>
    <xdr:clientData/>
  </xdr:twoCellAnchor>
  <xdr:twoCellAnchor>
    <xdr:from>
      <xdr:col>7</xdr:col>
      <xdr:colOff>95250</xdr:colOff>
      <xdr:row>8</xdr:row>
      <xdr:rowOff>28575</xdr:rowOff>
    </xdr:from>
    <xdr:to>
      <xdr:col>9</xdr:col>
      <xdr:colOff>333375</xdr:colOff>
      <xdr:row>10</xdr:row>
      <xdr:rowOff>95250</xdr:rowOff>
    </xdr:to>
    <xdr:sp macro="" textlink="KPI!B10">
      <xdr:nvSpPr>
        <xdr:cNvPr id="31" name="TextBox 30">
          <a:extLst>
            <a:ext uri="{FF2B5EF4-FFF2-40B4-BE49-F238E27FC236}">
              <a16:creationId xmlns:a16="http://schemas.microsoft.com/office/drawing/2014/main" id="{75EE48D5-4C2F-4470-9EEE-C1FD28533A7E}"/>
            </a:ext>
          </a:extLst>
        </xdr:cNvPr>
        <xdr:cNvSpPr txBox="1"/>
      </xdr:nvSpPr>
      <xdr:spPr>
        <a:xfrm>
          <a:off x="4762500" y="1628775"/>
          <a:ext cx="15716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F19EBC-BA45-4141-B13F-EAF4B244B164}"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462728</xdr:colOff>
      <xdr:row>6</xdr:row>
      <xdr:rowOff>39145</xdr:rowOff>
    </xdr:from>
    <xdr:to>
      <xdr:col>13</xdr:col>
      <xdr:colOff>489622</xdr:colOff>
      <xdr:row>7</xdr:row>
      <xdr:rowOff>154459</xdr:rowOff>
    </xdr:to>
    <xdr:sp macro="" textlink="">
      <xdr:nvSpPr>
        <xdr:cNvPr id="34" name="TextBox 33">
          <a:extLst>
            <a:ext uri="{FF2B5EF4-FFF2-40B4-BE49-F238E27FC236}">
              <a16:creationId xmlns:a16="http://schemas.microsoft.com/office/drawing/2014/main" id="{8EFAF8BF-0750-47A7-8C35-1475707F4C21}"/>
            </a:ext>
          </a:extLst>
        </xdr:cNvPr>
        <xdr:cNvSpPr txBox="1"/>
      </xdr:nvSpPr>
      <xdr:spPr>
        <a:xfrm>
          <a:off x="7155971" y="1213037"/>
          <a:ext cx="2034867" cy="31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endParaRPr>
        </a:p>
      </xdr:txBody>
    </xdr:sp>
    <xdr:clientData/>
  </xdr:twoCellAnchor>
  <xdr:twoCellAnchor>
    <xdr:from>
      <xdr:col>11</xdr:col>
      <xdr:colOff>38100</xdr:colOff>
      <xdr:row>8</xdr:row>
      <xdr:rowOff>28575</xdr:rowOff>
    </xdr:from>
    <xdr:to>
      <xdr:col>13</xdr:col>
      <xdr:colOff>276225</xdr:colOff>
      <xdr:row>10</xdr:row>
      <xdr:rowOff>95250</xdr:rowOff>
    </xdr:to>
    <xdr:sp macro="" textlink="KPI!D10">
      <xdr:nvSpPr>
        <xdr:cNvPr id="35" name="TextBox 34">
          <a:extLst>
            <a:ext uri="{FF2B5EF4-FFF2-40B4-BE49-F238E27FC236}">
              <a16:creationId xmlns:a16="http://schemas.microsoft.com/office/drawing/2014/main" id="{22988F72-8F11-4D91-9E2B-0D6CA4DCD5A4}"/>
            </a:ext>
          </a:extLst>
        </xdr:cNvPr>
        <xdr:cNvSpPr txBox="1"/>
      </xdr:nvSpPr>
      <xdr:spPr>
        <a:xfrm>
          <a:off x="7372350" y="1628775"/>
          <a:ext cx="15716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1CE923-4954-41BC-B694-58492BFC2F05}"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472253</xdr:colOff>
      <xdr:row>6</xdr:row>
      <xdr:rowOff>48670</xdr:rowOff>
    </xdr:from>
    <xdr:to>
      <xdr:col>17</xdr:col>
      <xdr:colOff>499147</xdr:colOff>
      <xdr:row>8</xdr:row>
      <xdr:rowOff>0</xdr:rowOff>
    </xdr:to>
    <xdr:sp macro="" textlink="">
      <xdr:nvSpPr>
        <xdr:cNvPr id="33" name="TextBox 32">
          <a:extLst>
            <a:ext uri="{FF2B5EF4-FFF2-40B4-BE49-F238E27FC236}">
              <a16:creationId xmlns:a16="http://schemas.microsoft.com/office/drawing/2014/main" id="{3B1B1975-FA2B-4153-8F44-457260400B84}"/>
            </a:ext>
          </a:extLst>
        </xdr:cNvPr>
        <xdr:cNvSpPr txBox="1"/>
      </xdr:nvSpPr>
      <xdr:spPr>
        <a:xfrm>
          <a:off x="9842794" y="1222562"/>
          <a:ext cx="2034867" cy="34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endParaRPr>
        </a:p>
      </xdr:txBody>
    </xdr:sp>
    <xdr:clientData/>
  </xdr:twoCellAnchor>
  <xdr:twoCellAnchor>
    <xdr:from>
      <xdr:col>15</xdr:col>
      <xdr:colOff>47625</xdr:colOff>
      <xdr:row>8</xdr:row>
      <xdr:rowOff>38100</xdr:rowOff>
    </xdr:from>
    <xdr:to>
      <xdr:col>17</xdr:col>
      <xdr:colOff>285750</xdr:colOff>
      <xdr:row>10</xdr:row>
      <xdr:rowOff>104775</xdr:rowOff>
    </xdr:to>
    <xdr:sp macro="" textlink="KPI!E10">
      <xdr:nvSpPr>
        <xdr:cNvPr id="36" name="TextBox 35">
          <a:extLst>
            <a:ext uri="{FF2B5EF4-FFF2-40B4-BE49-F238E27FC236}">
              <a16:creationId xmlns:a16="http://schemas.microsoft.com/office/drawing/2014/main" id="{87F56F14-5938-4154-9AC0-604E93AB8C24}"/>
            </a:ext>
          </a:extLst>
        </xdr:cNvPr>
        <xdr:cNvSpPr txBox="1"/>
      </xdr:nvSpPr>
      <xdr:spPr>
        <a:xfrm>
          <a:off x="10048875" y="1638300"/>
          <a:ext cx="15716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00E43D-9A52-4C6C-85B3-B59384FE69D3}"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491303</xdr:colOff>
      <xdr:row>6</xdr:row>
      <xdr:rowOff>48670</xdr:rowOff>
    </xdr:from>
    <xdr:to>
      <xdr:col>21</xdr:col>
      <xdr:colOff>518197</xdr:colOff>
      <xdr:row>8</xdr:row>
      <xdr:rowOff>0</xdr:rowOff>
    </xdr:to>
    <xdr:sp macro="" textlink="">
      <xdr:nvSpPr>
        <xdr:cNvPr id="39" name="TextBox 38">
          <a:extLst>
            <a:ext uri="{FF2B5EF4-FFF2-40B4-BE49-F238E27FC236}">
              <a16:creationId xmlns:a16="http://schemas.microsoft.com/office/drawing/2014/main" id="{23560D84-6E4F-47F7-81F4-CFF7527AC54A}"/>
            </a:ext>
          </a:extLst>
        </xdr:cNvPr>
        <xdr:cNvSpPr txBox="1"/>
      </xdr:nvSpPr>
      <xdr:spPr>
        <a:xfrm>
          <a:off x="12539141" y="1222562"/>
          <a:ext cx="2034867" cy="34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p>
        <a:p>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endParaRPr>
        </a:p>
      </xdr:txBody>
    </xdr:sp>
    <xdr:clientData/>
  </xdr:twoCellAnchor>
  <xdr:twoCellAnchor>
    <xdr:from>
      <xdr:col>19</xdr:col>
      <xdr:colOff>66675</xdr:colOff>
      <xdr:row>8</xdr:row>
      <xdr:rowOff>38100</xdr:rowOff>
    </xdr:from>
    <xdr:to>
      <xdr:col>21</xdr:col>
      <xdr:colOff>304800</xdr:colOff>
      <xdr:row>10</xdr:row>
      <xdr:rowOff>104775</xdr:rowOff>
    </xdr:to>
    <xdr:sp macro="" textlink="KPI!C10">
      <xdr:nvSpPr>
        <xdr:cNvPr id="40" name="TextBox 39">
          <a:extLst>
            <a:ext uri="{FF2B5EF4-FFF2-40B4-BE49-F238E27FC236}">
              <a16:creationId xmlns:a16="http://schemas.microsoft.com/office/drawing/2014/main" id="{16988AAD-7A0B-465C-BA44-FAA9E991A869}"/>
            </a:ext>
          </a:extLst>
        </xdr:cNvPr>
        <xdr:cNvSpPr txBox="1"/>
      </xdr:nvSpPr>
      <xdr:spPr>
        <a:xfrm>
          <a:off x="12734925" y="1638300"/>
          <a:ext cx="15716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75F520-5FCE-470B-820B-D3BD1BDFE67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5</xdr:col>
      <xdr:colOff>561975</xdr:colOff>
      <xdr:row>6</xdr:row>
      <xdr:rowOff>133350</xdr:rowOff>
    </xdr:from>
    <xdr:to>
      <xdr:col>6</xdr:col>
      <xdr:colOff>229061</xdr:colOff>
      <xdr:row>8</xdr:row>
      <xdr:rowOff>56887</xdr:rowOff>
    </xdr:to>
    <xdr:pic>
      <xdr:nvPicPr>
        <xdr:cNvPr id="41" name="Picture 40">
          <a:extLst>
            <a:ext uri="{FF2B5EF4-FFF2-40B4-BE49-F238E27FC236}">
              <a16:creationId xmlns:a16="http://schemas.microsoft.com/office/drawing/2014/main" id="{B5ADC145-9C67-4A52-A9A2-03EB76901C1B}"/>
            </a:ext>
          </a:extLst>
        </xdr:cNvPr>
        <xdr:cNvPicPr>
          <a:picLocks noChangeAspect="1"/>
        </xdr:cNvPicPr>
      </xdr:nvPicPr>
      <xdr:blipFill>
        <a:blip xmlns:r="http://schemas.openxmlformats.org/officeDocument/2006/relationships" r:embed="rId1"/>
        <a:stretch>
          <a:fillRect/>
        </a:stretch>
      </xdr:blipFill>
      <xdr:spPr>
        <a:xfrm>
          <a:off x="3895725" y="1333500"/>
          <a:ext cx="333836" cy="323587"/>
        </a:xfrm>
        <a:prstGeom prst="rect">
          <a:avLst/>
        </a:prstGeom>
      </xdr:spPr>
    </xdr:pic>
    <xdr:clientData/>
  </xdr:twoCellAnchor>
  <xdr:twoCellAnchor editAs="oneCell">
    <xdr:from>
      <xdr:col>9</xdr:col>
      <xdr:colOff>432487</xdr:colOff>
      <xdr:row>6</xdr:row>
      <xdr:rowOff>61785</xdr:rowOff>
    </xdr:from>
    <xdr:to>
      <xdr:col>10</xdr:col>
      <xdr:colOff>278028</xdr:colOff>
      <xdr:row>8</xdr:row>
      <xdr:rowOff>185353</xdr:rowOff>
    </xdr:to>
    <xdr:pic>
      <xdr:nvPicPr>
        <xdr:cNvPr id="42" name="Picture 41">
          <a:extLst>
            <a:ext uri="{FF2B5EF4-FFF2-40B4-BE49-F238E27FC236}">
              <a16:creationId xmlns:a16="http://schemas.microsoft.com/office/drawing/2014/main" id="{AE7B7B02-E737-411C-A9CB-4ED3A74666B1}"/>
            </a:ext>
          </a:extLst>
        </xdr:cNvPr>
        <xdr:cNvPicPr>
          <a:picLocks noChangeAspect="1"/>
        </xdr:cNvPicPr>
      </xdr:nvPicPr>
      <xdr:blipFill>
        <a:blip xmlns:r="http://schemas.openxmlformats.org/officeDocument/2006/relationships" r:embed="rId2"/>
        <a:stretch>
          <a:fillRect/>
        </a:stretch>
      </xdr:blipFill>
      <xdr:spPr>
        <a:xfrm>
          <a:off x="6456406" y="1235677"/>
          <a:ext cx="514865" cy="514865"/>
        </a:xfrm>
        <a:prstGeom prst="rect">
          <a:avLst/>
        </a:prstGeom>
      </xdr:spPr>
    </xdr:pic>
    <xdr:clientData/>
  </xdr:twoCellAnchor>
  <xdr:twoCellAnchor editAs="oneCell">
    <xdr:from>
      <xdr:col>13</xdr:col>
      <xdr:colOff>576648</xdr:colOff>
      <xdr:row>6</xdr:row>
      <xdr:rowOff>123568</xdr:rowOff>
    </xdr:from>
    <xdr:to>
      <xdr:col>14</xdr:col>
      <xdr:colOff>255548</xdr:colOff>
      <xdr:row>8</xdr:row>
      <xdr:rowOff>45673</xdr:rowOff>
    </xdr:to>
    <xdr:pic>
      <xdr:nvPicPr>
        <xdr:cNvPr id="43" name="Picture 42">
          <a:extLst>
            <a:ext uri="{FF2B5EF4-FFF2-40B4-BE49-F238E27FC236}">
              <a16:creationId xmlns:a16="http://schemas.microsoft.com/office/drawing/2014/main" id="{3E368803-6484-4E48-B065-A3BC6C0219BF}"/>
            </a:ext>
          </a:extLst>
        </xdr:cNvPr>
        <xdr:cNvPicPr>
          <a:picLocks noChangeAspect="1"/>
        </xdr:cNvPicPr>
      </xdr:nvPicPr>
      <xdr:blipFill>
        <a:blip xmlns:r="http://schemas.openxmlformats.org/officeDocument/2006/relationships" r:embed="rId3"/>
        <a:stretch>
          <a:fillRect/>
        </a:stretch>
      </xdr:blipFill>
      <xdr:spPr>
        <a:xfrm>
          <a:off x="9277864" y="1297460"/>
          <a:ext cx="348225" cy="313402"/>
        </a:xfrm>
        <a:prstGeom prst="rect">
          <a:avLst/>
        </a:prstGeom>
      </xdr:spPr>
    </xdr:pic>
    <xdr:clientData/>
  </xdr:twoCellAnchor>
  <xdr:twoCellAnchor editAs="oneCell">
    <xdr:from>
      <xdr:col>17</xdr:col>
      <xdr:colOff>638432</xdr:colOff>
      <xdr:row>6</xdr:row>
      <xdr:rowOff>113270</xdr:rowOff>
    </xdr:from>
    <xdr:to>
      <xdr:col>18</xdr:col>
      <xdr:colOff>292347</xdr:colOff>
      <xdr:row>8</xdr:row>
      <xdr:rowOff>45212</xdr:rowOff>
    </xdr:to>
    <xdr:pic>
      <xdr:nvPicPr>
        <xdr:cNvPr id="44" name="Picture 43">
          <a:extLst>
            <a:ext uri="{FF2B5EF4-FFF2-40B4-BE49-F238E27FC236}">
              <a16:creationId xmlns:a16="http://schemas.microsoft.com/office/drawing/2014/main" id="{BF84142F-0BEA-4B81-A196-8B726CBC0ED5}"/>
            </a:ext>
          </a:extLst>
        </xdr:cNvPr>
        <xdr:cNvPicPr>
          <a:picLocks noChangeAspect="1"/>
        </xdr:cNvPicPr>
      </xdr:nvPicPr>
      <xdr:blipFill>
        <a:blip xmlns:r="http://schemas.openxmlformats.org/officeDocument/2006/relationships" r:embed="rId4"/>
        <a:stretch>
          <a:fillRect/>
        </a:stretch>
      </xdr:blipFill>
      <xdr:spPr>
        <a:xfrm>
          <a:off x="12016946" y="1287162"/>
          <a:ext cx="323239" cy="323239"/>
        </a:xfrm>
        <a:prstGeom prst="rect">
          <a:avLst/>
        </a:prstGeom>
      </xdr:spPr>
    </xdr:pic>
    <xdr:clientData/>
  </xdr:twoCellAnchor>
  <xdr:twoCellAnchor editAs="oneCell">
    <xdr:from>
      <xdr:col>21</xdr:col>
      <xdr:colOff>648729</xdr:colOff>
      <xdr:row>6</xdr:row>
      <xdr:rowOff>113270</xdr:rowOff>
    </xdr:from>
    <xdr:to>
      <xdr:col>22</xdr:col>
      <xdr:colOff>275712</xdr:colOff>
      <xdr:row>7</xdr:row>
      <xdr:rowOff>192763</xdr:rowOff>
    </xdr:to>
    <xdr:pic>
      <xdr:nvPicPr>
        <xdr:cNvPr id="45" name="Picture 44">
          <a:extLst>
            <a:ext uri="{FF2B5EF4-FFF2-40B4-BE49-F238E27FC236}">
              <a16:creationId xmlns:a16="http://schemas.microsoft.com/office/drawing/2014/main" id="{A77E9BDE-8B05-4488-BBFE-D22F5966395B}"/>
            </a:ext>
          </a:extLst>
        </xdr:cNvPr>
        <xdr:cNvPicPr>
          <a:picLocks noChangeAspect="1"/>
        </xdr:cNvPicPr>
      </xdr:nvPicPr>
      <xdr:blipFill>
        <a:blip xmlns:r="http://schemas.openxmlformats.org/officeDocument/2006/relationships" r:embed="rId5"/>
        <a:stretch>
          <a:fillRect/>
        </a:stretch>
      </xdr:blipFill>
      <xdr:spPr>
        <a:xfrm>
          <a:off x="14704540" y="1287162"/>
          <a:ext cx="296307" cy="275142"/>
        </a:xfrm>
        <a:prstGeom prst="rect">
          <a:avLst/>
        </a:prstGeom>
      </xdr:spPr>
    </xdr:pic>
    <xdr:clientData/>
  </xdr:twoCellAnchor>
  <xdr:twoCellAnchor>
    <xdr:from>
      <xdr:col>4</xdr:col>
      <xdr:colOff>51487</xdr:colOff>
      <xdr:row>2</xdr:row>
      <xdr:rowOff>20595</xdr:rowOff>
    </xdr:from>
    <xdr:to>
      <xdr:col>14</xdr:col>
      <xdr:colOff>41189</xdr:colOff>
      <xdr:row>5</xdr:row>
      <xdr:rowOff>51487</xdr:rowOff>
    </xdr:to>
    <xdr:sp macro="" textlink="">
      <xdr:nvSpPr>
        <xdr:cNvPr id="47" name="TextBox 46">
          <a:extLst>
            <a:ext uri="{FF2B5EF4-FFF2-40B4-BE49-F238E27FC236}">
              <a16:creationId xmlns:a16="http://schemas.microsoft.com/office/drawing/2014/main" id="{7D5B6780-D571-4BC5-AD7C-EBA13FAFFA0E}"/>
            </a:ext>
          </a:extLst>
        </xdr:cNvPr>
        <xdr:cNvSpPr txBox="1"/>
      </xdr:nvSpPr>
      <xdr:spPr>
        <a:xfrm>
          <a:off x="2728784" y="411892"/>
          <a:ext cx="6682946" cy="61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a:t>
          </a:r>
          <a:r>
            <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rPr>
            <a:t> </a:t>
          </a:r>
          <a:r>
            <a:rPr lang="en-IN"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ANALYTICS</a:t>
          </a:r>
          <a:r>
            <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rPr>
            <a:t> </a:t>
          </a:r>
          <a:r>
            <a:rPr lang="en-IN"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DASHBOARD</a:t>
          </a:r>
        </a:p>
      </xdr:txBody>
    </xdr:sp>
    <xdr:clientData/>
  </xdr:twoCellAnchor>
  <xdr:twoCellAnchor editAs="oneCell">
    <xdr:from>
      <xdr:col>2</xdr:col>
      <xdr:colOff>659026</xdr:colOff>
      <xdr:row>2</xdr:row>
      <xdr:rowOff>30892</xdr:rowOff>
    </xdr:from>
    <xdr:to>
      <xdr:col>3</xdr:col>
      <xdr:colOff>597243</xdr:colOff>
      <xdr:row>5</xdr:row>
      <xdr:rowOff>51487</xdr:rowOff>
    </xdr:to>
    <xdr:pic>
      <xdr:nvPicPr>
        <xdr:cNvPr id="48" name="Picture 47">
          <a:extLst>
            <a:ext uri="{FF2B5EF4-FFF2-40B4-BE49-F238E27FC236}">
              <a16:creationId xmlns:a16="http://schemas.microsoft.com/office/drawing/2014/main" id="{933F7ED2-1FD6-4D5F-B4C0-F828C6B5C21E}"/>
            </a:ext>
          </a:extLst>
        </xdr:cNvPr>
        <xdr:cNvPicPr>
          <a:picLocks noChangeAspect="1"/>
        </xdr:cNvPicPr>
      </xdr:nvPicPr>
      <xdr:blipFill>
        <a:blip xmlns:r="http://schemas.openxmlformats.org/officeDocument/2006/relationships" r:embed="rId6"/>
        <a:stretch>
          <a:fillRect/>
        </a:stretch>
      </xdr:blipFill>
      <xdr:spPr>
        <a:xfrm>
          <a:off x="1997675" y="422189"/>
          <a:ext cx="607541" cy="607541"/>
        </a:xfrm>
        <a:prstGeom prst="rect">
          <a:avLst/>
        </a:prstGeom>
      </xdr:spPr>
    </xdr:pic>
    <xdr:clientData/>
  </xdr:twoCellAnchor>
  <xdr:twoCellAnchor editAs="oneCell">
    <xdr:from>
      <xdr:col>14</xdr:col>
      <xdr:colOff>370702</xdr:colOff>
      <xdr:row>2</xdr:row>
      <xdr:rowOff>41189</xdr:rowOff>
    </xdr:from>
    <xdr:to>
      <xdr:col>15</xdr:col>
      <xdr:colOff>308919</xdr:colOff>
      <xdr:row>5</xdr:row>
      <xdr:rowOff>61784</xdr:rowOff>
    </xdr:to>
    <xdr:pic>
      <xdr:nvPicPr>
        <xdr:cNvPr id="49" name="Picture 48">
          <a:extLst>
            <a:ext uri="{FF2B5EF4-FFF2-40B4-BE49-F238E27FC236}">
              <a16:creationId xmlns:a16="http://schemas.microsoft.com/office/drawing/2014/main" id="{0D4F2E38-CC3D-4171-B85A-013F50F950F3}"/>
            </a:ext>
          </a:extLst>
        </xdr:cNvPr>
        <xdr:cNvPicPr>
          <a:picLocks noChangeAspect="1"/>
        </xdr:cNvPicPr>
      </xdr:nvPicPr>
      <xdr:blipFill>
        <a:blip xmlns:r="http://schemas.openxmlformats.org/officeDocument/2006/relationships" r:embed="rId7"/>
        <a:stretch>
          <a:fillRect/>
        </a:stretch>
      </xdr:blipFill>
      <xdr:spPr>
        <a:xfrm>
          <a:off x="9741243" y="432486"/>
          <a:ext cx="607541" cy="607541"/>
        </a:xfrm>
        <a:prstGeom prst="rect">
          <a:avLst/>
        </a:prstGeom>
      </xdr:spPr>
    </xdr:pic>
    <xdr:clientData/>
  </xdr:twoCellAnchor>
  <xdr:twoCellAnchor>
    <xdr:from>
      <xdr:col>15</xdr:col>
      <xdr:colOff>483973</xdr:colOff>
      <xdr:row>1</xdr:row>
      <xdr:rowOff>133864</xdr:rowOff>
    </xdr:from>
    <xdr:to>
      <xdr:col>18</xdr:col>
      <xdr:colOff>360405</xdr:colOff>
      <xdr:row>5</xdr:row>
      <xdr:rowOff>175053</xdr:rowOff>
    </xdr:to>
    <xdr:sp macro="" textlink="">
      <xdr:nvSpPr>
        <xdr:cNvPr id="50" name="TextBox 49">
          <a:extLst>
            <a:ext uri="{FF2B5EF4-FFF2-40B4-BE49-F238E27FC236}">
              <a16:creationId xmlns:a16="http://schemas.microsoft.com/office/drawing/2014/main" id="{E722CE48-588D-477B-AA18-25C0A8A5AFB7}"/>
            </a:ext>
          </a:extLst>
        </xdr:cNvPr>
        <xdr:cNvSpPr txBox="1"/>
      </xdr:nvSpPr>
      <xdr:spPr>
        <a:xfrm>
          <a:off x="10523838" y="329513"/>
          <a:ext cx="1884405" cy="8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a:p>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72081</xdr:colOff>
      <xdr:row>1</xdr:row>
      <xdr:rowOff>144163</xdr:rowOff>
    </xdr:from>
    <xdr:to>
      <xdr:col>19</xdr:col>
      <xdr:colOff>401594</xdr:colOff>
      <xdr:row>5</xdr:row>
      <xdr:rowOff>164759</xdr:rowOff>
    </xdr:to>
    <xdr:graphicFrame macro="">
      <xdr:nvGraphicFramePr>
        <xdr:cNvPr id="51" name="Chart 50">
          <a:extLst>
            <a:ext uri="{FF2B5EF4-FFF2-40B4-BE49-F238E27FC236}">
              <a16:creationId xmlns:a16="http://schemas.microsoft.com/office/drawing/2014/main" id="{63D67F78-D199-4189-808E-73622DC96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267730</xdr:colOff>
      <xdr:row>2</xdr:row>
      <xdr:rowOff>113271</xdr:rowOff>
    </xdr:from>
    <xdr:to>
      <xdr:col>22</xdr:col>
      <xdr:colOff>216243</xdr:colOff>
      <xdr:row>5</xdr:row>
      <xdr:rowOff>92676</xdr:rowOff>
    </xdr:to>
    <xdr:graphicFrame macro="">
      <xdr:nvGraphicFramePr>
        <xdr:cNvPr id="53" name="Chart 52">
          <a:extLst>
            <a:ext uri="{FF2B5EF4-FFF2-40B4-BE49-F238E27FC236}">
              <a16:creationId xmlns:a16="http://schemas.microsoft.com/office/drawing/2014/main" id="{30FB55D2-B69E-495F-BACA-709B446D7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247137</xdr:colOff>
      <xdr:row>2</xdr:row>
      <xdr:rowOff>185351</xdr:rowOff>
    </xdr:from>
    <xdr:to>
      <xdr:col>22</xdr:col>
      <xdr:colOff>113271</xdr:colOff>
      <xdr:row>4</xdr:row>
      <xdr:rowOff>185350</xdr:rowOff>
    </xdr:to>
    <xdr:sp macro="" textlink="">
      <xdr:nvSpPr>
        <xdr:cNvPr id="54" name="Freeform: Shape 53">
          <a:extLst>
            <a:ext uri="{FF2B5EF4-FFF2-40B4-BE49-F238E27FC236}">
              <a16:creationId xmlns:a16="http://schemas.microsoft.com/office/drawing/2014/main" id="{9AD69F6A-A98E-406C-A847-DC3776AD4EB4}"/>
            </a:ext>
          </a:extLst>
        </xdr:cNvPr>
        <xdr:cNvSpPr/>
      </xdr:nvSpPr>
      <xdr:spPr>
        <a:xfrm>
          <a:off x="12964299" y="576648"/>
          <a:ext cx="1874107" cy="391297"/>
        </a:xfrm>
        <a:custGeom>
          <a:avLst/>
          <a:gdLst>
            <a:gd name="connsiteX0" fmla="*/ 1577789 w 1801907"/>
            <a:gd name="connsiteY0" fmla="*/ 0 h 376518"/>
            <a:gd name="connsiteX1" fmla="*/ 1801907 w 1801907"/>
            <a:gd name="connsiteY1" fmla="*/ 0 h 376518"/>
            <a:gd name="connsiteX2" fmla="*/ 1801907 w 1801907"/>
            <a:gd name="connsiteY2" fmla="*/ 143817 h 376518"/>
            <a:gd name="connsiteX3" fmla="*/ 1630695 w 1801907"/>
            <a:gd name="connsiteY3" fmla="*/ 143818 h 376518"/>
            <a:gd name="connsiteX4" fmla="*/ 224118 w 1801907"/>
            <a:gd name="connsiteY4" fmla="*/ 0 h 376518"/>
            <a:gd name="connsiteX5" fmla="*/ 675342 w 1801907"/>
            <a:gd name="connsiteY5" fmla="*/ 0 h 376518"/>
            <a:gd name="connsiteX6" fmla="*/ 622436 w 1801907"/>
            <a:gd name="connsiteY6" fmla="*/ 143818 h 376518"/>
            <a:gd name="connsiteX7" fmla="*/ 451224 w 1801907"/>
            <a:gd name="connsiteY7" fmla="*/ 143817 h 376518"/>
            <a:gd name="connsiteX8" fmla="*/ 589738 w 1801907"/>
            <a:gd name="connsiteY8" fmla="*/ 232700 h 376518"/>
            <a:gd name="connsiteX9" fmla="*/ 536830 w 1801907"/>
            <a:gd name="connsiteY9" fmla="*/ 376517 h 376518"/>
            <a:gd name="connsiteX10" fmla="*/ 675342 w 1801907"/>
            <a:gd name="connsiteY10" fmla="*/ 287632 h 376518"/>
            <a:gd name="connsiteX11" fmla="*/ 813854 w 1801907"/>
            <a:gd name="connsiteY11" fmla="*/ 376517 h 376518"/>
            <a:gd name="connsiteX12" fmla="*/ 760946 w 1801907"/>
            <a:gd name="connsiteY12" fmla="*/ 232700 h 376518"/>
            <a:gd name="connsiteX13" fmla="*/ 899460 w 1801907"/>
            <a:gd name="connsiteY13" fmla="*/ 143817 h 376518"/>
            <a:gd name="connsiteX14" fmla="*/ 728248 w 1801907"/>
            <a:gd name="connsiteY14" fmla="*/ 143818 h 376518"/>
            <a:gd name="connsiteX15" fmla="*/ 675342 w 1801907"/>
            <a:gd name="connsiteY15" fmla="*/ 0 h 376518"/>
            <a:gd name="connsiteX16" fmla="*/ 1126566 w 1801907"/>
            <a:gd name="connsiteY16" fmla="*/ 0 h 376518"/>
            <a:gd name="connsiteX17" fmla="*/ 1073660 w 1801907"/>
            <a:gd name="connsiteY17" fmla="*/ 143818 h 376518"/>
            <a:gd name="connsiteX18" fmla="*/ 902448 w 1801907"/>
            <a:gd name="connsiteY18" fmla="*/ 143817 h 376518"/>
            <a:gd name="connsiteX19" fmla="*/ 1040962 w 1801907"/>
            <a:gd name="connsiteY19" fmla="*/ 232700 h 376518"/>
            <a:gd name="connsiteX20" fmla="*/ 988054 w 1801907"/>
            <a:gd name="connsiteY20" fmla="*/ 376517 h 376518"/>
            <a:gd name="connsiteX21" fmla="*/ 1126566 w 1801907"/>
            <a:gd name="connsiteY21" fmla="*/ 287632 h 376518"/>
            <a:gd name="connsiteX22" fmla="*/ 1265078 w 1801907"/>
            <a:gd name="connsiteY22" fmla="*/ 376517 h 376518"/>
            <a:gd name="connsiteX23" fmla="*/ 1212170 w 1801907"/>
            <a:gd name="connsiteY23" fmla="*/ 232700 h 376518"/>
            <a:gd name="connsiteX24" fmla="*/ 1350684 w 1801907"/>
            <a:gd name="connsiteY24" fmla="*/ 143817 h 376518"/>
            <a:gd name="connsiteX25" fmla="*/ 1179472 w 1801907"/>
            <a:gd name="connsiteY25" fmla="*/ 143818 h 376518"/>
            <a:gd name="connsiteX26" fmla="*/ 1126566 w 1801907"/>
            <a:gd name="connsiteY26" fmla="*/ 0 h 376518"/>
            <a:gd name="connsiteX27" fmla="*/ 1577789 w 1801907"/>
            <a:gd name="connsiteY27" fmla="*/ 0 h 376518"/>
            <a:gd name="connsiteX28" fmla="*/ 1524883 w 1801907"/>
            <a:gd name="connsiteY28" fmla="*/ 143818 h 376518"/>
            <a:gd name="connsiteX29" fmla="*/ 1353671 w 1801907"/>
            <a:gd name="connsiteY29" fmla="*/ 143817 h 376518"/>
            <a:gd name="connsiteX30" fmla="*/ 1492185 w 1801907"/>
            <a:gd name="connsiteY30" fmla="*/ 232700 h 376518"/>
            <a:gd name="connsiteX31" fmla="*/ 1439277 w 1801907"/>
            <a:gd name="connsiteY31" fmla="*/ 376517 h 376518"/>
            <a:gd name="connsiteX32" fmla="*/ 1577789 w 1801907"/>
            <a:gd name="connsiteY32" fmla="*/ 287632 h 376518"/>
            <a:gd name="connsiteX33" fmla="*/ 1716301 w 1801907"/>
            <a:gd name="connsiteY33" fmla="*/ 376517 h 376518"/>
            <a:gd name="connsiteX34" fmla="*/ 1663393 w 1801907"/>
            <a:gd name="connsiteY34" fmla="*/ 232700 h 376518"/>
            <a:gd name="connsiteX35" fmla="*/ 1801907 w 1801907"/>
            <a:gd name="connsiteY35" fmla="*/ 143817 h 376518"/>
            <a:gd name="connsiteX36" fmla="*/ 1801907 w 1801907"/>
            <a:gd name="connsiteY36" fmla="*/ 376518 h 376518"/>
            <a:gd name="connsiteX37" fmla="*/ 0 w 1801907"/>
            <a:gd name="connsiteY37" fmla="*/ 376518 h 376518"/>
            <a:gd name="connsiteX38" fmla="*/ 0 w 1801907"/>
            <a:gd name="connsiteY38" fmla="*/ 143817 h 376518"/>
            <a:gd name="connsiteX39" fmla="*/ 138514 w 1801907"/>
            <a:gd name="connsiteY39" fmla="*/ 232700 h 376518"/>
            <a:gd name="connsiteX40" fmla="*/ 85606 w 1801907"/>
            <a:gd name="connsiteY40" fmla="*/ 376517 h 376518"/>
            <a:gd name="connsiteX41" fmla="*/ 224118 w 1801907"/>
            <a:gd name="connsiteY41" fmla="*/ 287632 h 376518"/>
            <a:gd name="connsiteX42" fmla="*/ 362630 w 1801907"/>
            <a:gd name="connsiteY42" fmla="*/ 376517 h 376518"/>
            <a:gd name="connsiteX43" fmla="*/ 309722 w 1801907"/>
            <a:gd name="connsiteY43" fmla="*/ 232700 h 376518"/>
            <a:gd name="connsiteX44" fmla="*/ 448236 w 1801907"/>
            <a:gd name="connsiteY44" fmla="*/ 143817 h 376518"/>
            <a:gd name="connsiteX45" fmla="*/ 277024 w 1801907"/>
            <a:gd name="connsiteY45" fmla="*/ 143818 h 376518"/>
            <a:gd name="connsiteX46" fmla="*/ 0 w 1801907"/>
            <a:gd name="connsiteY46" fmla="*/ 0 h 376518"/>
            <a:gd name="connsiteX47" fmla="*/ 224118 w 1801907"/>
            <a:gd name="connsiteY47" fmla="*/ 0 h 376518"/>
            <a:gd name="connsiteX48" fmla="*/ 171212 w 1801907"/>
            <a:gd name="connsiteY48" fmla="*/ 143818 h 376518"/>
            <a:gd name="connsiteX49" fmla="*/ 0 w 1801907"/>
            <a:gd name="connsiteY49" fmla="*/ 143817 h 3765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801907" h="376518">
              <a:moveTo>
                <a:pt x="1577789" y="0"/>
              </a:moveTo>
              <a:lnTo>
                <a:pt x="1801907" y="0"/>
              </a:lnTo>
              <a:lnTo>
                <a:pt x="1801907" y="143817"/>
              </a:lnTo>
              <a:lnTo>
                <a:pt x="1630695" y="143818"/>
              </a:lnTo>
              <a:close/>
              <a:moveTo>
                <a:pt x="224118" y="0"/>
              </a:moveTo>
              <a:lnTo>
                <a:pt x="675342" y="0"/>
              </a:lnTo>
              <a:lnTo>
                <a:pt x="622436" y="143818"/>
              </a:lnTo>
              <a:lnTo>
                <a:pt x="451224" y="143817"/>
              </a:lnTo>
              <a:lnTo>
                <a:pt x="589738" y="232700"/>
              </a:lnTo>
              <a:lnTo>
                <a:pt x="536830" y="376517"/>
              </a:lnTo>
              <a:lnTo>
                <a:pt x="675342" y="287632"/>
              </a:lnTo>
              <a:lnTo>
                <a:pt x="813854" y="376517"/>
              </a:lnTo>
              <a:lnTo>
                <a:pt x="760946" y="232700"/>
              </a:lnTo>
              <a:lnTo>
                <a:pt x="899460" y="143817"/>
              </a:lnTo>
              <a:lnTo>
                <a:pt x="728248" y="143818"/>
              </a:lnTo>
              <a:lnTo>
                <a:pt x="675342" y="0"/>
              </a:lnTo>
              <a:lnTo>
                <a:pt x="1126566" y="0"/>
              </a:lnTo>
              <a:lnTo>
                <a:pt x="1073660" y="143818"/>
              </a:lnTo>
              <a:lnTo>
                <a:pt x="902448" y="143817"/>
              </a:lnTo>
              <a:lnTo>
                <a:pt x="1040962" y="232700"/>
              </a:lnTo>
              <a:lnTo>
                <a:pt x="988054" y="376517"/>
              </a:lnTo>
              <a:lnTo>
                <a:pt x="1126566" y="287632"/>
              </a:lnTo>
              <a:lnTo>
                <a:pt x="1265078" y="376517"/>
              </a:lnTo>
              <a:lnTo>
                <a:pt x="1212170" y="232700"/>
              </a:lnTo>
              <a:lnTo>
                <a:pt x="1350684" y="143817"/>
              </a:lnTo>
              <a:lnTo>
                <a:pt x="1179472" y="143818"/>
              </a:lnTo>
              <a:lnTo>
                <a:pt x="1126566" y="0"/>
              </a:lnTo>
              <a:lnTo>
                <a:pt x="1577789" y="0"/>
              </a:lnTo>
              <a:lnTo>
                <a:pt x="1524883" y="143818"/>
              </a:lnTo>
              <a:lnTo>
                <a:pt x="1353671" y="143817"/>
              </a:lnTo>
              <a:lnTo>
                <a:pt x="1492185" y="232700"/>
              </a:lnTo>
              <a:lnTo>
                <a:pt x="1439277" y="376517"/>
              </a:lnTo>
              <a:lnTo>
                <a:pt x="1577789" y="287632"/>
              </a:lnTo>
              <a:lnTo>
                <a:pt x="1716301" y="376517"/>
              </a:lnTo>
              <a:lnTo>
                <a:pt x="1663393" y="232700"/>
              </a:lnTo>
              <a:lnTo>
                <a:pt x="1801907" y="143817"/>
              </a:lnTo>
              <a:lnTo>
                <a:pt x="1801907" y="376518"/>
              </a:lnTo>
              <a:lnTo>
                <a:pt x="0" y="376518"/>
              </a:lnTo>
              <a:lnTo>
                <a:pt x="0" y="143817"/>
              </a:lnTo>
              <a:lnTo>
                <a:pt x="138514" y="232700"/>
              </a:lnTo>
              <a:lnTo>
                <a:pt x="85606" y="376517"/>
              </a:lnTo>
              <a:lnTo>
                <a:pt x="224118" y="287632"/>
              </a:lnTo>
              <a:lnTo>
                <a:pt x="362630" y="376517"/>
              </a:lnTo>
              <a:lnTo>
                <a:pt x="309722" y="232700"/>
              </a:lnTo>
              <a:lnTo>
                <a:pt x="448236" y="143817"/>
              </a:lnTo>
              <a:lnTo>
                <a:pt x="277024" y="143818"/>
              </a:lnTo>
              <a:close/>
              <a:moveTo>
                <a:pt x="0" y="0"/>
              </a:moveTo>
              <a:lnTo>
                <a:pt x="224118" y="0"/>
              </a:lnTo>
              <a:lnTo>
                <a:pt x="171212" y="143818"/>
              </a:lnTo>
              <a:lnTo>
                <a:pt x="0" y="143817"/>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453081</xdr:colOff>
      <xdr:row>17</xdr:row>
      <xdr:rowOff>14286</xdr:rowOff>
    </xdr:from>
    <xdr:to>
      <xdr:col>8</xdr:col>
      <xdr:colOff>479204</xdr:colOff>
      <xdr:row>24</xdr:row>
      <xdr:rowOff>84745</xdr:rowOff>
    </xdr:to>
    <xdr:grpSp>
      <xdr:nvGrpSpPr>
        <xdr:cNvPr id="62" name="Group 61">
          <a:extLst>
            <a:ext uri="{FF2B5EF4-FFF2-40B4-BE49-F238E27FC236}">
              <a16:creationId xmlns:a16="http://schemas.microsoft.com/office/drawing/2014/main" id="{42C34AEC-F2F2-4466-B2A5-0C3CBF5EB7D1}"/>
            </a:ext>
          </a:extLst>
        </xdr:cNvPr>
        <xdr:cNvGrpSpPr/>
      </xdr:nvGrpSpPr>
      <xdr:grpSpPr>
        <a:xfrm>
          <a:off x="1791730" y="3340313"/>
          <a:ext cx="4042069" cy="1440000"/>
          <a:chOff x="1760838" y="3391800"/>
          <a:chExt cx="4042069" cy="1440000"/>
        </a:xfrm>
      </xdr:grpSpPr>
      <xdr:graphicFrame macro="">
        <xdr:nvGraphicFramePr>
          <xdr:cNvPr id="57" name="Chart 56">
            <a:extLst>
              <a:ext uri="{FF2B5EF4-FFF2-40B4-BE49-F238E27FC236}">
                <a16:creationId xmlns:a16="http://schemas.microsoft.com/office/drawing/2014/main" id="{E3837D05-7CBE-4232-BE96-7E33E9C41EBD}"/>
              </a:ext>
            </a:extLst>
          </xdr:cNvPr>
          <xdr:cNvGraphicFramePr>
            <a:graphicFrameLocks/>
          </xdr:cNvGraphicFramePr>
        </xdr:nvGraphicFramePr>
        <xdr:xfrm>
          <a:off x="1760838" y="339180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8" name="Chart 57">
            <a:extLst>
              <a:ext uri="{FF2B5EF4-FFF2-40B4-BE49-F238E27FC236}">
                <a16:creationId xmlns:a16="http://schemas.microsoft.com/office/drawing/2014/main" id="{5DB6B98A-3FB7-46E8-91E6-E425501C8503}"/>
              </a:ext>
            </a:extLst>
          </xdr:cNvPr>
          <xdr:cNvGraphicFramePr>
            <a:graphicFrameLocks/>
          </xdr:cNvGraphicFramePr>
        </xdr:nvGraphicFramePr>
        <xdr:xfrm>
          <a:off x="4362907" y="339180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2" name="Graphic 31" descr="Female Profile with solid fill">
            <a:extLst>
              <a:ext uri="{FF2B5EF4-FFF2-40B4-BE49-F238E27FC236}">
                <a16:creationId xmlns:a16="http://schemas.microsoft.com/office/drawing/2014/main" id="{FE34B05D-35FD-4DA1-9F3E-49BC03D23F3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34729" y="3741162"/>
            <a:ext cx="720000" cy="720000"/>
          </a:xfrm>
          <a:prstGeom prst="rect">
            <a:avLst/>
          </a:prstGeom>
        </xdr:spPr>
      </xdr:pic>
      <xdr:pic>
        <xdr:nvPicPr>
          <xdr:cNvPr id="38" name="Graphic 37" descr="Male profile with solid fill">
            <a:extLst>
              <a:ext uri="{FF2B5EF4-FFF2-40B4-BE49-F238E27FC236}">
                <a16:creationId xmlns:a16="http://schemas.microsoft.com/office/drawing/2014/main" id="{7599144A-7950-4A41-80E5-397466B7E1B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64350" y="3702566"/>
            <a:ext cx="776757" cy="776757"/>
          </a:xfrm>
          <a:prstGeom prst="rect">
            <a:avLst/>
          </a:prstGeom>
        </xdr:spPr>
      </xdr:pic>
      <xdr:sp macro="" textlink="Gender!$B$9">
        <xdr:nvSpPr>
          <xdr:cNvPr id="46" name="TextBox 45">
            <a:extLst>
              <a:ext uri="{FF2B5EF4-FFF2-40B4-BE49-F238E27FC236}">
                <a16:creationId xmlns:a16="http://schemas.microsoft.com/office/drawing/2014/main" id="{E1ACD683-C220-4F00-BD57-B03BCF01585A}"/>
              </a:ext>
            </a:extLst>
          </xdr:cNvPr>
          <xdr:cNvSpPr txBox="1"/>
        </xdr:nvSpPr>
        <xdr:spPr>
          <a:xfrm>
            <a:off x="2121244" y="3933568"/>
            <a:ext cx="638432" cy="442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897FC4-4D6B-48D8-BCFC-80FBF8027F25}" type="TxLink">
              <a:rPr lang="en-US" sz="1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588</a:t>
            </a:fld>
            <a:endParaRPr lang="en-IN" sz="18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61" name="TextBox 60">
            <a:extLst>
              <a:ext uri="{FF2B5EF4-FFF2-40B4-BE49-F238E27FC236}">
                <a16:creationId xmlns:a16="http://schemas.microsoft.com/office/drawing/2014/main" id="{732A27E5-546D-42BE-8D43-EA1B223F722F}"/>
              </a:ext>
            </a:extLst>
          </xdr:cNvPr>
          <xdr:cNvSpPr txBox="1"/>
        </xdr:nvSpPr>
        <xdr:spPr>
          <a:xfrm>
            <a:off x="4796482" y="3941806"/>
            <a:ext cx="638432" cy="442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387A93-A88E-4770-8200-18023E88E990}"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882</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556054</xdr:colOff>
      <xdr:row>11</xdr:row>
      <xdr:rowOff>185352</xdr:rowOff>
    </xdr:from>
    <xdr:to>
      <xdr:col>7</xdr:col>
      <xdr:colOff>514865</xdr:colOff>
      <xdr:row>13</xdr:row>
      <xdr:rowOff>185352</xdr:rowOff>
    </xdr:to>
    <xdr:sp macro="" textlink="">
      <xdr:nvSpPr>
        <xdr:cNvPr id="63" name="TextBox 62">
          <a:extLst>
            <a:ext uri="{FF2B5EF4-FFF2-40B4-BE49-F238E27FC236}">
              <a16:creationId xmlns:a16="http://schemas.microsoft.com/office/drawing/2014/main" id="{0545E76C-E8B7-4754-B0E1-09BE95DE8B16}"/>
            </a:ext>
          </a:extLst>
        </xdr:cNvPr>
        <xdr:cNvSpPr txBox="1"/>
      </xdr:nvSpPr>
      <xdr:spPr>
        <a:xfrm>
          <a:off x="1894703" y="2337487"/>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185351</xdr:colOff>
      <xdr:row>14</xdr:row>
      <xdr:rowOff>154459</xdr:rowOff>
    </xdr:from>
    <xdr:to>
      <xdr:col>7</xdr:col>
      <xdr:colOff>6178</xdr:colOff>
      <xdr:row>18</xdr:row>
      <xdr:rowOff>72080</xdr:rowOff>
    </xdr:to>
    <mc:AlternateContent xmlns:mc="http://schemas.openxmlformats.org/markup-compatibility/2006">
      <mc:Choice xmlns:a14="http://schemas.microsoft.com/office/drawing/2010/main" Requires="a14">
        <xdr:graphicFrame macro="">
          <xdr:nvGraphicFramePr>
            <xdr:cNvPr id="64" name="Gender 3">
              <a:extLst>
                <a:ext uri="{FF2B5EF4-FFF2-40B4-BE49-F238E27FC236}">
                  <a16:creationId xmlns:a16="http://schemas.microsoft.com/office/drawing/2014/main" id="{125757C0-F315-47FC-B281-47B54C6F72D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62648" y="2893540"/>
              <a:ext cx="1828800" cy="7002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525162</xdr:colOff>
      <xdr:row>13</xdr:row>
      <xdr:rowOff>154460</xdr:rowOff>
    </xdr:from>
    <xdr:to>
      <xdr:col>15</xdr:col>
      <xdr:colOff>576649</xdr:colOff>
      <xdr:row>25</xdr:row>
      <xdr:rowOff>82378</xdr:rowOff>
    </xdr:to>
    <xdr:graphicFrame macro="">
      <xdr:nvGraphicFramePr>
        <xdr:cNvPr id="65" name="Chart 64">
          <a:extLst>
            <a:ext uri="{FF2B5EF4-FFF2-40B4-BE49-F238E27FC236}">
              <a16:creationId xmlns:a16="http://schemas.microsoft.com/office/drawing/2014/main" id="{9528A2D0-EE03-4F53-8F07-C55F2B11F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545756</xdr:colOff>
      <xdr:row>11</xdr:row>
      <xdr:rowOff>175053</xdr:rowOff>
    </xdr:from>
    <xdr:to>
      <xdr:col>13</xdr:col>
      <xdr:colOff>504567</xdr:colOff>
      <xdr:row>13</xdr:row>
      <xdr:rowOff>175053</xdr:rowOff>
    </xdr:to>
    <xdr:sp macro="" textlink="">
      <xdr:nvSpPr>
        <xdr:cNvPr id="68" name="TextBox 67">
          <a:extLst>
            <a:ext uri="{FF2B5EF4-FFF2-40B4-BE49-F238E27FC236}">
              <a16:creationId xmlns:a16="http://schemas.microsoft.com/office/drawing/2014/main" id="{19214C01-A2B1-48E0-89C2-EC939CF87E96}"/>
            </a:ext>
          </a:extLst>
        </xdr:cNvPr>
        <xdr:cNvSpPr txBox="1"/>
      </xdr:nvSpPr>
      <xdr:spPr>
        <a:xfrm>
          <a:off x="5900351" y="2327188"/>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a:p>
          <a:endPar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61783</xdr:colOff>
      <xdr:row>13</xdr:row>
      <xdr:rowOff>175054</xdr:rowOff>
    </xdr:from>
    <xdr:to>
      <xdr:col>22</xdr:col>
      <xdr:colOff>401594</xdr:colOff>
      <xdr:row>25</xdr:row>
      <xdr:rowOff>102973</xdr:rowOff>
    </xdr:to>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635FA311-2CDE-4CAA-A807-659E09B540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70972" y="2718486"/>
              <a:ext cx="4355757" cy="22757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70022</xdr:colOff>
      <xdr:row>11</xdr:row>
      <xdr:rowOff>152399</xdr:rowOff>
    </xdr:from>
    <xdr:to>
      <xdr:col>21</xdr:col>
      <xdr:colOff>28832</xdr:colOff>
      <xdr:row>13</xdr:row>
      <xdr:rowOff>152399</xdr:rowOff>
    </xdr:to>
    <xdr:sp macro="" textlink="">
      <xdr:nvSpPr>
        <xdr:cNvPr id="70" name="TextBox 69">
          <a:extLst>
            <a:ext uri="{FF2B5EF4-FFF2-40B4-BE49-F238E27FC236}">
              <a16:creationId xmlns:a16="http://schemas.microsoft.com/office/drawing/2014/main" id="{AD24E0B6-C91E-4E2A-9B05-390DFA1DD8D1}"/>
            </a:ext>
          </a:extLst>
        </xdr:cNvPr>
        <xdr:cNvSpPr txBox="1"/>
      </xdr:nvSpPr>
      <xdr:spPr>
        <a:xfrm>
          <a:off x="10779211" y="2304534"/>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u="sng"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532311</xdr:colOff>
      <xdr:row>28</xdr:row>
      <xdr:rowOff>0</xdr:rowOff>
    </xdr:from>
    <xdr:to>
      <xdr:col>8</xdr:col>
      <xdr:colOff>298621</xdr:colOff>
      <xdr:row>39</xdr:row>
      <xdr:rowOff>123567</xdr:rowOff>
    </xdr:to>
    <xdr:graphicFrame macro="">
      <xdr:nvGraphicFramePr>
        <xdr:cNvPr id="71" name="Chart 70">
          <a:extLst>
            <a:ext uri="{FF2B5EF4-FFF2-40B4-BE49-F238E27FC236}">
              <a16:creationId xmlns:a16="http://schemas.microsoft.com/office/drawing/2014/main" id="{090DF5CB-9069-4CDC-8A9A-693544914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564292</xdr:colOff>
      <xdr:row>26</xdr:row>
      <xdr:rowOff>59725</xdr:rowOff>
    </xdr:from>
    <xdr:to>
      <xdr:col>7</xdr:col>
      <xdr:colOff>523103</xdr:colOff>
      <xdr:row>28</xdr:row>
      <xdr:rowOff>59725</xdr:rowOff>
    </xdr:to>
    <xdr:sp macro="" textlink="">
      <xdr:nvSpPr>
        <xdr:cNvPr id="72" name="TextBox 71">
          <a:extLst>
            <a:ext uri="{FF2B5EF4-FFF2-40B4-BE49-F238E27FC236}">
              <a16:creationId xmlns:a16="http://schemas.microsoft.com/office/drawing/2014/main" id="{73012533-1644-4550-AA68-7687A634BD91}"/>
            </a:ext>
          </a:extLst>
        </xdr:cNvPr>
        <xdr:cNvSpPr txBox="1"/>
      </xdr:nvSpPr>
      <xdr:spPr>
        <a:xfrm>
          <a:off x="1902941" y="5146590"/>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 </a:t>
          </a:r>
        </a:p>
      </xdr:txBody>
    </xdr:sp>
    <xdr:clientData/>
  </xdr:twoCellAnchor>
  <xdr:twoCellAnchor>
    <xdr:from>
      <xdr:col>8</xdr:col>
      <xdr:colOff>501419</xdr:colOff>
      <xdr:row>28</xdr:row>
      <xdr:rowOff>185351</xdr:rowOff>
    </xdr:from>
    <xdr:to>
      <xdr:col>13</xdr:col>
      <xdr:colOff>607541</xdr:colOff>
      <xdr:row>39</xdr:row>
      <xdr:rowOff>123567</xdr:rowOff>
    </xdr:to>
    <xdr:graphicFrame macro="">
      <xdr:nvGraphicFramePr>
        <xdr:cNvPr id="73" name="Chart 72">
          <a:extLst>
            <a:ext uri="{FF2B5EF4-FFF2-40B4-BE49-F238E27FC236}">
              <a16:creationId xmlns:a16="http://schemas.microsoft.com/office/drawing/2014/main" id="{8EAF592C-6CAC-4B62-8D54-FDE1C1AF0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551936</xdr:colOff>
      <xdr:row>26</xdr:row>
      <xdr:rowOff>47368</xdr:rowOff>
    </xdr:from>
    <xdr:to>
      <xdr:col>13</xdr:col>
      <xdr:colOff>510747</xdr:colOff>
      <xdr:row>28</xdr:row>
      <xdr:rowOff>47368</xdr:rowOff>
    </xdr:to>
    <xdr:sp macro="" textlink="">
      <xdr:nvSpPr>
        <xdr:cNvPr id="74" name="TextBox 73">
          <a:extLst>
            <a:ext uri="{FF2B5EF4-FFF2-40B4-BE49-F238E27FC236}">
              <a16:creationId xmlns:a16="http://schemas.microsoft.com/office/drawing/2014/main" id="{3B27F556-FB1D-40D7-A599-2C0074C74EA1}"/>
            </a:ext>
          </a:extLst>
        </xdr:cNvPr>
        <xdr:cNvSpPr txBox="1"/>
      </xdr:nvSpPr>
      <xdr:spPr>
        <a:xfrm>
          <a:off x="5906531" y="5134233"/>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a:p>
          <a:endPar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113270</xdr:colOff>
      <xdr:row>28</xdr:row>
      <xdr:rowOff>144161</xdr:rowOff>
    </xdr:from>
    <xdr:to>
      <xdr:col>18</xdr:col>
      <xdr:colOff>288325</xdr:colOff>
      <xdr:row>39</xdr:row>
      <xdr:rowOff>123567</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254851B5-74E1-4209-A121-4F7931670C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83811" y="5622323"/>
              <a:ext cx="2852352" cy="21315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168876</xdr:colOff>
      <xdr:row>26</xdr:row>
      <xdr:rowOff>55606</xdr:rowOff>
    </xdr:from>
    <xdr:to>
      <xdr:col>19</xdr:col>
      <xdr:colOff>127687</xdr:colOff>
      <xdr:row>28</xdr:row>
      <xdr:rowOff>55606</xdr:rowOff>
    </xdr:to>
    <xdr:sp macro="" textlink="">
      <xdr:nvSpPr>
        <xdr:cNvPr id="76" name="TextBox 75">
          <a:extLst>
            <a:ext uri="{FF2B5EF4-FFF2-40B4-BE49-F238E27FC236}">
              <a16:creationId xmlns:a16="http://schemas.microsoft.com/office/drawing/2014/main" id="{CCD73073-5544-4B13-A6D0-524883A9A2F4}"/>
            </a:ext>
          </a:extLst>
        </xdr:cNvPr>
        <xdr:cNvSpPr txBox="1"/>
      </xdr:nvSpPr>
      <xdr:spPr>
        <a:xfrm>
          <a:off x="9539417" y="5142471"/>
          <a:ext cx="3305432" cy="391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a:p>
          <a:endParaRPr lang="en-IN" sz="1400" u="sng">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464350</xdr:colOff>
      <xdr:row>29</xdr:row>
      <xdr:rowOff>98975</xdr:rowOff>
    </xdr:from>
    <xdr:to>
      <xdr:col>22</xdr:col>
      <xdr:colOff>370703</xdr:colOff>
      <xdr:row>36</xdr:row>
      <xdr:rowOff>30892</xdr:rowOff>
    </xdr:to>
    <mc:AlternateContent xmlns:mc="http://schemas.openxmlformats.org/markup-compatibility/2006">
      <mc:Choice xmlns:a14="http://schemas.microsoft.com/office/drawing/2010/main" Requires="a14">
        <xdr:graphicFrame macro="">
          <xdr:nvGraphicFramePr>
            <xdr:cNvPr id="77" name="Department 1">
              <a:extLst>
                <a:ext uri="{FF2B5EF4-FFF2-40B4-BE49-F238E27FC236}">
                  <a16:creationId xmlns:a16="http://schemas.microsoft.com/office/drawing/2014/main" id="{17CB6D85-DD88-48A5-A412-39206E57941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850836" y="5772786"/>
              <a:ext cx="1245002" cy="13014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388150</xdr:colOff>
      <xdr:row>29</xdr:row>
      <xdr:rowOff>92676</xdr:rowOff>
    </xdr:from>
    <xdr:to>
      <xdr:col>20</xdr:col>
      <xdr:colOff>463380</xdr:colOff>
      <xdr:row>39</xdr:row>
      <xdr:rowOff>132956</xdr:rowOff>
    </xdr:to>
    <mc:AlternateContent xmlns:mc="http://schemas.openxmlformats.org/markup-compatibility/2006">
      <mc:Choice xmlns:a14="http://schemas.microsoft.com/office/drawing/2010/main" Requires="a14">
        <xdr:graphicFrame macro="">
          <xdr:nvGraphicFramePr>
            <xdr:cNvPr id="78" name="Education Field 3">
              <a:extLst>
                <a:ext uri="{FF2B5EF4-FFF2-40B4-BE49-F238E27FC236}">
                  <a16:creationId xmlns:a16="http://schemas.microsoft.com/office/drawing/2014/main" id="{FBC97096-82E4-4616-A792-DBABA5DBF282}"/>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435988" y="5766487"/>
              <a:ext cx="1413878" cy="1996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350108</xdr:colOff>
      <xdr:row>27</xdr:row>
      <xdr:rowOff>113269</xdr:rowOff>
    </xdr:from>
    <xdr:to>
      <xdr:col>20</xdr:col>
      <xdr:colOff>391298</xdr:colOff>
      <xdr:row>29</xdr:row>
      <xdr:rowOff>20594</xdr:rowOff>
    </xdr:to>
    <xdr:sp macro="" textlink="">
      <xdr:nvSpPr>
        <xdr:cNvPr id="80" name="TextBox 79">
          <a:extLst>
            <a:ext uri="{FF2B5EF4-FFF2-40B4-BE49-F238E27FC236}">
              <a16:creationId xmlns:a16="http://schemas.microsoft.com/office/drawing/2014/main" id="{8B746D6F-8906-4B42-BE8E-211D92CB6CCD}"/>
            </a:ext>
          </a:extLst>
        </xdr:cNvPr>
        <xdr:cNvSpPr txBox="1"/>
      </xdr:nvSpPr>
      <xdr:spPr>
        <a:xfrm>
          <a:off x="12397946" y="5395783"/>
          <a:ext cx="1379838" cy="298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Education</a:t>
          </a:r>
          <a:r>
            <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rPr>
            <a:t> Field</a:t>
          </a:r>
        </a:p>
      </xdr:txBody>
    </xdr:sp>
    <xdr:clientData/>
  </xdr:twoCellAnchor>
  <xdr:twoCellAnchor>
    <xdr:from>
      <xdr:col>20</xdr:col>
      <xdr:colOff>317158</xdr:colOff>
      <xdr:row>27</xdr:row>
      <xdr:rowOff>111210</xdr:rowOff>
    </xdr:from>
    <xdr:to>
      <xdr:col>22</xdr:col>
      <xdr:colOff>358347</xdr:colOff>
      <xdr:row>29</xdr:row>
      <xdr:rowOff>18535</xdr:rowOff>
    </xdr:to>
    <xdr:sp macro="" textlink="">
      <xdr:nvSpPr>
        <xdr:cNvPr id="81" name="TextBox 80">
          <a:extLst>
            <a:ext uri="{FF2B5EF4-FFF2-40B4-BE49-F238E27FC236}">
              <a16:creationId xmlns:a16="http://schemas.microsoft.com/office/drawing/2014/main" id="{ED205230-B820-425B-A4CE-9175876868B4}"/>
            </a:ext>
          </a:extLst>
        </xdr:cNvPr>
        <xdr:cNvSpPr txBox="1"/>
      </xdr:nvSpPr>
      <xdr:spPr>
        <a:xfrm>
          <a:off x="13703644" y="5393724"/>
          <a:ext cx="1379838" cy="298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Department</a:t>
          </a:r>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a:p>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0.20619</cdr:x>
      <cdr:y>0.24359</cdr:y>
    </cdr:from>
    <cdr:to>
      <cdr:x>0.62887</cdr:x>
      <cdr:y>0.79487</cdr:y>
    </cdr:to>
    <cdr:sp macro="" textlink="Rating!$B$7">
      <cdr:nvSpPr>
        <cdr:cNvPr id="2" name="TextBox 1">
          <a:extLst xmlns:a="http://schemas.openxmlformats.org/drawingml/2006/main">
            <a:ext uri="{FF2B5EF4-FFF2-40B4-BE49-F238E27FC236}">
              <a16:creationId xmlns:a16="http://schemas.microsoft.com/office/drawing/2014/main" id="{E49E4733-24D3-4D2A-B4AC-C7794F866178}"/>
            </a:ext>
          </a:extLst>
        </cdr:cNvPr>
        <cdr:cNvSpPr txBox="1"/>
      </cdr:nvSpPr>
      <cdr:spPr>
        <a:xfrm xmlns:a="http://schemas.openxmlformats.org/drawingml/2006/main">
          <a:off x="205948" y="195649"/>
          <a:ext cx="422189" cy="44278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ctr"/>
          <a:fld id="{D5419312-9026-4312-AE5E-D2C91A0FDE77}" type="TxLink">
            <a:rPr lang="en-US" sz="11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a" refreshedDate="45138.315181944447" createdVersion="7" refreshedVersion="7" minRefreshableVersion="3" recordCount="1471" xr:uid="{506F1185-4941-4090-9598-C69659A78FDA}">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0655173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a" refreshedDate="45138.697266782408" createdVersion="7" refreshedVersion="7" minRefreshableVersion="3" recordCount="1470" xr:uid="{B3516B3D-B5C8-4882-B74C-EF03E4FDDECF}">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55372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r>
    <m/>
    <m/>
    <m/>
    <m/>
    <m/>
    <m/>
    <m/>
    <m/>
    <x v="2"/>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6CE1CA-3B18-483A-BA7C-532B14145002}" name="Department wise Attrition"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C2CC0C-846E-4F52-8F1D-6597A1A94797}" name="Attrition by Age Group"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01EF69-0BC6-4A14-B820-094DB4343877}" name="Marital Status"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929CB7-CF4F-428A-B9A9-DB2935ED4ECF}"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777C80-154F-40F3-95B9-0E957CE8E1DA}" name="Rating"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A60CE9-D15F-44B6-B142-D954A9A8FCB2}" name="Gender"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24D5E5-7496-4184-84DC-6B6997ADD2EF}" name="Education wise Attrition"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EBD6F0-60FC-4381-8DE6-4716DA50E89F}" name="Attrition by Job"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9CEF448-4E62-4C94-9FA6-6B4B46421307}" sourceName="Gender">
  <pivotTables>
    <pivotTable tabId="8" name="KPI"/>
  </pivotTables>
  <data>
    <tabular pivotCacheId="1065517350">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216ECA2-DD16-42BE-913C-B890017D80FB}" sourceName="Gender">
  <pivotTables>
    <pivotTable tabId="10" name="Gender"/>
    <pivotTable tabId="14" name="Attrition by Age Group"/>
    <pivotTable tabId="12" name="Attrition by Job"/>
    <pivotTable tabId="13" name="Department wise Attrition"/>
    <pivotTable tabId="11" name="Education wise Attrition"/>
    <pivotTable tabId="15" name="Marital Status"/>
    <pivotTable tabId="9" name="Rating"/>
  </pivotTables>
  <data>
    <tabular pivotCacheId="14553721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F2DE1C3-B257-435C-AF64-FCC6BB1F649D}" sourceName="Department">
  <pivotTables>
    <pivotTable tabId="14" name="Attrition by Age Group"/>
    <pivotTable tabId="12" name="Attrition by Job"/>
    <pivotTable tabId="13" name="Department wise Attrition"/>
    <pivotTable tabId="11" name="Education wise Attrition"/>
    <pivotTable tabId="15" name="Marital Status"/>
    <pivotTable tabId="9" name="Rating"/>
  </pivotTables>
  <data>
    <tabular pivotCacheId="145537212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4E596BA-92B7-4F56-8412-FDCC399F4CD3}" sourceName="Education Field">
  <pivotTables>
    <pivotTable tabId="14" name="Attrition by Age Group"/>
    <pivotTable tabId="12" name="Attrition by Job"/>
    <pivotTable tabId="13" name="Department wise Attrition"/>
    <pivotTable tabId="11" name="Education wise Attrition"/>
    <pivotTable tabId="10" name="Gender"/>
    <pivotTable tabId="15" name="Marital Status"/>
    <pivotTable tabId="9" name="Rating"/>
  </pivotTables>
  <data>
    <tabular pivotCacheId="145537212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15C368D-7EF1-490D-9C26-67688AB5D773}" cache="Slicer_Department" caption="Department" rowHeight="260350"/>
  <slicer name="Education Field 2" xr10:uid="{5208981C-15A4-4FFB-8817-DDAC05F2904D}" cache="Slicer_Education_Field2" caption="Education Field" startItem="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7FF4E8-39DD-4C2F-8634-C0D6EDCFA918}"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901067A-4D1B-4F74-B8F9-4C3D671EECA5}" cache="Slicer_Gender2" caption="Gender" rowHeight="260350"/>
  <slicer name="Education Field" xr10:uid="{64BF5E9D-6D00-4A90-A289-08DB81319280}"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D0199C9-881B-4650-8E17-A17553F2385B}" cache="Slicer_Gender2" caption="Gender" rowHeight="260350"/>
  <slicer name="Education Field 1" xr10:uid="{813DFEA5-2085-493E-AFB6-909271930A37}"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6D5349B-5383-4AAC-A835-643B641AB616}" cache="Slicer_Gender2" caption="Gender" columnCount="2" style="Slicer" rowHeight="260350"/>
  <slicer name="Department 1" xr10:uid="{8B044739-D0E2-4A30-954E-58ACB0E035E5}" cache="Slicer_Department" style="Slicer" rowHeight="260350"/>
  <slicer name="Education Field 3" xr10:uid="{47295C20-AB83-468C-88FE-D9F39D4872BE}"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FC32-8D62-4F37-97B3-AE498CBBAB55}">
  <dimension ref="A3:B7"/>
  <sheetViews>
    <sheetView workbookViewId="0">
      <selection activeCell="L15" sqref="L15"/>
    </sheetView>
  </sheetViews>
  <sheetFormatPr defaultRowHeight="15.6" x14ac:dyDescent="0.3"/>
  <cols>
    <col min="1" max="1" width="12.296875" bestFit="1" customWidth="1"/>
    <col min="2" max="2" width="22.796875" bestFit="1" customWidth="1"/>
  </cols>
  <sheetData>
    <row r="3" spans="1:2" x14ac:dyDescent="0.3">
      <c r="A3" s="5" t="s">
        <v>1565</v>
      </c>
      <c r="B3" t="s">
        <v>1555</v>
      </c>
    </row>
    <row r="4" spans="1:2" x14ac:dyDescent="0.3">
      <c r="A4" s="6" t="s">
        <v>161</v>
      </c>
      <c r="B4" s="9">
        <v>5.0632911392405063E-2</v>
      </c>
    </row>
    <row r="5" spans="1:2" x14ac:dyDescent="0.3">
      <c r="A5" s="6" t="s">
        <v>60</v>
      </c>
      <c r="B5" s="9">
        <v>0.56118143459915615</v>
      </c>
    </row>
    <row r="6" spans="1:2" x14ac:dyDescent="0.3">
      <c r="A6" s="6" t="s">
        <v>48</v>
      </c>
      <c r="B6" s="9">
        <v>0.3881856540084388</v>
      </c>
    </row>
    <row r="7" spans="1:2" x14ac:dyDescent="0.3">
      <c r="A7" s="6" t="s">
        <v>1566</v>
      </c>
      <c r="B7" s="9">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D840-94C5-43CD-9788-00BDF1B08BCE}">
  <dimension ref="A3:B9"/>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5" t="s">
        <v>1565</v>
      </c>
      <c r="B3" t="s">
        <v>1555</v>
      </c>
    </row>
    <row r="4" spans="1:2" x14ac:dyDescent="0.3">
      <c r="A4" s="6" t="s">
        <v>69</v>
      </c>
      <c r="B4" s="7">
        <v>112</v>
      </c>
    </row>
    <row r="5" spans="1:2" x14ac:dyDescent="0.3">
      <c r="A5" s="6" t="s">
        <v>46</v>
      </c>
      <c r="B5" s="7">
        <v>51</v>
      </c>
    </row>
    <row r="6" spans="1:2" x14ac:dyDescent="0.3">
      <c r="A6" s="6" t="s">
        <v>92</v>
      </c>
      <c r="B6" s="7">
        <v>38</v>
      </c>
    </row>
    <row r="7" spans="1:2" x14ac:dyDescent="0.3">
      <c r="A7" s="6" t="s">
        <v>58</v>
      </c>
      <c r="B7" s="7">
        <v>25</v>
      </c>
    </row>
    <row r="8" spans="1:2" x14ac:dyDescent="0.3">
      <c r="A8" s="6" t="s">
        <v>75</v>
      </c>
      <c r="B8" s="7">
        <v>11</v>
      </c>
    </row>
    <row r="9" spans="1:2" x14ac:dyDescent="0.3">
      <c r="A9" s="6" t="s">
        <v>1566</v>
      </c>
      <c r="B9" s="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19A3E-25CA-463C-BDB2-84C53A578649}">
  <dimension ref="A3:E7"/>
  <sheetViews>
    <sheetView workbookViewId="0">
      <selection activeCell="B5" sqref="B5"/>
    </sheetView>
  </sheetViews>
  <sheetFormatPr defaultRowHeight="15.6" x14ac:dyDescent="0.3"/>
  <cols>
    <col min="1" max="1" width="12.296875" bestFit="1" customWidth="1"/>
    <col min="2" max="2" width="16" bestFit="1" customWidth="1"/>
    <col min="4" max="4" width="12.69921875" bestFit="1" customWidth="1"/>
  </cols>
  <sheetData>
    <row r="3" spans="1:5" x14ac:dyDescent="0.3">
      <c r="A3" s="5" t="s">
        <v>1565</v>
      </c>
      <c r="B3" t="s">
        <v>1569</v>
      </c>
      <c r="D3" t="s">
        <v>10</v>
      </c>
      <c r="E3" t="s">
        <v>0</v>
      </c>
    </row>
    <row r="4" spans="1:5" x14ac:dyDescent="0.3">
      <c r="A4" s="6" t="s">
        <v>79</v>
      </c>
      <c r="B4" s="7">
        <v>327</v>
      </c>
      <c r="D4" t="str">
        <f>A4</f>
        <v>Divorced</v>
      </c>
      <c r="E4">
        <f>GETPIVOTDATA("Attrition",$A$3,"Marital Status",A4)</f>
        <v>327</v>
      </c>
    </row>
    <row r="5" spans="1:5" x14ac:dyDescent="0.3">
      <c r="A5" s="6" t="s">
        <v>53</v>
      </c>
      <c r="B5" s="7">
        <v>470</v>
      </c>
      <c r="D5" t="str">
        <f t="shared" ref="D5:D6" si="0">A5</f>
        <v>Single</v>
      </c>
      <c r="E5">
        <f t="shared" ref="E5:E6" si="1">GETPIVOTDATA("Attrition",$A$3,"Marital Status",A5)</f>
        <v>470</v>
      </c>
    </row>
    <row r="6" spans="1:5" x14ac:dyDescent="0.3">
      <c r="A6" s="6" t="s">
        <v>64</v>
      </c>
      <c r="B6" s="7">
        <v>673</v>
      </c>
      <c r="D6" t="str">
        <f t="shared" si="0"/>
        <v>Married</v>
      </c>
      <c r="E6">
        <f t="shared" si="1"/>
        <v>673</v>
      </c>
    </row>
    <row r="7" spans="1:5" x14ac:dyDescent="0.3">
      <c r="A7" s="6" t="s">
        <v>1566</v>
      </c>
      <c r="B7" s="7">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4AF22-ACE6-4E29-9529-EE288E5024EA}">
  <dimension ref="A3:E10"/>
  <sheetViews>
    <sheetView workbookViewId="0">
      <selection activeCell="C10" sqref="C10"/>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t="s">
        <v>1554</v>
      </c>
      <c r="B3" t="s">
        <v>1555</v>
      </c>
      <c r="C3" t="s">
        <v>1556</v>
      </c>
    </row>
    <row r="4" spans="1:5" x14ac:dyDescent="0.3">
      <c r="A4">
        <v>1470</v>
      </c>
      <c r="B4">
        <v>237</v>
      </c>
      <c r="C4">
        <v>36.923809523809524</v>
      </c>
    </row>
    <row r="9" spans="1:5" x14ac:dyDescent="0.3">
      <c r="A9" t="s">
        <v>1557</v>
      </c>
      <c r="B9" t="s">
        <v>1558</v>
      </c>
      <c r="C9" t="s">
        <v>1559</v>
      </c>
      <c r="D9" t="s">
        <v>1560</v>
      </c>
      <c r="E9" t="s">
        <v>1561</v>
      </c>
    </row>
    <row r="10" spans="1:5" x14ac:dyDescent="0.3">
      <c r="A10">
        <f>GETPIVOTDATA("Count of Employee Number",$A$3)</f>
        <v>1470</v>
      </c>
      <c r="B10">
        <f>GETPIVOTDATA("Sum of CF_attrition count",$A$3)</f>
        <v>237</v>
      </c>
      <c r="C10" s="2">
        <f>GETPIVOTDATA("Average of Age",$A$3)</f>
        <v>36.923809523809524</v>
      </c>
      <c r="D10">
        <f>A10-B10</f>
        <v>1233</v>
      </c>
      <c r="E10" s="1">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111" workbookViewId="0">
      <selection activeCell="H136" sqref="H13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C0E08-BA52-4C7C-8B63-45A98300A873}">
  <dimension ref="A3:C8"/>
  <sheetViews>
    <sheetView workbookViewId="0">
      <selection activeCell="C20" sqref="C20"/>
    </sheetView>
  </sheetViews>
  <sheetFormatPr defaultRowHeight="15.6" x14ac:dyDescent="0.3"/>
  <cols>
    <col min="1" max="1" width="23.69921875" bestFit="1" customWidth="1"/>
  </cols>
  <sheetData>
    <row r="3" spans="1:3" x14ac:dyDescent="0.3">
      <c r="A3" t="s">
        <v>1562</v>
      </c>
    </row>
    <row r="4" spans="1:3" x14ac:dyDescent="0.3">
      <c r="A4" s="4">
        <v>2.6265306122448981</v>
      </c>
    </row>
    <row r="7" spans="1:3" x14ac:dyDescent="0.3">
      <c r="A7" t="s">
        <v>1563</v>
      </c>
      <c r="B7" s="4">
        <f>GETPIVOTDATA("Job Satisfaction",$A$3)</f>
        <v>2.6265306122448981</v>
      </c>
      <c r="C7">
        <f>B7/4</f>
        <v>0.65663265306122454</v>
      </c>
    </row>
    <row r="8" spans="1:3" x14ac:dyDescent="0.3">
      <c r="A8" t="s">
        <v>1564</v>
      </c>
      <c r="B8" s="4">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4123-B6B6-4FCB-9F41-B3DD336E4FC4}">
  <dimension ref="A3:C10"/>
  <sheetViews>
    <sheetView workbookViewId="0">
      <selection activeCell="L13" sqref="L13"/>
    </sheetView>
  </sheetViews>
  <sheetFormatPr defaultRowHeight="15.6" x14ac:dyDescent="0.3"/>
  <cols>
    <col min="1" max="1" width="12.296875" bestFit="1" customWidth="1"/>
    <col min="2" max="2" width="22.796875" bestFit="1" customWidth="1"/>
  </cols>
  <sheetData>
    <row r="3" spans="1:3" x14ac:dyDescent="0.3">
      <c r="A3" s="5" t="s">
        <v>1565</v>
      </c>
      <c r="B3" t="s">
        <v>1567</v>
      </c>
    </row>
    <row r="4" spans="1:3" x14ac:dyDescent="0.3">
      <c r="A4" s="6" t="s">
        <v>51</v>
      </c>
      <c r="B4" s="7">
        <v>588</v>
      </c>
    </row>
    <row r="5" spans="1:3" x14ac:dyDescent="0.3">
      <c r="A5" s="6" t="s">
        <v>62</v>
      </c>
      <c r="B5" s="7">
        <v>882</v>
      </c>
    </row>
    <row r="6" spans="1:3" x14ac:dyDescent="0.3">
      <c r="A6" s="6" t="s">
        <v>1566</v>
      </c>
      <c r="B6" s="7">
        <v>1470</v>
      </c>
    </row>
    <row r="9" spans="1:3" x14ac:dyDescent="0.3">
      <c r="A9" s="6" t="s">
        <v>51</v>
      </c>
      <c r="B9">
        <f>IFERROR(GETPIVOTDATA("Employee Count",$A$3,"Gender","Female"),0)</f>
        <v>588</v>
      </c>
      <c r="C9" s="8">
        <f>IFERROR(B9/($B$9+$B$10),0)</f>
        <v>0.4</v>
      </c>
    </row>
    <row r="10" spans="1:3" x14ac:dyDescent="0.3">
      <c r="A10" s="6" t="s">
        <v>1568</v>
      </c>
      <c r="B10">
        <f>IFERROR(GETPIVOTDATA("Employee Count",$A$3,"Gender","Male"),0)</f>
        <v>882</v>
      </c>
      <c r="C10" s="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5AD0-2D34-4408-AC0A-9696476BCA88}">
  <dimension ref="A3:B9"/>
  <sheetViews>
    <sheetView workbookViewId="0">
      <selection activeCell="C19" sqref="C19"/>
    </sheetView>
  </sheetViews>
  <sheetFormatPr defaultRowHeight="15.6" x14ac:dyDescent="0.3"/>
  <cols>
    <col min="1" max="1" width="16" bestFit="1" customWidth="1"/>
    <col min="2" max="2" width="22.796875" bestFit="1" customWidth="1"/>
  </cols>
  <sheetData>
    <row r="3" spans="1:2" x14ac:dyDescent="0.3">
      <c r="A3" s="5" t="s">
        <v>1565</v>
      </c>
      <c r="B3" t="s">
        <v>1555</v>
      </c>
    </row>
    <row r="4" spans="1:2" x14ac:dyDescent="0.3">
      <c r="A4" s="6" t="s">
        <v>134</v>
      </c>
      <c r="B4" s="7">
        <v>5</v>
      </c>
    </row>
    <row r="5" spans="1:2" x14ac:dyDescent="0.3">
      <c r="A5" s="6" t="s">
        <v>65</v>
      </c>
      <c r="B5" s="7">
        <v>31</v>
      </c>
    </row>
    <row r="6" spans="1:2" x14ac:dyDescent="0.3">
      <c r="A6" s="6" t="s">
        <v>55</v>
      </c>
      <c r="B6" s="7">
        <v>44</v>
      </c>
    </row>
    <row r="7" spans="1:2" x14ac:dyDescent="0.3">
      <c r="A7" s="6" t="s">
        <v>71</v>
      </c>
      <c r="B7" s="7">
        <v>58</v>
      </c>
    </row>
    <row r="8" spans="1:2" x14ac:dyDescent="0.3">
      <c r="A8" s="6" t="s">
        <v>77</v>
      </c>
      <c r="B8" s="7">
        <v>99</v>
      </c>
    </row>
    <row r="9" spans="1:2" x14ac:dyDescent="0.3">
      <c r="A9" s="6" t="s">
        <v>1566</v>
      </c>
      <c r="B9" s="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1957-15A9-4E0A-846B-51566B872F6A}">
  <dimension ref="A3:E13"/>
  <sheetViews>
    <sheetView workbookViewId="0">
      <selection activeCell="M16" sqref="M16"/>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5" t="s">
        <v>1565</v>
      </c>
      <c r="B3" t="s">
        <v>1555</v>
      </c>
      <c r="D3" t="s">
        <v>9</v>
      </c>
      <c r="E3" t="s">
        <v>0</v>
      </c>
    </row>
    <row r="4" spans="1:5" x14ac:dyDescent="0.3">
      <c r="A4" s="6" t="s">
        <v>83</v>
      </c>
      <c r="B4" s="7">
        <v>9</v>
      </c>
      <c r="D4" t="str">
        <f>A4</f>
        <v>Healthcare Representative</v>
      </c>
      <c r="E4">
        <f>GETPIVOTDATA("CF_attrition count",$A$3,"Job Role",A4)</f>
        <v>9</v>
      </c>
    </row>
    <row r="5" spans="1:5" x14ac:dyDescent="0.3">
      <c r="A5" s="6" t="s">
        <v>163</v>
      </c>
      <c r="B5" s="7">
        <v>12</v>
      </c>
      <c r="D5" t="str">
        <f t="shared" ref="D5:D12" si="0">A5</f>
        <v>Human Resources</v>
      </c>
      <c r="E5">
        <f t="shared" ref="E5:E12" si="1">GETPIVOTDATA("CF_attrition count",$A$3,"Job Role",A5)</f>
        <v>12</v>
      </c>
    </row>
    <row r="6" spans="1:5" x14ac:dyDescent="0.3">
      <c r="A6" s="6" t="s">
        <v>68</v>
      </c>
      <c r="B6" s="7">
        <v>62</v>
      </c>
      <c r="D6" t="str">
        <f t="shared" si="0"/>
        <v>Laboratory Technician</v>
      </c>
      <c r="E6">
        <f t="shared" si="1"/>
        <v>62</v>
      </c>
    </row>
    <row r="7" spans="1:5" x14ac:dyDescent="0.3">
      <c r="A7" s="6" t="s">
        <v>95</v>
      </c>
      <c r="B7" s="7">
        <v>5</v>
      </c>
      <c r="D7" t="str">
        <f t="shared" si="0"/>
        <v>Manager</v>
      </c>
      <c r="E7">
        <f t="shared" si="1"/>
        <v>5</v>
      </c>
    </row>
    <row r="8" spans="1:5" x14ac:dyDescent="0.3">
      <c r="A8" s="6" t="s">
        <v>81</v>
      </c>
      <c r="B8" s="7">
        <v>10</v>
      </c>
      <c r="D8" t="str">
        <f t="shared" si="0"/>
        <v>Manufacturing Director</v>
      </c>
      <c r="E8">
        <f t="shared" si="1"/>
        <v>10</v>
      </c>
    </row>
    <row r="9" spans="1:5" x14ac:dyDescent="0.3">
      <c r="A9" s="6" t="s">
        <v>101</v>
      </c>
      <c r="B9" s="7">
        <v>2</v>
      </c>
      <c r="D9" t="str">
        <f t="shared" si="0"/>
        <v>Research Director</v>
      </c>
      <c r="E9">
        <f t="shared" si="1"/>
        <v>2</v>
      </c>
    </row>
    <row r="10" spans="1:5" x14ac:dyDescent="0.3">
      <c r="A10" s="6" t="s">
        <v>63</v>
      </c>
      <c r="B10" s="7">
        <v>47</v>
      </c>
      <c r="D10" t="str">
        <f t="shared" si="0"/>
        <v>Research Scientist</v>
      </c>
      <c r="E10">
        <f t="shared" si="1"/>
        <v>47</v>
      </c>
    </row>
    <row r="11" spans="1:5" x14ac:dyDescent="0.3">
      <c r="A11" s="6" t="s">
        <v>52</v>
      </c>
      <c r="B11" s="7">
        <v>57</v>
      </c>
      <c r="D11" t="str">
        <f t="shared" si="0"/>
        <v>Sales Executive</v>
      </c>
      <c r="E11">
        <f t="shared" si="1"/>
        <v>57</v>
      </c>
    </row>
    <row r="12" spans="1:5" x14ac:dyDescent="0.3">
      <c r="A12" s="6" t="s">
        <v>99</v>
      </c>
      <c r="B12" s="7">
        <v>33</v>
      </c>
      <c r="D12" t="str">
        <f t="shared" si="0"/>
        <v>Sales Representative</v>
      </c>
      <c r="E12">
        <f t="shared" si="1"/>
        <v>33</v>
      </c>
    </row>
    <row r="13" spans="1:5" x14ac:dyDescent="0.3">
      <c r="A13" s="6" t="s">
        <v>1566</v>
      </c>
      <c r="B13" s="7">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74" zoomScaleNormal="100" workbookViewId="0">
      <selection activeCell="Z13" sqref="Z13"/>
    </sheetView>
  </sheetViews>
  <sheetFormatPr defaultRowHeight="15.6" x14ac:dyDescent="0.3"/>
  <cols>
    <col min="1" max="16384" width="8.79687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Department wise Attrition</vt:lpstr>
      <vt:lpstr>Attrition by Age Group</vt:lpstr>
      <vt:lpstr>Marital Status</vt:lpstr>
      <vt:lpstr>KPI</vt:lpstr>
      <vt:lpstr>Data</vt:lpstr>
      <vt:lpstr>Rating</vt:lpstr>
      <vt:lpstr>Gender</vt:lpstr>
      <vt:lpstr>Education wise Attrition</vt:lpstr>
      <vt:lpstr>Attrition by Job</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kia</cp:lastModifiedBy>
  <cp:lastPrinted>2023-08-01T11:12:11Z</cp:lastPrinted>
  <dcterms:created xsi:type="dcterms:W3CDTF">2022-12-29T16:02:46Z</dcterms:created>
  <dcterms:modified xsi:type="dcterms:W3CDTF">2023-08-01T14:40:03Z</dcterms:modified>
</cp:coreProperties>
</file>