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kaungkhantlin/Developer/1_2025/"/>
    </mc:Choice>
  </mc:AlternateContent>
  <xr:revisionPtr revIDLastSave="0" documentId="13_ncr:1_{B2C6AEAB-C6C1-2545-B09D-F1513F3A08AC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13" i="2" s="1"/>
  <c r="J6" i="1"/>
  <c r="J5" i="1"/>
  <c r="J7" i="1" s="1"/>
  <c r="J4" i="1"/>
  <c r="J14" i="1" s="1"/>
  <c r="J3" i="1"/>
  <c r="J10" i="1" s="1"/>
  <c r="J2" i="1"/>
  <c r="J12" i="1" s="1"/>
  <c r="J23" i="2" l="1"/>
  <c r="J9" i="2"/>
  <c r="J19" i="2" s="1"/>
  <c r="J10" i="2"/>
  <c r="J20" i="2" s="1"/>
  <c r="J11" i="2"/>
  <c r="J21" i="2" s="1"/>
  <c r="J12" i="2"/>
  <c r="J22" i="2" s="1"/>
  <c r="J11" i="1"/>
  <c r="J17" i="1" s="1"/>
  <c r="J9" i="1"/>
  <c r="J15" i="1" s="1"/>
  <c r="J13" i="1"/>
  <c r="J16" i="1" s="1"/>
</calcChain>
</file>

<file path=xl/sharedStrings.xml><?xml version="1.0" encoding="utf-8"?>
<sst xmlns="http://schemas.openxmlformats.org/spreadsheetml/2006/main" count="259" uniqueCount="68">
  <si>
    <t>ID</t>
  </si>
  <si>
    <t>Movie 1</t>
  </si>
  <si>
    <t>Movie 2</t>
  </si>
  <si>
    <t>Movie 3</t>
  </si>
  <si>
    <t xml:space="preserve"> Topic</t>
  </si>
  <si>
    <t>Sum of Movie 1</t>
  </si>
  <si>
    <t>Sum of Mov 2</t>
  </si>
  <si>
    <t>Sum of Mov 3</t>
  </si>
  <si>
    <t xml:space="preserve">Sum of score </t>
  </si>
  <si>
    <t>Damped mean</t>
  </si>
  <si>
    <t>Simple mean</t>
  </si>
  <si>
    <t xml:space="preserve">Global mean </t>
  </si>
  <si>
    <t>▲</t>
  </si>
  <si>
    <t>Damped mean  of Mov1</t>
  </si>
  <si>
    <t>Damped mean  of Mov2</t>
  </si>
  <si>
    <t>Damped mean  of Mov3</t>
  </si>
  <si>
    <t>Simple mean of Mov1</t>
  </si>
  <si>
    <t>Simple mean of Mov2</t>
  </si>
  <si>
    <t>Simple mean of Mov3</t>
  </si>
  <si>
    <t>▲ of Mov1</t>
  </si>
  <si>
    <t>▲ of Mov2</t>
  </si>
  <si>
    <t>▲ of Mov3</t>
  </si>
  <si>
    <t>Topic1</t>
  </si>
  <si>
    <t>Topic2</t>
  </si>
  <si>
    <t>Topic3</t>
  </si>
  <si>
    <t>Topic4</t>
  </si>
  <si>
    <t>Topic5</t>
  </si>
  <si>
    <t>Topic</t>
  </si>
  <si>
    <t>D</t>
  </si>
  <si>
    <t>U</t>
  </si>
  <si>
    <t xml:space="preserve">Gravity </t>
  </si>
  <si>
    <t>Count student</t>
  </si>
  <si>
    <t>Count Up Topic 1</t>
  </si>
  <si>
    <t xml:space="preserve"> Topic 1</t>
  </si>
  <si>
    <t xml:space="preserve"> Topic 4</t>
  </si>
  <si>
    <t>Count Up Topic 2</t>
  </si>
  <si>
    <t>Count Uptime</t>
  </si>
  <si>
    <t>Count Up Topic 3</t>
  </si>
  <si>
    <t>Count Downtime</t>
  </si>
  <si>
    <t>Count Up Topic 4</t>
  </si>
  <si>
    <t>Published Time</t>
  </si>
  <si>
    <t>Count Up Topic 5</t>
  </si>
  <si>
    <t>Score</t>
  </si>
  <si>
    <t>Count down topic 1</t>
  </si>
  <si>
    <t>Count down topic 2</t>
  </si>
  <si>
    <t>Count down topic 3</t>
  </si>
  <si>
    <t xml:space="preserve"> Topic 2</t>
  </si>
  <si>
    <t xml:space="preserve"> Topic 5</t>
  </si>
  <si>
    <t>Count down topic 4</t>
  </si>
  <si>
    <t>Count down topic 5</t>
  </si>
  <si>
    <t>Published time Topic 1</t>
  </si>
  <si>
    <t>Published time Topic 2</t>
  </si>
  <si>
    <t>Published time Topic 3</t>
  </si>
  <si>
    <t>Published time Topic 4</t>
  </si>
  <si>
    <t>Published time Topic 5</t>
  </si>
  <si>
    <t xml:space="preserve"> Topic 3</t>
  </si>
  <si>
    <t>Score of topic 1</t>
  </si>
  <si>
    <t>Score of topic 2</t>
  </si>
  <si>
    <t>Score of topic 3</t>
  </si>
  <si>
    <t>Score of topic 4</t>
  </si>
  <si>
    <t>Score of topic 5</t>
  </si>
  <si>
    <t>Ranking</t>
  </si>
  <si>
    <t>Topics</t>
  </si>
  <si>
    <t>Movies</t>
  </si>
  <si>
    <t>Count Student</t>
  </si>
  <si>
    <t>Count Student per Mov</t>
  </si>
  <si>
    <t>Supposed k</t>
  </si>
  <si>
    <t>Damped_mean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</si>
</sst>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Times New Roman"/>
      <charset val="134"/>
    </font>
    <font>
      <sz val="11"/>
      <name val="Aptos Narrow"/>
      <charset val="134"/>
      <scheme val="minor"/>
    </font>
    <font>
      <sz val="11"/>
      <color theme="1"/>
      <name val="Aptos Narrow"/>
      <scheme val="minor"/>
    </font>
    <font>
      <sz val="10"/>
      <color theme="1"/>
      <name val="Arial"/>
      <family val="2"/>
    </font>
    <font>
      <sz val="8"/>
      <name val="Aptos Narrow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87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0F2C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1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0" borderId="3" xfId="0" applyBorder="1"/>
    <xf numFmtId="0" fontId="0" fillId="13" borderId="4" xfId="0" applyFill="1" applyBorder="1"/>
    <xf numFmtId="0" fontId="0" fillId="14" borderId="5" xfId="0" applyFill="1" applyBorder="1"/>
    <xf numFmtId="0" fontId="0" fillId="15" borderId="4" xfId="0" applyFill="1" applyBorder="1"/>
    <xf numFmtId="0" fontId="0" fillId="16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7" borderId="4" xfId="0" applyFill="1" applyBorder="1"/>
    <xf numFmtId="0" fontId="0" fillId="3" borderId="5" xfId="0" applyFill="1" applyBorder="1"/>
    <xf numFmtId="0" fontId="4" fillId="20" borderId="4" xfId="0" applyFont="1" applyFill="1" applyBorder="1"/>
    <xf numFmtId="0" fontId="0" fillId="21" borderId="5" xfId="0" applyFill="1" applyBorder="1"/>
    <xf numFmtId="0" fontId="0" fillId="18" borderId="4" xfId="0" applyFill="1" applyBorder="1"/>
    <xf numFmtId="0" fontId="0" fillId="22" borderId="5" xfId="0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9" borderId="1" xfId="0" applyFont="1" applyFill="1" applyBorder="1" applyAlignment="1">
      <alignment horizontal="right" wrapText="1"/>
    </xf>
    <xf numFmtId="0" fontId="4" fillId="12" borderId="2" xfId="0" applyFont="1" applyFill="1" applyBorder="1"/>
    <xf numFmtId="0" fontId="0" fillId="14" borderId="9" xfId="0" applyFill="1" applyBorder="1"/>
    <xf numFmtId="0" fontId="0" fillId="18" borderId="2" xfId="0" applyFill="1" applyBorder="1"/>
    <xf numFmtId="0" fontId="0" fillId="17" borderId="2" xfId="0" applyFill="1" applyBorder="1"/>
    <xf numFmtId="0" fontId="0" fillId="3" borderId="9" xfId="0" applyFill="1" applyBorder="1"/>
    <xf numFmtId="0" fontId="0" fillId="22" borderId="9" xfId="0" applyFill="1" applyBorder="1"/>
    <xf numFmtId="0" fontId="5" fillId="0" borderId="0" xfId="0" applyFo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7" borderId="13" xfId="0" applyFont="1" applyFill="1" applyBorder="1" applyAlignment="1">
      <alignment horizontal="right" wrapText="1"/>
    </xf>
    <xf numFmtId="0" fontId="3" fillId="9" borderId="13" xfId="0" applyFont="1" applyFill="1" applyBorder="1" applyAlignment="1">
      <alignment horizontal="right" wrapText="1"/>
    </xf>
    <xf numFmtId="0" fontId="6" fillId="0" borderId="14" xfId="0" applyFont="1" applyBorder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right" wrapText="1"/>
    </xf>
    <xf numFmtId="0" fontId="1" fillId="8" borderId="18" xfId="0" applyFont="1" applyFill="1" applyBorder="1" applyAlignment="1">
      <alignment wrapText="1"/>
    </xf>
    <xf numFmtId="0" fontId="0" fillId="0" borderId="4" xfId="0" applyFill="1" applyBorder="1"/>
    <xf numFmtId="0" fontId="4" fillId="0" borderId="4" xfId="0" applyFont="1" applyFill="1" applyBorder="1"/>
    <xf numFmtId="0" fontId="0" fillId="0" borderId="2" xfId="0" applyBorder="1"/>
    <xf numFmtId="0" fontId="5" fillId="0" borderId="2" xfId="0" applyFont="1" applyBorder="1"/>
    <xf numFmtId="0" fontId="5" fillId="0" borderId="8" xfId="0" applyFont="1" applyBorder="1"/>
    <xf numFmtId="0" fontId="5" fillId="0" borderId="7" xfId="0" applyFont="1" applyBorder="1"/>
    <xf numFmtId="0" fontId="0" fillId="0" borderId="9" xfId="0" applyBorder="1"/>
    <xf numFmtId="0" fontId="0" fillId="12" borderId="2" xfId="0" applyFill="1" applyBorder="1"/>
    <xf numFmtId="0" fontId="4" fillId="18" borderId="2" xfId="0" applyFont="1" applyFill="1" applyBorder="1"/>
    <xf numFmtId="0" fontId="0" fillId="19" borderId="2" xfId="0" applyFill="1" applyBorder="1"/>
    <xf numFmtId="0" fontId="0" fillId="20" borderId="2" xfId="0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auto="1"/>
        </left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34"/>
        <scheme val="none"/>
      </font>
      <fill>
        <patternFill patternType="solid">
          <fgColor indexed="64"/>
          <bgColor rgb="FFEAD1DC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fill>
        <patternFill patternType="solid">
          <fgColor indexed="64"/>
          <bgColor rgb="FFF2CEEF"/>
        </patternFill>
      </fill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colors>
    <mruColors>
      <color rgb="FFFF7878"/>
      <color rgb="FFF0F2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812A8-C28B-AB4A-8D3D-8DEBE16D4853}" name="Table4" displayName="Table4" ref="L17:N20" totalsRowShown="0" headerRowDxfId="0" headerRowBorderDxfId="5" tableBorderDxfId="6" totalsRowBorderDxfId="4">
  <autoFilter ref="L17:N20" xr:uid="{7DD812A8-C28B-AB4A-8D3D-8DEBE16D4853}"/>
  <tableColumns count="3">
    <tableColumn id="1" xr3:uid="{3DD72599-F643-1649-B936-DA0AEFAFB36A}" name="Ranking" dataDxfId="3"/>
    <tableColumn id="2" xr3:uid="{3434E43E-7D41-3449-9E55-3D5BF0E7C2D2}" name="Movies" dataDxfId="2"/>
    <tableColumn id="3" xr3:uid="{DCA1A862-5562-BF48-808B-C8A408D0F51B}" name="Damped_mean" dataDxfId="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82C67-D685-B443-803C-B70F2D8AD6A5}" name="Table2" displayName="Table2" ref="A1:F32" totalsRowShown="0" dataDxfId="11" headerRowBorderDxfId="19" tableBorderDxfId="20" totalsRowBorderDxfId="18">
  <autoFilter ref="A1:F32" xr:uid="{DA382C67-D685-B443-803C-B70F2D8AD6A5}"/>
  <tableColumns count="6">
    <tableColumn id="1" xr3:uid="{3AAE9260-F360-C746-902A-6123C9555A0F}" name="ID" dataDxfId="17"/>
    <tableColumn id="2" xr3:uid="{0EA76B0F-7578-A94C-B243-83A1AEDB18D0}" name="Topic1" dataDxfId="16"/>
    <tableColumn id="3" xr3:uid="{8E4B6125-0271-6C48-B81C-F7341425E055}" name="Topic2" dataDxfId="15"/>
    <tableColumn id="4" xr3:uid="{11AAE161-1F32-7542-B24B-F91CC7429CAF}" name="Topic3" dataDxfId="14"/>
    <tableColumn id="5" xr3:uid="{F1FEE56E-6FE8-D647-B974-EFE8D995C8A6}" name="Topic4" dataDxfId="13"/>
    <tableColumn id="6" xr3:uid="{A2398414-E7B8-FB48-AC5F-CB63E6FC987D}" name="Topic5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B7608E-0428-3F42-BEB8-9ACEF8B5A8EF}" name="Table3" displayName="Table3" ref="I28:K33" totalsRowShown="0" headerRowDxfId="10">
  <autoFilter ref="I28:K33" xr:uid="{BFB7608E-0428-3F42-BEB8-9ACEF8B5A8EF}"/>
  <sortState xmlns:xlrd2="http://schemas.microsoft.com/office/spreadsheetml/2017/richdata2" ref="I29:K33">
    <sortCondition descending="1" ref="K28:K33"/>
  </sortState>
  <tableColumns count="3">
    <tableColumn id="1" xr3:uid="{221F3EAB-3A4C-6E47-84DB-B9E9CC81AC16}" name="Ranking" dataDxfId="9"/>
    <tableColumn id="2" xr3:uid="{FFC81854-840B-0049-8BE9-3B2CE1CA797A}" name="Topics" dataDxfId="7"/>
    <tableColumn id="3" xr3:uid="{023C3B13-5A63-B548-AC19-76440D762072}" name="Score" dataDxfId="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C1" zoomScale="161" workbookViewId="0">
      <selection activeCell="P17" sqref="P17"/>
    </sheetView>
  </sheetViews>
  <sheetFormatPr baseColWidth="10" defaultColWidth="9" defaultRowHeight="15" x14ac:dyDescent="0.2"/>
  <cols>
    <col min="9" max="9" width="24.6640625" customWidth="1"/>
    <col min="10" max="10" width="14"/>
    <col min="11" max="11" width="12.83203125"/>
    <col min="12" max="12" width="9.6640625" bestFit="1" customWidth="1"/>
    <col min="13" max="13" width="12" bestFit="1" customWidth="1"/>
    <col min="14" max="14" width="15.1640625" bestFit="1" customWidth="1"/>
    <col min="16" max="16" width="17.83203125" customWidth="1"/>
  </cols>
  <sheetData>
    <row r="1" spans="1:17" x14ac:dyDescent="0.2">
      <c r="A1" s="24" t="s">
        <v>0</v>
      </c>
      <c r="B1" s="25" t="s">
        <v>1</v>
      </c>
      <c r="C1" s="26" t="s">
        <v>2</v>
      </c>
      <c r="D1" s="27" t="s">
        <v>3</v>
      </c>
      <c r="I1" s="6" t="s">
        <v>4</v>
      </c>
      <c r="J1" s="7"/>
    </row>
    <row r="2" spans="1:17" x14ac:dyDescent="0.2">
      <c r="A2" s="2">
        <v>1</v>
      </c>
      <c r="B2" s="28">
        <v>3</v>
      </c>
      <c r="C2" s="28">
        <v>2</v>
      </c>
      <c r="D2" s="28">
        <v>4</v>
      </c>
      <c r="I2" s="58" t="s">
        <v>5</v>
      </c>
      <c r="J2" s="58">
        <f>SUM(B2:B32)</f>
        <v>106</v>
      </c>
    </row>
    <row r="3" spans="1:17" x14ac:dyDescent="0.2">
      <c r="A3" s="4">
        <v>2</v>
      </c>
      <c r="B3" s="29">
        <v>2</v>
      </c>
      <c r="C3" s="29">
        <v>1</v>
      </c>
      <c r="D3" s="29">
        <v>3</v>
      </c>
      <c r="I3" s="34" t="s">
        <v>6</v>
      </c>
      <c r="J3" s="34">
        <f>SUM(C2:C32)</f>
        <v>96</v>
      </c>
      <c r="M3" s="31" t="s">
        <v>1</v>
      </c>
      <c r="N3" s="32"/>
      <c r="P3" s="33" t="s">
        <v>3</v>
      </c>
      <c r="Q3" s="36"/>
    </row>
    <row r="4" spans="1:17" x14ac:dyDescent="0.2">
      <c r="A4" s="2">
        <v>3</v>
      </c>
      <c r="B4" s="28">
        <v>3</v>
      </c>
      <c r="C4" s="28">
        <v>3</v>
      </c>
      <c r="D4" s="28">
        <v>5</v>
      </c>
      <c r="I4" s="33" t="s">
        <v>7</v>
      </c>
      <c r="J4" s="33">
        <f>SUM(D2:D32)</f>
        <v>122</v>
      </c>
      <c r="M4" s="8" t="s">
        <v>8</v>
      </c>
      <c r="N4" s="15">
        <v>106</v>
      </c>
      <c r="P4" s="8" t="s">
        <v>8</v>
      </c>
      <c r="Q4" s="15">
        <v>122</v>
      </c>
    </row>
    <row r="5" spans="1:17" x14ac:dyDescent="0.2">
      <c r="A5" s="4">
        <v>4</v>
      </c>
      <c r="B5" s="29">
        <v>3</v>
      </c>
      <c r="C5" s="29">
        <v>4</v>
      </c>
      <c r="D5" s="29">
        <v>4</v>
      </c>
      <c r="I5" s="54" t="s">
        <v>64</v>
      </c>
      <c r="J5" s="53">
        <f>COUNT(B2:D32)</f>
        <v>93</v>
      </c>
      <c r="M5" s="8" t="s">
        <v>9</v>
      </c>
      <c r="N5" s="15">
        <v>3.4279999999999999</v>
      </c>
      <c r="P5" s="8" t="s">
        <v>9</v>
      </c>
      <c r="Q5" s="15">
        <v>3.8719999999999999</v>
      </c>
    </row>
    <row r="6" spans="1:17" x14ac:dyDescent="0.2">
      <c r="A6" s="2">
        <v>5</v>
      </c>
      <c r="B6" s="28">
        <v>4</v>
      </c>
      <c r="C6" s="28">
        <v>3</v>
      </c>
      <c r="D6" s="28">
        <v>4</v>
      </c>
      <c r="I6" s="54" t="s">
        <v>65</v>
      </c>
      <c r="J6" s="53">
        <f>COUNT(B2:B32)</f>
        <v>31</v>
      </c>
      <c r="M6" s="8" t="s">
        <v>10</v>
      </c>
      <c r="N6" s="15">
        <v>3.419</v>
      </c>
      <c r="P6" s="8" t="s">
        <v>10</v>
      </c>
      <c r="Q6" s="15">
        <v>3.9350000000000001</v>
      </c>
    </row>
    <row r="7" spans="1:17" x14ac:dyDescent="0.2">
      <c r="A7" s="4">
        <v>6</v>
      </c>
      <c r="B7" s="29">
        <v>3</v>
      </c>
      <c r="C7" s="29">
        <v>4</v>
      </c>
      <c r="D7" s="29">
        <v>3</v>
      </c>
      <c r="I7" s="53" t="s">
        <v>11</v>
      </c>
      <c r="J7" s="53">
        <f>SUM(J2:J4)/J5</f>
        <v>3.4838709677419355</v>
      </c>
      <c r="M7" s="16" t="s">
        <v>12</v>
      </c>
      <c r="N7" s="17">
        <v>8.0000000000000002E-3</v>
      </c>
      <c r="P7" s="16" t="s">
        <v>12</v>
      </c>
      <c r="Q7" s="17">
        <v>-6.2E-2</v>
      </c>
    </row>
    <row r="8" spans="1:17" x14ac:dyDescent="0.2">
      <c r="A8" s="2">
        <v>7</v>
      </c>
      <c r="B8" s="28">
        <v>3</v>
      </c>
      <c r="C8" s="28">
        <v>4</v>
      </c>
      <c r="D8" s="28">
        <v>4</v>
      </c>
      <c r="I8" s="54" t="s">
        <v>66</v>
      </c>
      <c r="J8" s="53">
        <v>5</v>
      </c>
    </row>
    <row r="9" spans="1:17" x14ac:dyDescent="0.2">
      <c r="A9" s="4">
        <v>8</v>
      </c>
      <c r="B9" s="29">
        <v>3</v>
      </c>
      <c r="C9" s="29">
        <v>4</v>
      </c>
      <c r="D9" s="29">
        <v>4</v>
      </c>
      <c r="I9" s="58" t="s">
        <v>13</v>
      </c>
      <c r="J9" s="58">
        <f>(J2+($J$7*$J$8))/($J$6+$J$8)</f>
        <v>3.4283154121863801</v>
      </c>
    </row>
    <row r="10" spans="1:17" x14ac:dyDescent="0.2">
      <c r="A10" s="2">
        <v>9</v>
      </c>
      <c r="B10" s="28">
        <v>4</v>
      </c>
      <c r="C10" s="28">
        <v>3</v>
      </c>
      <c r="D10" s="28">
        <v>5</v>
      </c>
      <c r="I10" s="34" t="s">
        <v>14</v>
      </c>
      <c r="J10" s="34">
        <f>(J3+($J$7*$J$8))/($J$6+$J$8)</f>
        <v>3.150537634408602</v>
      </c>
      <c r="M10" s="34" t="s">
        <v>2</v>
      </c>
      <c r="N10" s="35"/>
    </row>
    <row r="11" spans="1:17" x14ac:dyDescent="0.2">
      <c r="A11" s="4">
        <v>10</v>
      </c>
      <c r="B11" s="29">
        <v>5</v>
      </c>
      <c r="C11" s="29">
        <v>4</v>
      </c>
      <c r="D11" s="29">
        <v>5</v>
      </c>
      <c r="I11" s="33" t="s">
        <v>15</v>
      </c>
      <c r="J11" s="33">
        <f>(J4+($J$7*$J$8))/($J$6+$J$8)</f>
        <v>3.8727598566308239</v>
      </c>
      <c r="M11" s="8" t="s">
        <v>8</v>
      </c>
      <c r="N11" s="15">
        <v>96</v>
      </c>
    </row>
    <row r="12" spans="1:17" x14ac:dyDescent="0.2">
      <c r="A12" s="2">
        <v>11</v>
      </c>
      <c r="B12" s="28">
        <v>4</v>
      </c>
      <c r="C12" s="28">
        <v>2</v>
      </c>
      <c r="D12" s="28">
        <v>3</v>
      </c>
      <c r="I12" s="58" t="s">
        <v>16</v>
      </c>
      <c r="J12" s="58">
        <f>J2/$J$6</f>
        <v>3.4193548387096775</v>
      </c>
      <c r="M12" s="8" t="s">
        <v>9</v>
      </c>
      <c r="N12" s="15">
        <v>3.15</v>
      </c>
    </row>
    <row r="13" spans="1:17" x14ac:dyDescent="0.2">
      <c r="A13" s="4">
        <v>12</v>
      </c>
      <c r="B13" s="29">
        <v>3</v>
      </c>
      <c r="C13" s="29">
        <v>3</v>
      </c>
      <c r="D13" s="29">
        <v>3</v>
      </c>
      <c r="I13" s="34" t="s">
        <v>17</v>
      </c>
      <c r="J13" s="34">
        <f>J3/$J$6</f>
        <v>3.096774193548387</v>
      </c>
      <c r="M13" s="8" t="s">
        <v>10</v>
      </c>
      <c r="N13" s="15">
        <v>3.0960000000000001</v>
      </c>
    </row>
    <row r="14" spans="1:17" x14ac:dyDescent="0.2">
      <c r="A14" s="2">
        <v>13</v>
      </c>
      <c r="B14" s="28">
        <v>3</v>
      </c>
      <c r="C14" s="28">
        <v>4</v>
      </c>
      <c r="D14" s="28">
        <v>4</v>
      </c>
      <c r="I14" s="33" t="s">
        <v>18</v>
      </c>
      <c r="J14" s="33">
        <f>J4/$J$6</f>
        <v>3.935483870967742</v>
      </c>
      <c r="M14" s="16" t="s">
        <v>12</v>
      </c>
      <c r="N14" s="17">
        <v>5.2999999999999999E-2</v>
      </c>
    </row>
    <row r="15" spans="1:17" x14ac:dyDescent="0.2">
      <c r="A15" s="4">
        <v>14</v>
      </c>
      <c r="B15" s="29">
        <v>3</v>
      </c>
      <c r="C15" s="29">
        <v>3</v>
      </c>
      <c r="D15" s="29">
        <v>4</v>
      </c>
      <c r="I15" s="58" t="s">
        <v>19</v>
      </c>
      <c r="J15" s="58">
        <f>J9-J12</f>
        <v>8.960573476702649E-3</v>
      </c>
    </row>
    <row r="16" spans="1:17" ht="16" thickBot="1" x14ac:dyDescent="0.25">
      <c r="A16" s="2">
        <v>15</v>
      </c>
      <c r="B16" s="28">
        <v>2</v>
      </c>
      <c r="C16" s="28">
        <v>3</v>
      </c>
      <c r="D16" s="28">
        <v>5</v>
      </c>
      <c r="I16" s="34" t="s">
        <v>20</v>
      </c>
      <c r="J16" s="34">
        <f>J10-J13</f>
        <v>5.3763440860215006E-2</v>
      </c>
    </row>
    <row r="17" spans="1:14" ht="16" thickBot="1" x14ac:dyDescent="0.25">
      <c r="A17" s="4">
        <v>16</v>
      </c>
      <c r="B17" s="29">
        <v>2</v>
      </c>
      <c r="C17" s="29">
        <v>4</v>
      </c>
      <c r="D17" s="29">
        <v>4</v>
      </c>
      <c r="I17" s="33" t="s">
        <v>21</v>
      </c>
      <c r="J17" s="33">
        <f>J11-J14</f>
        <v>-6.2724014336918099E-2</v>
      </c>
      <c r="L17" s="55" t="s">
        <v>61</v>
      </c>
      <c r="M17" s="56" t="s">
        <v>63</v>
      </c>
      <c r="N17" s="38" t="s">
        <v>67</v>
      </c>
    </row>
    <row r="18" spans="1:14" ht="16" thickBot="1" x14ac:dyDescent="0.25">
      <c r="A18" s="2">
        <v>17</v>
      </c>
      <c r="B18" s="28">
        <v>3</v>
      </c>
      <c r="C18" s="28">
        <v>4</v>
      </c>
      <c r="D18" s="28">
        <v>5</v>
      </c>
      <c r="L18" s="57">
        <v>1</v>
      </c>
      <c r="M18" s="54" t="s">
        <v>3</v>
      </c>
      <c r="N18" s="39">
        <v>3.8730000000000002</v>
      </c>
    </row>
    <row r="19" spans="1:14" ht="16" thickBot="1" x14ac:dyDescent="0.25">
      <c r="A19" s="4">
        <v>18</v>
      </c>
      <c r="B19" s="29">
        <v>4</v>
      </c>
      <c r="C19" s="29">
        <v>4</v>
      </c>
      <c r="D19" s="29">
        <v>5</v>
      </c>
      <c r="L19" s="57">
        <v>2</v>
      </c>
      <c r="M19" s="54" t="s">
        <v>1</v>
      </c>
      <c r="N19" s="39">
        <v>3.4279999999999999</v>
      </c>
    </row>
    <row r="20" spans="1:14" ht="16" thickBot="1" x14ac:dyDescent="0.25">
      <c r="A20" s="2">
        <v>19</v>
      </c>
      <c r="B20" s="28">
        <v>3</v>
      </c>
      <c r="C20" s="28">
        <v>2</v>
      </c>
      <c r="D20" s="28">
        <v>5</v>
      </c>
      <c r="L20" s="14">
        <v>3</v>
      </c>
      <c r="M20" s="54" t="s">
        <v>2</v>
      </c>
      <c r="N20" s="40">
        <v>3.15</v>
      </c>
    </row>
    <row r="21" spans="1:14" ht="16" thickBot="1" x14ac:dyDescent="0.25">
      <c r="A21" s="4">
        <v>20</v>
      </c>
      <c r="B21" s="29">
        <v>3</v>
      </c>
      <c r="C21" s="29">
        <v>1</v>
      </c>
      <c r="D21" s="29">
        <v>4</v>
      </c>
    </row>
    <row r="22" spans="1:14" ht="16" thickBot="1" x14ac:dyDescent="0.25">
      <c r="A22" s="2">
        <v>21</v>
      </c>
      <c r="B22" s="28">
        <v>5</v>
      </c>
      <c r="C22" s="28">
        <v>4</v>
      </c>
      <c r="D22" s="28">
        <v>4</v>
      </c>
    </row>
    <row r="23" spans="1:14" ht="16" thickBot="1" x14ac:dyDescent="0.25">
      <c r="A23" s="4">
        <v>22</v>
      </c>
      <c r="B23" s="30">
        <v>3</v>
      </c>
      <c r="C23" s="30">
        <v>3</v>
      </c>
      <c r="D23" s="30">
        <v>3</v>
      </c>
    </row>
    <row r="24" spans="1:14" ht="16" thickBot="1" x14ac:dyDescent="0.25">
      <c r="A24" s="2">
        <v>23</v>
      </c>
      <c r="B24" s="28">
        <v>3</v>
      </c>
      <c r="C24" s="28">
        <v>2</v>
      </c>
      <c r="D24" s="28">
        <v>4</v>
      </c>
    </row>
    <row r="25" spans="1:14" ht="16" thickBot="1" x14ac:dyDescent="0.25">
      <c r="A25" s="4">
        <v>24</v>
      </c>
      <c r="B25" s="29">
        <v>4</v>
      </c>
      <c r="C25" s="29">
        <v>2</v>
      </c>
      <c r="D25" s="29">
        <v>4</v>
      </c>
    </row>
    <row r="26" spans="1:14" ht="16" thickBot="1" x14ac:dyDescent="0.25">
      <c r="A26" s="2">
        <v>25</v>
      </c>
      <c r="B26" s="28">
        <v>3</v>
      </c>
      <c r="C26" s="28">
        <v>4</v>
      </c>
      <c r="D26" s="28">
        <v>5</v>
      </c>
    </row>
    <row r="27" spans="1:14" ht="16" thickBot="1" x14ac:dyDescent="0.25">
      <c r="A27" s="4">
        <v>26</v>
      </c>
      <c r="B27" s="29">
        <v>4</v>
      </c>
      <c r="C27" s="29">
        <v>3</v>
      </c>
      <c r="D27" s="29">
        <v>4</v>
      </c>
    </row>
    <row r="28" spans="1:14" ht="16" thickBot="1" x14ac:dyDescent="0.25">
      <c r="A28" s="2">
        <v>27</v>
      </c>
      <c r="B28" s="28">
        <v>4</v>
      </c>
      <c r="C28" s="28">
        <v>4</v>
      </c>
      <c r="D28" s="28">
        <v>3</v>
      </c>
    </row>
    <row r="29" spans="1:14" ht="16" thickBot="1" x14ac:dyDescent="0.25">
      <c r="A29" s="4">
        <v>28</v>
      </c>
      <c r="B29" s="29">
        <v>4</v>
      </c>
      <c r="C29" s="29">
        <v>3</v>
      </c>
      <c r="D29" s="29">
        <v>2</v>
      </c>
    </row>
    <row r="30" spans="1:14" ht="16" thickBot="1" x14ac:dyDescent="0.25">
      <c r="A30" s="2">
        <v>29</v>
      </c>
      <c r="B30" s="28">
        <v>5</v>
      </c>
      <c r="C30" s="28">
        <v>2</v>
      </c>
      <c r="D30" s="28">
        <v>3</v>
      </c>
    </row>
    <row r="31" spans="1:14" ht="16" thickBot="1" x14ac:dyDescent="0.25">
      <c r="A31" s="4">
        <v>30</v>
      </c>
      <c r="B31" s="29">
        <v>4</v>
      </c>
      <c r="C31" s="29">
        <v>4</v>
      </c>
      <c r="D31" s="29">
        <v>3</v>
      </c>
    </row>
    <row r="32" spans="1:14" ht="16" thickBot="1" x14ac:dyDescent="0.25">
      <c r="A32" s="2">
        <v>31</v>
      </c>
      <c r="B32" s="28">
        <v>4</v>
      </c>
      <c r="C32" s="28">
        <v>3</v>
      </c>
      <c r="D32" s="28">
        <v>4</v>
      </c>
    </row>
  </sheetData>
  <phoneticPr fontId="7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opLeftCell="A5" zoomScale="134" zoomScaleNormal="100" workbookViewId="0">
      <selection activeCell="M32" sqref="M32"/>
    </sheetView>
  </sheetViews>
  <sheetFormatPr baseColWidth="10" defaultColWidth="8.6640625" defaultRowHeight="15" x14ac:dyDescent="0.2"/>
  <cols>
    <col min="1" max="1" width="5.33203125" bestFit="1" customWidth="1"/>
    <col min="2" max="6" width="11.6640625" bestFit="1" customWidth="1"/>
    <col min="9" max="9" width="18" bestFit="1" customWidth="1"/>
    <col min="10" max="10" width="13.83203125"/>
    <col min="11" max="11" width="8.83203125" customWidth="1"/>
    <col min="12" max="12" width="17.5" customWidth="1"/>
    <col min="15" max="15" width="17.6640625" customWidth="1"/>
  </cols>
  <sheetData>
    <row r="1" spans="1:16" ht="16" thickBot="1" x14ac:dyDescent="0.25">
      <c r="A1" s="43" t="s">
        <v>0</v>
      </c>
      <c r="B1" s="44" t="s">
        <v>22</v>
      </c>
      <c r="C1" s="45" t="s">
        <v>23</v>
      </c>
      <c r="D1" s="46" t="s">
        <v>24</v>
      </c>
      <c r="E1" s="47" t="s">
        <v>25</v>
      </c>
      <c r="F1" s="48" t="s">
        <v>26</v>
      </c>
      <c r="I1" s="6" t="s">
        <v>27</v>
      </c>
      <c r="J1" s="7"/>
    </row>
    <row r="2" spans="1:16" ht="16" thickBot="1" x14ac:dyDescent="0.25">
      <c r="A2" s="41">
        <v>1</v>
      </c>
      <c r="B2" s="3" t="s">
        <v>28</v>
      </c>
      <c r="C2" s="3" t="s">
        <v>29</v>
      </c>
      <c r="D2" s="3" t="s">
        <v>28</v>
      </c>
      <c r="E2" s="3" t="s">
        <v>29</v>
      </c>
      <c r="F2" s="3" t="s">
        <v>29</v>
      </c>
      <c r="I2" s="53" t="s">
        <v>30</v>
      </c>
      <c r="J2" s="53">
        <v>1.8</v>
      </c>
    </row>
    <row r="3" spans="1:16" ht="16" thickBot="1" x14ac:dyDescent="0.25">
      <c r="A3" s="42">
        <v>2</v>
      </c>
      <c r="B3" s="1" t="s">
        <v>28</v>
      </c>
      <c r="C3" s="1" t="s">
        <v>29</v>
      </c>
      <c r="D3" s="1" t="s">
        <v>29</v>
      </c>
      <c r="E3" s="1" t="s">
        <v>29</v>
      </c>
      <c r="F3" s="1" t="s">
        <v>28</v>
      </c>
      <c r="I3" s="53" t="s">
        <v>31</v>
      </c>
      <c r="J3" s="53">
        <f>COUNTA(B2:B32)</f>
        <v>31</v>
      </c>
    </row>
    <row r="4" spans="1:16" ht="16" thickBot="1" x14ac:dyDescent="0.25">
      <c r="A4" s="41">
        <v>3</v>
      </c>
      <c r="B4" s="3" t="s">
        <v>28</v>
      </c>
      <c r="C4" s="3" t="s">
        <v>28</v>
      </c>
      <c r="D4" s="3" t="s">
        <v>29</v>
      </c>
      <c r="E4" s="3" t="s">
        <v>29</v>
      </c>
      <c r="F4" s="3" t="s">
        <v>28</v>
      </c>
      <c r="I4" s="58" t="s">
        <v>32</v>
      </c>
      <c r="J4" s="58">
        <f>COUNTIF(B2:B32,"U")</f>
        <v>0</v>
      </c>
      <c r="L4" s="9" t="s">
        <v>33</v>
      </c>
      <c r="M4" s="10"/>
      <c r="O4" s="11" t="s">
        <v>34</v>
      </c>
      <c r="P4" s="12"/>
    </row>
    <row r="5" spans="1:16" ht="16" thickBot="1" x14ac:dyDescent="0.25">
      <c r="A5" s="42">
        <v>4</v>
      </c>
      <c r="B5" s="1" t="s">
        <v>28</v>
      </c>
      <c r="C5" s="1" t="s">
        <v>28</v>
      </c>
      <c r="D5" s="1" t="s">
        <v>29</v>
      </c>
      <c r="E5" s="1" t="s">
        <v>29</v>
      </c>
      <c r="F5" s="1" t="s">
        <v>28</v>
      </c>
      <c r="I5" s="34" t="s">
        <v>35</v>
      </c>
      <c r="J5" s="34">
        <f>COUNTIF(C2:C32,"U")</f>
        <v>29</v>
      </c>
      <c r="L5" s="13" t="s">
        <v>36</v>
      </c>
      <c r="M5" s="14">
        <v>0</v>
      </c>
      <c r="O5" s="13" t="s">
        <v>36</v>
      </c>
      <c r="P5" s="14">
        <v>29</v>
      </c>
    </row>
    <row r="6" spans="1:16" ht="16" thickBot="1" x14ac:dyDescent="0.25">
      <c r="A6" s="41">
        <v>5</v>
      </c>
      <c r="B6" s="3" t="s">
        <v>28</v>
      </c>
      <c r="C6" s="3" t="s">
        <v>29</v>
      </c>
      <c r="D6" s="3" t="s">
        <v>28</v>
      </c>
      <c r="E6" s="3" t="s">
        <v>28</v>
      </c>
      <c r="F6" s="3" t="s">
        <v>28</v>
      </c>
      <c r="I6" s="59" t="s">
        <v>37</v>
      </c>
      <c r="J6" s="59">
        <f>COUNTIF(D2:D32,"U")</f>
        <v>21</v>
      </c>
      <c r="L6" s="8" t="s">
        <v>38</v>
      </c>
      <c r="M6" s="15">
        <v>31</v>
      </c>
      <c r="O6" s="8" t="s">
        <v>38</v>
      </c>
      <c r="P6" s="15">
        <v>2</v>
      </c>
    </row>
    <row r="7" spans="1:16" ht="16" thickBot="1" x14ac:dyDescent="0.25">
      <c r="A7" s="42">
        <v>6</v>
      </c>
      <c r="B7" s="1" t="s">
        <v>28</v>
      </c>
      <c r="C7" s="1" t="s">
        <v>29</v>
      </c>
      <c r="D7" s="1" t="s">
        <v>28</v>
      </c>
      <c r="E7" s="1" t="s">
        <v>29</v>
      </c>
      <c r="F7" s="1" t="s">
        <v>29</v>
      </c>
      <c r="I7" s="60" t="s">
        <v>39</v>
      </c>
      <c r="J7" s="60">
        <f>COUNTIF(E2:E32,"U")</f>
        <v>29</v>
      </c>
      <c r="L7" s="8" t="s">
        <v>40</v>
      </c>
      <c r="M7" s="15">
        <v>12</v>
      </c>
      <c r="O7" s="8" t="s">
        <v>40</v>
      </c>
      <c r="P7" s="15">
        <v>8</v>
      </c>
    </row>
    <row r="8" spans="1:16" ht="16" thickBot="1" x14ac:dyDescent="0.25">
      <c r="A8" s="41">
        <v>7</v>
      </c>
      <c r="B8" s="3" t="s">
        <v>28</v>
      </c>
      <c r="C8" s="3" t="s">
        <v>29</v>
      </c>
      <c r="D8" s="3" t="s">
        <v>28</v>
      </c>
      <c r="E8" s="3" t="s">
        <v>29</v>
      </c>
      <c r="F8" s="3" t="s">
        <v>28</v>
      </c>
      <c r="I8" s="61" t="s">
        <v>41</v>
      </c>
      <c r="J8" s="61">
        <f>COUNTIF(F2:F32,"U")</f>
        <v>8</v>
      </c>
      <c r="L8" s="16" t="s">
        <v>42</v>
      </c>
      <c r="M8" s="17">
        <v>-0.27700000000000002</v>
      </c>
      <c r="O8" s="16" t="s">
        <v>42</v>
      </c>
      <c r="P8" s="17">
        <v>0.41199999999999998</v>
      </c>
    </row>
    <row r="9" spans="1:16" ht="16" thickBot="1" x14ac:dyDescent="0.25">
      <c r="A9" s="42">
        <v>8</v>
      </c>
      <c r="B9" s="1" t="s">
        <v>28</v>
      </c>
      <c r="C9" s="1" t="s">
        <v>29</v>
      </c>
      <c r="D9" s="1" t="s">
        <v>28</v>
      </c>
      <c r="E9" s="1" t="s">
        <v>29</v>
      </c>
      <c r="F9" s="1" t="s">
        <v>28</v>
      </c>
      <c r="I9" s="58" t="s">
        <v>43</v>
      </c>
      <c r="J9" s="58">
        <f>$J$3-J4</f>
        <v>31</v>
      </c>
    </row>
    <row r="10" spans="1:16" ht="16" thickBot="1" x14ac:dyDescent="0.25">
      <c r="A10" s="41">
        <v>9</v>
      </c>
      <c r="B10" s="3" t="s">
        <v>28</v>
      </c>
      <c r="C10" s="3" t="s">
        <v>29</v>
      </c>
      <c r="D10" s="3" t="s">
        <v>29</v>
      </c>
      <c r="E10" s="3" t="s">
        <v>29</v>
      </c>
      <c r="F10" s="3" t="s">
        <v>28</v>
      </c>
      <c r="I10" s="34" t="s">
        <v>44</v>
      </c>
      <c r="J10" s="34">
        <f>$J$3-J5</f>
        <v>2</v>
      </c>
    </row>
    <row r="11" spans="1:16" ht="16" thickBot="1" x14ac:dyDescent="0.25">
      <c r="A11" s="42">
        <v>10</v>
      </c>
      <c r="B11" s="1" t="s">
        <v>28</v>
      </c>
      <c r="C11" s="1" t="s">
        <v>29</v>
      </c>
      <c r="D11" s="1" t="s">
        <v>29</v>
      </c>
      <c r="E11" s="1" t="s">
        <v>29</v>
      </c>
      <c r="F11" s="1" t="s">
        <v>28</v>
      </c>
      <c r="I11" s="33" t="s">
        <v>45</v>
      </c>
      <c r="J11" s="33">
        <f>$J$3-J6</f>
        <v>10</v>
      </c>
      <c r="L11" s="18" t="s">
        <v>46</v>
      </c>
      <c r="M11" s="19"/>
      <c r="O11" s="20" t="s">
        <v>47</v>
      </c>
      <c r="P11" s="21"/>
    </row>
    <row r="12" spans="1:16" ht="16" thickBot="1" x14ac:dyDescent="0.25">
      <c r="A12" s="41">
        <v>11</v>
      </c>
      <c r="B12" s="3" t="s">
        <v>28</v>
      </c>
      <c r="C12" s="3" t="s">
        <v>29</v>
      </c>
      <c r="D12" s="3" t="s">
        <v>29</v>
      </c>
      <c r="E12" s="3" t="s">
        <v>29</v>
      </c>
      <c r="F12" s="3" t="s">
        <v>29</v>
      </c>
      <c r="I12" s="60" t="s">
        <v>48</v>
      </c>
      <c r="J12" s="60">
        <f>$J$3-J7</f>
        <v>2</v>
      </c>
      <c r="L12" s="13" t="s">
        <v>36</v>
      </c>
      <c r="M12" s="14">
        <v>29</v>
      </c>
      <c r="O12" s="13" t="s">
        <v>36</v>
      </c>
      <c r="P12" s="14">
        <v>8</v>
      </c>
    </row>
    <row r="13" spans="1:16" ht="16" thickBot="1" x14ac:dyDescent="0.25">
      <c r="A13" s="42">
        <v>12</v>
      </c>
      <c r="B13" s="1" t="s">
        <v>28</v>
      </c>
      <c r="C13" s="1" t="s">
        <v>29</v>
      </c>
      <c r="D13" s="1" t="s">
        <v>29</v>
      </c>
      <c r="E13" s="1" t="s">
        <v>29</v>
      </c>
      <c r="F13" s="1" t="s">
        <v>28</v>
      </c>
      <c r="I13" s="61" t="s">
        <v>49</v>
      </c>
      <c r="J13" s="61">
        <f>$J$3-J8</f>
        <v>23</v>
      </c>
      <c r="L13" s="8" t="s">
        <v>38</v>
      </c>
      <c r="M13" s="15">
        <v>2</v>
      </c>
      <c r="O13" s="8" t="s">
        <v>38</v>
      </c>
      <c r="P13" s="15">
        <v>23</v>
      </c>
    </row>
    <row r="14" spans="1:16" ht="16" thickBot="1" x14ac:dyDescent="0.25">
      <c r="A14" s="41">
        <v>13</v>
      </c>
      <c r="B14" s="3" t="s">
        <v>28</v>
      </c>
      <c r="C14" s="3" t="s">
        <v>29</v>
      </c>
      <c r="D14" s="3" t="s">
        <v>29</v>
      </c>
      <c r="E14" s="3" t="s">
        <v>29</v>
      </c>
      <c r="F14" s="3" t="s">
        <v>29</v>
      </c>
      <c r="I14" s="58" t="s">
        <v>50</v>
      </c>
      <c r="J14" s="58">
        <v>12</v>
      </c>
      <c r="L14" s="8" t="s">
        <v>40</v>
      </c>
      <c r="M14" s="15">
        <v>7</v>
      </c>
      <c r="O14" s="8" t="s">
        <v>40</v>
      </c>
      <c r="P14" s="15">
        <v>5</v>
      </c>
    </row>
    <row r="15" spans="1:16" ht="16" thickBot="1" x14ac:dyDescent="0.25">
      <c r="A15" s="42">
        <v>14</v>
      </c>
      <c r="B15" s="1" t="s">
        <v>28</v>
      </c>
      <c r="C15" s="1" t="s">
        <v>29</v>
      </c>
      <c r="D15" s="1" t="s">
        <v>29</v>
      </c>
      <c r="E15" s="1" t="s">
        <v>29</v>
      </c>
      <c r="F15" s="1" t="s">
        <v>28</v>
      </c>
      <c r="I15" s="34" t="s">
        <v>51</v>
      </c>
      <c r="J15" s="34">
        <v>7</v>
      </c>
      <c r="L15" s="16" t="s">
        <v>42</v>
      </c>
      <c r="M15" s="17">
        <v>0.498</v>
      </c>
      <c r="O15" s="16" t="s">
        <v>42</v>
      </c>
      <c r="P15" s="17">
        <v>-0.48199999999999998</v>
      </c>
    </row>
    <row r="16" spans="1:16" ht="16" thickBot="1" x14ac:dyDescent="0.25">
      <c r="A16" s="41">
        <v>15</v>
      </c>
      <c r="B16" s="3" t="s">
        <v>28</v>
      </c>
      <c r="C16" s="3" t="s">
        <v>29</v>
      </c>
      <c r="D16" s="3" t="s">
        <v>29</v>
      </c>
      <c r="E16" s="3" t="s">
        <v>29</v>
      </c>
      <c r="F16" s="3" t="s">
        <v>28</v>
      </c>
      <c r="I16" s="33" t="s">
        <v>52</v>
      </c>
      <c r="J16" s="33">
        <v>2</v>
      </c>
    </row>
    <row r="17" spans="1:13" ht="16" thickBot="1" x14ac:dyDescent="0.25">
      <c r="A17" s="42">
        <v>16</v>
      </c>
      <c r="B17" s="1" t="s">
        <v>28</v>
      </c>
      <c r="C17" s="1" t="s">
        <v>29</v>
      </c>
      <c r="D17" s="1" t="s">
        <v>29</v>
      </c>
      <c r="E17" s="1" t="s">
        <v>29</v>
      </c>
      <c r="F17" s="1" t="s">
        <v>28</v>
      </c>
      <c r="I17" s="60" t="s">
        <v>53</v>
      </c>
      <c r="J17" s="60">
        <v>8</v>
      </c>
    </row>
    <row r="18" spans="1:13" ht="16" thickBot="1" x14ac:dyDescent="0.25">
      <c r="A18" s="41">
        <v>17</v>
      </c>
      <c r="B18" s="3" t="s">
        <v>28</v>
      </c>
      <c r="C18" s="3" t="s">
        <v>29</v>
      </c>
      <c r="D18" s="3" t="s">
        <v>29</v>
      </c>
      <c r="E18" s="3" t="s">
        <v>28</v>
      </c>
      <c r="F18" s="3" t="s">
        <v>28</v>
      </c>
      <c r="I18" s="61" t="s">
        <v>54</v>
      </c>
      <c r="J18" s="61">
        <v>5</v>
      </c>
      <c r="L18" s="22" t="s">
        <v>55</v>
      </c>
      <c r="M18" s="23"/>
    </row>
    <row r="19" spans="1:13" ht="16" thickBot="1" x14ac:dyDescent="0.25">
      <c r="A19" s="42">
        <v>18</v>
      </c>
      <c r="B19" s="1" t="s">
        <v>28</v>
      </c>
      <c r="C19" s="1" t="s">
        <v>29</v>
      </c>
      <c r="D19" s="1" t="s">
        <v>28</v>
      </c>
      <c r="E19" s="1" t="s">
        <v>29</v>
      </c>
      <c r="F19" s="1" t="s">
        <v>28</v>
      </c>
      <c r="I19" s="58" t="s">
        <v>56</v>
      </c>
      <c r="J19" s="58">
        <f>(J4-J9-1)/((J14+2)^$J$2)</f>
        <v>-0.27677031886896925</v>
      </c>
      <c r="L19" s="13" t="s">
        <v>36</v>
      </c>
      <c r="M19" s="14">
        <v>21</v>
      </c>
    </row>
    <row r="20" spans="1:13" ht="16" thickBot="1" x14ac:dyDescent="0.25">
      <c r="A20" s="41">
        <v>19</v>
      </c>
      <c r="B20" s="3" t="s">
        <v>28</v>
      </c>
      <c r="C20" s="3" t="s">
        <v>29</v>
      </c>
      <c r="D20" s="3" t="s">
        <v>29</v>
      </c>
      <c r="E20" s="3" t="s">
        <v>29</v>
      </c>
      <c r="F20" s="3" t="s">
        <v>28</v>
      </c>
      <c r="I20" s="34" t="s">
        <v>57</v>
      </c>
      <c r="J20" s="34">
        <f>(J5-J10-1)/((J15+2)^$J$2)</f>
        <v>0.49812327063949791</v>
      </c>
      <c r="L20" s="8" t="s">
        <v>38</v>
      </c>
      <c r="M20" s="15">
        <v>10</v>
      </c>
    </row>
    <row r="21" spans="1:13" ht="16" thickBot="1" x14ac:dyDescent="0.25">
      <c r="A21" s="42">
        <v>20</v>
      </c>
      <c r="B21" s="1" t="s">
        <v>28</v>
      </c>
      <c r="C21" s="1" t="s">
        <v>29</v>
      </c>
      <c r="D21" s="1" t="s">
        <v>29</v>
      </c>
      <c r="E21" s="1" t="s">
        <v>29</v>
      </c>
      <c r="F21" s="1" t="s">
        <v>28</v>
      </c>
      <c r="I21" s="33" t="s">
        <v>58</v>
      </c>
      <c r="J21" s="33">
        <f>(J6-J11-1)/((J16+2)^$J$2)</f>
        <v>0.82469244423305899</v>
      </c>
      <c r="L21" s="8" t="s">
        <v>40</v>
      </c>
      <c r="M21" s="15">
        <v>2</v>
      </c>
    </row>
    <row r="22" spans="1:13" ht="16" thickBot="1" x14ac:dyDescent="0.25">
      <c r="A22" s="41">
        <v>21</v>
      </c>
      <c r="B22" s="3" t="s">
        <v>28</v>
      </c>
      <c r="C22" s="3" t="s">
        <v>29</v>
      </c>
      <c r="D22" s="3" t="s">
        <v>28</v>
      </c>
      <c r="E22" s="3" t="s">
        <v>29</v>
      </c>
      <c r="F22" s="3" t="s">
        <v>28</v>
      </c>
      <c r="I22" s="60" t="s">
        <v>59</v>
      </c>
      <c r="J22" s="60">
        <f>(J7-J12-1)/((J17+2)^$J$2)</f>
        <v>0.41207223003988924</v>
      </c>
      <c r="L22" s="16" t="s">
        <v>42</v>
      </c>
      <c r="M22" s="17">
        <v>0.82499999999999996</v>
      </c>
    </row>
    <row r="23" spans="1:13" ht="16" thickBot="1" x14ac:dyDescent="0.25">
      <c r="A23" s="42">
        <v>22</v>
      </c>
      <c r="B23" s="5" t="s">
        <v>28</v>
      </c>
      <c r="C23" s="5" t="s">
        <v>29</v>
      </c>
      <c r="D23" s="5" t="s">
        <v>29</v>
      </c>
      <c r="E23" s="5" t="s">
        <v>29</v>
      </c>
      <c r="F23" s="5" t="s">
        <v>28</v>
      </c>
      <c r="I23" s="61" t="s">
        <v>60</v>
      </c>
      <c r="J23" s="61">
        <f>(J8-J13-1)/((J18+2)^$J$2)</f>
        <v>-0.48188511399005779</v>
      </c>
    </row>
    <row r="24" spans="1:13" ht="16" thickBot="1" x14ac:dyDescent="0.25">
      <c r="A24" s="41">
        <v>23</v>
      </c>
      <c r="B24" s="3" t="s">
        <v>28</v>
      </c>
      <c r="C24" s="3" t="s">
        <v>29</v>
      </c>
      <c r="D24" s="3" t="s">
        <v>29</v>
      </c>
      <c r="E24" s="3" t="s">
        <v>29</v>
      </c>
      <c r="F24" s="3" t="s">
        <v>28</v>
      </c>
    </row>
    <row r="25" spans="1:13" ht="16" thickBot="1" x14ac:dyDescent="0.25">
      <c r="A25" s="42">
        <v>24</v>
      </c>
      <c r="B25" s="1" t="s">
        <v>28</v>
      </c>
      <c r="C25" s="1" t="s">
        <v>29</v>
      </c>
      <c r="D25" s="1" t="s">
        <v>29</v>
      </c>
      <c r="E25" s="1" t="s">
        <v>29</v>
      </c>
      <c r="F25" s="1" t="s">
        <v>28</v>
      </c>
    </row>
    <row r="26" spans="1:13" ht="16" thickBot="1" x14ac:dyDescent="0.25">
      <c r="A26" s="41">
        <v>25</v>
      </c>
      <c r="B26" s="3" t="s">
        <v>28</v>
      </c>
      <c r="C26" s="3" t="s">
        <v>29</v>
      </c>
      <c r="D26" s="3" t="s">
        <v>29</v>
      </c>
      <c r="E26" s="3" t="s">
        <v>29</v>
      </c>
      <c r="F26" s="3" t="s">
        <v>28</v>
      </c>
    </row>
    <row r="27" spans="1:13" ht="16" thickBot="1" x14ac:dyDescent="0.25">
      <c r="A27" s="42">
        <v>26</v>
      </c>
      <c r="B27" s="1" t="s">
        <v>28</v>
      </c>
      <c r="C27" s="1" t="s">
        <v>29</v>
      </c>
      <c r="D27" s="1" t="s">
        <v>28</v>
      </c>
      <c r="E27" s="1" t="s">
        <v>29</v>
      </c>
      <c r="F27" s="1" t="s">
        <v>29</v>
      </c>
    </row>
    <row r="28" spans="1:13" ht="16" thickBot="1" x14ac:dyDescent="0.25">
      <c r="A28" s="41">
        <v>27</v>
      </c>
      <c r="B28" s="3" t="s">
        <v>28</v>
      </c>
      <c r="C28" s="3" t="s">
        <v>29</v>
      </c>
      <c r="D28" s="3" t="s">
        <v>29</v>
      </c>
      <c r="E28" s="3" t="s">
        <v>29</v>
      </c>
      <c r="F28" s="3" t="s">
        <v>29</v>
      </c>
      <c r="I28" s="37" t="s">
        <v>61</v>
      </c>
      <c r="J28" s="37" t="s">
        <v>62</v>
      </c>
      <c r="K28" s="37" t="s">
        <v>42</v>
      </c>
    </row>
    <row r="29" spans="1:13" ht="16" thickBot="1" x14ac:dyDescent="0.25">
      <c r="A29" s="42">
        <v>28</v>
      </c>
      <c r="B29" s="1" t="s">
        <v>28</v>
      </c>
      <c r="C29" s="1" t="s">
        <v>29</v>
      </c>
      <c r="D29" s="1" t="s">
        <v>28</v>
      </c>
      <c r="E29" s="1" t="s">
        <v>29</v>
      </c>
      <c r="F29" s="1" t="s">
        <v>29</v>
      </c>
      <c r="I29">
        <v>1</v>
      </c>
      <c r="J29" s="51" t="s">
        <v>55</v>
      </c>
      <c r="K29">
        <v>0.82499999999999996</v>
      </c>
    </row>
    <row r="30" spans="1:13" ht="16" thickBot="1" x14ac:dyDescent="0.25">
      <c r="A30" s="41">
        <v>29</v>
      </c>
      <c r="B30" s="3" t="s">
        <v>28</v>
      </c>
      <c r="C30" s="3" t="s">
        <v>29</v>
      </c>
      <c r="D30" s="3" t="s">
        <v>29</v>
      </c>
      <c r="E30" s="3" t="s">
        <v>29</v>
      </c>
      <c r="F30" s="3" t="s">
        <v>28</v>
      </c>
      <c r="I30">
        <v>2</v>
      </c>
      <c r="J30" s="51" t="s">
        <v>46</v>
      </c>
      <c r="K30">
        <v>0.498</v>
      </c>
    </row>
    <row r="31" spans="1:13" ht="16" thickBot="1" x14ac:dyDescent="0.25">
      <c r="A31" s="42">
        <v>30</v>
      </c>
      <c r="B31" s="1" t="s">
        <v>28</v>
      </c>
      <c r="C31" s="1" t="s">
        <v>29</v>
      </c>
      <c r="D31" s="1" t="s">
        <v>29</v>
      </c>
      <c r="E31" s="1" t="s">
        <v>29</v>
      </c>
      <c r="F31" s="1" t="s">
        <v>28</v>
      </c>
      <c r="I31">
        <v>3</v>
      </c>
      <c r="J31" s="51" t="s">
        <v>34</v>
      </c>
      <c r="K31">
        <v>0.41199999999999998</v>
      </c>
    </row>
    <row r="32" spans="1:13" x14ac:dyDescent="0.2">
      <c r="A32" s="49">
        <v>31</v>
      </c>
      <c r="B32" s="50" t="s">
        <v>28</v>
      </c>
      <c r="C32" s="50" t="s">
        <v>29</v>
      </c>
      <c r="D32" s="50" t="s">
        <v>28</v>
      </c>
      <c r="E32" s="50" t="s">
        <v>29</v>
      </c>
      <c r="F32" s="50" t="s">
        <v>29</v>
      </c>
      <c r="I32">
        <v>4</v>
      </c>
      <c r="J32" s="51" t="s">
        <v>33</v>
      </c>
      <c r="K32">
        <v>-0.27700000000000002</v>
      </c>
    </row>
    <row r="33" spans="9:11" x14ac:dyDescent="0.2">
      <c r="I33">
        <v>5</v>
      </c>
      <c r="J33" s="52" t="s">
        <v>47</v>
      </c>
      <c r="K33">
        <v>-0.48199999999999998</v>
      </c>
    </row>
  </sheetData>
  <pageMargins left="0.75" right="0.75" top="1" bottom="1" header="0.5" footer="0.5"/>
  <pageSetup orientation="portrait" horizontalDpi="0" verticalDpi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445E7F788054498A75F3DD7C4A1053" ma:contentTypeVersion="3" ma:contentTypeDescription="Create a new document." ma:contentTypeScope="" ma:versionID="360611719a92f0730e7f7ee132ebb393">
  <xsd:schema xmlns:xsd="http://www.w3.org/2001/XMLSchema" xmlns:xs="http://www.w3.org/2001/XMLSchema" xmlns:p="http://schemas.microsoft.com/office/2006/metadata/properties" xmlns:ns2="5cc882f9-142f-4fca-98e6-714532446866" targetNamespace="http://schemas.microsoft.com/office/2006/metadata/properties" ma:root="true" ma:fieldsID="32c9efb67d3741a6111e72dfd3ef5ab0" ns2:_="">
    <xsd:import namespace="5cc882f9-142f-4fca-98e6-714532446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882f9-142f-4fca-98e6-7145324468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342D5B-C599-4F3D-AB9C-A7CB8E88E6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0B2E15-1A23-40CF-B040-3D28C0BC80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1376DE-736D-4A6B-BB8E-F4103DAFA8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c882f9-142f-4fca-98e6-714532446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RACHSUDA SETTHAWONG</dc:creator>
  <cp:keywords/>
  <dc:description/>
  <cp:lastModifiedBy>KAUNG KHANT LIN -</cp:lastModifiedBy>
  <cp:revision/>
  <dcterms:created xsi:type="dcterms:W3CDTF">2025-06-17T03:08:00Z</dcterms:created>
  <dcterms:modified xsi:type="dcterms:W3CDTF">2025-06-21T04:35:03Z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0x010100E3445E7F788054498A75F3DD7C4A1053</vt:lpwstr>
  </property>
  <property fmtid="{D5CDD505-2E9C-101B-9397-08002B2CF9AE}" pid="3" name="ICV">
    <vt:lpwstr>F343ED20A5D44B30A8897901C461C233_12</vt:lpwstr>
  </property>
  <property fmtid="{D5CDD505-2E9C-101B-9397-08002B2CF9AE}" pid="4" name="KSOProductBuildVer">
    <vt:lpwstr>1033-12.2.0.19805</vt:lpwstr>
  </property>
</Properties>
</file>